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dgar\Downloads\"/>
    </mc:Choice>
  </mc:AlternateContent>
  <workbookProtection workbookAlgorithmName="SHA-512" workbookHashValue="4EJFyPDtdDVSbD1Nq9Ss2xMLp0zPf84MYvisN5LRQCKL7Pzuhk/IrXwKGN4FHQ7MogMKBiunIwtzWAkaYjottg==" workbookSaltValue="om+n+KmP/Ngrjy1Bn1l8rw==" workbookSpinCount="100000" lockStructure="1"/>
  <bookViews>
    <workbookView xWindow="0" yWindow="0" windowWidth="20490" windowHeight="9630" tabRatio="871" activeTab="1"/>
  </bookViews>
  <sheets>
    <sheet name="Mapa de Proceso" sheetId="62" r:id="rId1"/>
    <sheet name="Matriz de Riesgos" sheetId="37" r:id="rId2"/>
    <sheet name="Matriz de Controles" sheetId="38" r:id="rId3"/>
    <sheet name="Planes de Acción" sheetId="58" r:id="rId4"/>
    <sheet name="Mapa de Calor inherente" sheetId="64" r:id="rId5"/>
    <sheet name="Mapa de Calor Residual" sheetId="66" r:id="rId6"/>
    <sheet name="Opciones Planes de tratamiento" sheetId="51" state="hidden" r:id="rId7"/>
    <sheet name="Propuesta del Plan de Acción" sheetId="41" state="hidden" r:id="rId8"/>
  </sheets>
  <definedNames>
    <definedName name="_xlnm._FilterDatabase" localSheetId="2" hidden="1">'Matriz de Controles'!#REF!</definedName>
    <definedName name="_xlnm._FilterDatabase" localSheetId="1" hidden="1">'Matriz de Riesgos'!$A$6:$XEJ$57</definedName>
    <definedName name="_xlnm._FilterDatabase" localSheetId="3" hidden="1">'Planes de Acción'!#REF!</definedName>
    <definedName name="Calificación" localSheetId="3">#REF!</definedName>
    <definedName name="Calificación">#REF!</definedName>
    <definedName name="Matriz" localSheetId="3">#REF!</definedName>
    <definedName name="Matriz">#REF!</definedName>
  </definedNames>
  <calcPr calcId="152511"/>
</workbook>
</file>

<file path=xl/calcChain.xml><?xml version="1.0" encoding="utf-8"?>
<calcChain xmlns="http://schemas.openxmlformats.org/spreadsheetml/2006/main">
  <c r="Y275" i="38" l="1"/>
  <c r="V275" i="38"/>
  <c r="Y274" i="38"/>
  <c r="V274" i="38"/>
  <c r="Y273" i="38"/>
  <c r="V273" i="38"/>
  <c r="Y272" i="38"/>
  <c r="V272" i="38"/>
  <c r="Y271" i="38"/>
  <c r="V271" i="38"/>
  <c r="Y270" i="38"/>
  <c r="V270" i="38"/>
  <c r="Y269" i="38"/>
  <c r="V269" i="38"/>
  <c r="Y268" i="38"/>
  <c r="V268" i="38"/>
  <c r="Y267" i="38"/>
  <c r="V267" i="38"/>
  <c r="Y266" i="38"/>
  <c r="V266" i="38"/>
  <c r="Y265" i="38"/>
  <c r="V265" i="38"/>
  <c r="Y264" i="38"/>
  <c r="V264" i="38"/>
  <c r="Y263" i="38"/>
  <c r="V263" i="38"/>
  <c r="Y262" i="38"/>
  <c r="V262" i="38"/>
  <c r="Y261" i="38"/>
  <c r="V261" i="38"/>
  <c r="Y260" i="38"/>
  <c r="V260" i="38"/>
  <c r="Y259" i="38"/>
  <c r="V259" i="38"/>
  <c r="Y258" i="38"/>
  <c r="V258" i="38"/>
  <c r="Y257" i="38"/>
  <c r="V257" i="38"/>
  <c r="Y256" i="38"/>
  <c r="V256" i="38"/>
  <c r="Y255" i="38"/>
  <c r="V255" i="38"/>
  <c r="Y254" i="38"/>
  <c r="V254" i="38"/>
  <c r="Y253" i="38"/>
  <c r="V253" i="38"/>
  <c r="Y252" i="38"/>
  <c r="V252" i="38"/>
  <c r="Y251" i="38"/>
  <c r="V251" i="38"/>
  <c r="Y250" i="38"/>
  <c r="V250" i="38"/>
  <c r="Y249" i="38"/>
  <c r="V249" i="38"/>
  <c r="Y248" i="38"/>
  <c r="V248" i="38"/>
  <c r="Y247" i="38"/>
  <c r="V247" i="38"/>
  <c r="Y246" i="38"/>
  <c r="V246" i="38"/>
  <c r="Y245" i="38"/>
  <c r="V245" i="38"/>
  <c r="Y244" i="38"/>
  <c r="V244" i="38"/>
  <c r="Y243" i="38"/>
  <c r="V243" i="38"/>
  <c r="Y242" i="38"/>
  <c r="V242" i="38"/>
  <c r="Y241" i="38"/>
  <c r="V241" i="38"/>
  <c r="Y240" i="38"/>
  <c r="V240" i="38"/>
  <c r="Y239" i="38"/>
  <c r="V239" i="38"/>
  <c r="Y238" i="38"/>
  <c r="V238" i="38"/>
  <c r="Y237" i="38"/>
  <c r="V237" i="38"/>
  <c r="Y236" i="38"/>
  <c r="V236" i="38"/>
  <c r="Y235" i="38"/>
  <c r="V235" i="38"/>
  <c r="Y234" i="38"/>
  <c r="V234" i="38"/>
  <c r="Y233" i="38"/>
  <c r="V233" i="38"/>
  <c r="Y232" i="38"/>
  <c r="V232" i="38"/>
  <c r="Y231" i="38"/>
  <c r="V231" i="38"/>
  <c r="Y230" i="38"/>
  <c r="V230" i="38"/>
  <c r="Y229" i="38"/>
  <c r="V229" i="38"/>
  <c r="Y228" i="38"/>
  <c r="V228" i="38"/>
  <c r="Y227" i="38"/>
  <c r="V227" i="38"/>
  <c r="Y226" i="38"/>
  <c r="V226" i="38"/>
  <c r="Y225" i="38"/>
  <c r="V225" i="38"/>
  <c r="Y224" i="38"/>
  <c r="V224" i="38"/>
  <c r="Y223" i="38"/>
  <c r="V223" i="38"/>
  <c r="Y222" i="38"/>
  <c r="V222" i="38"/>
  <c r="Y221" i="38"/>
  <c r="V221" i="38"/>
  <c r="Y220" i="38"/>
  <c r="V220" i="38"/>
  <c r="Y219" i="38"/>
  <c r="V219" i="38"/>
  <c r="Y218" i="38"/>
  <c r="V218" i="38"/>
  <c r="Y217" i="38"/>
  <c r="V217" i="38"/>
  <c r="Y216" i="38"/>
  <c r="V216" i="38"/>
  <c r="Y215" i="38"/>
  <c r="V215" i="38"/>
  <c r="Y214" i="38"/>
  <c r="V214" i="38"/>
  <c r="Y213" i="38"/>
  <c r="V213" i="38"/>
  <c r="Y212" i="38"/>
  <c r="V212" i="38"/>
  <c r="Y211" i="38"/>
  <c r="V211" i="38"/>
  <c r="Y210" i="38"/>
  <c r="V210" i="38"/>
  <c r="Y209" i="38"/>
  <c r="V209" i="38"/>
  <c r="Y208" i="38"/>
  <c r="V208" i="38"/>
  <c r="Y207" i="38"/>
  <c r="V207" i="38"/>
  <c r="Y206" i="38"/>
  <c r="V206" i="38"/>
  <c r="Y205" i="38"/>
  <c r="V205" i="38"/>
  <c r="Y204" i="38"/>
  <c r="V204" i="38"/>
  <c r="Y203" i="38"/>
  <c r="V203" i="38"/>
  <c r="Y202" i="38"/>
  <c r="V202" i="38"/>
  <c r="Y201" i="38"/>
  <c r="V201" i="38"/>
  <c r="Y200" i="38"/>
  <c r="V200" i="38"/>
  <c r="Y199" i="38"/>
  <c r="V199" i="38"/>
  <c r="Y198" i="38"/>
  <c r="V198" i="38"/>
  <c r="Y197" i="38"/>
  <c r="V197" i="38"/>
  <c r="Y196" i="38"/>
  <c r="V196" i="38"/>
  <c r="Y195" i="38"/>
  <c r="V195" i="38"/>
  <c r="Y194" i="38"/>
  <c r="V194" i="38"/>
  <c r="Y193" i="38"/>
  <c r="V193" i="38"/>
  <c r="Y192" i="38"/>
  <c r="V192" i="38"/>
  <c r="Y191" i="38"/>
  <c r="V191" i="38"/>
  <c r="Y190" i="38"/>
  <c r="V190" i="38"/>
  <c r="Y189" i="38"/>
  <c r="V189" i="38"/>
  <c r="Y188" i="38"/>
  <c r="V188" i="38"/>
  <c r="Y187" i="38"/>
  <c r="V187" i="38"/>
  <c r="Y186" i="38"/>
  <c r="V186" i="38"/>
  <c r="Y185" i="38"/>
  <c r="V185" i="38"/>
  <c r="Y184" i="38"/>
  <c r="V184" i="38"/>
  <c r="Y183" i="38"/>
  <c r="V183" i="38"/>
  <c r="Y182" i="38"/>
  <c r="V182" i="38"/>
  <c r="Y181" i="38"/>
  <c r="V181" i="38"/>
  <c r="Y180" i="38"/>
  <c r="V180" i="38"/>
  <c r="Y179" i="38"/>
  <c r="V179" i="38"/>
  <c r="Y178" i="38"/>
  <c r="V178" i="38"/>
  <c r="Y177" i="38"/>
  <c r="V177" i="38"/>
  <c r="Y176" i="38"/>
  <c r="V176" i="38"/>
  <c r="Y175" i="38"/>
  <c r="V175" i="38"/>
  <c r="Y174" i="38"/>
  <c r="V174" i="38"/>
  <c r="Y173" i="38"/>
  <c r="V173" i="38"/>
  <c r="Y172" i="38"/>
  <c r="V172" i="38"/>
  <c r="Y171" i="38"/>
  <c r="V171" i="38"/>
  <c r="Y170" i="38"/>
  <c r="V170" i="38"/>
  <c r="Y169" i="38"/>
  <c r="V169" i="38"/>
  <c r="Y168" i="38"/>
  <c r="V168" i="38"/>
  <c r="Y167" i="38"/>
  <c r="V167" i="38"/>
  <c r="Y166" i="38"/>
  <c r="V166" i="38"/>
  <c r="Y165" i="38"/>
  <c r="V165" i="38"/>
  <c r="Y164" i="38"/>
  <c r="V164" i="38"/>
  <c r="Y163" i="38"/>
  <c r="V163" i="38"/>
  <c r="Y162" i="38"/>
  <c r="V162" i="38"/>
  <c r="Y161" i="38"/>
  <c r="V161" i="38"/>
  <c r="Y160" i="38"/>
  <c r="V160" i="38"/>
  <c r="Y159" i="38"/>
  <c r="V159" i="38"/>
  <c r="Y158" i="38"/>
  <c r="V158" i="38"/>
  <c r="Y157" i="38"/>
  <c r="V157" i="38"/>
  <c r="Y156" i="38"/>
  <c r="V156" i="38"/>
  <c r="Y155" i="38"/>
  <c r="V155" i="38"/>
  <c r="Y154" i="38"/>
  <c r="V154" i="38"/>
  <c r="Y153" i="38"/>
  <c r="V153" i="38"/>
  <c r="Y152" i="38"/>
  <c r="V152" i="38"/>
  <c r="Y151" i="38"/>
  <c r="V151" i="38"/>
  <c r="Y150" i="38"/>
  <c r="V150" i="38"/>
  <c r="Y149" i="38"/>
  <c r="V149" i="38"/>
  <c r="Y148" i="38"/>
  <c r="V148" i="38"/>
  <c r="Y147" i="38"/>
  <c r="V147" i="38"/>
  <c r="Y146" i="38"/>
  <c r="V146" i="38"/>
  <c r="Y145" i="38"/>
  <c r="V145" i="38"/>
  <c r="Y144" i="38"/>
  <c r="V144" i="38"/>
  <c r="Y143" i="38"/>
  <c r="V143" i="38"/>
  <c r="Y142" i="38"/>
  <c r="V142" i="38"/>
  <c r="Y141" i="38"/>
  <c r="V141" i="38"/>
  <c r="Y140" i="38"/>
  <c r="V140" i="38"/>
  <c r="Y139" i="38"/>
  <c r="V139" i="38"/>
  <c r="Y138" i="38"/>
  <c r="V138" i="38"/>
  <c r="Y137" i="38"/>
  <c r="V137" i="38"/>
  <c r="Y136" i="38"/>
  <c r="V136" i="38"/>
  <c r="Y135" i="38"/>
  <c r="Y134" i="38"/>
  <c r="Y133" i="38"/>
  <c r="Y132" i="38"/>
  <c r="Y131" i="38"/>
  <c r="Y130" i="38"/>
  <c r="Y129" i="38"/>
  <c r="Y128" i="38"/>
  <c r="Y127" i="38"/>
  <c r="Y126" i="38"/>
  <c r="Y125" i="38"/>
  <c r="Y124" i="38"/>
  <c r="Y123" i="38"/>
  <c r="Y122" i="38"/>
  <c r="Y121" i="38"/>
  <c r="Y120" i="38"/>
  <c r="Y119" i="38"/>
  <c r="Y118" i="38"/>
  <c r="Y117" i="38"/>
  <c r="Y116" i="38"/>
  <c r="Y115" i="38"/>
  <c r="Y114" i="38"/>
  <c r="Y113" i="38"/>
  <c r="Y112" i="38"/>
  <c r="Y111" i="38"/>
  <c r="Y110" i="38"/>
  <c r="Y109" i="38"/>
  <c r="Y108" i="38"/>
  <c r="Y107" i="38"/>
  <c r="Y106" i="38"/>
  <c r="Y105" i="38"/>
  <c r="Y104" i="38"/>
  <c r="Y103" i="38"/>
  <c r="Y102" i="38"/>
  <c r="Y101" i="38"/>
  <c r="Y100" i="38"/>
  <c r="Y99" i="38"/>
  <c r="Y98" i="38"/>
  <c r="Y97" i="38"/>
  <c r="Y96" i="38"/>
  <c r="V96" i="38"/>
  <c r="Y95" i="38"/>
  <c r="Y94" i="38"/>
  <c r="V94" i="38"/>
  <c r="Y93" i="38"/>
  <c r="Y92" i="38"/>
  <c r="V92" i="38"/>
  <c r="Y91" i="38"/>
  <c r="Y90" i="38"/>
  <c r="Y89" i="38"/>
  <c r="Y88" i="38"/>
  <c r="Y87" i="38"/>
  <c r="Y86" i="38"/>
  <c r="Y85" i="38"/>
  <c r="Y84" i="38"/>
  <c r="Y83" i="38"/>
  <c r="Y82" i="38"/>
  <c r="Y81" i="38"/>
  <c r="Y80" i="38"/>
  <c r="V80" i="38"/>
  <c r="Y79" i="38"/>
  <c r="Y78" i="38"/>
  <c r="Y77" i="38"/>
  <c r="Y76" i="38"/>
  <c r="Y75" i="38"/>
  <c r="V75" i="38"/>
  <c r="Y74" i="38"/>
  <c r="Y73" i="38"/>
  <c r="Y72" i="38"/>
  <c r="Y71" i="38"/>
  <c r="Y70" i="38"/>
  <c r="Y69" i="38"/>
  <c r="Y68" i="38"/>
  <c r="Y67" i="38"/>
  <c r="Y66" i="38"/>
  <c r="Y65" i="38"/>
  <c r="Y64" i="38"/>
  <c r="Y63" i="38"/>
  <c r="Y62" i="38"/>
  <c r="Y61" i="38"/>
  <c r="Y60" i="38"/>
  <c r="Y59" i="38"/>
  <c r="Y58" i="38"/>
  <c r="Y57" i="38"/>
  <c r="Y56" i="38"/>
  <c r="Y55" i="38"/>
  <c r="Y54" i="38"/>
  <c r="Y53" i="38"/>
  <c r="Y52" i="38"/>
  <c r="Y51" i="38"/>
  <c r="Y50" i="38"/>
  <c r="Y49" i="38"/>
  <c r="Y48" i="38"/>
  <c r="V48" i="38"/>
  <c r="Y47" i="38"/>
  <c r="V47" i="38"/>
  <c r="Y46" i="38"/>
  <c r="Y45" i="38"/>
  <c r="Y44" i="38"/>
  <c r="Y43" i="38"/>
  <c r="Y42" i="38"/>
  <c r="Y41" i="38"/>
  <c r="Y40" i="38"/>
  <c r="Y39" i="38"/>
  <c r="Y38" i="38"/>
  <c r="Y37" i="38"/>
  <c r="Y36" i="38"/>
  <c r="Y35" i="38"/>
  <c r="Y34" i="38"/>
  <c r="Y33" i="38"/>
  <c r="Y32" i="38"/>
  <c r="Y31" i="38"/>
  <c r="Y30" i="38"/>
  <c r="Y29" i="38"/>
  <c r="Y28" i="38"/>
  <c r="Y27" i="38"/>
  <c r="Y26" i="38"/>
  <c r="Y25" i="38"/>
  <c r="Y24" i="38"/>
  <c r="Y23" i="38"/>
  <c r="Y22" i="38"/>
  <c r="Y21" i="38"/>
  <c r="Y20" i="38"/>
  <c r="Y19" i="38"/>
  <c r="Y18" i="38"/>
  <c r="Y17" i="38"/>
  <c r="Y16" i="38"/>
  <c r="Y15" i="38"/>
  <c r="Y14" i="38"/>
  <c r="Y13" i="38"/>
  <c r="Y12" i="38"/>
  <c r="Y11" i="38"/>
  <c r="Y10" i="38"/>
  <c r="Y9" i="38"/>
  <c r="B57" i="37"/>
  <c r="D57" i="37" s="1"/>
  <c r="B56" i="37"/>
  <c r="D56" i="37" s="1"/>
  <c r="B55" i="37"/>
  <c r="D55" i="37" s="1"/>
  <c r="B54" i="37"/>
  <c r="B53" i="37"/>
  <c r="D53" i="37" s="1"/>
  <c r="B52" i="37"/>
  <c r="D52" i="37" s="1"/>
  <c r="B51" i="37"/>
  <c r="D51" i="37" s="1"/>
  <c r="B50" i="37"/>
  <c r="B49" i="37"/>
  <c r="B25" i="37"/>
  <c r="B24" i="37"/>
  <c r="B48" i="37"/>
  <c r="B47" i="37"/>
  <c r="B46" i="37"/>
  <c r="B45" i="37"/>
  <c r="B44" i="37"/>
  <c r="B23" i="37"/>
  <c r="B22" i="37"/>
  <c r="B43" i="37"/>
  <c r="B42" i="37"/>
  <c r="B41" i="37"/>
  <c r="B21" i="37"/>
  <c r="B20" i="37"/>
  <c r="B19" i="37"/>
  <c r="B18" i="37"/>
  <c r="B17" i="37"/>
  <c r="B16" i="37"/>
  <c r="B15" i="37"/>
  <c r="B40" i="37"/>
  <c r="B39" i="37"/>
  <c r="B38" i="37"/>
  <c r="B37" i="37"/>
  <c r="B36" i="37"/>
  <c r="B35" i="37"/>
  <c r="B34" i="37"/>
  <c r="B33" i="37"/>
  <c r="B32" i="37"/>
  <c r="B14" i="37"/>
  <c r="B13" i="37"/>
  <c r="B12" i="37"/>
  <c r="B11" i="37"/>
  <c r="B10" i="37"/>
  <c r="B31" i="37"/>
  <c r="B30" i="37"/>
  <c r="B29" i="37"/>
  <c r="B9" i="37"/>
  <c r="B8" i="37"/>
  <c r="B7" i="37"/>
  <c r="B28" i="37"/>
  <c r="B27" i="37"/>
  <c r="B26" i="37"/>
  <c r="D54" i="37"/>
  <c r="D50" i="37" l="1"/>
  <c r="D49" i="37"/>
  <c r="D25" i="37" l="1"/>
  <c r="D24" i="37"/>
  <c r="D48" i="37" l="1"/>
  <c r="D47" i="37"/>
  <c r="D46" i="37"/>
  <c r="D45" i="37"/>
  <c r="D44" i="37"/>
  <c r="D23" i="37" l="1"/>
  <c r="D22" i="37"/>
  <c r="D43" i="37" l="1"/>
  <c r="D42" i="37"/>
  <c r="D41" i="37"/>
  <c r="D21" i="37"/>
  <c r="D20" i="37"/>
  <c r="D19" i="37"/>
  <c r="D18" i="37"/>
  <c r="D17" i="37"/>
  <c r="D16" i="37"/>
  <c r="D15" i="37"/>
  <c r="D40" i="37"/>
  <c r="D39" i="37"/>
  <c r="D38" i="37"/>
  <c r="D37" i="37"/>
  <c r="D36" i="37"/>
  <c r="D35" i="37"/>
  <c r="D34" i="37"/>
  <c r="D33" i="37"/>
  <c r="D32" i="37"/>
  <c r="R275" i="38" l="1"/>
  <c r="Q275" i="38"/>
  <c r="P275" i="38"/>
  <c r="O275" i="38"/>
  <c r="N275" i="38"/>
  <c r="R274" i="38"/>
  <c r="Q274" i="38"/>
  <c r="P274" i="38"/>
  <c r="O274" i="38"/>
  <c r="N274" i="38"/>
  <c r="R273" i="38"/>
  <c r="Q273" i="38"/>
  <c r="P273" i="38"/>
  <c r="O273" i="38"/>
  <c r="N273" i="38"/>
  <c r="R272" i="38"/>
  <c r="Q272" i="38"/>
  <c r="P272" i="38"/>
  <c r="O272" i="38"/>
  <c r="N272" i="38"/>
  <c r="S272" i="38" s="1"/>
  <c r="R271" i="38"/>
  <c r="Q271" i="38"/>
  <c r="P271" i="38"/>
  <c r="O271" i="38"/>
  <c r="N271" i="38"/>
  <c r="R270" i="38"/>
  <c r="Q270" i="38"/>
  <c r="P270" i="38"/>
  <c r="O270" i="38"/>
  <c r="N270" i="38"/>
  <c r="R269" i="38"/>
  <c r="Q269" i="38"/>
  <c r="P269" i="38"/>
  <c r="O269" i="38"/>
  <c r="N269" i="38"/>
  <c r="R268" i="38"/>
  <c r="Q268" i="38"/>
  <c r="P268" i="38"/>
  <c r="O268" i="38"/>
  <c r="N268" i="38"/>
  <c r="S268" i="38" s="1"/>
  <c r="R267" i="38"/>
  <c r="Q267" i="38"/>
  <c r="P267" i="38"/>
  <c r="O267" i="38"/>
  <c r="N267" i="38"/>
  <c r="R266" i="38"/>
  <c r="Q266" i="38"/>
  <c r="P266" i="38"/>
  <c r="O266" i="38"/>
  <c r="N266" i="38"/>
  <c r="R265" i="38"/>
  <c r="Q265" i="38"/>
  <c r="P265" i="38"/>
  <c r="O265" i="38"/>
  <c r="N265" i="38"/>
  <c r="R264" i="38"/>
  <c r="Q264" i="38"/>
  <c r="P264" i="38"/>
  <c r="O264" i="38"/>
  <c r="N264" i="38"/>
  <c r="S264" i="38" s="1"/>
  <c r="R263" i="38"/>
  <c r="Q263" i="38"/>
  <c r="P263" i="38"/>
  <c r="O263" i="38"/>
  <c r="N263" i="38"/>
  <c r="R262" i="38"/>
  <c r="Q262" i="38"/>
  <c r="P262" i="38"/>
  <c r="O262" i="38"/>
  <c r="N262" i="38"/>
  <c r="R261" i="38"/>
  <c r="Q261" i="38"/>
  <c r="P261" i="38"/>
  <c r="O261" i="38"/>
  <c r="N261" i="38"/>
  <c r="R260" i="38"/>
  <c r="Q260" i="38"/>
  <c r="P260" i="38"/>
  <c r="O260" i="38"/>
  <c r="N260" i="38"/>
  <c r="S260" i="38" s="1"/>
  <c r="R259" i="38"/>
  <c r="Q259" i="38"/>
  <c r="P259" i="38"/>
  <c r="O259" i="38"/>
  <c r="N259" i="38"/>
  <c r="R258" i="38"/>
  <c r="Q258" i="38"/>
  <c r="P258" i="38"/>
  <c r="O258" i="38"/>
  <c r="N258" i="38"/>
  <c r="R257" i="38"/>
  <c r="Q257" i="38"/>
  <c r="P257" i="38"/>
  <c r="O257" i="38"/>
  <c r="N257" i="38"/>
  <c r="R256" i="38"/>
  <c r="Q256" i="38"/>
  <c r="P256" i="38"/>
  <c r="O256" i="38"/>
  <c r="N256" i="38"/>
  <c r="S256" i="38" s="1"/>
  <c r="R255" i="38"/>
  <c r="Q255" i="38"/>
  <c r="P255" i="38"/>
  <c r="O255" i="38"/>
  <c r="N255" i="38"/>
  <c r="R254" i="38"/>
  <c r="Q254" i="38"/>
  <c r="P254" i="38"/>
  <c r="O254" i="38"/>
  <c r="N254" i="38"/>
  <c r="R253" i="38"/>
  <c r="Q253" i="38"/>
  <c r="P253" i="38"/>
  <c r="O253" i="38"/>
  <c r="N253" i="38"/>
  <c r="R252" i="38"/>
  <c r="Q252" i="38"/>
  <c r="P252" i="38"/>
  <c r="O252" i="38"/>
  <c r="N252" i="38"/>
  <c r="S252" i="38" s="1"/>
  <c r="R251" i="38"/>
  <c r="Q251" i="38"/>
  <c r="P251" i="38"/>
  <c r="O251" i="38"/>
  <c r="N251" i="38"/>
  <c r="R250" i="38"/>
  <c r="Q250" i="38"/>
  <c r="P250" i="38"/>
  <c r="O250" i="38"/>
  <c r="N250" i="38"/>
  <c r="R249" i="38"/>
  <c r="Q249" i="38"/>
  <c r="P249" i="38"/>
  <c r="O249" i="38"/>
  <c r="N249" i="38"/>
  <c r="R248" i="38"/>
  <c r="Q248" i="38"/>
  <c r="P248" i="38"/>
  <c r="O248" i="38"/>
  <c r="N248" i="38"/>
  <c r="S248" i="38" s="1"/>
  <c r="R247" i="38"/>
  <c r="Q247" i="38"/>
  <c r="P247" i="38"/>
  <c r="O247" i="38"/>
  <c r="N247" i="38"/>
  <c r="R246" i="38"/>
  <c r="Q246" i="38"/>
  <c r="P246" i="38"/>
  <c r="O246" i="38"/>
  <c r="N246" i="38"/>
  <c r="R245" i="38"/>
  <c r="Q245" i="38"/>
  <c r="P245" i="38"/>
  <c r="O245" i="38"/>
  <c r="N245" i="38"/>
  <c r="R244" i="38"/>
  <c r="Q244" i="38"/>
  <c r="P244" i="38"/>
  <c r="O244" i="38"/>
  <c r="N244" i="38"/>
  <c r="S244" i="38" s="1"/>
  <c r="R243" i="38"/>
  <c r="Q243" i="38"/>
  <c r="P243" i="38"/>
  <c r="O243" i="38"/>
  <c r="N243" i="38"/>
  <c r="R242" i="38"/>
  <c r="Q242" i="38"/>
  <c r="P242" i="38"/>
  <c r="O242" i="38"/>
  <c r="N242" i="38"/>
  <c r="R241" i="38"/>
  <c r="Q241" i="38"/>
  <c r="P241" i="38"/>
  <c r="O241" i="38"/>
  <c r="N241" i="38"/>
  <c r="R240" i="38"/>
  <c r="Q240" i="38"/>
  <c r="P240" i="38"/>
  <c r="O240" i="38"/>
  <c r="N240" i="38"/>
  <c r="S240" i="38" s="1"/>
  <c r="R239" i="38"/>
  <c r="Q239" i="38"/>
  <c r="P239" i="38"/>
  <c r="O239" i="38"/>
  <c r="N239" i="38"/>
  <c r="R238" i="38"/>
  <c r="Q238" i="38"/>
  <c r="P238" i="38"/>
  <c r="O238" i="38"/>
  <c r="N238" i="38"/>
  <c r="R237" i="38"/>
  <c r="Q237" i="38"/>
  <c r="P237" i="38"/>
  <c r="O237" i="38"/>
  <c r="N237" i="38"/>
  <c r="R236" i="38"/>
  <c r="Q236" i="38"/>
  <c r="P236" i="38"/>
  <c r="O236" i="38"/>
  <c r="N236" i="38"/>
  <c r="S236" i="38" s="1"/>
  <c r="R235" i="38"/>
  <c r="Q235" i="38"/>
  <c r="P235" i="38"/>
  <c r="O235" i="38"/>
  <c r="N235" i="38"/>
  <c r="R234" i="38"/>
  <c r="Q234" i="38"/>
  <c r="P234" i="38"/>
  <c r="O234" i="38"/>
  <c r="N234" i="38"/>
  <c r="R233" i="38"/>
  <c r="Q233" i="38"/>
  <c r="P233" i="38"/>
  <c r="O233" i="38"/>
  <c r="N233" i="38"/>
  <c r="R232" i="38"/>
  <c r="Q232" i="38"/>
  <c r="P232" i="38"/>
  <c r="O232" i="38"/>
  <c r="N232" i="38"/>
  <c r="S232" i="38" s="1"/>
  <c r="R231" i="38"/>
  <c r="Q231" i="38"/>
  <c r="P231" i="38"/>
  <c r="O231" i="38"/>
  <c r="N231" i="38"/>
  <c r="R230" i="38"/>
  <c r="Q230" i="38"/>
  <c r="P230" i="38"/>
  <c r="O230" i="38"/>
  <c r="N230" i="38"/>
  <c r="R229" i="38"/>
  <c r="Q229" i="38"/>
  <c r="P229" i="38"/>
  <c r="O229" i="38"/>
  <c r="N229" i="38"/>
  <c r="R228" i="38"/>
  <c r="Q228" i="38"/>
  <c r="P228" i="38"/>
  <c r="O228" i="38"/>
  <c r="N228" i="38"/>
  <c r="S228" i="38" s="1"/>
  <c r="R227" i="38"/>
  <c r="Q227" i="38"/>
  <c r="P227" i="38"/>
  <c r="O227" i="38"/>
  <c r="N227" i="38"/>
  <c r="R226" i="38"/>
  <c r="Q226" i="38"/>
  <c r="P226" i="38"/>
  <c r="O226" i="38"/>
  <c r="N226" i="38"/>
  <c r="R225" i="38"/>
  <c r="Q225" i="38"/>
  <c r="P225" i="38"/>
  <c r="O225" i="38"/>
  <c r="N225" i="38"/>
  <c r="R224" i="38"/>
  <c r="Q224" i="38"/>
  <c r="P224" i="38"/>
  <c r="O224" i="38"/>
  <c r="N224" i="38"/>
  <c r="S224" i="38" s="1"/>
  <c r="R223" i="38"/>
  <c r="Q223" i="38"/>
  <c r="P223" i="38"/>
  <c r="O223" i="38"/>
  <c r="N223" i="38"/>
  <c r="R222" i="38"/>
  <c r="Q222" i="38"/>
  <c r="P222" i="38"/>
  <c r="O222" i="38"/>
  <c r="N222" i="38"/>
  <c r="R221" i="38"/>
  <c r="Q221" i="38"/>
  <c r="P221" i="38"/>
  <c r="O221" i="38"/>
  <c r="N221" i="38"/>
  <c r="R220" i="38"/>
  <c r="Q220" i="38"/>
  <c r="P220" i="38"/>
  <c r="O220" i="38"/>
  <c r="N220" i="38"/>
  <c r="S220" i="38" s="1"/>
  <c r="R219" i="38"/>
  <c r="Q219" i="38"/>
  <c r="P219" i="38"/>
  <c r="O219" i="38"/>
  <c r="N219" i="38"/>
  <c r="R218" i="38"/>
  <c r="Q218" i="38"/>
  <c r="P218" i="38"/>
  <c r="O218" i="38"/>
  <c r="N218" i="38"/>
  <c r="R217" i="38"/>
  <c r="Q217" i="38"/>
  <c r="P217" i="38"/>
  <c r="O217" i="38"/>
  <c r="N217" i="38"/>
  <c r="R216" i="38"/>
  <c r="Q216" i="38"/>
  <c r="P216" i="38"/>
  <c r="O216" i="38"/>
  <c r="N216" i="38"/>
  <c r="S216" i="38" s="1"/>
  <c r="R215" i="38"/>
  <c r="Q215" i="38"/>
  <c r="P215" i="38"/>
  <c r="O215" i="38"/>
  <c r="N215" i="38"/>
  <c r="R214" i="38"/>
  <c r="Q214" i="38"/>
  <c r="P214" i="38"/>
  <c r="O214" i="38"/>
  <c r="N214" i="38"/>
  <c r="R213" i="38"/>
  <c r="Q213" i="38"/>
  <c r="P213" i="38"/>
  <c r="O213" i="38"/>
  <c r="N213" i="38"/>
  <c r="R212" i="38"/>
  <c r="Q212" i="38"/>
  <c r="P212" i="38"/>
  <c r="O212" i="38"/>
  <c r="N212" i="38"/>
  <c r="S212" i="38" s="1"/>
  <c r="R211" i="38"/>
  <c r="Q211" i="38"/>
  <c r="P211" i="38"/>
  <c r="O211" i="38"/>
  <c r="N211" i="38"/>
  <c r="R210" i="38"/>
  <c r="Q210" i="38"/>
  <c r="P210" i="38"/>
  <c r="O210" i="38"/>
  <c r="N210" i="38"/>
  <c r="R209" i="38"/>
  <c r="Q209" i="38"/>
  <c r="P209" i="38"/>
  <c r="O209" i="38"/>
  <c r="N209" i="38"/>
  <c r="R208" i="38"/>
  <c r="Q208" i="38"/>
  <c r="P208" i="38"/>
  <c r="O208" i="38"/>
  <c r="N208" i="38"/>
  <c r="S208" i="38" s="1"/>
  <c r="R207" i="38"/>
  <c r="Q207" i="38"/>
  <c r="P207" i="38"/>
  <c r="O207" i="38"/>
  <c r="N207" i="38"/>
  <c r="R206" i="38"/>
  <c r="Q206" i="38"/>
  <c r="P206" i="38"/>
  <c r="O206" i="38"/>
  <c r="N206" i="38"/>
  <c r="R205" i="38"/>
  <c r="Q205" i="38"/>
  <c r="P205" i="38"/>
  <c r="O205" i="38"/>
  <c r="N205" i="38"/>
  <c r="R204" i="38"/>
  <c r="Q204" i="38"/>
  <c r="P204" i="38"/>
  <c r="O204" i="38"/>
  <c r="N204" i="38"/>
  <c r="S204" i="38" s="1"/>
  <c r="R203" i="38"/>
  <c r="Q203" i="38"/>
  <c r="P203" i="38"/>
  <c r="O203" i="38"/>
  <c r="N203" i="38"/>
  <c r="R202" i="38"/>
  <c r="Q202" i="38"/>
  <c r="P202" i="38"/>
  <c r="O202" i="38"/>
  <c r="N202" i="38"/>
  <c r="R201" i="38"/>
  <c r="Q201" i="38"/>
  <c r="P201" i="38"/>
  <c r="O201" i="38"/>
  <c r="N201" i="38"/>
  <c r="R200" i="38"/>
  <c r="Q200" i="38"/>
  <c r="P200" i="38"/>
  <c r="O200" i="38"/>
  <c r="N200" i="38"/>
  <c r="S200" i="38" s="1"/>
  <c r="R199" i="38"/>
  <c r="Q199" i="38"/>
  <c r="P199" i="38"/>
  <c r="O199" i="38"/>
  <c r="N199" i="38"/>
  <c r="R198" i="38"/>
  <c r="Q198" i="38"/>
  <c r="P198" i="38"/>
  <c r="O198" i="38"/>
  <c r="N198" i="38"/>
  <c r="R197" i="38"/>
  <c r="Q197" i="38"/>
  <c r="P197" i="38"/>
  <c r="O197" i="38"/>
  <c r="N197" i="38"/>
  <c r="R196" i="38"/>
  <c r="Q196" i="38"/>
  <c r="P196" i="38"/>
  <c r="O196" i="38"/>
  <c r="N196" i="38"/>
  <c r="S196" i="38" s="1"/>
  <c r="R195" i="38"/>
  <c r="Q195" i="38"/>
  <c r="P195" i="38"/>
  <c r="O195" i="38"/>
  <c r="N195" i="38"/>
  <c r="R194" i="38"/>
  <c r="Q194" i="38"/>
  <c r="P194" i="38"/>
  <c r="O194" i="38"/>
  <c r="N194" i="38"/>
  <c r="R193" i="38"/>
  <c r="Q193" i="38"/>
  <c r="P193" i="38"/>
  <c r="O193" i="38"/>
  <c r="N193" i="38"/>
  <c r="R192" i="38"/>
  <c r="Q192" i="38"/>
  <c r="P192" i="38"/>
  <c r="O192" i="38"/>
  <c r="N192" i="38"/>
  <c r="S192" i="38" s="1"/>
  <c r="R191" i="38"/>
  <c r="Q191" i="38"/>
  <c r="P191" i="38"/>
  <c r="O191" i="38"/>
  <c r="N191" i="38"/>
  <c r="R190" i="38"/>
  <c r="Q190" i="38"/>
  <c r="P190" i="38"/>
  <c r="O190" i="38"/>
  <c r="N190" i="38"/>
  <c r="R189" i="38"/>
  <c r="Q189" i="38"/>
  <c r="P189" i="38"/>
  <c r="O189" i="38"/>
  <c r="N189" i="38"/>
  <c r="R188" i="38"/>
  <c r="Q188" i="38"/>
  <c r="P188" i="38"/>
  <c r="O188" i="38"/>
  <c r="N188" i="38"/>
  <c r="S188" i="38" s="1"/>
  <c r="R187" i="38"/>
  <c r="Q187" i="38"/>
  <c r="P187" i="38"/>
  <c r="O187" i="38"/>
  <c r="N187" i="38"/>
  <c r="R186" i="38"/>
  <c r="Q186" i="38"/>
  <c r="P186" i="38"/>
  <c r="O186" i="38"/>
  <c r="N186" i="38"/>
  <c r="R185" i="38"/>
  <c r="Q185" i="38"/>
  <c r="P185" i="38"/>
  <c r="O185" i="38"/>
  <c r="N185" i="38"/>
  <c r="R184" i="38"/>
  <c r="Q184" i="38"/>
  <c r="P184" i="38"/>
  <c r="O184" i="38"/>
  <c r="N184" i="38"/>
  <c r="S184" i="38" s="1"/>
  <c r="R183" i="38"/>
  <c r="Q183" i="38"/>
  <c r="P183" i="38"/>
  <c r="O183" i="38"/>
  <c r="N183" i="38"/>
  <c r="R182" i="38"/>
  <c r="Q182" i="38"/>
  <c r="P182" i="38"/>
  <c r="O182" i="38"/>
  <c r="N182" i="38"/>
  <c r="R181" i="38"/>
  <c r="Q181" i="38"/>
  <c r="P181" i="38"/>
  <c r="O181" i="38"/>
  <c r="N181" i="38"/>
  <c r="R180" i="38"/>
  <c r="Q180" i="38"/>
  <c r="P180" i="38"/>
  <c r="O180" i="38"/>
  <c r="N180" i="38"/>
  <c r="S180" i="38" s="1"/>
  <c r="R179" i="38"/>
  <c r="Q179" i="38"/>
  <c r="P179" i="38"/>
  <c r="O179" i="38"/>
  <c r="N179" i="38"/>
  <c r="R178" i="38"/>
  <c r="Q178" i="38"/>
  <c r="P178" i="38"/>
  <c r="O178" i="38"/>
  <c r="N178" i="38"/>
  <c r="R177" i="38"/>
  <c r="Q177" i="38"/>
  <c r="P177" i="38"/>
  <c r="O177" i="38"/>
  <c r="N177" i="38"/>
  <c r="R176" i="38"/>
  <c r="Q176" i="38"/>
  <c r="P176" i="38"/>
  <c r="O176" i="38"/>
  <c r="N176" i="38"/>
  <c r="S176" i="38" s="1"/>
  <c r="R175" i="38"/>
  <c r="Q175" i="38"/>
  <c r="P175" i="38"/>
  <c r="O175" i="38"/>
  <c r="N175" i="38"/>
  <c r="R174" i="38"/>
  <c r="Q174" i="38"/>
  <c r="P174" i="38"/>
  <c r="O174" i="38"/>
  <c r="N174" i="38"/>
  <c r="R173" i="38"/>
  <c r="Q173" i="38"/>
  <c r="P173" i="38"/>
  <c r="O173" i="38"/>
  <c r="N173" i="38"/>
  <c r="R172" i="38"/>
  <c r="Q172" i="38"/>
  <c r="P172" i="38"/>
  <c r="O172" i="38"/>
  <c r="N172" i="38"/>
  <c r="S172" i="38" s="1"/>
  <c r="R171" i="38"/>
  <c r="Q171" i="38"/>
  <c r="P171" i="38"/>
  <c r="O171" i="38"/>
  <c r="N171" i="38"/>
  <c r="R170" i="38"/>
  <c r="Q170" i="38"/>
  <c r="P170" i="38"/>
  <c r="O170" i="38"/>
  <c r="N170" i="38"/>
  <c r="R169" i="38"/>
  <c r="Q169" i="38"/>
  <c r="P169" i="38"/>
  <c r="O169" i="38"/>
  <c r="N169" i="38"/>
  <c r="R168" i="38"/>
  <c r="Q168" i="38"/>
  <c r="P168" i="38"/>
  <c r="O168" i="38"/>
  <c r="N168" i="38"/>
  <c r="S168" i="38" s="1"/>
  <c r="R167" i="38"/>
  <c r="Q167" i="38"/>
  <c r="P167" i="38"/>
  <c r="O167" i="38"/>
  <c r="N167" i="38"/>
  <c r="R166" i="38"/>
  <c r="Q166" i="38"/>
  <c r="P166" i="38"/>
  <c r="O166" i="38"/>
  <c r="N166" i="38"/>
  <c r="R165" i="38"/>
  <c r="Q165" i="38"/>
  <c r="P165" i="38"/>
  <c r="O165" i="38"/>
  <c r="N165" i="38"/>
  <c r="R164" i="38"/>
  <c r="Q164" i="38"/>
  <c r="P164" i="38"/>
  <c r="O164" i="38"/>
  <c r="N164" i="38"/>
  <c r="S164" i="38" s="1"/>
  <c r="R163" i="38"/>
  <c r="Q163" i="38"/>
  <c r="P163" i="38"/>
  <c r="O163" i="38"/>
  <c r="N163" i="38"/>
  <c r="R162" i="38"/>
  <c r="Q162" i="38"/>
  <c r="P162" i="38"/>
  <c r="O162" i="38"/>
  <c r="N162" i="38"/>
  <c r="R161" i="38"/>
  <c r="Q161" i="38"/>
  <c r="P161" i="38"/>
  <c r="O161" i="38"/>
  <c r="N161" i="38"/>
  <c r="R160" i="38"/>
  <c r="Q160" i="38"/>
  <c r="P160" i="38"/>
  <c r="O160" i="38"/>
  <c r="N160" i="38"/>
  <c r="S160" i="38" s="1"/>
  <c r="R159" i="38"/>
  <c r="Q159" i="38"/>
  <c r="P159" i="38"/>
  <c r="O159" i="38"/>
  <c r="N159" i="38"/>
  <c r="R158" i="38"/>
  <c r="Q158" i="38"/>
  <c r="P158" i="38"/>
  <c r="O158" i="38"/>
  <c r="N158" i="38"/>
  <c r="R157" i="38"/>
  <c r="Q157" i="38"/>
  <c r="P157" i="38"/>
  <c r="O157" i="38"/>
  <c r="N157" i="38"/>
  <c r="R156" i="38"/>
  <c r="Q156" i="38"/>
  <c r="P156" i="38"/>
  <c r="O156" i="38"/>
  <c r="N156" i="38"/>
  <c r="S156" i="38" s="1"/>
  <c r="R155" i="38"/>
  <c r="Q155" i="38"/>
  <c r="P155" i="38"/>
  <c r="O155" i="38"/>
  <c r="N155" i="38"/>
  <c r="R154" i="38"/>
  <c r="Q154" i="38"/>
  <c r="P154" i="38"/>
  <c r="O154" i="38"/>
  <c r="N154" i="38"/>
  <c r="R153" i="38"/>
  <c r="Q153" i="38"/>
  <c r="P153" i="38"/>
  <c r="O153" i="38"/>
  <c r="N153" i="38"/>
  <c r="R152" i="38"/>
  <c r="Q152" i="38"/>
  <c r="P152" i="38"/>
  <c r="O152" i="38"/>
  <c r="N152" i="38"/>
  <c r="S152" i="38" s="1"/>
  <c r="R151" i="38"/>
  <c r="Q151" i="38"/>
  <c r="P151" i="38"/>
  <c r="O151" i="38"/>
  <c r="N151" i="38"/>
  <c r="R150" i="38"/>
  <c r="Q150" i="38"/>
  <c r="P150" i="38"/>
  <c r="O150" i="38"/>
  <c r="N150" i="38"/>
  <c r="R149" i="38"/>
  <c r="Q149" i="38"/>
  <c r="P149" i="38"/>
  <c r="O149" i="38"/>
  <c r="N149" i="38"/>
  <c r="R148" i="38"/>
  <c r="Q148" i="38"/>
  <c r="P148" i="38"/>
  <c r="O148" i="38"/>
  <c r="N148" i="38"/>
  <c r="S148" i="38" s="1"/>
  <c r="R147" i="38"/>
  <c r="Q147" i="38"/>
  <c r="P147" i="38"/>
  <c r="O147" i="38"/>
  <c r="N147" i="38"/>
  <c r="R146" i="38"/>
  <c r="Q146" i="38"/>
  <c r="P146" i="38"/>
  <c r="O146" i="38"/>
  <c r="N146" i="38"/>
  <c r="R145" i="38"/>
  <c r="Q145" i="38"/>
  <c r="P145" i="38"/>
  <c r="O145" i="38"/>
  <c r="N145" i="38"/>
  <c r="R144" i="38"/>
  <c r="Q144" i="38"/>
  <c r="P144" i="38"/>
  <c r="O144" i="38"/>
  <c r="N144" i="38"/>
  <c r="S144" i="38" s="1"/>
  <c r="R143" i="38"/>
  <c r="Q143" i="38"/>
  <c r="P143" i="38"/>
  <c r="O143" i="38"/>
  <c r="N143" i="38"/>
  <c r="R142" i="38"/>
  <c r="Q142" i="38"/>
  <c r="P142" i="38"/>
  <c r="O142" i="38"/>
  <c r="N142" i="38"/>
  <c r="R141" i="38"/>
  <c r="Q141" i="38"/>
  <c r="P141" i="38"/>
  <c r="O141" i="38"/>
  <c r="N141" i="38"/>
  <c r="R140" i="38"/>
  <c r="Q140" i="38"/>
  <c r="P140" i="38"/>
  <c r="O140" i="38"/>
  <c r="N140" i="38"/>
  <c r="S140" i="38" s="1"/>
  <c r="R139" i="38"/>
  <c r="Q139" i="38"/>
  <c r="P139" i="38"/>
  <c r="O139" i="38"/>
  <c r="N139" i="38"/>
  <c r="R138" i="38"/>
  <c r="Q138" i="38"/>
  <c r="P138" i="38"/>
  <c r="O138" i="38"/>
  <c r="N138" i="38"/>
  <c r="R137" i="38"/>
  <c r="Q137" i="38"/>
  <c r="P137" i="38"/>
  <c r="O137" i="38"/>
  <c r="N137" i="38"/>
  <c r="R136" i="38"/>
  <c r="Q136" i="38"/>
  <c r="P136" i="38"/>
  <c r="O136" i="38"/>
  <c r="N136" i="38"/>
  <c r="S136" i="38" s="1"/>
  <c r="R135" i="38"/>
  <c r="Q135" i="38"/>
  <c r="P135" i="38"/>
  <c r="O135" i="38"/>
  <c r="N135" i="38"/>
  <c r="R134" i="38"/>
  <c r="Q134" i="38"/>
  <c r="P134" i="38"/>
  <c r="O134" i="38"/>
  <c r="N134" i="38"/>
  <c r="R133" i="38"/>
  <c r="Q133" i="38"/>
  <c r="P133" i="38"/>
  <c r="O133" i="38"/>
  <c r="N133" i="38"/>
  <c r="R132" i="38"/>
  <c r="Q132" i="38"/>
  <c r="P132" i="38"/>
  <c r="O132" i="38"/>
  <c r="N132" i="38"/>
  <c r="R131" i="38"/>
  <c r="Q131" i="38"/>
  <c r="P131" i="38"/>
  <c r="O131" i="38"/>
  <c r="N131" i="38"/>
  <c r="R130" i="38"/>
  <c r="Q130" i="38"/>
  <c r="P130" i="38"/>
  <c r="O130" i="38"/>
  <c r="N130" i="38"/>
  <c r="R129" i="38"/>
  <c r="Q129" i="38"/>
  <c r="P129" i="38"/>
  <c r="O129" i="38"/>
  <c r="N129" i="38"/>
  <c r="R128" i="38"/>
  <c r="Q128" i="38"/>
  <c r="P128" i="38"/>
  <c r="O128" i="38"/>
  <c r="N128" i="38"/>
  <c r="R127" i="38"/>
  <c r="Q127" i="38"/>
  <c r="P127" i="38"/>
  <c r="O127" i="38"/>
  <c r="N127" i="38"/>
  <c r="R126" i="38"/>
  <c r="Q126" i="38"/>
  <c r="P126" i="38"/>
  <c r="O126" i="38"/>
  <c r="N126" i="38"/>
  <c r="R125" i="38"/>
  <c r="Q125" i="38"/>
  <c r="P125" i="38"/>
  <c r="O125" i="38"/>
  <c r="N125" i="38"/>
  <c r="R124" i="38"/>
  <c r="Q124" i="38"/>
  <c r="P124" i="38"/>
  <c r="O124" i="38"/>
  <c r="N124" i="38"/>
  <c r="R123" i="38"/>
  <c r="Q123" i="38"/>
  <c r="P123" i="38"/>
  <c r="O123" i="38"/>
  <c r="N123" i="38"/>
  <c r="R122" i="38"/>
  <c r="Q122" i="38"/>
  <c r="P122" i="38"/>
  <c r="O122" i="38"/>
  <c r="N122" i="38"/>
  <c r="R121" i="38"/>
  <c r="Q121" i="38"/>
  <c r="P121" i="38"/>
  <c r="O121" i="38"/>
  <c r="N121" i="38"/>
  <c r="R120" i="38"/>
  <c r="Q120" i="38"/>
  <c r="P120" i="38"/>
  <c r="O120" i="38"/>
  <c r="N120" i="38"/>
  <c r="R119" i="38"/>
  <c r="Q119" i="38"/>
  <c r="P119" i="38"/>
  <c r="O119" i="38"/>
  <c r="N119" i="38"/>
  <c r="R118" i="38"/>
  <c r="Q118" i="38"/>
  <c r="P118" i="38"/>
  <c r="O118" i="38"/>
  <c r="N118" i="38"/>
  <c r="R117" i="38"/>
  <c r="Q117" i="38"/>
  <c r="P117" i="38"/>
  <c r="O117" i="38"/>
  <c r="N117" i="38"/>
  <c r="R116" i="38"/>
  <c r="Q116" i="38"/>
  <c r="P116" i="38"/>
  <c r="O116" i="38"/>
  <c r="N116" i="38"/>
  <c r="R115" i="38"/>
  <c r="Q115" i="38"/>
  <c r="P115" i="38"/>
  <c r="O115" i="38"/>
  <c r="N115" i="38"/>
  <c r="R114" i="38"/>
  <c r="Q114" i="38"/>
  <c r="P114" i="38"/>
  <c r="O114" i="38"/>
  <c r="N114" i="38"/>
  <c r="R113" i="38"/>
  <c r="Q113" i="38"/>
  <c r="P113" i="38"/>
  <c r="O113" i="38"/>
  <c r="N113" i="38"/>
  <c r="R112" i="38"/>
  <c r="Q112" i="38"/>
  <c r="P112" i="38"/>
  <c r="O112" i="38"/>
  <c r="N112" i="38"/>
  <c r="R111" i="38"/>
  <c r="Q111" i="38"/>
  <c r="P111" i="38"/>
  <c r="O111" i="38"/>
  <c r="N111" i="38"/>
  <c r="R110" i="38"/>
  <c r="Q110" i="38"/>
  <c r="P110" i="38"/>
  <c r="O110" i="38"/>
  <c r="N110" i="38"/>
  <c r="R109" i="38"/>
  <c r="Q109" i="38"/>
  <c r="P109" i="38"/>
  <c r="O109" i="38"/>
  <c r="N109" i="38"/>
  <c r="R108" i="38"/>
  <c r="Q108" i="38"/>
  <c r="P108" i="38"/>
  <c r="O108" i="38"/>
  <c r="N108" i="38"/>
  <c r="S108" i="38" s="1"/>
  <c r="R107" i="38"/>
  <c r="Q107" i="38"/>
  <c r="P107" i="38"/>
  <c r="O107" i="38"/>
  <c r="N107" i="38"/>
  <c r="R106" i="38"/>
  <c r="Q106" i="38"/>
  <c r="P106" i="38"/>
  <c r="O106" i="38"/>
  <c r="N106" i="38"/>
  <c r="R105" i="38"/>
  <c r="Q105" i="38"/>
  <c r="P105" i="38"/>
  <c r="O105" i="38"/>
  <c r="N105" i="38"/>
  <c r="R104" i="38"/>
  <c r="Q104" i="38"/>
  <c r="P104" i="38"/>
  <c r="O104" i="38"/>
  <c r="N104" i="38"/>
  <c r="S104" i="38" s="1"/>
  <c r="R103" i="38"/>
  <c r="Q103" i="38"/>
  <c r="P103" i="38"/>
  <c r="O103" i="38"/>
  <c r="N103" i="38"/>
  <c r="R102" i="38"/>
  <c r="Q102" i="38"/>
  <c r="P102" i="38"/>
  <c r="O102" i="38"/>
  <c r="N102" i="38"/>
  <c r="R101" i="38"/>
  <c r="Q101" i="38"/>
  <c r="P101" i="38"/>
  <c r="O101" i="38"/>
  <c r="N101" i="38"/>
  <c r="R100" i="38"/>
  <c r="Q100" i="38"/>
  <c r="P100" i="38"/>
  <c r="O100" i="38"/>
  <c r="N100" i="38"/>
  <c r="S100" i="38" s="1"/>
  <c r="R99" i="38"/>
  <c r="Q99" i="38"/>
  <c r="P99" i="38"/>
  <c r="O99" i="38"/>
  <c r="N99" i="38"/>
  <c r="R98" i="38"/>
  <c r="Q98" i="38"/>
  <c r="P98" i="38"/>
  <c r="O98" i="38"/>
  <c r="N98" i="38"/>
  <c r="R97" i="38"/>
  <c r="Q97" i="38"/>
  <c r="P97" i="38"/>
  <c r="O97" i="38"/>
  <c r="N97" i="38"/>
  <c r="R96" i="38"/>
  <c r="Q96" i="38"/>
  <c r="P96" i="38"/>
  <c r="O96" i="38"/>
  <c r="N96" i="38"/>
  <c r="S96" i="38" s="1"/>
  <c r="R95" i="38"/>
  <c r="Q95" i="38"/>
  <c r="P95" i="38"/>
  <c r="O95" i="38"/>
  <c r="N95" i="38"/>
  <c r="R94" i="38"/>
  <c r="Q94" i="38"/>
  <c r="P94" i="38"/>
  <c r="O94" i="38"/>
  <c r="N94" i="38"/>
  <c r="R93" i="38"/>
  <c r="Q93" i="38"/>
  <c r="P93" i="38"/>
  <c r="O93" i="38"/>
  <c r="N93" i="38"/>
  <c r="R92" i="38"/>
  <c r="Q92" i="38"/>
  <c r="P92" i="38"/>
  <c r="O92" i="38"/>
  <c r="N92" i="38"/>
  <c r="S92" i="38" s="1"/>
  <c r="R91" i="38"/>
  <c r="Q91" i="38"/>
  <c r="P91" i="38"/>
  <c r="O91" i="38"/>
  <c r="N91" i="38"/>
  <c r="R90" i="38"/>
  <c r="Q90" i="38"/>
  <c r="P90" i="38"/>
  <c r="O90" i="38"/>
  <c r="N90" i="38"/>
  <c r="R89" i="38"/>
  <c r="Q89" i="38"/>
  <c r="P89" i="38"/>
  <c r="O89" i="38"/>
  <c r="N89" i="38"/>
  <c r="R88" i="38"/>
  <c r="Q88" i="38"/>
  <c r="P88" i="38"/>
  <c r="O88" i="38"/>
  <c r="N88" i="38"/>
  <c r="S88" i="38" s="1"/>
  <c r="R87" i="38"/>
  <c r="Q87" i="38"/>
  <c r="P87" i="38"/>
  <c r="O87" i="38"/>
  <c r="N87" i="38"/>
  <c r="R86" i="38"/>
  <c r="Q86" i="38"/>
  <c r="P86" i="38"/>
  <c r="O86" i="38"/>
  <c r="N86" i="38"/>
  <c r="R85" i="38"/>
  <c r="Q85" i="38"/>
  <c r="P85" i="38"/>
  <c r="O85" i="38"/>
  <c r="N85" i="38"/>
  <c r="R84" i="38"/>
  <c r="Q84" i="38"/>
  <c r="P84" i="38"/>
  <c r="O84" i="38"/>
  <c r="N84" i="38"/>
  <c r="S84" i="38" s="1"/>
  <c r="R83" i="38"/>
  <c r="Q83" i="38"/>
  <c r="P83" i="38"/>
  <c r="O83" i="38"/>
  <c r="N83" i="38"/>
  <c r="R82" i="38"/>
  <c r="Q82" i="38"/>
  <c r="P82" i="38"/>
  <c r="O82" i="38"/>
  <c r="N82" i="38"/>
  <c r="R81" i="38"/>
  <c r="Q81" i="38"/>
  <c r="P81" i="38"/>
  <c r="O81" i="38"/>
  <c r="N81" i="38"/>
  <c r="R80" i="38"/>
  <c r="Q80" i="38"/>
  <c r="P80" i="38"/>
  <c r="O80" i="38"/>
  <c r="N80" i="38"/>
  <c r="S80" i="38" s="1"/>
  <c r="R79" i="38"/>
  <c r="Q79" i="38"/>
  <c r="P79" i="38"/>
  <c r="O79" i="38"/>
  <c r="N79" i="38"/>
  <c r="R78" i="38"/>
  <c r="Q78" i="38"/>
  <c r="P78" i="38"/>
  <c r="O78" i="38"/>
  <c r="N78" i="38"/>
  <c r="R77" i="38"/>
  <c r="Q77" i="38"/>
  <c r="P77" i="38"/>
  <c r="O77" i="38"/>
  <c r="N77" i="38"/>
  <c r="R76" i="38"/>
  <c r="Q76" i="38"/>
  <c r="P76" i="38"/>
  <c r="O76" i="38"/>
  <c r="N76" i="38"/>
  <c r="S76" i="38" s="1"/>
  <c r="R75" i="38"/>
  <c r="Q75" i="38"/>
  <c r="P75" i="38"/>
  <c r="O75" i="38"/>
  <c r="N75" i="38"/>
  <c r="R74" i="38"/>
  <c r="Q74" i="38"/>
  <c r="P74" i="38"/>
  <c r="O74" i="38"/>
  <c r="N74" i="38"/>
  <c r="R73" i="38"/>
  <c r="Q73" i="38"/>
  <c r="P73" i="38"/>
  <c r="O73" i="38"/>
  <c r="N73" i="38"/>
  <c r="R72" i="38"/>
  <c r="Q72" i="38"/>
  <c r="P72" i="38"/>
  <c r="O72" i="38"/>
  <c r="N72" i="38"/>
  <c r="S72" i="38" s="1"/>
  <c r="R71" i="38"/>
  <c r="Q71" i="38"/>
  <c r="P71" i="38"/>
  <c r="O71" i="38"/>
  <c r="N71" i="38"/>
  <c r="R70" i="38"/>
  <c r="Q70" i="38"/>
  <c r="P70" i="38"/>
  <c r="O70" i="38"/>
  <c r="N70" i="38"/>
  <c r="R69" i="38"/>
  <c r="Q69" i="38"/>
  <c r="P69" i="38"/>
  <c r="O69" i="38"/>
  <c r="N69" i="38"/>
  <c r="R68" i="38"/>
  <c r="Q68" i="38"/>
  <c r="P68" i="38"/>
  <c r="O68" i="38"/>
  <c r="N68" i="38"/>
  <c r="S68" i="38" s="1"/>
  <c r="R67" i="38"/>
  <c r="Q67" i="38"/>
  <c r="P67" i="38"/>
  <c r="O67" i="38"/>
  <c r="N67" i="38"/>
  <c r="R66" i="38"/>
  <c r="Q66" i="38"/>
  <c r="P66" i="38"/>
  <c r="O66" i="38"/>
  <c r="N66" i="38"/>
  <c r="R65" i="38"/>
  <c r="Q65" i="38"/>
  <c r="P65" i="38"/>
  <c r="O65" i="38"/>
  <c r="N65" i="38"/>
  <c r="R64" i="38"/>
  <c r="Q64" i="38"/>
  <c r="P64" i="38"/>
  <c r="O64" i="38"/>
  <c r="N64" i="38"/>
  <c r="S64" i="38" s="1"/>
  <c r="R63" i="38"/>
  <c r="Q63" i="38"/>
  <c r="P63" i="38"/>
  <c r="O63" i="38"/>
  <c r="N63" i="38"/>
  <c r="R62" i="38"/>
  <c r="Q62" i="38"/>
  <c r="P62" i="38"/>
  <c r="O62" i="38"/>
  <c r="N62" i="38"/>
  <c r="R61" i="38"/>
  <c r="Q61" i="38"/>
  <c r="P61" i="38"/>
  <c r="O61" i="38"/>
  <c r="N61" i="38"/>
  <c r="R60" i="38"/>
  <c r="Q60" i="38"/>
  <c r="P60" i="38"/>
  <c r="O60" i="38"/>
  <c r="N60" i="38"/>
  <c r="S60" i="38" s="1"/>
  <c r="R59" i="38"/>
  <c r="Q59" i="38"/>
  <c r="P59" i="38"/>
  <c r="O59" i="38"/>
  <c r="N59" i="38"/>
  <c r="R58" i="38"/>
  <c r="Q58" i="38"/>
  <c r="P58" i="38"/>
  <c r="O58" i="38"/>
  <c r="N58" i="38"/>
  <c r="R57" i="38"/>
  <c r="Q57" i="38"/>
  <c r="P57" i="38"/>
  <c r="O57" i="38"/>
  <c r="N57" i="38"/>
  <c r="R56" i="38"/>
  <c r="Q56" i="38"/>
  <c r="P56" i="38"/>
  <c r="O56" i="38"/>
  <c r="N56" i="38"/>
  <c r="S56" i="38" s="1"/>
  <c r="R55" i="38"/>
  <c r="Q55" i="38"/>
  <c r="P55" i="38"/>
  <c r="O55" i="38"/>
  <c r="N55" i="38"/>
  <c r="R54" i="38"/>
  <c r="Q54" i="38"/>
  <c r="P54" i="38"/>
  <c r="O54" i="38"/>
  <c r="N54" i="38"/>
  <c r="R53" i="38"/>
  <c r="Q53" i="38"/>
  <c r="P53" i="38"/>
  <c r="O53" i="38"/>
  <c r="N53" i="38"/>
  <c r="R52" i="38"/>
  <c r="Q52" i="38"/>
  <c r="P52" i="38"/>
  <c r="O52" i="38"/>
  <c r="N52" i="38"/>
  <c r="S52" i="38" s="1"/>
  <c r="R51" i="38"/>
  <c r="Q51" i="38"/>
  <c r="P51" i="38"/>
  <c r="O51" i="38"/>
  <c r="N51" i="38"/>
  <c r="R50" i="38"/>
  <c r="Q50" i="38"/>
  <c r="P50" i="38"/>
  <c r="O50" i="38"/>
  <c r="N50" i="38"/>
  <c r="R49" i="38"/>
  <c r="Q49" i="38"/>
  <c r="P49" i="38"/>
  <c r="O49" i="38"/>
  <c r="N49" i="38"/>
  <c r="R48" i="38"/>
  <c r="Q48" i="38"/>
  <c r="P48" i="38"/>
  <c r="O48" i="38"/>
  <c r="N48" i="38"/>
  <c r="S48" i="38" s="1"/>
  <c r="R47" i="38"/>
  <c r="Q47" i="38"/>
  <c r="P47" i="38"/>
  <c r="O47" i="38"/>
  <c r="N47" i="38"/>
  <c r="R46" i="38"/>
  <c r="Q46" i="38"/>
  <c r="P46" i="38"/>
  <c r="O46" i="38"/>
  <c r="N46" i="38"/>
  <c r="R45" i="38"/>
  <c r="Q45" i="38"/>
  <c r="P45" i="38"/>
  <c r="O45" i="38"/>
  <c r="N45" i="38"/>
  <c r="R44" i="38"/>
  <c r="Q44" i="38"/>
  <c r="P44" i="38"/>
  <c r="O44" i="38"/>
  <c r="N44" i="38"/>
  <c r="S44" i="38" s="1"/>
  <c r="R43" i="38"/>
  <c r="Q43" i="38"/>
  <c r="P43" i="38"/>
  <c r="O43" i="38"/>
  <c r="N43" i="38"/>
  <c r="R42" i="38"/>
  <c r="Q42" i="38"/>
  <c r="P42" i="38"/>
  <c r="O42" i="38"/>
  <c r="N42" i="38"/>
  <c r="R41" i="38"/>
  <c r="Q41" i="38"/>
  <c r="P41" i="38"/>
  <c r="O41" i="38"/>
  <c r="N41" i="38"/>
  <c r="R40" i="38"/>
  <c r="Q40" i="38"/>
  <c r="P40" i="38"/>
  <c r="O40" i="38"/>
  <c r="N40" i="38"/>
  <c r="S40" i="38" s="1"/>
  <c r="R39" i="38"/>
  <c r="Q39" i="38"/>
  <c r="P39" i="38"/>
  <c r="O39" i="38"/>
  <c r="N39" i="38"/>
  <c r="R38" i="38"/>
  <c r="Q38" i="38"/>
  <c r="P38" i="38"/>
  <c r="O38" i="38"/>
  <c r="N38" i="38"/>
  <c r="R37" i="38"/>
  <c r="Q37" i="38"/>
  <c r="P37" i="38"/>
  <c r="O37" i="38"/>
  <c r="N37" i="38"/>
  <c r="R36" i="38"/>
  <c r="Q36" i="38"/>
  <c r="P36" i="38"/>
  <c r="O36" i="38"/>
  <c r="N36" i="38"/>
  <c r="S36" i="38" s="1"/>
  <c r="R35" i="38"/>
  <c r="Q35" i="38"/>
  <c r="P35" i="38"/>
  <c r="O35" i="38"/>
  <c r="N35" i="38"/>
  <c r="R34" i="38"/>
  <c r="Q34" i="38"/>
  <c r="P34" i="38"/>
  <c r="O34" i="38"/>
  <c r="N34" i="38"/>
  <c r="R33" i="38"/>
  <c r="Q33" i="38"/>
  <c r="P33" i="38"/>
  <c r="O33" i="38"/>
  <c r="N33" i="38"/>
  <c r="R32" i="38"/>
  <c r="Q32" i="38"/>
  <c r="P32" i="38"/>
  <c r="O32" i="38"/>
  <c r="N32" i="38"/>
  <c r="S32" i="38" s="1"/>
  <c r="R31" i="38"/>
  <c r="Q31" i="38"/>
  <c r="P31" i="38"/>
  <c r="O31" i="38"/>
  <c r="N31" i="38"/>
  <c r="R30" i="38"/>
  <c r="Q30" i="38"/>
  <c r="P30" i="38"/>
  <c r="O30" i="38"/>
  <c r="N30" i="38"/>
  <c r="R29" i="38"/>
  <c r="Q29" i="38"/>
  <c r="P29" i="38"/>
  <c r="O29" i="38"/>
  <c r="N29" i="38"/>
  <c r="R28" i="38"/>
  <c r="Q28" i="38"/>
  <c r="P28" i="38"/>
  <c r="O28" i="38"/>
  <c r="N28" i="38"/>
  <c r="S28" i="38" s="1"/>
  <c r="R27" i="38"/>
  <c r="Q27" i="38"/>
  <c r="P27" i="38"/>
  <c r="O27" i="38"/>
  <c r="N27" i="38"/>
  <c r="R26" i="38"/>
  <c r="Q26" i="38"/>
  <c r="P26" i="38"/>
  <c r="O26" i="38"/>
  <c r="N26" i="38"/>
  <c r="R25" i="38"/>
  <c r="Q25" i="38"/>
  <c r="P25" i="38"/>
  <c r="O25" i="38"/>
  <c r="N25" i="38"/>
  <c r="R24" i="38"/>
  <c r="Q24" i="38"/>
  <c r="P24" i="38"/>
  <c r="O24" i="38"/>
  <c r="N24" i="38"/>
  <c r="S24" i="38" s="1"/>
  <c r="R23" i="38"/>
  <c r="Q23" i="38"/>
  <c r="P23" i="38"/>
  <c r="O23" i="38"/>
  <c r="N23" i="38"/>
  <c r="R22" i="38"/>
  <c r="Q22" i="38"/>
  <c r="P22" i="38"/>
  <c r="O22" i="38"/>
  <c r="N22" i="38"/>
  <c r="R21" i="38"/>
  <c r="Q21" i="38"/>
  <c r="P21" i="38"/>
  <c r="O21" i="38"/>
  <c r="N21" i="38"/>
  <c r="R20" i="38"/>
  <c r="Q20" i="38"/>
  <c r="P20" i="38"/>
  <c r="O20" i="38"/>
  <c r="N20" i="38"/>
  <c r="S20" i="38" s="1"/>
  <c r="R19" i="38"/>
  <c r="Q19" i="38"/>
  <c r="P19" i="38"/>
  <c r="O19" i="38"/>
  <c r="N19" i="38"/>
  <c r="R18" i="38"/>
  <c r="Q18" i="38"/>
  <c r="P18" i="38"/>
  <c r="O18" i="38"/>
  <c r="N18" i="38"/>
  <c r="R17" i="38"/>
  <c r="Q17" i="38"/>
  <c r="P17" i="38"/>
  <c r="O17" i="38"/>
  <c r="N17" i="38"/>
  <c r="R16" i="38"/>
  <c r="Q16" i="38"/>
  <c r="P16" i="38"/>
  <c r="O16" i="38"/>
  <c r="N16" i="38"/>
  <c r="S16" i="38" s="1"/>
  <c r="R15" i="38"/>
  <c r="Q15" i="38"/>
  <c r="P15" i="38"/>
  <c r="O15" i="38"/>
  <c r="N15" i="38"/>
  <c r="R14" i="38"/>
  <c r="Q14" i="38"/>
  <c r="P14" i="38"/>
  <c r="O14" i="38"/>
  <c r="N14" i="38"/>
  <c r="R13" i="38"/>
  <c r="Q13" i="38"/>
  <c r="P13" i="38"/>
  <c r="O13" i="38"/>
  <c r="N13" i="38"/>
  <c r="R12" i="38"/>
  <c r="Q12" i="38"/>
  <c r="P12" i="38"/>
  <c r="O12" i="38"/>
  <c r="N12" i="38"/>
  <c r="S12" i="38" s="1"/>
  <c r="R11" i="38"/>
  <c r="Q11" i="38"/>
  <c r="P11" i="38"/>
  <c r="O11" i="38"/>
  <c r="N11" i="38"/>
  <c r="R10" i="38"/>
  <c r="Q10" i="38"/>
  <c r="P10" i="38"/>
  <c r="O10" i="38"/>
  <c r="N10" i="38"/>
  <c r="R9" i="38"/>
  <c r="Q9" i="38"/>
  <c r="P9" i="38"/>
  <c r="O9" i="38"/>
  <c r="N9" i="38"/>
  <c r="R8" i="38"/>
  <c r="Q8" i="38"/>
  <c r="P8" i="38"/>
  <c r="O8" i="38"/>
  <c r="N8" i="38"/>
  <c r="S8" i="38" s="1"/>
  <c r="S9" i="38" l="1"/>
  <c r="S13" i="38"/>
  <c r="S17" i="38"/>
  <c r="S21" i="38"/>
  <c r="S25" i="38"/>
  <c r="S29" i="38"/>
  <c r="S33" i="38"/>
  <c r="S37" i="38"/>
  <c r="S41" i="38"/>
  <c r="S45" i="38"/>
  <c r="S49" i="38"/>
  <c r="S53" i="38"/>
  <c r="S57" i="38"/>
  <c r="S61" i="38"/>
  <c r="S65" i="38"/>
  <c r="S69" i="38"/>
  <c r="S73" i="38"/>
  <c r="S77" i="38"/>
  <c r="S81" i="38"/>
  <c r="S85" i="38"/>
  <c r="S89" i="38"/>
  <c r="S93" i="38"/>
  <c r="S97" i="38"/>
  <c r="S101" i="38"/>
  <c r="S105" i="38"/>
  <c r="S121" i="38"/>
  <c r="S125" i="38"/>
  <c r="S129" i="38"/>
  <c r="S133" i="38"/>
  <c r="S10" i="38"/>
  <c r="S14" i="38"/>
  <c r="S18" i="38"/>
  <c r="S22" i="38"/>
  <c r="S26" i="38"/>
  <c r="S30" i="38"/>
  <c r="S34" i="38"/>
  <c r="S38" i="38"/>
  <c r="S42" i="38"/>
  <c r="S46" i="38"/>
  <c r="S50" i="38"/>
  <c r="S54" i="38"/>
  <c r="S58" i="38"/>
  <c r="S62" i="38"/>
  <c r="S66" i="38"/>
  <c r="S70" i="38"/>
  <c r="S74" i="38"/>
  <c r="S78" i="38"/>
  <c r="S82" i="38"/>
  <c r="S86" i="38"/>
  <c r="S90" i="38"/>
  <c r="S94" i="38"/>
  <c r="S98" i="38"/>
  <c r="S102" i="38"/>
  <c r="S106" i="38"/>
  <c r="S11" i="38"/>
  <c r="S15" i="38"/>
  <c r="S19" i="38"/>
  <c r="S23" i="38"/>
  <c r="S27" i="38"/>
  <c r="S31" i="38"/>
  <c r="S35" i="38"/>
  <c r="S39" i="38"/>
  <c r="S43" i="38"/>
  <c r="S47" i="38"/>
  <c r="S51" i="38"/>
  <c r="S55" i="38"/>
  <c r="S59" i="38"/>
  <c r="S63" i="38"/>
  <c r="S67" i="38"/>
  <c r="S71" i="38"/>
  <c r="S75" i="38"/>
  <c r="S79" i="38"/>
  <c r="S83" i="38"/>
  <c r="S87" i="38"/>
  <c r="S91" i="38"/>
  <c r="S95" i="38"/>
  <c r="S99" i="38"/>
  <c r="S103" i="38"/>
  <c r="S107" i="38"/>
  <c r="S115" i="38"/>
  <c r="S119" i="38"/>
  <c r="S123" i="38"/>
  <c r="S127" i="38"/>
  <c r="S131" i="38"/>
  <c r="S135" i="38"/>
  <c r="S145" i="38"/>
  <c r="S149" i="38"/>
  <c r="S153" i="38"/>
  <c r="S157" i="38"/>
  <c r="S161" i="38"/>
  <c r="S165" i="38"/>
  <c r="S169" i="38"/>
  <c r="S173" i="38"/>
  <c r="S181" i="38"/>
  <c r="S185" i="38"/>
  <c r="S189" i="38"/>
  <c r="S193" i="38"/>
  <c r="S201" i="38"/>
  <c r="S209" i="38"/>
  <c r="S213" i="38"/>
  <c r="S217" i="38"/>
  <c r="S221" i="38"/>
  <c r="S225" i="38"/>
  <c r="S229" i="38"/>
  <c r="S233" i="38"/>
  <c r="S237" i="38"/>
  <c r="S241" i="38"/>
  <c r="S245" i="38"/>
  <c r="S249" i="38"/>
  <c r="S253" i="38"/>
  <c r="S257" i="38"/>
  <c r="S261" i="38"/>
  <c r="S265" i="38"/>
  <c r="S269" i="38"/>
  <c r="S273" i="38"/>
  <c r="S138" i="38"/>
  <c r="S142" i="38"/>
  <c r="S146" i="38"/>
  <c r="S150" i="38"/>
  <c r="S154" i="38"/>
  <c r="S158" i="38"/>
  <c r="S162" i="38"/>
  <c r="S166" i="38"/>
  <c r="S170" i="38"/>
  <c r="S174" i="38"/>
  <c r="S178" i="38"/>
  <c r="S182" i="38"/>
  <c r="S186" i="38"/>
  <c r="S190" i="38"/>
  <c r="S194" i="38"/>
  <c r="S198" i="38"/>
  <c r="S202" i="38"/>
  <c r="S206" i="38"/>
  <c r="S210" i="38"/>
  <c r="S214" i="38"/>
  <c r="S218" i="38"/>
  <c r="S222" i="38"/>
  <c r="S226" i="38"/>
  <c r="S230" i="38"/>
  <c r="S234" i="38"/>
  <c r="S238" i="38"/>
  <c r="S242" i="38"/>
  <c r="S246" i="38"/>
  <c r="S250" i="38"/>
  <c r="S254" i="38"/>
  <c r="S258" i="38"/>
  <c r="S262" i="38"/>
  <c r="S266" i="38"/>
  <c r="S270" i="38"/>
  <c r="S274" i="38"/>
  <c r="S137" i="38"/>
  <c r="S141" i="38"/>
  <c r="S177" i="38"/>
  <c r="S197" i="38"/>
  <c r="S205" i="38"/>
  <c r="S139" i="38"/>
  <c r="S143" i="38"/>
  <c r="S147" i="38"/>
  <c r="S151" i="38"/>
  <c r="S155" i="38"/>
  <c r="S159" i="38"/>
  <c r="S163" i="38"/>
  <c r="S167" i="38"/>
  <c r="S171" i="38"/>
  <c r="S175" i="38"/>
  <c r="S179" i="38"/>
  <c r="S183" i="38"/>
  <c r="S187" i="38"/>
  <c r="S191" i="38"/>
  <c r="S195" i="38"/>
  <c r="S199" i="38"/>
  <c r="S203" i="38"/>
  <c r="S207" i="38"/>
  <c r="S211" i="38"/>
  <c r="S215" i="38"/>
  <c r="S219" i="38"/>
  <c r="S223" i="38"/>
  <c r="S227" i="38"/>
  <c r="S231" i="38"/>
  <c r="S235" i="38"/>
  <c r="S239" i="38"/>
  <c r="S243" i="38"/>
  <c r="S247" i="38"/>
  <c r="S251" i="38"/>
  <c r="S255" i="38"/>
  <c r="S259" i="38"/>
  <c r="S263" i="38"/>
  <c r="S267" i="38"/>
  <c r="S271" i="38"/>
  <c r="S275" i="38"/>
  <c r="S120" i="38"/>
  <c r="S124" i="38"/>
  <c r="S128" i="38"/>
  <c r="S132" i="38"/>
  <c r="S122" i="38"/>
  <c r="S126" i="38"/>
  <c r="S130" i="38"/>
  <c r="S134" i="38"/>
  <c r="S112" i="38"/>
  <c r="S116" i="38"/>
  <c r="S113" i="38"/>
  <c r="S117" i="38"/>
  <c r="S114" i="38"/>
  <c r="S118" i="38"/>
  <c r="S109" i="38"/>
  <c r="S110" i="38"/>
  <c r="S111" i="38"/>
  <c r="N26" i="37"/>
  <c r="N57" i="37"/>
  <c r="N56" i="37"/>
  <c r="N55" i="37"/>
  <c r="N54" i="37"/>
  <c r="N53" i="37"/>
  <c r="N52" i="37"/>
  <c r="N51" i="37"/>
  <c r="N50" i="37"/>
  <c r="N49" i="37"/>
  <c r="N25" i="37"/>
  <c r="N24" i="37"/>
  <c r="N48" i="37"/>
  <c r="N47" i="37"/>
  <c r="N46" i="37"/>
  <c r="N45" i="37"/>
  <c r="N44" i="37"/>
  <c r="N23" i="37"/>
  <c r="N22" i="37"/>
  <c r="N43" i="37"/>
  <c r="N42" i="37"/>
  <c r="N41" i="37"/>
  <c r="N21" i="37"/>
  <c r="N20" i="37"/>
  <c r="N19" i="37"/>
  <c r="N18" i="37"/>
  <c r="N17" i="37"/>
  <c r="N16" i="37"/>
  <c r="N15" i="37"/>
  <c r="N40" i="37"/>
  <c r="N39" i="37"/>
  <c r="N38" i="37"/>
  <c r="N37" i="37"/>
  <c r="N36" i="37"/>
  <c r="N35" i="37"/>
  <c r="N34" i="37"/>
  <c r="N33" i="37"/>
  <c r="N32" i="37"/>
  <c r="N14" i="37"/>
  <c r="N13" i="37"/>
  <c r="N12" i="37"/>
  <c r="N11" i="37"/>
  <c r="N10" i="37"/>
  <c r="N31" i="37"/>
  <c r="N30" i="37"/>
  <c r="N29" i="37"/>
  <c r="N9" i="37"/>
  <c r="N8" i="37"/>
  <c r="N7" i="37"/>
  <c r="N28" i="37"/>
  <c r="N27" i="37"/>
  <c r="O36" i="37"/>
  <c r="O35" i="37"/>
  <c r="O34" i="37"/>
  <c r="O33" i="37"/>
  <c r="O32" i="37"/>
  <c r="O14" i="37"/>
  <c r="O13" i="37"/>
  <c r="O12" i="37"/>
  <c r="O11" i="37"/>
  <c r="O10" i="37"/>
  <c r="O31" i="37"/>
  <c r="O30" i="37"/>
  <c r="O29" i="37"/>
  <c r="O9" i="37"/>
  <c r="O8" i="37"/>
  <c r="O7" i="37"/>
  <c r="O28" i="37"/>
  <c r="O27" i="37"/>
  <c r="O26" i="37"/>
  <c r="O57" i="37"/>
  <c r="O56" i="37"/>
  <c r="O55" i="37"/>
  <c r="O54" i="37"/>
  <c r="O53" i="37"/>
  <c r="O52" i="37"/>
  <c r="O51" i="37"/>
  <c r="O50" i="37"/>
  <c r="O49" i="37"/>
  <c r="O25" i="37"/>
  <c r="O24" i="37"/>
  <c r="O48" i="37"/>
  <c r="O47" i="37"/>
  <c r="O46" i="37"/>
  <c r="O45" i="37"/>
  <c r="O44" i="37"/>
  <c r="O23" i="37"/>
  <c r="O22" i="37"/>
  <c r="O43" i="37"/>
  <c r="O42" i="37"/>
  <c r="O41" i="37"/>
  <c r="O21" i="37"/>
  <c r="O20" i="37"/>
  <c r="O19" i="37"/>
  <c r="O18" i="37"/>
  <c r="O17" i="37"/>
  <c r="O16" i="37"/>
  <c r="O15" i="37"/>
  <c r="O40" i="37"/>
  <c r="O39" i="37"/>
  <c r="O38" i="37"/>
  <c r="O37" i="37"/>
  <c r="P16" i="37" a="1"/>
  <c r="P44" i="37" a="1"/>
  <c r="P37" i="37" a="1"/>
  <c r="P50" i="37" a="1"/>
  <c r="P25" i="37" a="1"/>
  <c r="P38" i="37" a="1"/>
  <c r="P28" i="37" a="1"/>
  <c r="P11" i="37" a="1"/>
  <c r="P15" i="37" a="1"/>
  <c r="P41" i="37" a="1"/>
  <c r="P57" i="37" a="1"/>
  <c r="P13" i="37" a="1"/>
  <c r="P14" i="37" a="1"/>
  <c r="P53" i="37" a="1"/>
  <c r="P51" i="37" a="1"/>
  <c r="P55" i="37" a="1"/>
  <c r="P10" i="37" a="1"/>
  <c r="P27" i="37" a="1"/>
  <c r="P47" i="37" a="1"/>
  <c r="P18" i="37" a="1"/>
  <c r="P39" i="37" a="1"/>
  <c r="P12" i="37" a="1"/>
  <c r="P49" i="37" a="1"/>
  <c r="P32" i="37" a="1"/>
  <c r="P54" i="37" a="1"/>
  <c r="P36" i="37" a="1"/>
  <c r="P33" i="37" a="1"/>
  <c r="P24" i="37" a="1"/>
  <c r="P7" i="37" a="1"/>
  <c r="P52" i="37" a="1"/>
  <c r="P9" i="37" a="1"/>
  <c r="P35" i="37" a="1"/>
  <c r="P42" i="37" a="1"/>
  <c r="P56" i="37" a="1"/>
  <c r="P23" i="37" a="1"/>
  <c r="P34" i="37" a="1"/>
  <c r="P48" i="37" a="1"/>
  <c r="P46" i="37" a="1"/>
  <c r="P31" i="37" a="1"/>
  <c r="P43" i="37" a="1"/>
  <c r="P30" i="37" a="1"/>
  <c r="P8" i="37" a="1"/>
  <c r="P17" i="37" a="1"/>
  <c r="P45" i="37" a="1"/>
  <c r="P29" i="37" a="1"/>
  <c r="P40" i="37" a="1"/>
  <c r="P20" i="37" a="1"/>
  <c r="P22" i="37" a="1"/>
  <c r="P21" i="37" a="1"/>
  <c r="P19" i="37" a="1"/>
  <c r="Q32" i="37" l="1"/>
  <c r="Q34" i="37"/>
  <c r="Q13" i="37"/>
  <c r="Q38" i="37"/>
  <c r="Q20" i="37"/>
  <c r="Q24" i="37"/>
  <c r="Q51" i="37"/>
  <c r="P29" i="37"/>
  <c r="P11" i="37"/>
  <c r="P28" i="37"/>
  <c r="P37" i="37"/>
  <c r="P17" i="37"/>
  <c r="P42" i="37"/>
  <c r="P22" i="37"/>
  <c r="P48" i="37"/>
  <c r="P25" i="37"/>
  <c r="P50" i="37"/>
  <c r="P52" i="37"/>
  <c r="P54" i="37"/>
  <c r="P56" i="37"/>
  <c r="P27" i="37"/>
  <c r="P14" i="37"/>
  <c r="P12" i="37"/>
  <c r="P39" i="37"/>
  <c r="P19" i="37"/>
  <c r="P44" i="37"/>
  <c r="P31" i="37"/>
  <c r="P8" i="37"/>
  <c r="P30" i="37"/>
  <c r="P34" i="37"/>
  <c r="P15" i="37"/>
  <c r="P21" i="37"/>
  <c r="P46" i="37"/>
  <c r="P7" i="37"/>
  <c r="P32" i="37"/>
  <c r="P35" i="37"/>
  <c r="P9" i="37"/>
  <c r="P10" i="37"/>
  <c r="P13" i="37"/>
  <c r="R13" i="37" s="1"/>
  <c r="S13" i="37" s="1" a="1"/>
  <c r="P33" i="37"/>
  <c r="P36" i="37"/>
  <c r="P38" i="37"/>
  <c r="P40" i="37"/>
  <c r="P16" i="37"/>
  <c r="P18" i="37"/>
  <c r="P20" i="37"/>
  <c r="P41" i="37"/>
  <c r="P43" i="37"/>
  <c r="P23" i="37"/>
  <c r="P45" i="37"/>
  <c r="P47" i="37"/>
  <c r="P24" i="37"/>
  <c r="P49" i="37"/>
  <c r="P51" i="37"/>
  <c r="P53" i="37"/>
  <c r="P55" i="37"/>
  <c r="P57" i="37"/>
  <c r="Q15" i="37"/>
  <c r="Q57" i="37"/>
  <c r="Q41" i="37"/>
  <c r="Q23" i="37"/>
  <c r="Q47" i="37"/>
  <c r="Q25" i="37"/>
  <c r="Q52" i="37"/>
  <c r="Q56" i="37"/>
  <c r="Q14" i="37"/>
  <c r="Q18" i="37"/>
  <c r="Q49" i="37"/>
  <c r="Q53" i="37"/>
  <c r="Q21" i="37"/>
  <c r="Q46" i="37"/>
  <c r="Q17" i="37"/>
  <c r="Q22" i="37"/>
  <c r="Q43" i="37"/>
  <c r="Q45" i="37"/>
  <c r="Q55" i="37"/>
  <c r="Q8" i="37"/>
  <c r="Q30" i="37"/>
  <c r="Q27" i="37"/>
  <c r="Q28" i="37"/>
  <c r="Q10" i="37"/>
  <c r="Q11" i="37"/>
  <c r="Q31" i="37"/>
  <c r="Q33" i="37"/>
  <c r="Q39" i="37"/>
  <c r="Q40" i="37"/>
  <c r="Q44" i="37"/>
  <c r="Q9" i="37"/>
  <c r="Q29" i="37"/>
  <c r="Q35" i="37"/>
  <c r="Q36" i="37"/>
  <c r="Q16" i="37"/>
  <c r="Q42" i="37"/>
  <c r="Q48" i="37"/>
  <c r="Q54" i="37"/>
  <c r="Q7" i="37"/>
  <c r="Q12" i="37"/>
  <c r="Q37" i="37"/>
  <c r="Q19" i="37"/>
  <c r="Q50" i="37"/>
  <c r="R34" i="37" l="1"/>
  <c r="S34" i="37" s="1" a="1"/>
  <c r="S34" i="37" s="1"/>
  <c r="R32" i="37"/>
  <c r="S32" i="37" s="1" a="1"/>
  <c r="R24" i="37"/>
  <c r="S24" i="37" s="1" a="1"/>
  <c r="R57" i="37"/>
  <c r="S57" i="37" s="1" a="1"/>
  <c r="R20" i="37"/>
  <c r="R42" i="37"/>
  <c r="S42" i="37" s="1" a="1"/>
  <c r="R21" i="37"/>
  <c r="R51" i="37"/>
  <c r="S51" i="37" s="1" a="1"/>
  <c r="R38" i="37"/>
  <c r="S38" i="37" s="1" a="1"/>
  <c r="R23" i="37"/>
  <c r="S23" i="37" s="1" a="1"/>
  <c r="R46" i="37"/>
  <c r="S46" i="37" s="1" a="1"/>
  <c r="R52" i="37"/>
  <c r="S52" i="37" s="1" a="1"/>
  <c r="R22" i="37"/>
  <c r="R53" i="37"/>
  <c r="S53" i="37" s="1" a="1"/>
  <c r="R47" i="37"/>
  <c r="S47" i="37" s="1" a="1"/>
  <c r="R15" i="37"/>
  <c r="S15" i="37" s="1" a="1"/>
  <c r="R25" i="37"/>
  <c r="S25" i="37" s="1" a="1"/>
  <c r="R48" i="37"/>
  <c r="S48" i="37" s="1" a="1"/>
  <c r="R10" i="37"/>
  <c r="S10" i="37" s="1" a="1"/>
  <c r="R8" i="37"/>
  <c r="S8" i="37" s="1" a="1"/>
  <c r="R43" i="37"/>
  <c r="S43" i="37" s="1" a="1"/>
  <c r="R16" i="37"/>
  <c r="S16" i="37" s="1" a="1"/>
  <c r="R37" i="37"/>
  <c r="S37" i="37" s="1" a="1"/>
  <c r="R44" i="37"/>
  <c r="S44" i="37" s="1" a="1"/>
  <c r="R30" i="37"/>
  <c r="S30" i="37" s="1" a="1"/>
  <c r="R18" i="37"/>
  <c r="S18" i="37" s="1" a="1"/>
  <c r="R19" i="37"/>
  <c r="R33" i="37"/>
  <c r="S33" i="37" s="1" a="1"/>
  <c r="R28" i="37"/>
  <c r="S28" i="37" s="1" a="1"/>
  <c r="R35" i="37"/>
  <c r="S35" i="37" s="1" a="1"/>
  <c r="R31" i="37"/>
  <c r="S31" i="37" s="1" a="1"/>
  <c r="R40" i="37"/>
  <c r="S40" i="37" s="1" a="1"/>
  <c r="R7" i="37"/>
  <c r="S7" i="37" s="1" a="1"/>
  <c r="R54" i="37"/>
  <c r="S54" i="37" s="1" a="1"/>
  <c r="R29" i="37"/>
  <c r="S29" i="37" s="1" a="1"/>
  <c r="R45" i="37"/>
  <c r="S45" i="37" s="1" a="1"/>
  <c r="R14" i="37"/>
  <c r="S14" i="37" s="1" a="1"/>
  <c r="R56" i="37"/>
  <c r="S56" i="37" s="1" a="1"/>
  <c r="S13" i="37"/>
  <c r="R9" i="37"/>
  <c r="S9" i="37" s="1" a="1"/>
  <c r="R27" i="37"/>
  <c r="R12" i="37"/>
  <c r="S12" i="37" s="1" a="1"/>
  <c r="R36" i="37"/>
  <c r="S36" i="37" s="1" a="1"/>
  <c r="R39" i="37"/>
  <c r="S39" i="37" s="1" a="1"/>
  <c r="R11" i="37"/>
  <c r="S11" i="37" s="1" a="1"/>
  <c r="R55" i="37"/>
  <c r="S55" i="37" s="1" a="1"/>
  <c r="R17" i="37"/>
  <c r="S17" i="37" s="1" a="1"/>
  <c r="R49" i="37"/>
  <c r="S49" i="37" s="1" a="1"/>
  <c r="R41" i="37"/>
  <c r="S41" i="37" s="1" a="1"/>
  <c r="R50" i="37"/>
  <c r="S50" i="37" s="1" a="1"/>
  <c r="D9" i="37"/>
  <c r="D8" i="37"/>
  <c r="D7" i="37"/>
  <c r="D28" i="37"/>
  <c r="D27" i="37"/>
  <c r="D26" i="37"/>
  <c r="S19" i="37" a="1"/>
  <c r="S21" i="37" a="1"/>
  <c r="S20" i="37" a="1"/>
  <c r="S22" i="37" a="1"/>
  <c r="S32" i="37" l="1"/>
  <c r="S24" i="37"/>
  <c r="S57" i="37"/>
  <c r="S20" i="37"/>
  <c r="S21" i="37"/>
  <c r="S42" i="37"/>
  <c r="S51" i="37"/>
  <c r="S38" i="37"/>
  <c r="S46" i="37"/>
  <c r="S22" i="37"/>
  <c r="S23" i="37"/>
  <c r="S25" i="37"/>
  <c r="S47" i="37"/>
  <c r="S52" i="37"/>
  <c r="S15" i="37"/>
  <c r="S53" i="37"/>
  <c r="S10" i="37"/>
  <c r="S48" i="37"/>
  <c r="S43" i="37"/>
  <c r="S8" i="37"/>
  <c r="S16" i="37"/>
  <c r="S37" i="37"/>
  <c r="S44" i="37"/>
  <c r="S30" i="37"/>
  <c r="S28" i="37"/>
  <c r="S35" i="37"/>
  <c r="S33" i="37"/>
  <c r="S18" i="37"/>
  <c r="S19" i="37"/>
  <c r="S14" i="37"/>
  <c r="S45" i="37"/>
  <c r="S7" i="37"/>
  <c r="S29" i="37"/>
  <c r="S40" i="37"/>
  <c r="S56" i="37"/>
  <c r="S54" i="37"/>
  <c r="S31" i="37"/>
  <c r="S39" i="37"/>
  <c r="S9" i="37"/>
  <c r="S41" i="37"/>
  <c r="S17" i="37"/>
  <c r="S36" i="37"/>
  <c r="S11" i="37"/>
  <c r="S50" i="37"/>
  <c r="S12" i="37"/>
  <c r="S49" i="37"/>
  <c r="S55" i="37"/>
  <c r="U21" i="38"/>
  <c r="V21" i="38" s="1"/>
  <c r="W21" i="38" s="1"/>
  <c r="U22" i="38" s="1"/>
  <c r="V22" i="38" s="1"/>
  <c r="W22" i="38" s="1"/>
  <c r="X21" i="38"/>
  <c r="Z21" i="38" s="1"/>
  <c r="X22" i="38" s="1"/>
  <c r="Z22" i="38" s="1"/>
  <c r="U18" i="38"/>
  <c r="V18" i="38" s="1"/>
  <c r="W18" i="38" s="1"/>
  <c r="U19" i="38" s="1"/>
  <c r="V19" i="38" s="1"/>
  <c r="W19" i="38" s="1"/>
  <c r="U20" i="38" s="1"/>
  <c r="V20" i="38" s="1"/>
  <c r="W20" i="38" s="1"/>
  <c r="X18" i="38"/>
  <c r="Z18" i="38" s="1"/>
  <c r="X19" i="38" s="1"/>
  <c r="Z19" i="38" s="1"/>
  <c r="X20" i="38" s="1"/>
  <c r="Z20" i="38" s="1"/>
  <c r="D29" i="37"/>
  <c r="Y8" i="38" l="1"/>
  <c r="D14" i="37"/>
  <c r="D13" i="37"/>
  <c r="D12" i="37"/>
  <c r="D11" i="37"/>
  <c r="D10" i="37"/>
  <c r="D31" i="37"/>
  <c r="D30" i="37"/>
  <c r="P26" i="37" a="1"/>
  <c r="X24" i="38" l="1"/>
  <c r="Z24" i="38" s="1"/>
  <c r="X25" i="38" s="1"/>
  <c r="Z25" i="38" s="1"/>
  <c r="X26" i="38" s="1"/>
  <c r="Z26" i="38" s="1"/>
  <c r="X15" i="38"/>
  <c r="Z15" i="38" s="1"/>
  <c r="X16" i="38" s="1"/>
  <c r="Z16" i="38" s="1"/>
  <c r="X17" i="38" s="1"/>
  <c r="Z17" i="38" s="1"/>
  <c r="U13" i="38"/>
  <c r="V13" i="38" s="1"/>
  <c r="W13" i="38" s="1"/>
  <c r="U14" i="38" s="1"/>
  <c r="V14" i="38" s="1"/>
  <c r="W14" i="38" s="1"/>
  <c r="X13" i="38"/>
  <c r="Z13" i="38" s="1"/>
  <c r="X14" i="38" s="1"/>
  <c r="Z14" i="38" s="1"/>
  <c r="U15" i="38"/>
  <c r="V15" i="38" s="1"/>
  <c r="W15" i="38" s="1"/>
  <c r="U16" i="38" s="1"/>
  <c r="V16" i="38" s="1"/>
  <c r="W16" i="38" s="1"/>
  <c r="U17" i="38" s="1"/>
  <c r="V17" i="38" s="1"/>
  <c r="W17" i="38" s="1"/>
  <c r="X27" i="38"/>
  <c r="Z27" i="38" s="1"/>
  <c r="X28" i="38" s="1"/>
  <c r="Z28" i="38" s="1"/>
  <c r="X29" i="38" s="1"/>
  <c r="Z29" i="38" s="1"/>
  <c r="U24" i="38"/>
  <c r="V24" i="38" s="1"/>
  <c r="W24" i="38" s="1"/>
  <c r="U25" i="38" s="1"/>
  <c r="V25" i="38" s="1"/>
  <c r="W25" i="38" s="1"/>
  <c r="U26" i="38" s="1"/>
  <c r="V26" i="38" s="1"/>
  <c r="W26" i="38" s="1"/>
  <c r="X35" i="38"/>
  <c r="Z35" i="38" s="1"/>
  <c r="X36" i="38" s="1"/>
  <c r="Z36" i="38" s="1"/>
  <c r="X37" i="38" s="1"/>
  <c r="Z37" i="38" s="1"/>
  <c r="X55" i="38"/>
  <c r="Z55" i="38" s="1"/>
  <c r="X56" i="38" s="1"/>
  <c r="Z56" i="38" s="1"/>
  <c r="X57" i="38" s="1"/>
  <c r="Z57" i="38" s="1"/>
  <c r="U84" i="38"/>
  <c r="V84" i="38" s="1"/>
  <c r="W84" i="38" s="1"/>
  <c r="U85" i="38" s="1"/>
  <c r="V85" i="38" s="1"/>
  <c r="W85" i="38" s="1"/>
  <c r="U86" i="38" s="1"/>
  <c r="V86" i="38" s="1"/>
  <c r="W86" i="38" s="1"/>
  <c r="X90" i="38"/>
  <c r="Z90" i="38" s="1"/>
  <c r="X91" i="38" s="1"/>
  <c r="Z91" i="38" s="1"/>
  <c r="U107" i="38"/>
  <c r="V107" i="38" s="1"/>
  <c r="W107" i="38" s="1"/>
  <c r="U90" i="38"/>
  <c r="V90" i="38" s="1"/>
  <c r="W90" i="38" s="1"/>
  <c r="U91" i="38" s="1"/>
  <c r="V91" i="38" s="1"/>
  <c r="W91" i="38" s="1"/>
  <c r="X101" i="38"/>
  <c r="Z101" i="38" s="1"/>
  <c r="X67" i="38"/>
  <c r="Z67" i="38" s="1"/>
  <c r="X68" i="38" s="1"/>
  <c r="Z68" i="38" s="1"/>
  <c r="X69" i="38" s="1"/>
  <c r="Z69" i="38" s="1"/>
  <c r="X70" i="38" s="1"/>
  <c r="Z70" i="38" s="1"/>
  <c r="U58" i="38"/>
  <c r="V58" i="38" s="1"/>
  <c r="W58" i="38" s="1"/>
  <c r="U59" i="38" s="1"/>
  <c r="V59" i="38" s="1"/>
  <c r="W59" i="38" s="1"/>
  <c r="X63" i="38"/>
  <c r="Z63" i="38" s="1"/>
  <c r="X64" i="38" s="1"/>
  <c r="Z64" i="38" s="1"/>
  <c r="U125" i="38"/>
  <c r="V125" i="38" s="1"/>
  <c r="W125" i="38" s="1"/>
  <c r="U126" i="38" s="1"/>
  <c r="V126" i="38" s="1"/>
  <c r="W126" i="38" s="1"/>
  <c r="U52" i="38"/>
  <c r="V52" i="38" s="1"/>
  <c r="W52" i="38" s="1"/>
  <c r="U53" i="38" s="1"/>
  <c r="V53" i="38" s="1"/>
  <c r="W53" i="38" s="1"/>
  <c r="X78" i="38"/>
  <c r="Z78" i="38" s="1"/>
  <c r="X79" i="38" s="1"/>
  <c r="Z79" i="38" s="1"/>
  <c r="X71" i="38"/>
  <c r="Z71" i="38" s="1"/>
  <c r="U61" i="38"/>
  <c r="V61" i="38" s="1"/>
  <c r="W61" i="38" s="1"/>
  <c r="U62" i="38" s="1"/>
  <c r="V62" i="38" s="1"/>
  <c r="W62" i="38" s="1"/>
  <c r="X97" i="38"/>
  <c r="Z97" i="38" s="1"/>
  <c r="X98" i="38" s="1"/>
  <c r="Z98" i="38" s="1"/>
  <c r="X99" i="38" s="1"/>
  <c r="Z99" i="38" s="1"/>
  <c r="X100" i="38" s="1"/>
  <c r="Z100" i="38" s="1"/>
  <c r="U111" i="38"/>
  <c r="V111" i="38" s="1"/>
  <c r="W111" i="38" s="1"/>
  <c r="X127" i="38"/>
  <c r="Z127" i="38" s="1"/>
  <c r="X128" i="38" s="1"/>
  <c r="Z128" i="38" s="1"/>
  <c r="X129" i="38" s="1"/>
  <c r="Z129" i="38" s="1"/>
  <c r="X105" i="38"/>
  <c r="Z105" i="38" s="1"/>
  <c r="X106" i="38" s="1"/>
  <c r="Z106" i="38" s="1"/>
  <c r="U63" i="38"/>
  <c r="V63" i="38" s="1"/>
  <c r="W63" i="38" s="1"/>
  <c r="U64" i="38" s="1"/>
  <c r="V64" i="38" s="1"/>
  <c r="W64" i="38" s="1"/>
  <c r="X60" i="38"/>
  <c r="Z60" i="38" s="1"/>
  <c r="U89" i="38"/>
  <c r="V89" i="38" s="1"/>
  <c r="W89" i="38" s="1"/>
  <c r="X112" i="38"/>
  <c r="Z112" i="38" s="1"/>
  <c r="X113" i="38" s="1"/>
  <c r="Z113" i="38" s="1"/>
  <c r="X114" i="38" s="1"/>
  <c r="Z114" i="38" s="1"/>
  <c r="U72" i="38"/>
  <c r="V72" i="38" s="1"/>
  <c r="W72" i="38" s="1"/>
  <c r="U73" i="38" s="1"/>
  <c r="V73" i="38" s="1"/>
  <c r="W73" i="38" s="1"/>
  <c r="X61" i="38"/>
  <c r="Z61" i="38" s="1"/>
  <c r="X62" i="38" s="1"/>
  <c r="Z62" i="38" s="1"/>
  <c r="X87" i="38"/>
  <c r="Z87" i="38" s="1"/>
  <c r="X88" i="38" s="1"/>
  <c r="Z88" i="38" s="1"/>
  <c r="U49" i="38"/>
  <c r="V49" i="38" s="1"/>
  <c r="W49" i="38" s="1"/>
  <c r="U50" i="38" s="1"/>
  <c r="V50" i="38" s="1"/>
  <c r="W50" i="38" s="1"/>
  <c r="U51" i="38" s="1"/>
  <c r="V51" i="38" s="1"/>
  <c r="W51" i="38" s="1"/>
  <c r="X89" i="38"/>
  <c r="Z89" i="38" s="1"/>
  <c r="X65" i="38"/>
  <c r="Z65" i="38" s="1"/>
  <c r="X66" i="38" s="1"/>
  <c r="Z66" i="38" s="1"/>
  <c r="X41" i="38"/>
  <c r="Z41" i="38" s="1"/>
  <c r="X42" i="38" s="1"/>
  <c r="Z42" i="38" s="1"/>
  <c r="X43" i="38" s="1"/>
  <c r="Z43" i="38" s="1"/>
  <c r="X44" i="38" s="1"/>
  <c r="Z44" i="38" s="1"/>
  <c r="X45" i="38" s="1"/>
  <c r="Z45" i="38" s="1"/>
  <c r="X46" i="38" s="1"/>
  <c r="Z46" i="38" s="1"/>
  <c r="X47" i="38" s="1"/>
  <c r="Z47" i="38" s="1"/>
  <c r="X48" i="38" s="1"/>
  <c r="Z48" i="38" s="1"/>
  <c r="U112" i="38"/>
  <c r="V112" i="38" s="1"/>
  <c r="W112" i="38" s="1"/>
  <c r="U113" i="38" s="1"/>
  <c r="V113" i="38" s="1"/>
  <c r="W113" i="38" s="1"/>
  <c r="U114" i="38" s="1"/>
  <c r="V114" i="38" s="1"/>
  <c r="W114" i="38" s="1"/>
  <c r="U130" i="38"/>
  <c r="V130" i="38" s="1"/>
  <c r="W130" i="38" s="1"/>
  <c r="U131" i="38" s="1"/>
  <c r="V131" i="38" s="1"/>
  <c r="W131" i="38" s="1"/>
  <c r="U132" i="38" s="1"/>
  <c r="V132" i="38" s="1"/>
  <c r="W132" i="38" s="1"/>
  <c r="U27" i="38"/>
  <c r="V27" i="38" s="1"/>
  <c r="W27" i="38" s="1"/>
  <c r="U28" i="38" s="1"/>
  <c r="V28" i="38" s="1"/>
  <c r="W28" i="38" s="1"/>
  <c r="U29" i="38" s="1"/>
  <c r="V29" i="38" s="1"/>
  <c r="W29" i="38" s="1"/>
  <c r="U55" i="38"/>
  <c r="V55" i="38" s="1"/>
  <c r="W55" i="38" s="1"/>
  <c r="U56" i="38" s="1"/>
  <c r="V56" i="38" s="1"/>
  <c r="W56" i="38" s="1"/>
  <c r="U57" i="38" s="1"/>
  <c r="V57" i="38" s="1"/>
  <c r="W57" i="38" s="1"/>
  <c r="U60" i="38"/>
  <c r="V60" i="38" s="1"/>
  <c r="W60" i="38" s="1"/>
  <c r="X108" i="38"/>
  <c r="Z108" i="38" s="1"/>
  <c r="X109" i="38" s="1"/>
  <c r="Z109" i="38" s="1"/>
  <c r="X110" i="38" s="1"/>
  <c r="Z110" i="38" s="1"/>
  <c r="U78" i="38"/>
  <c r="V78" i="38" s="1"/>
  <c r="W78" i="38" s="1"/>
  <c r="U79" i="38" s="1"/>
  <c r="V79" i="38" s="1"/>
  <c r="W79" i="38" s="1"/>
  <c r="U133" i="38"/>
  <c r="V133" i="38" s="1"/>
  <c r="W133" i="38" s="1"/>
  <c r="U134" i="38" s="1"/>
  <c r="V134" i="38" s="1"/>
  <c r="W134" i="38" s="1"/>
  <c r="U108" i="38"/>
  <c r="V108" i="38" s="1"/>
  <c r="W108" i="38" s="1"/>
  <c r="U109" i="38" s="1"/>
  <c r="V109" i="38" s="1"/>
  <c r="W109" i="38" s="1"/>
  <c r="U110" i="38" s="1"/>
  <c r="V110" i="38" s="1"/>
  <c r="W110" i="38" s="1"/>
  <c r="U87" i="38"/>
  <c r="V87" i="38" s="1"/>
  <c r="W87" i="38" s="1"/>
  <c r="U88" i="38" s="1"/>
  <c r="V88" i="38" s="1"/>
  <c r="W88" i="38" s="1"/>
  <c r="X49" i="38"/>
  <c r="Z49" i="38" s="1"/>
  <c r="X50" i="38" s="1"/>
  <c r="Z50" i="38" s="1"/>
  <c r="X51" i="38" s="1"/>
  <c r="Z51" i="38" s="1"/>
  <c r="U41" i="38"/>
  <c r="V41" i="38" s="1"/>
  <c r="W41" i="38" s="1"/>
  <c r="U42" i="38" s="1"/>
  <c r="V42" i="38" s="1"/>
  <c r="W42" i="38" s="1"/>
  <c r="U43" i="38" s="1"/>
  <c r="V43" i="38" s="1"/>
  <c r="W43" i="38" s="1"/>
  <c r="U44" i="38" s="1"/>
  <c r="V44" i="38" s="1"/>
  <c r="W44" i="38" s="1"/>
  <c r="U45" i="38" s="1"/>
  <c r="V45" i="38" s="1"/>
  <c r="W45" i="38" s="1"/>
  <c r="U46" i="38" s="1"/>
  <c r="V46" i="38" s="1"/>
  <c r="W46" i="38" s="1"/>
  <c r="U47" i="38" s="1"/>
  <c r="W47" i="38" s="1"/>
  <c r="U48" i="38" s="1"/>
  <c r="W48" i="38" s="1"/>
  <c r="U39" i="38"/>
  <c r="V39" i="38" s="1"/>
  <c r="W39" i="38" s="1"/>
  <c r="U40" i="38" s="1"/>
  <c r="V40" i="38" s="1"/>
  <c r="W40" i="38" s="1"/>
  <c r="U38" i="38"/>
  <c r="V38" i="38" s="1"/>
  <c r="W38" i="38" s="1"/>
  <c r="U80" i="38"/>
  <c r="W80" i="38" s="1"/>
  <c r="U81" i="38" s="1"/>
  <c r="X39" i="38"/>
  <c r="Z39" i="38" s="1"/>
  <c r="X40" i="38" s="1"/>
  <c r="Z40" i="38" s="1"/>
  <c r="X121" i="38"/>
  <c r="Z121" i="38" s="1"/>
  <c r="X122" i="38" s="1"/>
  <c r="Z122" i="38" s="1"/>
  <c r="X123" i="38" s="1"/>
  <c r="Z123" i="38" s="1"/>
  <c r="X124" i="38" s="1"/>
  <c r="Z124" i="38" s="1"/>
  <c r="X72" i="38"/>
  <c r="Z72" i="38" s="1"/>
  <c r="X73" i="38" s="1"/>
  <c r="Z73" i="38" s="1"/>
  <c r="U30" i="38"/>
  <c r="V30" i="38" s="1"/>
  <c r="W30" i="38" s="1"/>
  <c r="U31" i="38" s="1"/>
  <c r="V31" i="38" s="1"/>
  <c r="W31" i="38" s="1"/>
  <c r="U32" i="38" s="1"/>
  <c r="V32" i="38" s="1"/>
  <c r="W32" i="38" s="1"/>
  <c r="U33" i="38" s="1"/>
  <c r="X125" i="38"/>
  <c r="Z125" i="38" s="1"/>
  <c r="X126" i="38" s="1"/>
  <c r="Z126" i="38" s="1"/>
  <c r="U121" i="38"/>
  <c r="V121" i="38" s="1"/>
  <c r="W121" i="38" s="1"/>
  <c r="U122" i="38" s="1"/>
  <c r="X83" i="38"/>
  <c r="Z83" i="38" s="1"/>
  <c r="X80" i="38"/>
  <c r="Z80" i="38" s="1"/>
  <c r="X81" i="38" s="1"/>
  <c r="Z81" i="38" s="1"/>
  <c r="X82" i="38" s="1"/>
  <c r="Z82" i="38" s="1"/>
  <c r="U105" i="38"/>
  <c r="V105" i="38" s="1"/>
  <c r="W105" i="38" s="1"/>
  <c r="U106" i="38" s="1"/>
  <c r="V106" i="38" s="1"/>
  <c r="W106" i="38" s="1"/>
  <c r="U65" i="38"/>
  <c r="V65" i="38" s="1"/>
  <c r="W65" i="38" s="1"/>
  <c r="U66" i="38" s="1"/>
  <c r="V66" i="38" s="1"/>
  <c r="W66" i="38" s="1"/>
  <c r="X54" i="38"/>
  <c r="Z54" i="38" s="1"/>
  <c r="X84" i="38"/>
  <c r="Z84" i="38" s="1"/>
  <c r="X85" i="38" s="1"/>
  <c r="Z85" i="38" s="1"/>
  <c r="X86" i="38" s="1"/>
  <c r="Z86" i="38" s="1"/>
  <c r="U83" i="38"/>
  <c r="V83" i="38" s="1"/>
  <c r="W83" i="38" s="1"/>
  <c r="U120" i="38"/>
  <c r="V120" i="38" s="1"/>
  <c r="W120" i="38" s="1"/>
  <c r="U115" i="38"/>
  <c r="V115" i="38" s="1"/>
  <c r="W115" i="38" s="1"/>
  <c r="U116" i="38" s="1"/>
  <c r="V116" i="38" s="1"/>
  <c r="W116" i="38" s="1"/>
  <c r="U117" i="38" s="1"/>
  <c r="V117" i="38" s="1"/>
  <c r="W117" i="38" s="1"/>
  <c r="X135" i="38"/>
  <c r="Z135" i="38" s="1"/>
  <c r="X30" i="38"/>
  <c r="Z30" i="38" s="1"/>
  <c r="X31" i="38" s="1"/>
  <c r="Z31" i="38" s="1"/>
  <c r="X32" i="38" s="1"/>
  <c r="Z32" i="38" s="1"/>
  <c r="X33" i="38" s="1"/>
  <c r="Z33" i="38" s="1"/>
  <c r="X133" i="38"/>
  <c r="Z133" i="38" s="1"/>
  <c r="X134" i="38" s="1"/>
  <c r="Z134" i="38" s="1"/>
  <c r="X34" i="38"/>
  <c r="Z34" i="38" s="1"/>
  <c r="U102" i="38"/>
  <c r="V102" i="38" s="1"/>
  <c r="W102" i="38" s="1"/>
  <c r="U103" i="38" s="1"/>
  <c r="V103" i="38" s="1"/>
  <c r="W103" i="38" s="1"/>
  <c r="U104" i="38" s="1"/>
  <c r="V104" i="38" s="1"/>
  <c r="W104" i="38" s="1"/>
  <c r="U35" i="38"/>
  <c r="V35" i="38" s="1"/>
  <c r="W35" i="38" s="1"/>
  <c r="U36" i="38" s="1"/>
  <c r="V36" i="38" s="1"/>
  <c r="W36" i="38" s="1"/>
  <c r="U37" i="38" s="1"/>
  <c r="V37" i="38" s="1"/>
  <c r="W37" i="38" s="1"/>
  <c r="X58" i="38"/>
  <c r="Z58" i="38" s="1"/>
  <c r="X59" i="38" s="1"/>
  <c r="Z59" i="38" s="1"/>
  <c r="X107" i="38"/>
  <c r="Z107" i="38" s="1"/>
  <c r="U67" i="38"/>
  <c r="V67" i="38" s="1"/>
  <c r="W67" i="38" s="1"/>
  <c r="U68" i="38" s="1"/>
  <c r="V68" i="38" s="1"/>
  <c r="W68" i="38" s="1"/>
  <c r="U69" i="38" s="1"/>
  <c r="V69" i="38" s="1"/>
  <c r="W69" i="38" s="1"/>
  <c r="U70" i="38" s="1"/>
  <c r="V70" i="38" s="1"/>
  <c r="W70" i="38" s="1"/>
  <c r="U101" i="38"/>
  <c r="V101" i="38" s="1"/>
  <c r="W101" i="38" s="1"/>
  <c r="U71" i="38"/>
  <c r="V71" i="38" s="1"/>
  <c r="W71" i="38" s="1"/>
  <c r="X38" i="38"/>
  <c r="Z38" i="38" s="1"/>
  <c r="U92" i="38"/>
  <c r="W92" i="38" s="1"/>
  <c r="U93" i="38" s="1"/>
  <c r="X120" i="38"/>
  <c r="Z120" i="38" s="1"/>
  <c r="X74" i="38"/>
  <c r="Z74" i="38" s="1"/>
  <c r="X75" i="38" s="1"/>
  <c r="Z75" i="38" s="1"/>
  <c r="X76" i="38" s="1"/>
  <c r="Z76" i="38" s="1"/>
  <c r="X77" i="38" s="1"/>
  <c r="Z77" i="38" s="1"/>
  <c r="U34" i="38"/>
  <c r="V34" i="38" s="1"/>
  <c r="W34" i="38" s="1"/>
  <c r="U97" i="38"/>
  <c r="V97" i="38" s="1"/>
  <c r="W97" i="38" s="1"/>
  <c r="U98" i="38" s="1"/>
  <c r="V98" i="38" s="1"/>
  <c r="W98" i="38" s="1"/>
  <c r="U99" i="38" s="1"/>
  <c r="V99" i="38" s="1"/>
  <c r="W99" i="38" s="1"/>
  <c r="U100" i="38" s="1"/>
  <c r="V100" i="38" s="1"/>
  <c r="W100" i="38" s="1"/>
  <c r="X52" i="38"/>
  <c r="Z52" i="38" s="1"/>
  <c r="X53" i="38" s="1"/>
  <c r="Z53" i="38" s="1"/>
  <c r="X102" i="38"/>
  <c r="Z102" i="38" s="1"/>
  <c r="X103" i="38" s="1"/>
  <c r="Z103" i="38" s="1"/>
  <c r="X104" i="38" s="1"/>
  <c r="Z104" i="38" s="1"/>
  <c r="U127" i="38"/>
  <c r="V127" i="38" s="1"/>
  <c r="W127" i="38" s="1"/>
  <c r="U128" i="38" s="1"/>
  <c r="V128" i="38" s="1"/>
  <c r="W128" i="38" s="1"/>
  <c r="U129" i="38" s="1"/>
  <c r="V129" i="38" s="1"/>
  <c r="W129" i="38" s="1"/>
  <c r="X115" i="38"/>
  <c r="Z115" i="38" s="1"/>
  <c r="X116" i="38" s="1"/>
  <c r="Z116" i="38" s="1"/>
  <c r="X117" i="38" s="1"/>
  <c r="Z117" i="38" s="1"/>
  <c r="U74" i="38"/>
  <c r="V74" i="38" s="1"/>
  <c r="W74" i="38" s="1"/>
  <c r="U75" i="38" s="1"/>
  <c r="W75" i="38" s="1"/>
  <c r="U76" i="38" s="1"/>
  <c r="U54" i="38"/>
  <c r="V54" i="38" s="1"/>
  <c r="W54" i="38" s="1"/>
  <c r="X92" i="38"/>
  <c r="Z92" i="38" s="1"/>
  <c r="X93" i="38" s="1"/>
  <c r="Z93" i="38" s="1"/>
  <c r="X94" i="38" s="1"/>
  <c r="Z94" i="38" s="1"/>
  <c r="X95" i="38" s="1"/>
  <c r="Z95" i="38" s="1"/>
  <c r="X96" i="38" s="1"/>
  <c r="Z96" i="38" s="1"/>
  <c r="X111" i="38"/>
  <c r="Z111" i="38" s="1"/>
  <c r="U135" i="38"/>
  <c r="V135" i="38" s="1"/>
  <c r="W135" i="38" s="1"/>
  <c r="X130" i="38"/>
  <c r="Z130" i="38" s="1"/>
  <c r="X131" i="38" s="1"/>
  <c r="Z131" i="38" s="1"/>
  <c r="X132" i="38" s="1"/>
  <c r="Z132" i="38" s="1"/>
  <c r="X118" i="38"/>
  <c r="Z118" i="38" s="1"/>
  <c r="X119" i="38" s="1"/>
  <c r="Z119" i="38" s="1"/>
  <c r="X136" i="38"/>
  <c r="Z136" i="38" s="1"/>
  <c r="X137" i="38" s="1"/>
  <c r="Z137" i="38" s="1"/>
  <c r="X138" i="38" s="1"/>
  <c r="Z138" i="38" s="1"/>
  <c r="X139" i="38" s="1"/>
  <c r="Z139" i="38" s="1"/>
  <c r="X140" i="38" s="1"/>
  <c r="Z140" i="38" s="1"/>
  <c r="X141" i="38" s="1"/>
  <c r="Z141" i="38" s="1"/>
  <c r="X142" i="38" s="1"/>
  <c r="Z142" i="38" s="1"/>
  <c r="X143" i="38" s="1"/>
  <c r="Z143" i="38" s="1"/>
  <c r="X144" i="38" s="1"/>
  <c r="Z144" i="38" s="1"/>
  <c r="X145" i="38" s="1"/>
  <c r="Z145" i="38" s="1"/>
  <c r="X146" i="38" s="1"/>
  <c r="Z146" i="38" s="1"/>
  <c r="X147" i="38" s="1"/>
  <c r="Z147" i="38" s="1"/>
  <c r="X148" i="38" s="1"/>
  <c r="Z148" i="38" s="1"/>
  <c r="X149" i="38" s="1"/>
  <c r="Z149" i="38" s="1"/>
  <c r="X150" i="38" s="1"/>
  <c r="Z150" i="38" s="1"/>
  <c r="X151" i="38" s="1"/>
  <c r="Z151" i="38" s="1"/>
  <c r="X152" i="38" s="1"/>
  <c r="Z152" i="38" s="1"/>
  <c r="X153" i="38" s="1"/>
  <c r="Z153" i="38" s="1"/>
  <c r="X154" i="38" s="1"/>
  <c r="Z154" i="38" s="1"/>
  <c r="X155" i="38" s="1"/>
  <c r="Z155" i="38" s="1"/>
  <c r="X156" i="38" s="1"/>
  <c r="Z156" i="38" s="1"/>
  <c r="X157" i="38" s="1"/>
  <c r="Z157" i="38" s="1"/>
  <c r="X158" i="38" s="1"/>
  <c r="Z158" i="38" s="1"/>
  <c r="X159" i="38" s="1"/>
  <c r="Z159" i="38" s="1"/>
  <c r="X160" i="38" s="1"/>
  <c r="Z160" i="38" s="1"/>
  <c r="X161" i="38" s="1"/>
  <c r="Z161" i="38" s="1"/>
  <c r="X162" i="38" s="1"/>
  <c r="Z162" i="38" s="1"/>
  <c r="X163" i="38" s="1"/>
  <c r="Z163" i="38" s="1"/>
  <c r="X164" i="38" s="1"/>
  <c r="Z164" i="38" s="1"/>
  <c r="X165" i="38" s="1"/>
  <c r="Z165" i="38" s="1"/>
  <c r="X166" i="38" s="1"/>
  <c r="Z166" i="38" s="1"/>
  <c r="X167" i="38" s="1"/>
  <c r="Z167" i="38" s="1"/>
  <c r="X168" i="38" s="1"/>
  <c r="Z168" i="38" s="1"/>
  <c r="X169" i="38" s="1"/>
  <c r="Z169" i="38" s="1"/>
  <c r="X170" i="38" s="1"/>
  <c r="Z170" i="38" s="1"/>
  <c r="X171" i="38" s="1"/>
  <c r="Z171" i="38" s="1"/>
  <c r="X172" i="38" s="1"/>
  <c r="Z172" i="38" s="1"/>
  <c r="X173" i="38" s="1"/>
  <c r="Z173" i="38" s="1"/>
  <c r="X174" i="38" s="1"/>
  <c r="Z174" i="38" s="1"/>
  <c r="X175" i="38" s="1"/>
  <c r="Z175" i="38" s="1"/>
  <c r="X176" i="38" s="1"/>
  <c r="Z176" i="38" s="1"/>
  <c r="X177" i="38" s="1"/>
  <c r="Z177" i="38" s="1"/>
  <c r="X178" i="38" s="1"/>
  <c r="Z178" i="38" s="1"/>
  <c r="X179" i="38" s="1"/>
  <c r="Z179" i="38" s="1"/>
  <c r="X180" i="38" s="1"/>
  <c r="Z180" i="38" s="1"/>
  <c r="X181" i="38" s="1"/>
  <c r="Z181" i="38" s="1"/>
  <c r="X182" i="38" s="1"/>
  <c r="Z182" i="38" s="1"/>
  <c r="X183" i="38" s="1"/>
  <c r="Z183" i="38" s="1"/>
  <c r="X184" i="38" s="1"/>
  <c r="Z184" i="38" s="1"/>
  <c r="X185" i="38" s="1"/>
  <c r="Z185" i="38" s="1"/>
  <c r="X186" i="38" s="1"/>
  <c r="Z186" i="38" s="1"/>
  <c r="X187" i="38" s="1"/>
  <c r="Z187" i="38" s="1"/>
  <c r="X188" i="38" s="1"/>
  <c r="Z188" i="38" s="1"/>
  <c r="X189" i="38" s="1"/>
  <c r="Z189" i="38" s="1"/>
  <c r="X190" i="38" s="1"/>
  <c r="Z190" i="38" s="1"/>
  <c r="X191" i="38" s="1"/>
  <c r="Z191" i="38" s="1"/>
  <c r="X192" i="38" s="1"/>
  <c r="Z192" i="38" s="1"/>
  <c r="X193" i="38" s="1"/>
  <c r="Z193" i="38" s="1"/>
  <c r="X194" i="38" s="1"/>
  <c r="Z194" i="38" s="1"/>
  <c r="X195" i="38" s="1"/>
  <c r="Z195" i="38" s="1"/>
  <c r="X196" i="38" s="1"/>
  <c r="Z196" i="38" s="1"/>
  <c r="X197" i="38" s="1"/>
  <c r="Z197" i="38" s="1"/>
  <c r="X198" i="38" s="1"/>
  <c r="Z198" i="38" s="1"/>
  <c r="X199" i="38" s="1"/>
  <c r="Z199" i="38" s="1"/>
  <c r="X200" i="38" s="1"/>
  <c r="Z200" i="38" s="1"/>
  <c r="X201" i="38" s="1"/>
  <c r="Z201" i="38" s="1"/>
  <c r="X202" i="38" s="1"/>
  <c r="Z202" i="38" s="1"/>
  <c r="X203" i="38" s="1"/>
  <c r="Z203" i="38" s="1"/>
  <c r="X204" i="38" s="1"/>
  <c r="Z204" i="38" s="1"/>
  <c r="X205" i="38" s="1"/>
  <c r="Z205" i="38" s="1"/>
  <c r="X206" i="38" s="1"/>
  <c r="Z206" i="38" s="1"/>
  <c r="X207" i="38" s="1"/>
  <c r="Z207" i="38" s="1"/>
  <c r="X208" i="38" s="1"/>
  <c r="Z208" i="38" s="1"/>
  <c r="X209" i="38" s="1"/>
  <c r="Z209" i="38" s="1"/>
  <c r="X210" i="38" s="1"/>
  <c r="Z210" i="38" s="1"/>
  <c r="X211" i="38" s="1"/>
  <c r="Z211" i="38" s="1"/>
  <c r="X212" i="38" s="1"/>
  <c r="Z212" i="38" s="1"/>
  <c r="X213" i="38" s="1"/>
  <c r="Z213" i="38" s="1"/>
  <c r="X214" i="38" s="1"/>
  <c r="Z214" i="38" s="1"/>
  <c r="X215" i="38" s="1"/>
  <c r="Z215" i="38" s="1"/>
  <c r="X216" i="38" s="1"/>
  <c r="Z216" i="38" s="1"/>
  <c r="X217" i="38" s="1"/>
  <c r="Z217" i="38" s="1"/>
  <c r="X218" i="38" s="1"/>
  <c r="Z218" i="38" s="1"/>
  <c r="X219" i="38" s="1"/>
  <c r="Z219" i="38" s="1"/>
  <c r="X220" i="38" s="1"/>
  <c r="Z220" i="38" s="1"/>
  <c r="X221" i="38" s="1"/>
  <c r="Z221" i="38" s="1"/>
  <c r="X222" i="38" s="1"/>
  <c r="Z222" i="38" s="1"/>
  <c r="X223" i="38" s="1"/>
  <c r="Z223" i="38" s="1"/>
  <c r="X224" i="38" s="1"/>
  <c r="Z224" i="38" s="1"/>
  <c r="X225" i="38" s="1"/>
  <c r="Z225" i="38" s="1"/>
  <c r="X226" i="38" s="1"/>
  <c r="Z226" i="38" s="1"/>
  <c r="X227" i="38" s="1"/>
  <c r="Z227" i="38" s="1"/>
  <c r="X228" i="38" s="1"/>
  <c r="Z228" i="38" s="1"/>
  <c r="X229" i="38" s="1"/>
  <c r="Z229" i="38" s="1"/>
  <c r="X230" i="38" s="1"/>
  <c r="Z230" i="38" s="1"/>
  <c r="X231" i="38" s="1"/>
  <c r="Z231" i="38" s="1"/>
  <c r="X232" i="38" s="1"/>
  <c r="Z232" i="38" s="1"/>
  <c r="X233" i="38" s="1"/>
  <c r="Z233" i="38" s="1"/>
  <c r="X234" i="38" s="1"/>
  <c r="Z234" i="38" s="1"/>
  <c r="X235" i="38" s="1"/>
  <c r="Z235" i="38" s="1"/>
  <c r="X236" i="38" s="1"/>
  <c r="Z236" i="38" s="1"/>
  <c r="X237" i="38" s="1"/>
  <c r="Z237" i="38" s="1"/>
  <c r="X238" i="38" s="1"/>
  <c r="Z238" i="38" s="1"/>
  <c r="X239" i="38" s="1"/>
  <c r="Z239" i="38" s="1"/>
  <c r="X240" i="38" s="1"/>
  <c r="Z240" i="38" s="1"/>
  <c r="X241" i="38" s="1"/>
  <c r="Z241" i="38" s="1"/>
  <c r="X242" i="38" s="1"/>
  <c r="Z242" i="38" s="1"/>
  <c r="X243" i="38" s="1"/>
  <c r="Z243" i="38" s="1"/>
  <c r="X244" i="38" s="1"/>
  <c r="Z244" i="38" s="1"/>
  <c r="X245" i="38" s="1"/>
  <c r="Z245" i="38" s="1"/>
  <c r="X246" i="38" s="1"/>
  <c r="Z246" i="38" s="1"/>
  <c r="X247" i="38" s="1"/>
  <c r="Z247" i="38" s="1"/>
  <c r="X248" i="38" s="1"/>
  <c r="Z248" i="38" s="1"/>
  <c r="X249" i="38" s="1"/>
  <c r="Z249" i="38" s="1"/>
  <c r="X250" i="38" s="1"/>
  <c r="Z250" i="38" s="1"/>
  <c r="X251" i="38" s="1"/>
  <c r="Z251" i="38" s="1"/>
  <c r="X252" i="38" s="1"/>
  <c r="Z252" i="38" s="1"/>
  <c r="X253" i="38" s="1"/>
  <c r="Z253" i="38" s="1"/>
  <c r="X254" i="38" s="1"/>
  <c r="Z254" i="38" s="1"/>
  <c r="X255" i="38" s="1"/>
  <c r="Z255" i="38" s="1"/>
  <c r="X256" i="38" s="1"/>
  <c r="Z256" i="38" s="1"/>
  <c r="X257" i="38" s="1"/>
  <c r="Z257" i="38" s="1"/>
  <c r="X258" i="38" s="1"/>
  <c r="Z258" i="38" s="1"/>
  <c r="X259" i="38" s="1"/>
  <c r="Z259" i="38" s="1"/>
  <c r="X260" i="38" s="1"/>
  <c r="Z260" i="38" s="1"/>
  <c r="X261" i="38" s="1"/>
  <c r="Z261" i="38" s="1"/>
  <c r="X262" i="38" s="1"/>
  <c r="Z262" i="38" s="1"/>
  <c r="X263" i="38" s="1"/>
  <c r="Z263" i="38" s="1"/>
  <c r="X264" i="38" s="1"/>
  <c r="Z264" i="38" s="1"/>
  <c r="X265" i="38" s="1"/>
  <c r="Z265" i="38" s="1"/>
  <c r="X266" i="38" s="1"/>
  <c r="Z266" i="38" s="1"/>
  <c r="X267" i="38" s="1"/>
  <c r="Z267" i="38" s="1"/>
  <c r="X268" i="38" s="1"/>
  <c r="Z268" i="38" s="1"/>
  <c r="X269" i="38" s="1"/>
  <c r="Z269" i="38" s="1"/>
  <c r="X270" i="38" s="1"/>
  <c r="Z270" i="38" s="1"/>
  <c r="X271" i="38" s="1"/>
  <c r="Z271" i="38" s="1"/>
  <c r="X272" i="38" s="1"/>
  <c r="Z272" i="38" s="1"/>
  <c r="X273" i="38" s="1"/>
  <c r="Z273" i="38" s="1"/>
  <c r="X274" i="38" s="1"/>
  <c r="Z274" i="38" s="1"/>
  <c r="X275" i="38" s="1"/>
  <c r="Z275" i="38" s="1"/>
  <c r="X23" i="38"/>
  <c r="Z23" i="38" s="1"/>
  <c r="U23" i="38"/>
  <c r="V23" i="38" s="1"/>
  <c r="W23" i="38" s="1"/>
  <c r="U136" i="38"/>
  <c r="W136" i="38" s="1"/>
  <c r="U137" i="38" s="1"/>
  <c r="W137" i="38" s="1"/>
  <c r="U138" i="38" s="1"/>
  <c r="W138" i="38" s="1"/>
  <c r="U139" i="38" s="1"/>
  <c r="W139" i="38" s="1"/>
  <c r="U140" i="38" s="1"/>
  <c r="W140" i="38" s="1"/>
  <c r="U141" i="38" s="1"/>
  <c r="W141" i="38" s="1"/>
  <c r="U142" i="38" s="1"/>
  <c r="W142" i="38" s="1"/>
  <c r="U143" i="38" s="1"/>
  <c r="W143" i="38" s="1"/>
  <c r="U144" i="38" s="1"/>
  <c r="W144" i="38" s="1"/>
  <c r="U145" i="38" s="1"/>
  <c r="W145" i="38" s="1"/>
  <c r="U146" i="38" s="1"/>
  <c r="W146" i="38" s="1"/>
  <c r="U147" i="38" s="1"/>
  <c r="W147" i="38" s="1"/>
  <c r="U148" i="38" s="1"/>
  <c r="W148" i="38" s="1"/>
  <c r="U149" i="38" s="1"/>
  <c r="W149" i="38" s="1"/>
  <c r="U150" i="38" s="1"/>
  <c r="W150" i="38" s="1"/>
  <c r="U151" i="38" s="1"/>
  <c r="W151" i="38" s="1"/>
  <c r="U152" i="38" s="1"/>
  <c r="W152" i="38" s="1"/>
  <c r="U153" i="38" s="1"/>
  <c r="W153" i="38" s="1"/>
  <c r="U154" i="38" s="1"/>
  <c r="W154" i="38" s="1"/>
  <c r="U155" i="38" s="1"/>
  <c r="W155" i="38" s="1"/>
  <c r="U156" i="38" s="1"/>
  <c r="W156" i="38" s="1"/>
  <c r="U157" i="38" s="1"/>
  <c r="W157" i="38" s="1"/>
  <c r="U158" i="38" s="1"/>
  <c r="W158" i="38" s="1"/>
  <c r="U159" i="38" s="1"/>
  <c r="W159" i="38" s="1"/>
  <c r="U160" i="38" s="1"/>
  <c r="W160" i="38" s="1"/>
  <c r="U161" i="38" s="1"/>
  <c r="W161" i="38" s="1"/>
  <c r="U162" i="38" s="1"/>
  <c r="W162" i="38" s="1"/>
  <c r="U163" i="38" s="1"/>
  <c r="W163" i="38" s="1"/>
  <c r="U164" i="38" s="1"/>
  <c r="W164" i="38" s="1"/>
  <c r="U165" i="38" s="1"/>
  <c r="W165" i="38" s="1"/>
  <c r="U166" i="38" s="1"/>
  <c r="W166" i="38" s="1"/>
  <c r="U167" i="38" s="1"/>
  <c r="W167" i="38" s="1"/>
  <c r="U168" i="38" s="1"/>
  <c r="W168" i="38" s="1"/>
  <c r="U169" i="38" s="1"/>
  <c r="W169" i="38" s="1"/>
  <c r="U170" i="38" s="1"/>
  <c r="W170" i="38" s="1"/>
  <c r="U171" i="38" s="1"/>
  <c r="W171" i="38" s="1"/>
  <c r="U172" i="38" s="1"/>
  <c r="W172" i="38" s="1"/>
  <c r="U173" i="38" s="1"/>
  <c r="W173" i="38" s="1"/>
  <c r="U174" i="38" s="1"/>
  <c r="W174" i="38" s="1"/>
  <c r="U175" i="38" s="1"/>
  <c r="W175" i="38" s="1"/>
  <c r="U176" i="38" s="1"/>
  <c r="W176" i="38" s="1"/>
  <c r="U177" i="38" s="1"/>
  <c r="W177" i="38" s="1"/>
  <c r="U178" i="38" s="1"/>
  <c r="W178" i="38" s="1"/>
  <c r="U179" i="38" s="1"/>
  <c r="W179" i="38" s="1"/>
  <c r="U180" i="38" s="1"/>
  <c r="W180" i="38" s="1"/>
  <c r="U181" i="38" s="1"/>
  <c r="W181" i="38" s="1"/>
  <c r="U182" i="38" s="1"/>
  <c r="W182" i="38" s="1"/>
  <c r="U183" i="38" s="1"/>
  <c r="W183" i="38" s="1"/>
  <c r="U184" i="38" s="1"/>
  <c r="W184" i="38" s="1"/>
  <c r="U185" i="38" s="1"/>
  <c r="W185" i="38" s="1"/>
  <c r="U186" i="38" s="1"/>
  <c r="W186" i="38" s="1"/>
  <c r="U187" i="38" s="1"/>
  <c r="W187" i="38" s="1"/>
  <c r="U188" i="38" s="1"/>
  <c r="W188" i="38" s="1"/>
  <c r="U189" i="38" s="1"/>
  <c r="W189" i="38" s="1"/>
  <c r="U190" i="38" s="1"/>
  <c r="W190" i="38" s="1"/>
  <c r="U191" i="38" s="1"/>
  <c r="W191" i="38" s="1"/>
  <c r="U192" i="38" s="1"/>
  <c r="W192" i="38" s="1"/>
  <c r="U193" i="38" s="1"/>
  <c r="W193" i="38" s="1"/>
  <c r="U194" i="38" s="1"/>
  <c r="W194" i="38" s="1"/>
  <c r="U195" i="38" s="1"/>
  <c r="W195" i="38" s="1"/>
  <c r="U196" i="38" s="1"/>
  <c r="W196" i="38" s="1"/>
  <c r="U197" i="38" s="1"/>
  <c r="W197" i="38" s="1"/>
  <c r="U198" i="38" s="1"/>
  <c r="W198" i="38" s="1"/>
  <c r="U199" i="38" s="1"/>
  <c r="W199" i="38" s="1"/>
  <c r="U200" i="38" s="1"/>
  <c r="W200" i="38" s="1"/>
  <c r="U201" i="38" s="1"/>
  <c r="W201" i="38" s="1"/>
  <c r="U202" i="38" s="1"/>
  <c r="W202" i="38" s="1"/>
  <c r="U203" i="38" s="1"/>
  <c r="W203" i="38" s="1"/>
  <c r="U204" i="38" s="1"/>
  <c r="W204" i="38" s="1"/>
  <c r="U205" i="38" s="1"/>
  <c r="W205" i="38" s="1"/>
  <c r="U206" i="38" s="1"/>
  <c r="W206" i="38" s="1"/>
  <c r="U207" i="38" s="1"/>
  <c r="W207" i="38" s="1"/>
  <c r="U208" i="38" s="1"/>
  <c r="W208" i="38" s="1"/>
  <c r="U209" i="38" s="1"/>
  <c r="W209" i="38" s="1"/>
  <c r="U210" i="38" s="1"/>
  <c r="W210" i="38" s="1"/>
  <c r="U211" i="38" s="1"/>
  <c r="W211" i="38" s="1"/>
  <c r="U212" i="38" s="1"/>
  <c r="W212" i="38" s="1"/>
  <c r="U213" i="38" s="1"/>
  <c r="W213" i="38" s="1"/>
  <c r="U214" i="38" s="1"/>
  <c r="W214" i="38" s="1"/>
  <c r="U215" i="38" s="1"/>
  <c r="W215" i="38" s="1"/>
  <c r="U216" i="38" s="1"/>
  <c r="W216" i="38" s="1"/>
  <c r="U217" i="38" s="1"/>
  <c r="W217" i="38" s="1"/>
  <c r="U218" i="38" s="1"/>
  <c r="W218" i="38" s="1"/>
  <c r="U219" i="38" s="1"/>
  <c r="W219" i="38" s="1"/>
  <c r="U220" i="38" s="1"/>
  <c r="W220" i="38" s="1"/>
  <c r="U221" i="38" s="1"/>
  <c r="W221" i="38" s="1"/>
  <c r="U222" i="38" s="1"/>
  <c r="W222" i="38" s="1"/>
  <c r="U223" i="38" s="1"/>
  <c r="W223" i="38" s="1"/>
  <c r="U224" i="38" s="1"/>
  <c r="W224" i="38" s="1"/>
  <c r="U225" i="38" s="1"/>
  <c r="W225" i="38" s="1"/>
  <c r="U226" i="38" s="1"/>
  <c r="W226" i="38" s="1"/>
  <c r="U227" i="38" s="1"/>
  <c r="W227" i="38" s="1"/>
  <c r="U228" i="38" s="1"/>
  <c r="W228" i="38" s="1"/>
  <c r="U229" i="38" s="1"/>
  <c r="W229" i="38" s="1"/>
  <c r="U230" i="38" s="1"/>
  <c r="W230" i="38" s="1"/>
  <c r="U231" i="38" s="1"/>
  <c r="W231" i="38" s="1"/>
  <c r="U232" i="38" s="1"/>
  <c r="W232" i="38" s="1"/>
  <c r="U233" i="38" s="1"/>
  <c r="W233" i="38" s="1"/>
  <c r="U234" i="38" s="1"/>
  <c r="W234" i="38" s="1"/>
  <c r="U235" i="38" s="1"/>
  <c r="W235" i="38" s="1"/>
  <c r="U236" i="38" s="1"/>
  <c r="W236" i="38" s="1"/>
  <c r="U237" i="38" s="1"/>
  <c r="W237" i="38" s="1"/>
  <c r="U238" i="38" s="1"/>
  <c r="W238" i="38" s="1"/>
  <c r="U239" i="38" s="1"/>
  <c r="W239" i="38" s="1"/>
  <c r="U240" i="38" s="1"/>
  <c r="W240" i="38" s="1"/>
  <c r="U241" i="38" s="1"/>
  <c r="W241" i="38" s="1"/>
  <c r="U242" i="38" s="1"/>
  <c r="W242" i="38" s="1"/>
  <c r="U243" i="38" s="1"/>
  <c r="W243" i="38" s="1"/>
  <c r="U244" i="38" s="1"/>
  <c r="W244" i="38" s="1"/>
  <c r="U245" i="38" s="1"/>
  <c r="W245" i="38" s="1"/>
  <c r="U246" i="38" s="1"/>
  <c r="W246" i="38" s="1"/>
  <c r="U247" i="38" s="1"/>
  <c r="W247" i="38" s="1"/>
  <c r="U248" i="38" s="1"/>
  <c r="W248" i="38" s="1"/>
  <c r="U249" i="38" s="1"/>
  <c r="W249" i="38" s="1"/>
  <c r="U250" i="38" s="1"/>
  <c r="W250" i="38" s="1"/>
  <c r="U251" i="38" s="1"/>
  <c r="W251" i="38" s="1"/>
  <c r="U252" i="38" s="1"/>
  <c r="W252" i="38" s="1"/>
  <c r="U253" i="38" s="1"/>
  <c r="W253" i="38" s="1"/>
  <c r="U254" i="38" s="1"/>
  <c r="W254" i="38" s="1"/>
  <c r="U255" i="38" s="1"/>
  <c r="W255" i="38" s="1"/>
  <c r="U256" i="38" s="1"/>
  <c r="W256" i="38" s="1"/>
  <c r="U257" i="38" s="1"/>
  <c r="W257" i="38" s="1"/>
  <c r="U258" i="38" s="1"/>
  <c r="W258" i="38" s="1"/>
  <c r="U259" i="38" s="1"/>
  <c r="W259" i="38" s="1"/>
  <c r="U260" i="38" s="1"/>
  <c r="W260" i="38" s="1"/>
  <c r="U261" i="38" s="1"/>
  <c r="W261" i="38" s="1"/>
  <c r="U262" i="38" s="1"/>
  <c r="W262" i="38" s="1"/>
  <c r="U263" i="38" s="1"/>
  <c r="W263" i="38" s="1"/>
  <c r="U264" i="38" s="1"/>
  <c r="W264" i="38" s="1"/>
  <c r="U265" i="38" s="1"/>
  <c r="W265" i="38" s="1"/>
  <c r="U266" i="38" s="1"/>
  <c r="W266" i="38" s="1"/>
  <c r="U267" i="38" s="1"/>
  <c r="W267" i="38" s="1"/>
  <c r="U268" i="38" s="1"/>
  <c r="W268" i="38" s="1"/>
  <c r="U269" i="38" s="1"/>
  <c r="W269" i="38" s="1"/>
  <c r="U270" i="38" s="1"/>
  <c r="W270" i="38" s="1"/>
  <c r="U271" i="38" s="1"/>
  <c r="W271" i="38" s="1"/>
  <c r="U272" i="38" s="1"/>
  <c r="W272" i="38" s="1"/>
  <c r="U273" i="38" s="1"/>
  <c r="W273" i="38" s="1"/>
  <c r="U274" i="38" s="1"/>
  <c r="W274" i="38" s="1"/>
  <c r="U275" i="38" s="1"/>
  <c r="W275" i="38" s="1"/>
  <c r="U118" i="38"/>
  <c r="V118" i="38" s="1"/>
  <c r="W118" i="38" s="1"/>
  <c r="U119" i="38" s="1"/>
  <c r="V119" i="38" s="1"/>
  <c r="W119" i="38" s="1"/>
  <c r="AN56" i="64"/>
  <c r="AP51" i="64"/>
  <c r="H47" i="64"/>
  <c r="M45" i="64"/>
  <c r="AC33" i="64"/>
  <c r="AS52" i="64"/>
  <c r="AZ49" i="64"/>
  <c r="J25" i="64"/>
  <c r="AB52" i="64"/>
  <c r="AF52" i="64"/>
  <c r="Q26" i="37"/>
  <c r="K56" i="64"/>
  <c r="AH56" i="64"/>
  <c r="AR56" i="64"/>
  <c r="BB56" i="64"/>
  <c r="X56" i="64"/>
  <c r="AR46" i="64"/>
  <c r="BB46" i="64"/>
  <c r="N46" i="64"/>
  <c r="N56" i="64"/>
  <c r="X46" i="64"/>
  <c r="AH36" i="64"/>
  <c r="AH46" i="64"/>
  <c r="AR36" i="64"/>
  <c r="X36" i="64"/>
  <c r="BB36" i="64"/>
  <c r="AH26" i="64"/>
  <c r="AR26" i="64"/>
  <c r="X26" i="64"/>
  <c r="AR16" i="64"/>
  <c r="N36" i="64"/>
  <c r="BB26" i="64"/>
  <c r="BB16" i="64"/>
  <c r="N16" i="64"/>
  <c r="X16" i="64"/>
  <c r="N26" i="64"/>
  <c r="AH16" i="64"/>
  <c r="AT46" i="64"/>
  <c r="AJ26" i="64"/>
  <c r="AL55" i="64"/>
  <c r="R55" i="64"/>
  <c r="AV55" i="64"/>
  <c r="AB55" i="64"/>
  <c r="H55" i="64"/>
  <c r="AL45" i="64"/>
  <c r="R45" i="64"/>
  <c r="AV45" i="64"/>
  <c r="AB45" i="64"/>
  <c r="AL35" i="64"/>
  <c r="R35" i="64"/>
  <c r="H45" i="64"/>
  <c r="AV35" i="64"/>
  <c r="AL25" i="64"/>
  <c r="R25" i="64"/>
  <c r="AB25" i="64"/>
  <c r="AL15" i="64"/>
  <c r="R15" i="64"/>
  <c r="H35" i="64"/>
  <c r="AB35" i="64"/>
  <c r="AV25" i="64"/>
  <c r="H25" i="64"/>
  <c r="AV15" i="64"/>
  <c r="AB15" i="64"/>
  <c r="H15" i="64"/>
  <c r="J45" i="64"/>
  <c r="T15" i="64"/>
  <c r="BA35" i="64"/>
  <c r="BC55" i="64"/>
  <c r="AI55" i="64"/>
  <c r="O55" i="64"/>
  <c r="BC45" i="64"/>
  <c r="AI45" i="64"/>
  <c r="O45" i="64"/>
  <c r="AS55" i="64"/>
  <c r="AS45" i="64"/>
  <c r="Y45" i="64"/>
  <c r="BC35" i="64"/>
  <c r="AI35" i="64"/>
  <c r="O35" i="64"/>
  <c r="Y55" i="64"/>
  <c r="Y35" i="64"/>
  <c r="BC25" i="64"/>
  <c r="AI25" i="64"/>
  <c r="O25" i="64"/>
  <c r="Y25" i="64"/>
  <c r="AS15" i="64"/>
  <c r="Y15" i="64"/>
  <c r="AI15" i="64"/>
  <c r="AS35" i="64"/>
  <c r="O15" i="64"/>
  <c r="AS25" i="64"/>
  <c r="BC15" i="64"/>
  <c r="AK54" i="64"/>
  <c r="Q54" i="64"/>
  <c r="G54" i="64"/>
  <c r="AK44" i="64"/>
  <c r="AU54" i="64"/>
  <c r="AU44" i="64"/>
  <c r="AK34" i="64"/>
  <c r="Q34" i="64"/>
  <c r="AA44" i="64"/>
  <c r="G44" i="64"/>
  <c r="Q44" i="64"/>
  <c r="AA54" i="64"/>
  <c r="AA34" i="64"/>
  <c r="AK24" i="64"/>
  <c r="Q24" i="64"/>
  <c r="G34" i="64"/>
  <c r="AA24" i="64"/>
  <c r="AU14" i="64"/>
  <c r="AA14" i="64"/>
  <c r="AU24" i="64"/>
  <c r="AK14" i="64"/>
  <c r="G24" i="64"/>
  <c r="Q14" i="64"/>
  <c r="G14" i="64"/>
  <c r="AU34" i="64"/>
  <c r="AW54" i="64"/>
  <c r="AC54" i="64"/>
  <c r="I54" i="64"/>
  <c r="AM54" i="64"/>
  <c r="AW44" i="64"/>
  <c r="S54" i="64"/>
  <c r="AM44" i="64"/>
  <c r="AW34" i="64"/>
  <c r="AC34" i="64"/>
  <c r="I34" i="64"/>
  <c r="S44" i="64"/>
  <c r="I44" i="64"/>
  <c r="S34" i="64"/>
  <c r="AW24" i="64"/>
  <c r="AC24" i="64"/>
  <c r="I24" i="64"/>
  <c r="AM34" i="64"/>
  <c r="S24" i="64"/>
  <c r="AM14" i="64"/>
  <c r="S14" i="64"/>
  <c r="AC44" i="64"/>
  <c r="I14" i="64"/>
  <c r="AM24" i="64"/>
  <c r="AW14" i="64"/>
  <c r="AC14" i="64"/>
  <c r="K44" i="64"/>
  <c r="BA54" i="64"/>
  <c r="AG54" i="64"/>
  <c r="M54" i="64"/>
  <c r="W54" i="64"/>
  <c r="BA44" i="64"/>
  <c r="AQ44" i="64"/>
  <c r="BA34" i="64"/>
  <c r="AG34" i="64"/>
  <c r="M34" i="64"/>
  <c r="AQ54" i="64"/>
  <c r="W44" i="64"/>
  <c r="AG44" i="64"/>
  <c r="AQ34" i="64"/>
  <c r="BA24" i="64"/>
  <c r="AG24" i="64"/>
  <c r="M24" i="64"/>
  <c r="M44" i="64"/>
  <c r="W34" i="64"/>
  <c r="AQ24" i="64"/>
  <c r="AQ14" i="64"/>
  <c r="W14" i="64"/>
  <c r="BA14" i="64"/>
  <c r="M14" i="64"/>
  <c r="AG14" i="64"/>
  <c r="W24" i="64"/>
  <c r="AS54" i="64"/>
  <c r="Y54" i="64"/>
  <c r="BC54" i="64"/>
  <c r="AS44" i="64"/>
  <c r="AI54" i="64"/>
  <c r="O54" i="64"/>
  <c r="BC44" i="64"/>
  <c r="AI44" i="64"/>
  <c r="AS34" i="64"/>
  <c r="Y34" i="64"/>
  <c r="O44" i="64"/>
  <c r="Y44" i="64"/>
  <c r="AI34" i="64"/>
  <c r="AS24" i="64"/>
  <c r="Y24" i="64"/>
  <c r="O34" i="64"/>
  <c r="AI24" i="64"/>
  <c r="BC14" i="64"/>
  <c r="AI14" i="64"/>
  <c r="O14" i="64"/>
  <c r="BC34" i="64"/>
  <c r="O24" i="64"/>
  <c r="AS14" i="64"/>
  <c r="BC24" i="64"/>
  <c r="Y14" i="64"/>
  <c r="AL53" i="64"/>
  <c r="R53" i="64"/>
  <c r="AV53" i="64"/>
  <c r="AB53" i="64"/>
  <c r="H53" i="64"/>
  <c r="AL43" i="64"/>
  <c r="R43" i="64"/>
  <c r="AL33" i="64"/>
  <c r="R33" i="64"/>
  <c r="AB43" i="64"/>
  <c r="AV43" i="64"/>
  <c r="H43" i="64"/>
  <c r="H33" i="64"/>
  <c r="AB33" i="64"/>
  <c r="AV33" i="64"/>
  <c r="AL23" i="64"/>
  <c r="R23" i="64"/>
  <c r="AV23" i="64"/>
  <c r="H23" i="64"/>
  <c r="AB23" i="64"/>
  <c r="AL13" i="64"/>
  <c r="R13" i="64"/>
  <c r="AV13" i="64"/>
  <c r="AB13" i="64"/>
  <c r="H13" i="64"/>
  <c r="BA16" i="64"/>
  <c r="AU55" i="64"/>
  <c r="AA55" i="64"/>
  <c r="G55" i="64"/>
  <c r="AK55" i="64"/>
  <c r="AU45" i="64"/>
  <c r="AA45" i="64"/>
  <c r="G45" i="64"/>
  <c r="Q55" i="64"/>
  <c r="G46" i="64"/>
  <c r="AK45" i="64"/>
  <c r="Q45" i="64"/>
  <c r="AU35" i="64"/>
  <c r="AA35" i="64"/>
  <c r="G35" i="64"/>
  <c r="Q35" i="64"/>
  <c r="AK35" i="64"/>
  <c r="AU25" i="64"/>
  <c r="AA25" i="64"/>
  <c r="G25" i="64"/>
  <c r="Q25" i="64"/>
  <c r="AK15" i="64"/>
  <c r="Q15" i="64"/>
  <c r="AU15" i="64"/>
  <c r="AA15" i="64"/>
  <c r="AK25" i="64"/>
  <c r="G15" i="64"/>
  <c r="AM55" i="64"/>
  <c r="S55" i="64"/>
  <c r="AM45" i="64"/>
  <c r="S45" i="64"/>
  <c r="AW55" i="64"/>
  <c r="AC55" i="64"/>
  <c r="AW45" i="64"/>
  <c r="AC45" i="64"/>
  <c r="I45" i="64"/>
  <c r="I55" i="64"/>
  <c r="AM35" i="64"/>
  <c r="S35" i="64"/>
  <c r="AW35" i="64"/>
  <c r="I35" i="64"/>
  <c r="AM25" i="64"/>
  <c r="S25" i="64"/>
  <c r="AC35" i="64"/>
  <c r="AW25" i="64"/>
  <c r="I25" i="64"/>
  <c r="AW15" i="64"/>
  <c r="AC15" i="64"/>
  <c r="I15" i="64"/>
  <c r="AC25" i="64"/>
  <c r="S15" i="64"/>
  <c r="AM15" i="64"/>
  <c r="AY55" i="64"/>
  <c r="AE55" i="64"/>
  <c r="K55" i="64"/>
  <c r="U55" i="64"/>
  <c r="AY45" i="64"/>
  <c r="AE45" i="64"/>
  <c r="K45" i="64"/>
  <c r="AO45" i="64"/>
  <c r="U45" i="64"/>
  <c r="AY35" i="64"/>
  <c r="AE35" i="64"/>
  <c r="K35" i="64"/>
  <c r="AO55" i="64"/>
  <c r="AO35" i="64"/>
  <c r="AY25" i="64"/>
  <c r="AE25" i="64"/>
  <c r="K25" i="64"/>
  <c r="U35" i="64"/>
  <c r="AO25" i="64"/>
  <c r="AO15" i="64"/>
  <c r="U15" i="64"/>
  <c r="AY15" i="64"/>
  <c r="U25" i="64"/>
  <c r="AE15" i="64"/>
  <c r="K15" i="64"/>
  <c r="AP55" i="64"/>
  <c r="V55" i="64"/>
  <c r="AZ55" i="64"/>
  <c r="AF55" i="64"/>
  <c r="L55" i="64"/>
  <c r="AP45" i="64"/>
  <c r="V45" i="64"/>
  <c r="AF45" i="64"/>
  <c r="L45" i="64"/>
  <c r="AP35" i="64"/>
  <c r="V35" i="64"/>
  <c r="AZ45" i="64"/>
  <c r="AZ35" i="64"/>
  <c r="AF35" i="64"/>
  <c r="L35" i="64"/>
  <c r="AP25" i="64"/>
  <c r="V25" i="64"/>
  <c r="AZ25" i="64"/>
  <c r="L25" i="64"/>
  <c r="AP15" i="64"/>
  <c r="V15" i="64"/>
  <c r="AF25" i="64"/>
  <c r="AZ15" i="64"/>
  <c r="AF15" i="64"/>
  <c r="L15" i="64"/>
  <c r="N55" i="64"/>
  <c r="AH45" i="64"/>
  <c r="AH35" i="64"/>
  <c r="X35" i="64"/>
  <c r="AR25" i="64"/>
  <c r="X25" i="64"/>
  <c r="AT55" i="64"/>
  <c r="Z55" i="64"/>
  <c r="BD55" i="64"/>
  <c r="AJ55" i="64"/>
  <c r="P55" i="64"/>
  <c r="AT45" i="64"/>
  <c r="Z45" i="64"/>
  <c r="P45" i="64"/>
  <c r="AT35" i="64"/>
  <c r="Z35" i="64"/>
  <c r="BD45" i="64"/>
  <c r="AJ35" i="64"/>
  <c r="AJ45" i="64"/>
  <c r="AT25" i="64"/>
  <c r="Z25" i="64"/>
  <c r="P35" i="64"/>
  <c r="AJ25" i="64"/>
  <c r="AT15" i="64"/>
  <c r="Z15" i="64"/>
  <c r="BD35" i="64"/>
  <c r="BD25" i="64"/>
  <c r="P25" i="64"/>
  <c r="BD15" i="64"/>
  <c r="AJ15" i="64"/>
  <c r="P15" i="64"/>
  <c r="H54" i="64"/>
  <c r="AB44" i="64"/>
  <c r="H34" i="64"/>
  <c r="AV24" i="64"/>
  <c r="AV14" i="64"/>
  <c r="AL14" i="64"/>
  <c r="AN54" i="64"/>
  <c r="T54" i="64"/>
  <c r="AX54" i="64"/>
  <c r="AD54" i="64"/>
  <c r="J54" i="64"/>
  <c r="T44" i="64"/>
  <c r="AN34" i="64"/>
  <c r="T34" i="64"/>
  <c r="AX44" i="64"/>
  <c r="J44" i="64"/>
  <c r="AD44" i="64"/>
  <c r="J34" i="64"/>
  <c r="AX34" i="64"/>
  <c r="AD34" i="64"/>
  <c r="AN24" i="64"/>
  <c r="T24" i="64"/>
  <c r="AN44" i="64"/>
  <c r="AD24" i="64"/>
  <c r="AN14" i="64"/>
  <c r="T14" i="64"/>
  <c r="AX24" i="64"/>
  <c r="J24" i="64"/>
  <c r="AX14" i="64"/>
  <c r="AD14" i="64"/>
  <c r="J14" i="64"/>
  <c r="L54" i="64"/>
  <c r="L44" i="64"/>
  <c r="L34" i="64"/>
  <c r="V34" i="64"/>
  <c r="V24" i="64"/>
  <c r="AP14" i="64"/>
  <c r="AR54" i="64"/>
  <c r="X54" i="64"/>
  <c r="BB54" i="64"/>
  <c r="AH54" i="64"/>
  <c r="N54" i="64"/>
  <c r="BB44" i="64"/>
  <c r="X44" i="64"/>
  <c r="AR44" i="64"/>
  <c r="AR34" i="64"/>
  <c r="X34" i="64"/>
  <c r="AH44" i="64"/>
  <c r="N44" i="64"/>
  <c r="BB34" i="64"/>
  <c r="AR24" i="64"/>
  <c r="X24" i="64"/>
  <c r="BB24" i="64"/>
  <c r="N24" i="64"/>
  <c r="AR14" i="64"/>
  <c r="X14" i="64"/>
  <c r="AH34" i="64"/>
  <c r="N34" i="64"/>
  <c r="AH24" i="64"/>
  <c r="BB14" i="64"/>
  <c r="AH14" i="64"/>
  <c r="N14" i="64"/>
  <c r="P54" i="64"/>
  <c r="P44" i="64"/>
  <c r="P34" i="64"/>
  <c r="AJ24" i="64"/>
  <c r="BD14" i="64"/>
  <c r="Z14" i="64"/>
  <c r="AU53" i="64"/>
  <c r="AA53" i="64"/>
  <c r="G53" i="64"/>
  <c r="AK53" i="64"/>
  <c r="Q53" i="64"/>
  <c r="AU33" i="64"/>
  <c r="AK43" i="64"/>
  <c r="Q43" i="64"/>
  <c r="AA43" i="64"/>
  <c r="AK33" i="64"/>
  <c r="G43" i="64"/>
  <c r="G33" i="64"/>
  <c r="AU23" i="64"/>
  <c r="AA23" i="64"/>
  <c r="G23" i="64"/>
  <c r="AA33" i="64"/>
  <c r="AK23" i="64"/>
  <c r="AU43" i="64"/>
  <c r="AU13" i="64"/>
  <c r="AA13" i="64"/>
  <c r="G13" i="64"/>
  <c r="Q23" i="64"/>
  <c r="AK13" i="64"/>
  <c r="Q13" i="64"/>
  <c r="Q33" i="64"/>
  <c r="AM23" i="64"/>
  <c r="AX53" i="64"/>
  <c r="T53" i="64"/>
  <c r="AX33" i="64"/>
  <c r="AN43" i="64"/>
  <c r="AD23" i="64"/>
  <c r="AX13" i="64"/>
  <c r="T13" i="64"/>
  <c r="AY53" i="64"/>
  <c r="AE53" i="64"/>
  <c r="K53" i="64"/>
  <c r="AO53" i="64"/>
  <c r="U53" i="64"/>
  <c r="AY33" i="64"/>
  <c r="AE33" i="64"/>
  <c r="AO43" i="64"/>
  <c r="U43" i="64"/>
  <c r="AY43" i="64"/>
  <c r="K43" i="64"/>
  <c r="U33" i="64"/>
  <c r="AY23" i="64"/>
  <c r="AE23" i="64"/>
  <c r="K23" i="64"/>
  <c r="AE43" i="64"/>
  <c r="K33" i="64"/>
  <c r="U23" i="64"/>
  <c r="AO33" i="64"/>
  <c r="AY13" i="64"/>
  <c r="AE13" i="64"/>
  <c r="K13" i="64"/>
  <c r="AO13" i="64"/>
  <c r="U13" i="64"/>
  <c r="AO23" i="64"/>
  <c r="AP53" i="64"/>
  <c r="V53" i="64"/>
  <c r="AZ53" i="64"/>
  <c r="AF53" i="64"/>
  <c r="L53" i="64"/>
  <c r="AP43" i="64"/>
  <c r="V43" i="64"/>
  <c r="AP33" i="64"/>
  <c r="V33" i="64"/>
  <c r="AZ43" i="64"/>
  <c r="L43" i="64"/>
  <c r="AF43" i="64"/>
  <c r="L33" i="64"/>
  <c r="AP23" i="64"/>
  <c r="V23" i="64"/>
  <c r="AZ33" i="64"/>
  <c r="AF33" i="64"/>
  <c r="AF23" i="64"/>
  <c r="AZ23" i="64"/>
  <c r="L23" i="64"/>
  <c r="AP13" i="64"/>
  <c r="V13" i="64"/>
  <c r="AZ13" i="64"/>
  <c r="AF13" i="64"/>
  <c r="L13" i="64"/>
  <c r="AQ53" i="64"/>
  <c r="W53" i="64"/>
  <c r="BA53" i="64"/>
  <c r="AG53" i="64"/>
  <c r="AQ33" i="64"/>
  <c r="BA43" i="64"/>
  <c r="AG43" i="64"/>
  <c r="M43" i="64"/>
  <c r="M53" i="64"/>
  <c r="AQ43" i="64"/>
  <c r="BA33" i="64"/>
  <c r="M33" i="64"/>
  <c r="AQ23" i="64"/>
  <c r="W23" i="64"/>
  <c r="W43" i="64"/>
  <c r="BA23" i="64"/>
  <c r="M23" i="64"/>
  <c r="W33" i="64"/>
  <c r="AG23" i="64"/>
  <c r="AQ13" i="64"/>
  <c r="W13" i="64"/>
  <c r="AG33" i="64"/>
  <c r="BA13" i="64"/>
  <c r="AG13" i="64"/>
  <c r="M13" i="64"/>
  <c r="BB53" i="64"/>
  <c r="AH53" i="64"/>
  <c r="N53" i="64"/>
  <c r="X53" i="64"/>
  <c r="BB43" i="64"/>
  <c r="AH43" i="64"/>
  <c r="BB33" i="64"/>
  <c r="AH33" i="64"/>
  <c r="N33" i="64"/>
  <c r="X43" i="64"/>
  <c r="X33" i="64"/>
  <c r="BB23" i="64"/>
  <c r="N23" i="64"/>
  <c r="X23" i="64"/>
  <c r="AR33" i="64"/>
  <c r="BB13" i="64"/>
  <c r="AH13" i="64"/>
  <c r="N13" i="64"/>
  <c r="X13" i="64"/>
  <c r="BC53" i="64"/>
  <c r="AI53" i="64"/>
  <c r="O53" i="64"/>
  <c r="Y53" i="64"/>
  <c r="AS53" i="64"/>
  <c r="BC33" i="64"/>
  <c r="AI33" i="64"/>
  <c r="AS43" i="64"/>
  <c r="Y43" i="64"/>
  <c r="AI43" i="64"/>
  <c r="AS33" i="64"/>
  <c r="O33" i="64"/>
  <c r="BC23" i="64"/>
  <c r="AI23" i="64"/>
  <c r="O23" i="64"/>
  <c r="BC43" i="64"/>
  <c r="O43" i="64"/>
  <c r="Y33" i="64"/>
  <c r="AS23" i="64"/>
  <c r="BC13" i="64"/>
  <c r="AI13" i="64"/>
  <c r="O13" i="64"/>
  <c r="Y23" i="64"/>
  <c r="AS13" i="64"/>
  <c r="Y13" i="64"/>
  <c r="AT53" i="64"/>
  <c r="Z53" i="64"/>
  <c r="BD53" i="64"/>
  <c r="AJ53" i="64"/>
  <c r="P53" i="64"/>
  <c r="AT43" i="64"/>
  <c r="Z43" i="64"/>
  <c r="AT33" i="64"/>
  <c r="Z33" i="64"/>
  <c r="AJ43" i="64"/>
  <c r="BD43" i="64"/>
  <c r="P43" i="64"/>
  <c r="AJ33" i="64"/>
  <c r="AT23" i="64"/>
  <c r="Z23" i="64"/>
  <c r="P33" i="64"/>
  <c r="BD23" i="64"/>
  <c r="P23" i="64"/>
  <c r="AJ23" i="64"/>
  <c r="BD33" i="64"/>
  <c r="AT13" i="64"/>
  <c r="Z13" i="64"/>
  <c r="BD13" i="64"/>
  <c r="AJ13" i="64"/>
  <c r="P13" i="64"/>
  <c r="AK52" i="64"/>
  <c r="G42" i="64"/>
  <c r="Q22" i="64"/>
  <c r="AU22" i="64"/>
  <c r="AA12" i="64"/>
  <c r="AV52" i="64"/>
  <c r="R52" i="64"/>
  <c r="AV32" i="64"/>
  <c r="AB32" i="64"/>
  <c r="H22" i="64"/>
  <c r="AV12" i="64"/>
  <c r="R12" i="64"/>
  <c r="AW52" i="64"/>
  <c r="AC52" i="64"/>
  <c r="I52" i="64"/>
  <c r="AM52" i="64"/>
  <c r="S52" i="64"/>
  <c r="AM42" i="64"/>
  <c r="S42" i="64"/>
  <c r="AC42" i="64"/>
  <c r="AW22" i="64"/>
  <c r="AC22" i="64"/>
  <c r="I22" i="64"/>
  <c r="AW42" i="64"/>
  <c r="AW32" i="64"/>
  <c r="S32" i="64"/>
  <c r="I42" i="64"/>
  <c r="AM32" i="64"/>
  <c r="AC32" i="64"/>
  <c r="AM22" i="64"/>
  <c r="I32" i="64"/>
  <c r="S22" i="64"/>
  <c r="AW12" i="64"/>
  <c r="AC12" i="64"/>
  <c r="I12" i="64"/>
  <c r="AM12" i="64"/>
  <c r="S12" i="64"/>
  <c r="AN52" i="64"/>
  <c r="T52" i="64"/>
  <c r="AX52" i="64"/>
  <c r="AD52" i="64"/>
  <c r="J52" i="64"/>
  <c r="AN42" i="64"/>
  <c r="T42" i="64"/>
  <c r="AN32" i="64"/>
  <c r="AD42" i="64"/>
  <c r="AX42" i="64"/>
  <c r="J42" i="64"/>
  <c r="AX32" i="64"/>
  <c r="T32" i="64"/>
  <c r="AN22" i="64"/>
  <c r="T22" i="64"/>
  <c r="AX22" i="64"/>
  <c r="J22" i="64"/>
  <c r="J32" i="64"/>
  <c r="AD22" i="64"/>
  <c r="AN12" i="64"/>
  <c r="T12" i="64"/>
  <c r="AD32" i="64"/>
  <c r="AX12" i="64"/>
  <c r="AD12" i="64"/>
  <c r="J12" i="64"/>
  <c r="AO52" i="64"/>
  <c r="U52" i="64"/>
  <c r="K52" i="64"/>
  <c r="AY52" i="64"/>
  <c r="AE52" i="64"/>
  <c r="AY42" i="64"/>
  <c r="AE42" i="64"/>
  <c r="K42" i="64"/>
  <c r="U42" i="64"/>
  <c r="AO22" i="64"/>
  <c r="U22" i="64"/>
  <c r="AE32" i="64"/>
  <c r="K32" i="64"/>
  <c r="AO42" i="64"/>
  <c r="AY32" i="64"/>
  <c r="U32" i="64"/>
  <c r="AE22" i="64"/>
  <c r="AY22" i="64"/>
  <c r="AO12" i="64"/>
  <c r="U12" i="64"/>
  <c r="AO32" i="64"/>
  <c r="K22" i="64"/>
  <c r="AY12" i="64"/>
  <c r="AE12" i="64"/>
  <c r="K12" i="64"/>
  <c r="AZ52" i="64"/>
  <c r="V52" i="64"/>
  <c r="AZ32" i="64"/>
  <c r="L32" i="64"/>
  <c r="L22" i="64"/>
  <c r="AF12" i="64"/>
  <c r="V12" i="64"/>
  <c r="BA52" i="64"/>
  <c r="AG52" i="64"/>
  <c r="M52" i="64"/>
  <c r="AQ52" i="64"/>
  <c r="W52" i="64"/>
  <c r="AQ42" i="64"/>
  <c r="W42" i="64"/>
  <c r="BA42" i="64"/>
  <c r="M42" i="64"/>
  <c r="BA32" i="64"/>
  <c r="AQ32" i="64"/>
  <c r="AG32" i="64"/>
  <c r="BA22" i="64"/>
  <c r="AG22" i="64"/>
  <c r="M22" i="64"/>
  <c r="W32" i="64"/>
  <c r="M32" i="64"/>
  <c r="AG42" i="64"/>
  <c r="W22" i="64"/>
  <c r="BA12" i="64"/>
  <c r="AG12" i="64"/>
  <c r="M12" i="64"/>
  <c r="AQ22" i="64"/>
  <c r="AQ12" i="64"/>
  <c r="W12" i="64"/>
  <c r="AI52" i="64"/>
  <c r="O42" i="64"/>
  <c r="Y22" i="64"/>
  <c r="BC22" i="64"/>
  <c r="AS12" i="64"/>
  <c r="AI12" i="64"/>
  <c r="AU51" i="64"/>
  <c r="AA51" i="64"/>
  <c r="G51" i="64"/>
  <c r="AK51" i="64"/>
  <c r="Q51" i="64"/>
  <c r="AK41" i="64"/>
  <c r="Q41" i="64"/>
  <c r="AU41" i="64"/>
  <c r="G41" i="64"/>
  <c r="AU21" i="64"/>
  <c r="AK31" i="64"/>
  <c r="Q31" i="64"/>
  <c r="AA41" i="64"/>
  <c r="AU31" i="64"/>
  <c r="G31" i="64"/>
  <c r="AK21" i="64"/>
  <c r="Q21" i="64"/>
  <c r="AA31" i="64"/>
  <c r="AA21" i="64"/>
  <c r="G21" i="64"/>
  <c r="AU11" i="64"/>
  <c r="AA11" i="64"/>
  <c r="G11" i="64"/>
  <c r="AK11" i="64"/>
  <c r="Q11" i="64"/>
  <c r="AM51" i="64"/>
  <c r="S51" i="64"/>
  <c r="AC51" i="64"/>
  <c r="I51" i="64"/>
  <c r="AW41" i="64"/>
  <c r="AC41" i="64"/>
  <c r="I41" i="64"/>
  <c r="AM41" i="64"/>
  <c r="AW51" i="64"/>
  <c r="AW31" i="64"/>
  <c r="AC31" i="64"/>
  <c r="I31" i="64"/>
  <c r="AM31" i="64"/>
  <c r="AC21" i="64"/>
  <c r="I21" i="64"/>
  <c r="AW21" i="64"/>
  <c r="S31" i="64"/>
  <c r="S21" i="64"/>
  <c r="AM21" i="64"/>
  <c r="AM11" i="64"/>
  <c r="S11" i="64"/>
  <c r="S41" i="64"/>
  <c r="AW11" i="64"/>
  <c r="AC11" i="64"/>
  <c r="I11" i="64"/>
  <c r="AF51" i="64"/>
  <c r="AF41" i="64"/>
  <c r="V31" i="64"/>
  <c r="L31" i="64"/>
  <c r="V21" i="64"/>
  <c r="AF11" i="64"/>
  <c r="AV50" i="64"/>
  <c r="AB50" i="64"/>
  <c r="H50" i="64"/>
  <c r="AL50" i="64"/>
  <c r="R50" i="64"/>
  <c r="AV40" i="64"/>
  <c r="AB40" i="64"/>
  <c r="H40" i="64"/>
  <c r="R40" i="64"/>
  <c r="AL40" i="64"/>
  <c r="AV30" i="64"/>
  <c r="AB30" i="64"/>
  <c r="H30" i="64"/>
  <c r="AL30" i="64"/>
  <c r="AL20" i="64"/>
  <c r="R20" i="64"/>
  <c r="R30" i="64"/>
  <c r="H20" i="64"/>
  <c r="AV10" i="64"/>
  <c r="AB10" i="64"/>
  <c r="H10" i="64"/>
  <c r="AV20" i="64"/>
  <c r="AB20" i="64"/>
  <c r="AL10" i="64"/>
  <c r="R10" i="64"/>
  <c r="AR50" i="64"/>
  <c r="X50" i="64"/>
  <c r="BB50" i="64"/>
  <c r="AH50" i="64"/>
  <c r="N50" i="64"/>
  <c r="AR40" i="64"/>
  <c r="X40" i="64"/>
  <c r="AH40" i="64"/>
  <c r="BB40" i="64"/>
  <c r="N40" i="64"/>
  <c r="AR30" i="64"/>
  <c r="X30" i="64"/>
  <c r="BB30" i="64"/>
  <c r="N30" i="64"/>
  <c r="BB20" i="64"/>
  <c r="AH20" i="64"/>
  <c r="N20" i="64"/>
  <c r="X20" i="64"/>
  <c r="AR10" i="64"/>
  <c r="X10" i="64"/>
  <c r="AH30" i="64"/>
  <c r="AR20" i="64"/>
  <c r="BB10" i="64"/>
  <c r="AH10" i="64"/>
  <c r="N10" i="64"/>
  <c r="AN49" i="64"/>
  <c r="T49" i="64"/>
  <c r="AX39" i="64"/>
  <c r="AD39" i="64"/>
  <c r="J39" i="64"/>
  <c r="AX49" i="64"/>
  <c r="AD49" i="64"/>
  <c r="T39" i="64"/>
  <c r="AN39" i="64"/>
  <c r="AX29" i="64"/>
  <c r="AD29" i="64"/>
  <c r="J29" i="64"/>
  <c r="J49" i="64"/>
  <c r="AN29" i="64"/>
  <c r="AN19" i="64"/>
  <c r="T19" i="64"/>
  <c r="J19" i="64"/>
  <c r="AX9" i="64"/>
  <c r="AD9" i="64"/>
  <c r="J9" i="64"/>
  <c r="T29" i="64"/>
  <c r="AX19" i="64"/>
  <c r="AD19" i="64"/>
  <c r="AN9" i="64"/>
  <c r="T9" i="64"/>
  <c r="BB49" i="64"/>
  <c r="AR49" i="64"/>
  <c r="X49" i="64"/>
  <c r="BB39" i="64"/>
  <c r="AH39" i="64"/>
  <c r="N39" i="64"/>
  <c r="AH49" i="64"/>
  <c r="AR39" i="64"/>
  <c r="N49" i="64"/>
  <c r="X39" i="64"/>
  <c r="BB29" i="64"/>
  <c r="AH29" i="64"/>
  <c r="N29" i="64"/>
  <c r="X29" i="64"/>
  <c r="AR19" i="64"/>
  <c r="X19" i="64"/>
  <c r="BB19" i="64"/>
  <c r="BB9" i="64"/>
  <c r="AH9" i="64"/>
  <c r="N9" i="64"/>
  <c r="AH19" i="64"/>
  <c r="AR29" i="64"/>
  <c r="N19" i="64"/>
  <c r="AR9" i="64"/>
  <c r="X9" i="64"/>
  <c r="AL48" i="64"/>
  <c r="R48" i="64"/>
  <c r="H48" i="64"/>
  <c r="AV38" i="64"/>
  <c r="AB38" i="64"/>
  <c r="H38" i="64"/>
  <c r="AV48" i="64"/>
  <c r="R38" i="64"/>
  <c r="AB48" i="64"/>
  <c r="AV28" i="64"/>
  <c r="AB28" i="64"/>
  <c r="H28" i="64"/>
  <c r="AL38" i="64"/>
  <c r="R28" i="64"/>
  <c r="AL18" i="64"/>
  <c r="R18" i="64"/>
  <c r="AB18" i="64"/>
  <c r="H18" i="64"/>
  <c r="AV8" i="64"/>
  <c r="AB8" i="64"/>
  <c r="H8" i="64"/>
  <c r="AL28" i="64"/>
  <c r="AV18" i="64"/>
  <c r="AL8" i="64"/>
  <c r="R8" i="64"/>
  <c r="AX48" i="64"/>
  <c r="AD48" i="64"/>
  <c r="J48" i="64"/>
  <c r="AN48" i="64"/>
  <c r="AN38" i="64"/>
  <c r="T38" i="64"/>
  <c r="T48" i="64"/>
  <c r="AX38" i="64"/>
  <c r="J38" i="64"/>
  <c r="AD38" i="64"/>
  <c r="AN28" i="64"/>
  <c r="T28" i="64"/>
  <c r="AX28" i="64"/>
  <c r="J28" i="64"/>
  <c r="AX18" i="64"/>
  <c r="AD18" i="64"/>
  <c r="J18" i="64"/>
  <c r="AN18" i="64"/>
  <c r="AN8" i="64"/>
  <c r="T8" i="64"/>
  <c r="T18" i="64"/>
  <c r="AD28" i="64"/>
  <c r="AD8" i="64"/>
  <c r="J8" i="64"/>
  <c r="AX8" i="64"/>
  <c r="AP48" i="64"/>
  <c r="V48" i="64"/>
  <c r="AZ38" i="64"/>
  <c r="AF38" i="64"/>
  <c r="L38" i="64"/>
  <c r="AZ48" i="64"/>
  <c r="L48" i="64"/>
  <c r="AF48" i="64"/>
  <c r="AP38" i="64"/>
  <c r="AZ28" i="64"/>
  <c r="AF28" i="64"/>
  <c r="L28" i="64"/>
  <c r="V38" i="64"/>
  <c r="AP28" i="64"/>
  <c r="AP18" i="64"/>
  <c r="V18" i="64"/>
  <c r="V28" i="64"/>
  <c r="L18" i="64"/>
  <c r="AZ8" i="64"/>
  <c r="AF8" i="64"/>
  <c r="L8" i="64"/>
  <c r="AZ18" i="64"/>
  <c r="AF18" i="64"/>
  <c r="AP8" i="64"/>
  <c r="V8" i="64"/>
  <c r="BB48" i="64"/>
  <c r="AH48" i="64"/>
  <c r="N48" i="64"/>
  <c r="X48" i="64"/>
  <c r="AR38" i="64"/>
  <c r="X38" i="64"/>
  <c r="AR48" i="64"/>
  <c r="AH38" i="64"/>
  <c r="N38" i="64"/>
  <c r="AR28" i="64"/>
  <c r="X28" i="64"/>
  <c r="BB38" i="64"/>
  <c r="AH28" i="64"/>
  <c r="BB18" i="64"/>
  <c r="AH18" i="64"/>
  <c r="N18" i="64"/>
  <c r="BB28" i="64"/>
  <c r="AR18" i="64"/>
  <c r="N28" i="64"/>
  <c r="X18" i="64"/>
  <c r="AR8" i="64"/>
  <c r="X8" i="64"/>
  <c r="N8" i="64"/>
  <c r="BB8" i="64"/>
  <c r="AH8" i="64"/>
  <c r="AT48" i="64"/>
  <c r="Z48" i="64"/>
  <c r="BD48" i="64"/>
  <c r="BD38" i="64"/>
  <c r="AJ38" i="64"/>
  <c r="P38" i="64"/>
  <c r="AJ48" i="64"/>
  <c r="P48" i="64"/>
  <c r="Z38" i="64"/>
  <c r="AT38" i="64"/>
  <c r="BD28" i="64"/>
  <c r="AJ28" i="64"/>
  <c r="P28" i="64"/>
  <c r="Z28" i="64"/>
  <c r="AT18" i="64"/>
  <c r="Z18" i="64"/>
  <c r="AT28" i="64"/>
  <c r="BD18" i="64"/>
  <c r="BD8" i="64"/>
  <c r="AJ8" i="64"/>
  <c r="P8" i="64"/>
  <c r="AJ18" i="64"/>
  <c r="P18" i="64"/>
  <c r="AT8" i="64"/>
  <c r="Z8" i="64"/>
  <c r="AB47" i="64"/>
  <c r="AL47" i="64"/>
  <c r="AL27" i="64"/>
  <c r="AV17" i="64"/>
  <c r="AL7" i="64"/>
  <c r="R17" i="64"/>
  <c r="AN47" i="64"/>
  <c r="T47" i="64"/>
  <c r="J47" i="64"/>
  <c r="AX37" i="64"/>
  <c r="AD37" i="64"/>
  <c r="J37" i="64"/>
  <c r="AD47" i="64"/>
  <c r="AX47" i="64"/>
  <c r="T37" i="64"/>
  <c r="AX27" i="64"/>
  <c r="AD27" i="64"/>
  <c r="J27" i="64"/>
  <c r="AN37" i="64"/>
  <c r="T27" i="64"/>
  <c r="AN17" i="64"/>
  <c r="T17" i="64"/>
  <c r="AN27" i="64"/>
  <c r="AD17" i="64"/>
  <c r="J17" i="64"/>
  <c r="AX7" i="64"/>
  <c r="AD7" i="64"/>
  <c r="J7" i="64"/>
  <c r="AX17" i="64"/>
  <c r="AN7" i="64"/>
  <c r="T7" i="64"/>
  <c r="AZ47" i="64"/>
  <c r="AF47" i="64"/>
  <c r="L47" i="64"/>
  <c r="AP47" i="64"/>
  <c r="AP37" i="64"/>
  <c r="V37" i="64"/>
  <c r="V47" i="64"/>
  <c r="AZ37" i="64"/>
  <c r="L37" i="64"/>
  <c r="AF37" i="64"/>
  <c r="AP27" i="64"/>
  <c r="V27" i="64"/>
  <c r="AZ27" i="64"/>
  <c r="L27" i="64"/>
  <c r="AZ17" i="64"/>
  <c r="AF17" i="64"/>
  <c r="L17" i="64"/>
  <c r="AF27" i="64"/>
  <c r="AP17" i="64"/>
  <c r="AP7" i="64"/>
  <c r="V7" i="64"/>
  <c r="V17" i="64"/>
  <c r="AF7" i="64"/>
  <c r="L7" i="64"/>
  <c r="AZ7" i="64"/>
  <c r="BD47" i="64"/>
  <c r="AJ47" i="64"/>
  <c r="P47" i="64"/>
  <c r="Z47" i="64"/>
  <c r="AT37" i="64"/>
  <c r="Z37" i="64"/>
  <c r="AJ37" i="64"/>
  <c r="P37" i="64"/>
  <c r="AT27" i="64"/>
  <c r="Z27" i="64"/>
  <c r="AT47" i="64"/>
  <c r="BD37" i="64"/>
  <c r="AJ27" i="64"/>
  <c r="BD17" i="64"/>
  <c r="AJ17" i="64"/>
  <c r="P17" i="64"/>
  <c r="AT17" i="64"/>
  <c r="Z17" i="64"/>
  <c r="AT7" i="64"/>
  <c r="Z7" i="64"/>
  <c r="BD27" i="64"/>
  <c r="P27" i="64"/>
  <c r="P7" i="64"/>
  <c r="BD7" i="64"/>
  <c r="AJ7" i="64"/>
  <c r="AT51" i="64"/>
  <c r="Z51" i="64"/>
  <c r="BD51" i="64"/>
  <c r="AJ51" i="64"/>
  <c r="P51" i="64"/>
  <c r="AT41" i="64"/>
  <c r="Z41" i="64"/>
  <c r="BD41" i="64"/>
  <c r="P41" i="64"/>
  <c r="AJ41" i="64"/>
  <c r="AT31" i="64"/>
  <c r="Z31" i="64"/>
  <c r="AT21" i="64"/>
  <c r="AJ31" i="64"/>
  <c r="AJ21" i="64"/>
  <c r="P21" i="64"/>
  <c r="BD21" i="64"/>
  <c r="BD31" i="64"/>
  <c r="AT11" i="64"/>
  <c r="Z11" i="64"/>
  <c r="P31" i="64"/>
  <c r="Z21" i="64"/>
  <c r="BD11" i="64"/>
  <c r="AJ11" i="64"/>
  <c r="P11" i="64"/>
  <c r="AN50" i="64"/>
  <c r="T50" i="64"/>
  <c r="AX50" i="64"/>
  <c r="AD50" i="64"/>
  <c r="J50" i="64"/>
  <c r="AN40" i="64"/>
  <c r="T40" i="64"/>
  <c r="AX40" i="64"/>
  <c r="J40" i="64"/>
  <c r="AD40" i="64"/>
  <c r="AN30" i="64"/>
  <c r="T30" i="64"/>
  <c r="AD30" i="64"/>
  <c r="AX20" i="64"/>
  <c r="AD20" i="64"/>
  <c r="J20" i="64"/>
  <c r="AX30" i="64"/>
  <c r="AN20" i="64"/>
  <c r="J30" i="64"/>
  <c r="T20" i="64"/>
  <c r="AN10" i="64"/>
  <c r="T10" i="64"/>
  <c r="AX10" i="64"/>
  <c r="J10" i="64"/>
  <c r="AD10" i="64"/>
  <c r="BD50" i="64"/>
  <c r="AJ50" i="64"/>
  <c r="P50" i="64"/>
  <c r="AT50" i="64"/>
  <c r="Z50" i="64"/>
  <c r="BD40" i="64"/>
  <c r="AJ40" i="64"/>
  <c r="P40" i="64"/>
  <c r="Z40" i="64"/>
  <c r="AT40" i="64"/>
  <c r="BD30" i="64"/>
  <c r="AJ30" i="64"/>
  <c r="P30" i="64"/>
  <c r="AT30" i="64"/>
  <c r="AT20" i="64"/>
  <c r="Z20" i="64"/>
  <c r="BD20" i="64"/>
  <c r="AJ20" i="64"/>
  <c r="BD10" i="64"/>
  <c r="AJ10" i="64"/>
  <c r="P10" i="64"/>
  <c r="P20" i="64"/>
  <c r="Z30" i="64"/>
  <c r="AT10" i="64"/>
  <c r="Z10" i="64"/>
  <c r="BD49" i="64"/>
  <c r="AJ49" i="64"/>
  <c r="P49" i="64"/>
  <c r="AT39" i="64"/>
  <c r="Z39" i="64"/>
  <c r="AJ39" i="64"/>
  <c r="Z49" i="64"/>
  <c r="AT49" i="64"/>
  <c r="BD39" i="64"/>
  <c r="P39" i="64"/>
  <c r="AT29" i="64"/>
  <c r="Z29" i="64"/>
  <c r="BD29" i="64"/>
  <c r="P29" i="64"/>
  <c r="BD19" i="64"/>
  <c r="AJ19" i="64"/>
  <c r="P19" i="64"/>
  <c r="AJ29" i="64"/>
  <c r="Z19" i="64"/>
  <c r="AT9" i="64"/>
  <c r="Z9" i="64"/>
  <c r="AT19" i="64"/>
  <c r="BD9" i="64"/>
  <c r="AJ9" i="64"/>
  <c r="P9" i="64"/>
  <c r="AX51" i="64"/>
  <c r="AD51" i="64"/>
  <c r="J51" i="64"/>
  <c r="AN51" i="64"/>
  <c r="T51" i="64"/>
  <c r="AX41" i="64"/>
  <c r="AD41" i="64"/>
  <c r="J41" i="64"/>
  <c r="AN41" i="64"/>
  <c r="T41" i="64"/>
  <c r="AX31" i="64"/>
  <c r="AD31" i="64"/>
  <c r="J31" i="64"/>
  <c r="AX21" i="64"/>
  <c r="T31" i="64"/>
  <c r="T21" i="64"/>
  <c r="AN21" i="64"/>
  <c r="AX11" i="64"/>
  <c r="AD11" i="64"/>
  <c r="J11" i="64"/>
  <c r="AD21" i="64"/>
  <c r="AN31" i="64"/>
  <c r="J21" i="64"/>
  <c r="AN11" i="64"/>
  <c r="T11" i="64"/>
  <c r="BB51" i="64"/>
  <c r="AH51" i="64"/>
  <c r="N51" i="64"/>
  <c r="AR51" i="64"/>
  <c r="X51" i="64"/>
  <c r="BB41" i="64"/>
  <c r="AH41" i="64"/>
  <c r="N41" i="64"/>
  <c r="X41" i="64"/>
  <c r="AR41" i="64"/>
  <c r="BB31" i="64"/>
  <c r="AH31" i="64"/>
  <c r="N31" i="64"/>
  <c r="BB21" i="64"/>
  <c r="AR21" i="64"/>
  <c r="AR31" i="64"/>
  <c r="X21" i="64"/>
  <c r="X31" i="64"/>
  <c r="AH21" i="64"/>
  <c r="BB11" i="64"/>
  <c r="AH11" i="64"/>
  <c r="N11" i="64"/>
  <c r="N21" i="64"/>
  <c r="AR11" i="64"/>
  <c r="X11" i="64"/>
  <c r="AZ50" i="64"/>
  <c r="AF50" i="64"/>
  <c r="L50" i="64"/>
  <c r="AP50" i="64"/>
  <c r="V50" i="64"/>
  <c r="AZ40" i="64"/>
  <c r="AF40" i="64"/>
  <c r="L40" i="64"/>
  <c r="AP40" i="64"/>
  <c r="V40" i="64"/>
  <c r="AZ30" i="64"/>
  <c r="AF30" i="64"/>
  <c r="L30" i="64"/>
  <c r="V30" i="64"/>
  <c r="AP20" i="64"/>
  <c r="V20" i="64"/>
  <c r="AP30" i="64"/>
  <c r="AZ20" i="64"/>
  <c r="AZ10" i="64"/>
  <c r="AF10" i="64"/>
  <c r="L10" i="64"/>
  <c r="AF20" i="64"/>
  <c r="L20" i="64"/>
  <c r="AP10" i="64"/>
  <c r="V10" i="64"/>
  <c r="AV49" i="64"/>
  <c r="AB49" i="64"/>
  <c r="H49" i="64"/>
  <c r="AL49" i="64"/>
  <c r="AL39" i="64"/>
  <c r="R39" i="64"/>
  <c r="R49" i="64"/>
  <c r="AB39" i="64"/>
  <c r="AV39" i="64"/>
  <c r="H39" i="64"/>
  <c r="AL29" i="64"/>
  <c r="R29" i="64"/>
  <c r="AV29" i="64"/>
  <c r="H29" i="64"/>
  <c r="AV19" i="64"/>
  <c r="AB19" i="64"/>
  <c r="H19" i="64"/>
  <c r="AB29" i="64"/>
  <c r="AL19" i="64"/>
  <c r="AL9" i="64"/>
  <c r="R9" i="64"/>
  <c r="R19" i="64"/>
  <c r="AB9" i="64"/>
  <c r="H9" i="64"/>
  <c r="AV9" i="64"/>
  <c r="V49" i="64"/>
  <c r="L39" i="64"/>
  <c r="AP49" i="64"/>
  <c r="L19" i="64"/>
  <c r="V9" i="64"/>
  <c r="AZ9" i="64"/>
  <c r="P26" i="37"/>
  <c r="U8" i="38" s="1"/>
  <c r="X8" i="38" l="1"/>
  <c r="Z8" i="38" s="1"/>
  <c r="X9" i="38" s="1"/>
  <c r="Z9" i="38" s="1"/>
  <c r="X10" i="38" s="1"/>
  <c r="Z10" i="38" s="1"/>
  <c r="X11" i="38" s="1"/>
  <c r="Z11" i="38" s="1"/>
  <c r="X12" i="38" s="1"/>
  <c r="Z12" i="38" s="1"/>
  <c r="V122" i="38"/>
  <c r="W122" i="38" s="1"/>
  <c r="U123" i="38" s="1"/>
  <c r="V123" i="38" s="1"/>
  <c r="W123" i="38" s="1"/>
  <c r="U124" i="38" s="1"/>
  <c r="V124" i="38" s="1"/>
  <c r="W124" i="38" s="1"/>
  <c r="V76" i="38"/>
  <c r="W76" i="38" s="1"/>
  <c r="U77" i="38" s="1"/>
  <c r="V77" i="38" s="1"/>
  <c r="W77" i="38" s="1"/>
  <c r="V93" i="38"/>
  <c r="W93" i="38" s="1"/>
  <c r="U94" i="38" s="1"/>
  <c r="W94" i="38" s="1"/>
  <c r="U95" i="38" s="1"/>
  <c r="V95" i="38" s="1"/>
  <c r="W95" i="38" s="1"/>
  <c r="U96" i="38" s="1"/>
  <c r="W96" i="38" s="1"/>
  <c r="V33" i="38"/>
  <c r="W33" i="38" s="1"/>
  <c r="V81" i="38"/>
  <c r="W81" i="38" s="1"/>
  <c r="U82" i="38" s="1"/>
  <c r="V82" i="38" s="1"/>
  <c r="W82" i="38" s="1"/>
  <c r="U53" i="37" a="1"/>
  <c r="U53" i="37" s="1"/>
  <c r="U51" i="37" a="1"/>
  <c r="U51" i="37" s="1"/>
  <c r="U49" i="37" a="1"/>
  <c r="U49" i="37" s="1"/>
  <c r="U24" i="37" a="1"/>
  <c r="U24" i="37" s="1"/>
  <c r="U47" i="37" a="1"/>
  <c r="U47" i="37" s="1"/>
  <c r="U45" i="37" a="1"/>
  <c r="U45" i="37" s="1"/>
  <c r="U23" i="37" a="1"/>
  <c r="U23" i="37" s="1"/>
  <c r="U43" i="37" a="1"/>
  <c r="U43" i="37" s="1"/>
  <c r="U41" i="37" a="1"/>
  <c r="U41" i="37" s="1"/>
  <c r="U20" i="37" a="1"/>
  <c r="U20" i="37" s="1"/>
  <c r="U39" i="37" a="1"/>
  <c r="U39" i="37" s="1"/>
  <c r="U37" i="37" a="1"/>
  <c r="U37" i="37" s="1"/>
  <c r="U32" i="37" a="1"/>
  <c r="U32" i="37" s="1"/>
  <c r="U12" i="37" a="1"/>
  <c r="U12" i="37" s="1"/>
  <c r="U10" i="37" a="1"/>
  <c r="U10" i="37" s="1"/>
  <c r="U30" i="37" a="1"/>
  <c r="U30" i="37" s="1"/>
  <c r="U9" i="37" a="1"/>
  <c r="U9" i="37" s="1"/>
  <c r="U7" i="37" a="1"/>
  <c r="U7" i="37" s="1"/>
  <c r="U27" i="37" a="1"/>
  <c r="U27" i="37" s="1"/>
  <c r="R26" i="37"/>
  <c r="AA36" i="64" s="1"/>
  <c r="BD56" i="64"/>
  <c r="Z46" i="64"/>
  <c r="P46" i="64"/>
  <c r="Z36" i="64"/>
  <c r="Z26" i="64"/>
  <c r="AT16" i="64"/>
  <c r="BD16" i="64"/>
  <c r="P56" i="64"/>
  <c r="AJ46" i="64"/>
  <c r="BD36" i="64"/>
  <c r="AT36" i="64"/>
  <c r="AT26" i="64"/>
  <c r="AJ36" i="64"/>
  <c r="Z56" i="64"/>
  <c r="AJ56" i="64"/>
  <c r="P36" i="64"/>
  <c r="BD26" i="64"/>
  <c r="Z16" i="64"/>
  <c r="P16" i="64"/>
  <c r="Q52" i="64"/>
  <c r="AA42" i="64"/>
  <c r="AU32" i="64"/>
  <c r="AK32" i="64"/>
  <c r="G22" i="64"/>
  <c r="AU12" i="64"/>
  <c r="AO44" i="64"/>
  <c r="AO34" i="64"/>
  <c r="AY34" i="64"/>
  <c r="AE34" i="64"/>
  <c r="K24" i="64"/>
  <c r="AE24" i="64"/>
  <c r="AY54" i="64"/>
  <c r="U34" i="64"/>
  <c r="K34" i="64"/>
  <c r="AO24" i="64"/>
  <c r="AY14" i="64"/>
  <c r="K14" i="64"/>
  <c r="AO54" i="64"/>
  <c r="AE54" i="64"/>
  <c r="AE44" i="64"/>
  <c r="K54" i="64"/>
  <c r="U24" i="64"/>
  <c r="AE14" i="64"/>
  <c r="AO14" i="64"/>
  <c r="L9" i="64"/>
  <c r="AP9" i="64"/>
  <c r="AF19" i="64"/>
  <c r="V29" i="64"/>
  <c r="AZ39" i="64"/>
  <c r="L49" i="64"/>
  <c r="H7" i="64"/>
  <c r="AV27" i="64"/>
  <c r="H27" i="64"/>
  <c r="AB27" i="64"/>
  <c r="AV37" i="64"/>
  <c r="R37" i="64"/>
  <c r="AV47" i="64"/>
  <c r="AZ11" i="64"/>
  <c r="AF31" i="64"/>
  <c r="AZ31" i="64"/>
  <c r="AP31" i="64"/>
  <c r="V41" i="64"/>
  <c r="AZ51" i="64"/>
  <c r="BC12" i="64"/>
  <c r="Y32" i="64"/>
  <c r="AI32" i="64"/>
  <c r="AS22" i="64"/>
  <c r="AI42" i="64"/>
  <c r="BC52" i="64"/>
  <c r="AP12" i="64"/>
  <c r="AZ12" i="64"/>
  <c r="AF22" i="64"/>
  <c r="AP42" i="64"/>
  <c r="L42" i="64"/>
  <c r="AP52" i="64"/>
  <c r="AL12" i="64"/>
  <c r="AL22" i="64"/>
  <c r="AB22" i="64"/>
  <c r="AL32" i="64"/>
  <c r="H42" i="64"/>
  <c r="AL52" i="64"/>
  <c r="Q12" i="64"/>
  <c r="G32" i="64"/>
  <c r="AK22" i="64"/>
  <c r="AU42" i="64"/>
  <c r="U14" i="64"/>
  <c r="AY44" i="64"/>
  <c r="AD15" i="64"/>
  <c r="AN55" i="64"/>
  <c r="AJ16" i="64"/>
  <c r="AT56" i="64"/>
  <c r="AL54" i="64"/>
  <c r="H44" i="64"/>
  <c r="R44" i="64"/>
  <c r="AB24" i="64"/>
  <c r="AB14" i="64"/>
  <c r="R14" i="64"/>
  <c r="AV54" i="64"/>
  <c r="R54" i="64"/>
  <c r="AV34" i="64"/>
  <c r="AV44" i="64"/>
  <c r="H24" i="64"/>
  <c r="AL34" i="64"/>
  <c r="H14" i="64"/>
  <c r="AB54" i="64"/>
  <c r="AL44" i="64"/>
  <c r="AB34" i="64"/>
  <c r="R34" i="64"/>
  <c r="AL24" i="64"/>
  <c r="R24" i="64"/>
  <c r="AR55" i="64"/>
  <c r="N45" i="64"/>
  <c r="N35" i="64"/>
  <c r="BB25" i="64"/>
  <c r="BB15" i="64"/>
  <c r="AR15" i="64"/>
  <c r="BB55" i="64"/>
  <c r="X55" i="64"/>
  <c r="AR45" i="64"/>
  <c r="X45" i="64"/>
  <c r="AH25" i="64"/>
  <c r="AH15" i="64"/>
  <c r="X15" i="64"/>
  <c r="AH55" i="64"/>
  <c r="BB45" i="64"/>
  <c r="BB35" i="64"/>
  <c r="AR35" i="64"/>
  <c r="N25" i="64"/>
  <c r="N15" i="64"/>
  <c r="AW53" i="64"/>
  <c r="AC43" i="64"/>
  <c r="S33" i="64"/>
  <c r="S23" i="64"/>
  <c r="S13" i="64"/>
  <c r="I13" i="64"/>
  <c r="AM53" i="64"/>
  <c r="AM33" i="64"/>
  <c r="I43" i="64"/>
  <c r="AM43" i="64"/>
  <c r="AC23" i="64"/>
  <c r="AW23" i="64"/>
  <c r="I23" i="64"/>
  <c r="S53" i="64"/>
  <c r="AC53" i="64"/>
  <c r="S43" i="64"/>
  <c r="AW33" i="64"/>
  <c r="I33" i="64"/>
  <c r="AW13" i="64"/>
  <c r="BA55" i="64"/>
  <c r="M55" i="64"/>
  <c r="AQ35" i="64"/>
  <c r="M35" i="64"/>
  <c r="BA15" i="64"/>
  <c r="M25" i="64"/>
  <c r="AQ45" i="64"/>
  <c r="BA45" i="64"/>
  <c r="W35" i="64"/>
  <c r="AQ25" i="64"/>
  <c r="AG15" i="64"/>
  <c r="AQ15" i="64"/>
  <c r="AQ55" i="64"/>
  <c r="W45" i="64"/>
  <c r="AG45" i="64"/>
  <c r="AG35" i="64"/>
  <c r="W25" i="64"/>
  <c r="M15" i="64"/>
  <c r="W15" i="64"/>
  <c r="L29" i="64"/>
  <c r="V19" i="64"/>
  <c r="AZ19" i="64"/>
  <c r="AP29" i="64"/>
  <c r="V39" i="64"/>
  <c r="AF49" i="64"/>
  <c r="AB7" i="64"/>
  <c r="AL17" i="64"/>
  <c r="H17" i="64"/>
  <c r="H37" i="64"/>
  <c r="AB37" i="64"/>
  <c r="AL37" i="64"/>
  <c r="V11" i="64"/>
  <c r="L21" i="64"/>
  <c r="AZ21" i="64"/>
  <c r="L41" i="64"/>
  <c r="AP41" i="64"/>
  <c r="V51" i="64"/>
  <c r="AI22" i="64"/>
  <c r="AS32" i="64"/>
  <c r="O32" i="64"/>
  <c r="Y42" i="64"/>
  <c r="BC42" i="64"/>
  <c r="Y52" i="64"/>
  <c r="V32" i="64"/>
  <c r="V22" i="64"/>
  <c r="AZ22" i="64"/>
  <c r="V42" i="64"/>
  <c r="AF42" i="64"/>
  <c r="L52" i="64"/>
  <c r="H12" i="64"/>
  <c r="R32" i="64"/>
  <c r="AV22" i="64"/>
  <c r="R42" i="64"/>
  <c r="AB42" i="64"/>
  <c r="H52" i="64"/>
  <c r="AA22" i="64"/>
  <c r="AK12" i="64"/>
  <c r="AA32" i="64"/>
  <c r="AK42" i="64"/>
  <c r="G52" i="64"/>
  <c r="AC13" i="64"/>
  <c r="AW43" i="64"/>
  <c r="AY24" i="64"/>
  <c r="U54" i="64"/>
  <c r="BA25" i="64"/>
  <c r="AG55" i="64"/>
  <c r="P26" i="64"/>
  <c r="AT54" i="64"/>
  <c r="AJ44" i="64"/>
  <c r="Z44" i="64"/>
  <c r="P24" i="64"/>
  <c r="AJ14" i="64"/>
  <c r="Z34" i="64"/>
  <c r="BD54" i="64"/>
  <c r="Z54" i="64"/>
  <c r="BD34" i="64"/>
  <c r="BD44" i="64"/>
  <c r="AT34" i="64"/>
  <c r="Z24" i="64"/>
  <c r="P14" i="64"/>
  <c r="AJ54" i="64"/>
  <c r="AT44" i="64"/>
  <c r="AJ34" i="64"/>
  <c r="BD24" i="64"/>
  <c r="AT24" i="64"/>
  <c r="AT14" i="64"/>
  <c r="AP54" i="64"/>
  <c r="AZ44" i="64"/>
  <c r="AP44" i="64"/>
  <c r="AZ24" i="64"/>
  <c r="AZ14" i="64"/>
  <c r="V14" i="64"/>
  <c r="AZ54" i="64"/>
  <c r="V54" i="64"/>
  <c r="AZ34" i="64"/>
  <c r="V44" i="64"/>
  <c r="AF24" i="64"/>
  <c r="AF14" i="64"/>
  <c r="L14" i="64"/>
  <c r="AF54" i="64"/>
  <c r="AF44" i="64"/>
  <c r="AF34" i="64"/>
  <c r="AP34" i="64"/>
  <c r="L24" i="64"/>
  <c r="AP24" i="64"/>
  <c r="AX55" i="64"/>
  <c r="T55" i="64"/>
  <c r="AX35" i="64"/>
  <c r="AN45" i="64"/>
  <c r="AN35" i="64"/>
  <c r="J15" i="64"/>
  <c r="T35" i="64"/>
  <c r="AD55" i="64"/>
  <c r="AX45" i="64"/>
  <c r="AD35" i="64"/>
  <c r="AX25" i="64"/>
  <c r="T25" i="64"/>
  <c r="AN25" i="64"/>
  <c r="J55" i="64"/>
  <c r="AD45" i="64"/>
  <c r="J35" i="64"/>
  <c r="AD25" i="64"/>
  <c r="AX15" i="64"/>
  <c r="AN15" i="64"/>
  <c r="AF9" i="64"/>
  <c r="AZ29" i="64"/>
  <c r="AP19" i="64"/>
  <c r="AF29" i="64"/>
  <c r="AF39" i="64"/>
  <c r="AP39" i="64"/>
  <c r="AV7" i="64"/>
  <c r="R7" i="64"/>
  <c r="AB17" i="64"/>
  <c r="R27" i="64"/>
  <c r="R47" i="64"/>
  <c r="L11" i="64"/>
  <c r="AP11" i="64"/>
  <c r="AF21" i="64"/>
  <c r="AP21" i="64"/>
  <c r="AZ41" i="64"/>
  <c r="L51" i="64"/>
  <c r="O12" i="64"/>
  <c r="Y12" i="64"/>
  <c r="O22" i="64"/>
  <c r="BC32" i="64"/>
  <c r="AS42" i="64"/>
  <c r="O52" i="64"/>
  <c r="L12" i="64"/>
  <c r="AP22" i="64"/>
  <c r="AP32" i="64"/>
  <c r="AF32" i="64"/>
  <c r="AZ42" i="64"/>
  <c r="AB12" i="64"/>
  <c r="R22" i="64"/>
  <c r="H32" i="64"/>
  <c r="AL42" i="64"/>
  <c r="AV42" i="64"/>
  <c r="G12" i="64"/>
  <c r="Q32" i="64"/>
  <c r="Q42" i="64"/>
  <c r="AU52" i="64"/>
  <c r="AA52" i="64"/>
  <c r="AM13" i="64"/>
  <c r="I53" i="64"/>
  <c r="U44" i="64"/>
  <c r="AG25" i="64"/>
  <c r="W55" i="64"/>
  <c r="T45" i="64"/>
  <c r="BD46" i="64"/>
  <c r="W56" i="64"/>
  <c r="M36" i="64"/>
  <c r="AR53" i="64"/>
  <c r="N43" i="64"/>
  <c r="AR43" i="64"/>
  <c r="AH23" i="64"/>
  <c r="AR23" i="64"/>
  <c r="AR13" i="64"/>
  <c r="AD53" i="64"/>
  <c r="AX43" i="64"/>
  <c r="AD33" i="64"/>
  <c r="AN33" i="64"/>
  <c r="J23" i="64"/>
  <c r="AD13" i="64"/>
  <c r="J53" i="64"/>
  <c r="AD43" i="64"/>
  <c r="J33" i="64"/>
  <c r="T33" i="64"/>
  <c r="AN23" i="64"/>
  <c r="J13" i="64"/>
  <c r="AN53" i="64"/>
  <c r="J43" i="64"/>
  <c r="T43" i="64"/>
  <c r="AX23" i="64"/>
  <c r="T23" i="64"/>
  <c r="AN13" i="64"/>
  <c r="AD36" i="64"/>
  <c r="AD16" i="64"/>
  <c r="AX56" i="64"/>
  <c r="AX16" i="64"/>
  <c r="AD26" i="64"/>
  <c r="AI56" i="64"/>
  <c r="Y46" i="64"/>
  <c r="O36" i="64"/>
  <c r="AS26" i="64"/>
  <c r="BC16" i="64"/>
  <c r="AS16" i="64"/>
  <c r="O56" i="64"/>
  <c r="BC36" i="64"/>
  <c r="AI26" i="64"/>
  <c r="AS56" i="64"/>
  <c r="Y56" i="64"/>
  <c r="AI46" i="64"/>
  <c r="AS46" i="64"/>
  <c r="BC26" i="64"/>
  <c r="O16" i="64"/>
  <c r="Y26" i="64"/>
  <c r="O46" i="64"/>
  <c r="Y36" i="64"/>
  <c r="AI16" i="64"/>
  <c r="BC56" i="64"/>
  <c r="BC46" i="64"/>
  <c r="AS36" i="64"/>
  <c r="AI36" i="64"/>
  <c r="O26" i="64"/>
  <c r="Y16" i="64"/>
  <c r="AQ16" i="64"/>
  <c r="BA46" i="64"/>
  <c r="AQ26" i="64"/>
  <c r="M56" i="64"/>
  <c r="M16" i="64"/>
  <c r="M26" i="64"/>
  <c r="U36" i="64"/>
  <c r="AO16" i="64"/>
  <c r="U26" i="64"/>
  <c r="K26" i="64"/>
  <c r="K36" i="64"/>
  <c r="AE46" i="64"/>
  <c r="AY46" i="64"/>
  <c r="AO56" i="64"/>
  <c r="AE16" i="64"/>
  <c r="K16" i="64"/>
  <c r="AY26" i="64"/>
  <c r="AY36" i="64"/>
  <c r="U46" i="64"/>
  <c r="AE56" i="64"/>
  <c r="U16" i="64"/>
  <c r="AE36" i="64"/>
  <c r="AO46" i="64"/>
  <c r="K46" i="64"/>
  <c r="AY56" i="64"/>
  <c r="AE26" i="64"/>
  <c r="AY16" i="64"/>
  <c r="AO26" i="64"/>
  <c r="AO36" i="64"/>
  <c r="U56" i="64"/>
  <c r="AX26" i="64"/>
  <c r="J26" i="64"/>
  <c r="J36" i="64"/>
  <c r="T46" i="64"/>
  <c r="T56" i="64"/>
  <c r="T16" i="64"/>
  <c r="AN26" i="64"/>
  <c r="AD46" i="64"/>
  <c r="J46" i="64"/>
  <c r="AD56" i="64"/>
  <c r="J16" i="64"/>
  <c r="T36" i="64"/>
  <c r="AN36" i="64"/>
  <c r="AN46" i="64"/>
  <c r="AG26" i="64"/>
  <c r="AG36" i="64"/>
  <c r="AQ46" i="64"/>
  <c r="BA56" i="64"/>
  <c r="BA26" i="64"/>
  <c r="W46" i="64"/>
  <c r="W26" i="64"/>
  <c r="W36" i="64"/>
  <c r="AQ56" i="64"/>
  <c r="AG56" i="64"/>
  <c r="W16" i="64"/>
  <c r="BA36" i="64"/>
  <c r="AG16" i="64"/>
  <c r="AQ36" i="64"/>
  <c r="M46" i="64"/>
  <c r="AG46" i="64"/>
  <c r="AP56" i="64"/>
  <c r="AZ46" i="64"/>
  <c r="AZ16" i="64"/>
  <c r="AZ56" i="64"/>
  <c r="AP36" i="64"/>
  <c r="AZ36" i="64"/>
  <c r="AP26" i="64"/>
  <c r="V46" i="64"/>
  <c r="AF16" i="64"/>
  <c r="AP16" i="64"/>
  <c r="V16" i="64"/>
  <c r="AZ26" i="64"/>
  <c r="L46" i="64"/>
  <c r="AP46" i="64"/>
  <c r="V56" i="64"/>
  <c r="V26" i="64"/>
  <c r="AF36" i="64"/>
  <c r="L36" i="64"/>
  <c r="AF46" i="64"/>
  <c r="L56" i="64"/>
  <c r="L16" i="64"/>
  <c r="AF26" i="64"/>
  <c r="L26" i="64"/>
  <c r="V36" i="64"/>
  <c r="AF56" i="64"/>
  <c r="T26" i="64"/>
  <c r="AN16" i="64"/>
  <c r="AX36" i="64"/>
  <c r="J56" i="64"/>
  <c r="AX46" i="64"/>
  <c r="AC36" i="64"/>
  <c r="AQ48" i="64"/>
  <c r="W48" i="64"/>
  <c r="BA48" i="64"/>
  <c r="AG48" i="64"/>
  <c r="M48" i="64"/>
  <c r="AQ38" i="64"/>
  <c r="W38" i="64"/>
  <c r="BA38" i="64"/>
  <c r="M38" i="64"/>
  <c r="AQ28" i="64"/>
  <c r="W28" i="64"/>
  <c r="AG38" i="64"/>
  <c r="BA28" i="64"/>
  <c r="M28" i="64"/>
  <c r="AQ18" i="64"/>
  <c r="W18" i="64"/>
  <c r="AG28" i="64"/>
  <c r="BA18" i="64"/>
  <c r="AG18" i="64"/>
  <c r="M18" i="64"/>
  <c r="BA8" i="64"/>
  <c r="AG8" i="64"/>
  <c r="M8" i="64"/>
  <c r="AQ8" i="64"/>
  <c r="W8" i="64"/>
  <c r="BA47" i="64"/>
  <c r="AG47" i="64"/>
  <c r="M47" i="64"/>
  <c r="AQ47" i="64"/>
  <c r="W47" i="64"/>
  <c r="BA37" i="64"/>
  <c r="AG37" i="64"/>
  <c r="M37" i="64"/>
  <c r="W37" i="64"/>
  <c r="AQ37" i="64"/>
  <c r="BA27" i="64"/>
  <c r="AG27" i="64"/>
  <c r="M27" i="64"/>
  <c r="W27" i="64"/>
  <c r="BA17" i="64"/>
  <c r="AG17" i="64"/>
  <c r="M17" i="64"/>
  <c r="AQ27" i="64"/>
  <c r="AQ17" i="64"/>
  <c r="W17" i="64"/>
  <c r="AQ7" i="64"/>
  <c r="W7" i="64"/>
  <c r="BA7" i="64"/>
  <c r="AG7" i="64"/>
  <c r="M7" i="64"/>
  <c r="BC48" i="64"/>
  <c r="AI48" i="64"/>
  <c r="O48" i="64"/>
  <c r="AS48" i="64"/>
  <c r="Y48" i="64"/>
  <c r="BC38" i="64"/>
  <c r="AI38" i="64"/>
  <c r="O38" i="64"/>
  <c r="AS38" i="64"/>
  <c r="Y38" i="64"/>
  <c r="BC28" i="64"/>
  <c r="AI28" i="64"/>
  <c r="O28" i="64"/>
  <c r="AS28" i="64"/>
  <c r="BC18" i="64"/>
  <c r="AI18" i="64"/>
  <c r="O18" i="64"/>
  <c r="Y28" i="64"/>
  <c r="AS18" i="64"/>
  <c r="Y18" i="64"/>
  <c r="AS8" i="64"/>
  <c r="Y8" i="64"/>
  <c r="BC8" i="64"/>
  <c r="AI8" i="64"/>
  <c r="O8" i="64"/>
  <c r="AU48" i="64"/>
  <c r="AA48" i="64"/>
  <c r="G48" i="64"/>
  <c r="AK48" i="64"/>
  <c r="Q48" i="64"/>
  <c r="AU38" i="64"/>
  <c r="AA38" i="64"/>
  <c r="G38" i="64"/>
  <c r="AK38" i="64"/>
  <c r="AU28" i="64"/>
  <c r="AA28" i="64"/>
  <c r="G28" i="64"/>
  <c r="AK28" i="64"/>
  <c r="AU18" i="64"/>
  <c r="AA18" i="64"/>
  <c r="G18" i="64"/>
  <c r="Q38" i="64"/>
  <c r="Q28" i="64"/>
  <c r="AK18" i="64"/>
  <c r="Q18" i="64"/>
  <c r="AK8" i="64"/>
  <c r="Q8" i="64"/>
  <c r="AU8" i="64"/>
  <c r="AA8" i="64"/>
  <c r="G8" i="64"/>
  <c r="AG49" i="64"/>
  <c r="M49" i="64"/>
  <c r="BA49" i="64"/>
  <c r="AQ49" i="64"/>
  <c r="W49" i="64"/>
  <c r="BA39" i="64"/>
  <c r="AG39" i="64"/>
  <c r="M39" i="64"/>
  <c r="AQ39" i="64"/>
  <c r="BA29" i="64"/>
  <c r="AG29" i="64"/>
  <c r="M29" i="64"/>
  <c r="AQ29" i="64"/>
  <c r="BA19" i="64"/>
  <c r="AG19" i="64"/>
  <c r="M19" i="64"/>
  <c r="W39" i="64"/>
  <c r="W29" i="64"/>
  <c r="AQ19" i="64"/>
  <c r="W19" i="64"/>
  <c r="AQ9" i="64"/>
  <c r="W9" i="64"/>
  <c r="BA9" i="64"/>
  <c r="AG9" i="64"/>
  <c r="M9" i="64"/>
  <c r="AW49" i="64"/>
  <c r="AC49" i="64"/>
  <c r="I49" i="64"/>
  <c r="AM49" i="64"/>
  <c r="S49" i="64"/>
  <c r="AW39" i="64"/>
  <c r="AC39" i="64"/>
  <c r="I39" i="64"/>
  <c r="S39" i="64"/>
  <c r="AM39" i="64"/>
  <c r="AW29" i="64"/>
  <c r="AC29" i="64"/>
  <c r="I29" i="64"/>
  <c r="S29" i="64"/>
  <c r="AW19" i="64"/>
  <c r="AC19" i="64"/>
  <c r="I19" i="64"/>
  <c r="AM29" i="64"/>
  <c r="AM19" i="64"/>
  <c r="S19" i="64"/>
  <c r="AM9" i="64"/>
  <c r="S9" i="64"/>
  <c r="AW9" i="64"/>
  <c r="AC9" i="64"/>
  <c r="I9" i="64"/>
  <c r="AO50" i="64"/>
  <c r="U50" i="64"/>
  <c r="AE50" i="64"/>
  <c r="K50" i="64"/>
  <c r="AY50" i="64"/>
  <c r="AY40" i="64"/>
  <c r="AE40" i="64"/>
  <c r="K40" i="64"/>
  <c r="AO40" i="64"/>
  <c r="U40" i="64"/>
  <c r="AY30" i="64"/>
  <c r="AE30" i="64"/>
  <c r="K30" i="64"/>
  <c r="AO30" i="64"/>
  <c r="AY20" i="64"/>
  <c r="AE20" i="64"/>
  <c r="K20" i="64"/>
  <c r="U30" i="64"/>
  <c r="AO20" i="64"/>
  <c r="U20" i="64"/>
  <c r="AO10" i="64"/>
  <c r="U10" i="64"/>
  <c r="AY10" i="64"/>
  <c r="AE10" i="64"/>
  <c r="K10" i="64"/>
  <c r="AK50" i="64"/>
  <c r="Q50" i="64"/>
  <c r="AU50" i="64"/>
  <c r="AA50" i="64"/>
  <c r="G50" i="64"/>
  <c r="AU40" i="64"/>
  <c r="AA40" i="64"/>
  <c r="G40" i="64"/>
  <c r="Q40" i="64"/>
  <c r="AU30" i="64"/>
  <c r="AA30" i="64"/>
  <c r="G30" i="64"/>
  <c r="AK40" i="64"/>
  <c r="Q30" i="64"/>
  <c r="AU20" i="64"/>
  <c r="AA20" i="64"/>
  <c r="G20" i="64"/>
  <c r="AK30" i="64"/>
  <c r="AK20" i="64"/>
  <c r="Q20" i="64"/>
  <c r="AK10" i="64"/>
  <c r="Q10" i="64"/>
  <c r="AU10" i="64"/>
  <c r="AA10" i="64"/>
  <c r="G10" i="64"/>
  <c r="AQ51" i="64"/>
  <c r="W51" i="64"/>
  <c r="M51" i="64"/>
  <c r="BA51" i="64"/>
  <c r="BA41" i="64"/>
  <c r="AG41" i="64"/>
  <c r="M41" i="64"/>
  <c r="W41" i="64"/>
  <c r="AQ41" i="64"/>
  <c r="AQ21" i="64"/>
  <c r="AG51" i="64"/>
  <c r="BA31" i="64"/>
  <c r="AG31" i="64"/>
  <c r="M31" i="64"/>
  <c r="W31" i="64"/>
  <c r="AG21" i="64"/>
  <c r="M21" i="64"/>
  <c r="AQ31" i="64"/>
  <c r="W21" i="64"/>
  <c r="AQ11" i="64"/>
  <c r="W11" i="64"/>
  <c r="BA21" i="64"/>
  <c r="BA11" i="64"/>
  <c r="AG11" i="64"/>
  <c r="M11" i="64"/>
  <c r="AR47" i="64"/>
  <c r="X47" i="64"/>
  <c r="BB37" i="64"/>
  <c r="AH37" i="64"/>
  <c r="N37" i="64"/>
  <c r="BB47" i="64"/>
  <c r="AH47" i="64"/>
  <c r="AR37" i="64"/>
  <c r="BB27" i="64"/>
  <c r="AH27" i="64"/>
  <c r="N27" i="64"/>
  <c r="N47" i="64"/>
  <c r="X37" i="64"/>
  <c r="AR27" i="64"/>
  <c r="AR17" i="64"/>
  <c r="X17" i="64"/>
  <c r="N17" i="64"/>
  <c r="BB7" i="64"/>
  <c r="AH7" i="64"/>
  <c r="N7" i="64"/>
  <c r="X27" i="64"/>
  <c r="BB17" i="64"/>
  <c r="AH17" i="64"/>
  <c r="AR7" i="64"/>
  <c r="X7" i="64"/>
  <c r="AL51" i="64"/>
  <c r="R51" i="64"/>
  <c r="AV51" i="64"/>
  <c r="AB51" i="64"/>
  <c r="H51" i="64"/>
  <c r="AL41" i="64"/>
  <c r="R41" i="64"/>
  <c r="AV41" i="64"/>
  <c r="H41" i="64"/>
  <c r="AB41" i="64"/>
  <c r="AL31" i="64"/>
  <c r="R31" i="64"/>
  <c r="AL21" i="64"/>
  <c r="AB31" i="64"/>
  <c r="AB21" i="64"/>
  <c r="H21" i="64"/>
  <c r="AV21" i="64"/>
  <c r="R21" i="64"/>
  <c r="AL11" i="64"/>
  <c r="R11" i="64"/>
  <c r="AV31" i="64"/>
  <c r="H31" i="64"/>
  <c r="AV11" i="64"/>
  <c r="AB11" i="64"/>
  <c r="H11" i="64"/>
  <c r="AW47" i="64"/>
  <c r="AC47" i="64"/>
  <c r="I47" i="64"/>
  <c r="AM47" i="64"/>
  <c r="S47" i="64"/>
  <c r="AW37" i="64"/>
  <c r="AC37" i="64"/>
  <c r="I37" i="64"/>
  <c r="AM37" i="64"/>
  <c r="AW27" i="64"/>
  <c r="AC27" i="64"/>
  <c r="I27" i="64"/>
  <c r="S37" i="64"/>
  <c r="AM27" i="64"/>
  <c r="AW17" i="64"/>
  <c r="AC17" i="64"/>
  <c r="I17" i="64"/>
  <c r="S27" i="64"/>
  <c r="AM17" i="64"/>
  <c r="S17" i="64"/>
  <c r="AM7" i="64"/>
  <c r="S7" i="64"/>
  <c r="AW7" i="64"/>
  <c r="AC7" i="64"/>
  <c r="I7" i="64"/>
  <c r="AY48" i="64"/>
  <c r="AE48" i="64"/>
  <c r="K48" i="64"/>
  <c r="AO48" i="64"/>
  <c r="U48" i="64"/>
  <c r="AY38" i="64"/>
  <c r="AE38" i="64"/>
  <c r="K38" i="64"/>
  <c r="U38" i="64"/>
  <c r="AO38" i="64"/>
  <c r="AY28" i="64"/>
  <c r="AE28" i="64"/>
  <c r="K28" i="64"/>
  <c r="U28" i="64"/>
  <c r="AY18" i="64"/>
  <c r="AE18" i="64"/>
  <c r="K18" i="64"/>
  <c r="AO28" i="64"/>
  <c r="AO18" i="64"/>
  <c r="U18" i="64"/>
  <c r="AO8" i="64"/>
  <c r="U8" i="64"/>
  <c r="AY8" i="64"/>
  <c r="AE8" i="64"/>
  <c r="K8" i="64"/>
  <c r="AO47" i="64"/>
  <c r="U47" i="64"/>
  <c r="AY47" i="64"/>
  <c r="AE47" i="64"/>
  <c r="K47" i="64"/>
  <c r="AO37" i="64"/>
  <c r="U37" i="64"/>
  <c r="AE37" i="64"/>
  <c r="K37" i="64"/>
  <c r="AO27" i="64"/>
  <c r="U27" i="64"/>
  <c r="AE27" i="64"/>
  <c r="AO17" i="64"/>
  <c r="U17" i="64"/>
  <c r="AY37" i="64"/>
  <c r="AY27" i="64"/>
  <c r="K27" i="64"/>
  <c r="AY17" i="64"/>
  <c r="AE17" i="64"/>
  <c r="K17" i="64"/>
  <c r="AY7" i="64"/>
  <c r="AE7" i="64"/>
  <c r="K7" i="64"/>
  <c r="AO7" i="64"/>
  <c r="U7" i="64"/>
  <c r="AM48" i="64"/>
  <c r="S48" i="64"/>
  <c r="AW48" i="64"/>
  <c r="AC48" i="64"/>
  <c r="I48" i="64"/>
  <c r="AM38" i="64"/>
  <c r="S38" i="64"/>
  <c r="AC38" i="64"/>
  <c r="I38" i="64"/>
  <c r="AM28" i="64"/>
  <c r="S28" i="64"/>
  <c r="AC28" i="64"/>
  <c r="AM18" i="64"/>
  <c r="S18" i="64"/>
  <c r="AW28" i="64"/>
  <c r="I28" i="64"/>
  <c r="AW18" i="64"/>
  <c r="AC18" i="64"/>
  <c r="I18" i="64"/>
  <c r="AW8" i="64"/>
  <c r="AC8" i="64"/>
  <c r="I8" i="64"/>
  <c r="AW38" i="64"/>
  <c r="AM8" i="64"/>
  <c r="S8" i="64"/>
  <c r="BC49" i="64"/>
  <c r="AS49" i="64"/>
  <c r="Y49" i="64"/>
  <c r="AI49" i="64"/>
  <c r="O49" i="64"/>
  <c r="AS39" i="64"/>
  <c r="Y39" i="64"/>
  <c r="AI39" i="64"/>
  <c r="O39" i="64"/>
  <c r="AS29" i="64"/>
  <c r="Y29" i="64"/>
  <c r="AI29" i="64"/>
  <c r="AS19" i="64"/>
  <c r="Y19" i="64"/>
  <c r="BC39" i="64"/>
  <c r="BC29" i="64"/>
  <c r="O29" i="64"/>
  <c r="BC19" i="64"/>
  <c r="AI19" i="64"/>
  <c r="O19" i="64"/>
  <c r="BC9" i="64"/>
  <c r="AI9" i="64"/>
  <c r="O9" i="64"/>
  <c r="AS9" i="64"/>
  <c r="Y9" i="64"/>
  <c r="AO49" i="64"/>
  <c r="U49" i="64"/>
  <c r="AY49" i="64"/>
  <c r="AE49" i="64"/>
  <c r="K49" i="64"/>
  <c r="AO39" i="64"/>
  <c r="U39" i="64"/>
  <c r="AY39" i="64"/>
  <c r="K39" i="64"/>
  <c r="AO29" i="64"/>
  <c r="U29" i="64"/>
  <c r="AE39" i="64"/>
  <c r="AY29" i="64"/>
  <c r="K29" i="64"/>
  <c r="AO19" i="64"/>
  <c r="U19" i="64"/>
  <c r="AE29" i="64"/>
  <c r="AY19" i="64"/>
  <c r="AE19" i="64"/>
  <c r="K19" i="64"/>
  <c r="AY9" i="64"/>
  <c r="AE9" i="64"/>
  <c r="K9" i="64"/>
  <c r="AO9" i="64"/>
  <c r="U9" i="64"/>
  <c r="AK49" i="64"/>
  <c r="Q49" i="64"/>
  <c r="AU49" i="64"/>
  <c r="AA49" i="64"/>
  <c r="G49" i="64"/>
  <c r="AK39" i="64"/>
  <c r="Q39" i="64"/>
  <c r="AA39" i="64"/>
  <c r="AU39" i="64"/>
  <c r="G39" i="64"/>
  <c r="AK29" i="64"/>
  <c r="Q29" i="64"/>
  <c r="AA29" i="64"/>
  <c r="AK19" i="64"/>
  <c r="Q19" i="64"/>
  <c r="AU29" i="64"/>
  <c r="G29" i="64"/>
  <c r="AU19" i="64"/>
  <c r="AA19" i="64"/>
  <c r="G19" i="64"/>
  <c r="AU9" i="64"/>
  <c r="AA9" i="64"/>
  <c r="G9" i="64"/>
  <c r="AK9" i="64"/>
  <c r="Q9" i="64"/>
  <c r="BA50" i="64"/>
  <c r="AG50" i="64"/>
  <c r="M50" i="64"/>
  <c r="AQ50" i="64"/>
  <c r="W50" i="64"/>
  <c r="AQ40" i="64"/>
  <c r="W40" i="64"/>
  <c r="AG40" i="64"/>
  <c r="BA40" i="64"/>
  <c r="AQ30" i="64"/>
  <c r="W30" i="64"/>
  <c r="M40" i="64"/>
  <c r="AG30" i="64"/>
  <c r="AQ20" i="64"/>
  <c r="W20" i="64"/>
  <c r="BA30" i="64"/>
  <c r="M30" i="64"/>
  <c r="BA20" i="64"/>
  <c r="AG20" i="64"/>
  <c r="M20" i="64"/>
  <c r="BA10" i="64"/>
  <c r="AG10" i="64"/>
  <c r="M10" i="64"/>
  <c r="AQ10" i="64"/>
  <c r="W10" i="64"/>
  <c r="AW50" i="64"/>
  <c r="AC50" i="64"/>
  <c r="AM50" i="64"/>
  <c r="I50" i="64"/>
  <c r="AM40" i="64"/>
  <c r="S40" i="64"/>
  <c r="S50" i="64"/>
  <c r="AW40" i="64"/>
  <c r="I40" i="64"/>
  <c r="AC40" i="64"/>
  <c r="AM30" i="64"/>
  <c r="S30" i="64"/>
  <c r="AW30" i="64"/>
  <c r="I30" i="64"/>
  <c r="AM20" i="64"/>
  <c r="S20" i="64"/>
  <c r="AC30" i="64"/>
  <c r="AW20" i="64"/>
  <c r="AC20" i="64"/>
  <c r="I20" i="64"/>
  <c r="AW10" i="64"/>
  <c r="AC10" i="64"/>
  <c r="I10" i="64"/>
  <c r="AM10" i="64"/>
  <c r="S10" i="64"/>
  <c r="BC51" i="64"/>
  <c r="AI51" i="64"/>
  <c r="O51" i="64"/>
  <c r="AS51" i="64"/>
  <c r="Y51" i="64"/>
  <c r="AS41" i="64"/>
  <c r="Y41" i="64"/>
  <c r="BC41" i="64"/>
  <c r="O41" i="64"/>
  <c r="BC21" i="64"/>
  <c r="AI41" i="64"/>
  <c r="AS31" i="64"/>
  <c r="Y31" i="64"/>
  <c r="BC31" i="64"/>
  <c r="O31" i="64"/>
  <c r="Y21" i="64"/>
  <c r="AI31" i="64"/>
  <c r="AI21" i="64"/>
  <c r="O21" i="64"/>
  <c r="BC11" i="64"/>
  <c r="AI11" i="64"/>
  <c r="O11" i="64"/>
  <c r="AS11" i="64"/>
  <c r="Y11" i="64"/>
  <c r="AS21" i="64"/>
  <c r="AY51" i="64"/>
  <c r="AE51" i="64"/>
  <c r="K51" i="64"/>
  <c r="AO51" i="64"/>
  <c r="U51" i="64"/>
  <c r="AO41" i="64"/>
  <c r="U41" i="64"/>
  <c r="AE41" i="64"/>
  <c r="K41" i="64"/>
  <c r="AY21" i="64"/>
  <c r="AO31" i="64"/>
  <c r="U31" i="64"/>
  <c r="AE31" i="64"/>
  <c r="U21" i="64"/>
  <c r="AO21" i="64"/>
  <c r="AY41" i="64"/>
  <c r="AY31" i="64"/>
  <c r="K31" i="64"/>
  <c r="AE21" i="64"/>
  <c r="K21" i="64"/>
  <c r="AY11" i="64"/>
  <c r="AE11" i="64"/>
  <c r="K11" i="64"/>
  <c r="AO11" i="64"/>
  <c r="U11" i="64"/>
  <c r="AR52" i="64"/>
  <c r="X52" i="64"/>
  <c r="BB52" i="64"/>
  <c r="AH52" i="64"/>
  <c r="N52" i="64"/>
  <c r="AR42" i="64"/>
  <c r="X42" i="64"/>
  <c r="AR32" i="64"/>
  <c r="BB42" i="64"/>
  <c r="N42" i="64"/>
  <c r="AH42" i="64"/>
  <c r="X32" i="64"/>
  <c r="AR22" i="64"/>
  <c r="X22" i="64"/>
  <c r="AH22" i="64"/>
  <c r="AH32" i="64"/>
  <c r="BB22" i="64"/>
  <c r="N22" i="64"/>
  <c r="BB32" i="64"/>
  <c r="N32" i="64"/>
  <c r="AR12" i="64"/>
  <c r="X12" i="64"/>
  <c r="BB12" i="64"/>
  <c r="AH12" i="64"/>
  <c r="N12" i="64"/>
  <c r="AK47" i="64"/>
  <c r="Q47" i="64"/>
  <c r="AU47" i="64"/>
  <c r="AA47" i="64"/>
  <c r="G47" i="64"/>
  <c r="AK37" i="64"/>
  <c r="Q37" i="64"/>
  <c r="AU37" i="64"/>
  <c r="G37" i="64"/>
  <c r="AA37" i="64"/>
  <c r="AK27" i="64"/>
  <c r="Q27" i="64"/>
  <c r="AU27" i="64"/>
  <c r="G27" i="64"/>
  <c r="AK17" i="64"/>
  <c r="Q17" i="64"/>
  <c r="AA27" i="64"/>
  <c r="AU17" i="64"/>
  <c r="AA17" i="64"/>
  <c r="G17" i="64"/>
  <c r="AU7" i="64"/>
  <c r="AA7" i="64"/>
  <c r="G7" i="64"/>
  <c r="AK7" i="64"/>
  <c r="Q7" i="64"/>
  <c r="AS47" i="64"/>
  <c r="Y47" i="64"/>
  <c r="BC47" i="64"/>
  <c r="AI47" i="64"/>
  <c r="O47" i="64"/>
  <c r="AS37" i="64"/>
  <c r="Y37" i="64"/>
  <c r="BC37" i="64"/>
  <c r="O37" i="64"/>
  <c r="AS27" i="64"/>
  <c r="Y27" i="64"/>
  <c r="BC27" i="64"/>
  <c r="O27" i="64"/>
  <c r="AS17" i="64"/>
  <c r="Y17" i="64"/>
  <c r="AI27" i="64"/>
  <c r="BC17" i="64"/>
  <c r="AI17" i="64"/>
  <c r="O17" i="64"/>
  <c r="BC7" i="64"/>
  <c r="AI7" i="64"/>
  <c r="O7" i="64"/>
  <c r="AS7" i="64"/>
  <c r="Y7" i="64"/>
  <c r="AI37" i="64"/>
  <c r="BD52" i="64"/>
  <c r="AJ52" i="64"/>
  <c r="P52" i="64"/>
  <c r="AT52" i="64"/>
  <c r="Z52" i="64"/>
  <c r="BD42" i="64"/>
  <c r="AJ42" i="64"/>
  <c r="P42" i="64"/>
  <c r="BD32" i="64"/>
  <c r="AJ32" i="64"/>
  <c r="AT42" i="64"/>
  <c r="Z42" i="64"/>
  <c r="P32" i="64"/>
  <c r="BD22" i="64"/>
  <c r="AJ22" i="64"/>
  <c r="P22" i="64"/>
  <c r="Z22" i="64"/>
  <c r="AT32" i="64"/>
  <c r="Z32" i="64"/>
  <c r="AT22" i="64"/>
  <c r="BD12" i="64"/>
  <c r="AJ12" i="64"/>
  <c r="P12" i="64"/>
  <c r="AT12" i="64"/>
  <c r="Z12" i="64"/>
  <c r="V8" i="38"/>
  <c r="W8" i="38" s="1"/>
  <c r="U9" i="38" s="1"/>
  <c r="V9" i="38" s="1"/>
  <c r="W9" i="38" s="1"/>
  <c r="U10" i="38" s="1"/>
  <c r="V10" i="38" s="1"/>
  <c r="W10" i="38" s="1"/>
  <c r="U11" i="38" s="1"/>
  <c r="V11" i="38" s="1"/>
  <c r="W11" i="38" s="1"/>
  <c r="U12" i="38" s="1"/>
  <c r="V12" i="38" s="1"/>
  <c r="W12" i="38" s="1"/>
  <c r="AL56" i="64"/>
  <c r="R56" i="64"/>
  <c r="AL46" i="64"/>
  <c r="R46" i="64"/>
  <c r="AL36" i="64"/>
  <c r="R36" i="64"/>
  <c r="AL26" i="64"/>
  <c r="R26" i="64"/>
  <c r="AL16" i="64"/>
  <c r="R16" i="64"/>
  <c r="AV56" i="64"/>
  <c r="AB56" i="64"/>
  <c r="H56" i="64"/>
  <c r="AV46" i="64"/>
  <c r="AB46" i="64"/>
  <c r="H46" i="64"/>
  <c r="AV36" i="64"/>
  <c r="AB36" i="64"/>
  <c r="H36" i="64"/>
  <c r="AV26" i="64"/>
  <c r="AB26" i="64"/>
  <c r="H26" i="64"/>
  <c r="AV16" i="64"/>
  <c r="AB16" i="64"/>
  <c r="H16" i="64"/>
  <c r="S27" i="37" a="1"/>
  <c r="W45" i="37" a="1"/>
  <c r="O20" i="64" l="1"/>
  <c r="AI50" i="64"/>
  <c r="Y50" i="64"/>
  <c r="Y10" i="64"/>
  <c r="AS50" i="64"/>
  <c r="Y30" i="64"/>
  <c r="AI10" i="64"/>
  <c r="Y40" i="64"/>
  <c r="Y20" i="64"/>
  <c r="AS40" i="64"/>
  <c r="AI40" i="64"/>
  <c r="O10" i="64"/>
  <c r="AS30" i="64"/>
  <c r="O30" i="64"/>
  <c r="BC50" i="64"/>
  <c r="AS10" i="64"/>
  <c r="AI20" i="64"/>
  <c r="BC30" i="64"/>
  <c r="BC40" i="64"/>
  <c r="BC10" i="64"/>
  <c r="AS20" i="64"/>
  <c r="BC20" i="64"/>
  <c r="AI30" i="64"/>
  <c r="O40" i="64"/>
  <c r="O50" i="64"/>
  <c r="Q16" i="64"/>
  <c r="Q36" i="64"/>
  <c r="G26" i="64"/>
  <c r="AK56" i="64"/>
  <c r="G56" i="64"/>
  <c r="AU26" i="64"/>
  <c r="AA26" i="64"/>
  <c r="AK36" i="64"/>
  <c r="W45" i="37"/>
  <c r="AA16" i="64"/>
  <c r="Q46" i="64"/>
  <c r="AU36" i="64"/>
  <c r="AK16" i="64"/>
  <c r="AA46" i="64"/>
  <c r="AU16" i="64"/>
  <c r="AU46" i="64"/>
  <c r="Q26" i="64"/>
  <c r="Q56" i="64"/>
  <c r="AU56" i="64"/>
  <c r="G16" i="64"/>
  <c r="G36" i="64"/>
  <c r="AA56" i="64"/>
  <c r="AK26" i="64"/>
  <c r="AK46" i="64"/>
  <c r="U55" i="37" a="1"/>
  <c r="U55" i="37" s="1"/>
  <c r="U57" i="37" a="1"/>
  <c r="U57" i="37" s="1"/>
  <c r="U26" i="37" a="1"/>
  <c r="U26" i="37" s="1"/>
  <c r="U14" i="37" a="1"/>
  <c r="U14" i="37" s="1"/>
  <c r="U34" i="37" a="1"/>
  <c r="U34" i="37" s="1"/>
  <c r="U36" i="37" a="1"/>
  <c r="U36" i="37" s="1"/>
  <c r="U15" i="37" a="1"/>
  <c r="U15" i="37" s="1"/>
  <c r="U17" i="37" a="1"/>
  <c r="U17" i="37" s="1"/>
  <c r="U8" i="37" a="1"/>
  <c r="U8" i="37" s="1"/>
  <c r="U29" i="37" a="1"/>
  <c r="U29" i="37" s="1"/>
  <c r="U31" i="37" a="1"/>
  <c r="U31" i="37" s="1"/>
  <c r="U11" i="37" a="1"/>
  <c r="U11" i="37" s="1"/>
  <c r="U13" i="37" a="1"/>
  <c r="U13" i="37" s="1"/>
  <c r="U38" i="37" a="1"/>
  <c r="U38" i="37" s="1"/>
  <c r="U40" i="37" a="1"/>
  <c r="U40" i="37" s="1"/>
  <c r="U19" i="37" a="1"/>
  <c r="U19" i="37" s="1"/>
  <c r="U21" i="37" a="1"/>
  <c r="U21" i="37" s="1"/>
  <c r="U42" i="37" a="1"/>
  <c r="U42" i="37" s="1"/>
  <c r="U22" i="37" a="1"/>
  <c r="U22" i="37" s="1"/>
  <c r="U46" i="37" a="1"/>
  <c r="U46" i="37" s="1"/>
  <c r="U44" i="37" a="1"/>
  <c r="U44" i="37" s="1"/>
  <c r="U48" i="37" a="1"/>
  <c r="U48" i="37" s="1"/>
  <c r="U25" i="37" a="1"/>
  <c r="U25" i="37" s="1"/>
  <c r="U50" i="37" a="1"/>
  <c r="U50" i="37" s="1"/>
  <c r="U52" i="37" a="1"/>
  <c r="U52" i="37" s="1"/>
  <c r="U54" i="37" a="1"/>
  <c r="U54" i="37" s="1"/>
  <c r="U56" i="37" a="1"/>
  <c r="U56" i="37" s="1"/>
  <c r="U28" i="37" a="1"/>
  <c r="U28" i="37" s="1"/>
  <c r="U33" i="37" a="1"/>
  <c r="U33" i="37" s="1"/>
  <c r="U16" i="37" a="1"/>
  <c r="U16" i="37" s="1"/>
  <c r="U35" i="37" a="1"/>
  <c r="U35" i="37" s="1"/>
  <c r="U18" i="37" a="1"/>
  <c r="U18" i="37" s="1"/>
  <c r="AM36" i="64"/>
  <c r="AM26" i="64"/>
  <c r="S46" i="64"/>
  <c r="AC56" i="64"/>
  <c r="I16" i="64"/>
  <c r="AW16" i="64"/>
  <c r="I26" i="64"/>
  <c r="AW26" i="64"/>
  <c r="AM56" i="64"/>
  <c r="AC46" i="64"/>
  <c r="S16" i="64"/>
  <c r="I36" i="64"/>
  <c r="AW36" i="64"/>
  <c r="S26" i="64"/>
  <c r="I56" i="64"/>
  <c r="AW56" i="64"/>
  <c r="AM46" i="64"/>
  <c r="AC16" i="64"/>
  <c r="S36" i="64"/>
  <c r="AC26" i="64"/>
  <c r="S56" i="64"/>
  <c r="I46" i="64"/>
  <c r="AW46" i="64"/>
  <c r="AM16" i="64"/>
  <c r="S27" i="37"/>
  <c r="S26" i="37" a="1"/>
  <c r="S26" i="37" l="1"/>
  <c r="T32" i="37" a="1"/>
  <c r="T32" i="37" s="1"/>
  <c r="T10" i="37" a="1"/>
  <c r="T10" i="37" s="1"/>
  <c r="T11" i="37" a="1"/>
  <c r="T11" i="37" s="1"/>
  <c r="T46" i="37" a="1"/>
  <c r="T46" i="37" s="1"/>
  <c r="T57" i="37" a="1"/>
  <c r="T57" i="37" s="1"/>
  <c r="T14" i="37" a="1"/>
  <c r="T14" i="37" s="1"/>
  <c r="T21" i="37" a="1"/>
  <c r="T21" i="37" s="1"/>
  <c r="T35" i="37" a="1"/>
  <c r="T35" i="37" s="1"/>
  <c r="T53" i="37" a="1"/>
  <c r="T53" i="37" s="1"/>
  <c r="T54" i="37" a="1"/>
  <c r="T54" i="37" s="1"/>
  <c r="T12" i="37" a="1"/>
  <c r="T12" i="37" s="1"/>
  <c r="T15" i="37" a="1"/>
  <c r="T15" i="37" s="1"/>
  <c r="T43" i="37" a="1"/>
  <c r="T43" i="37" s="1"/>
  <c r="T22" i="37" a="1"/>
  <c r="T22" i="37" s="1"/>
  <c r="T34" i="37" a="1"/>
  <c r="T34" i="37" s="1"/>
  <c r="T29" i="37" a="1"/>
  <c r="T29" i="37" s="1"/>
  <c r="T24" i="37" a="1"/>
  <c r="T24" i="37" s="1"/>
  <c r="T25" i="37" a="1"/>
  <c r="T25" i="37" s="1"/>
  <c r="T13" i="37" a="1"/>
  <c r="T13" i="37" s="1"/>
  <c r="T17" i="37" a="1"/>
  <c r="T17" i="37" s="1"/>
  <c r="T42" i="37" a="1"/>
  <c r="T42" i="37" s="1"/>
  <c r="T40" i="37" a="1"/>
  <c r="T40" i="37" s="1"/>
  <c r="T44" i="37" a="1"/>
  <c r="T44" i="37" s="1"/>
  <c r="T26" i="37" a="1"/>
  <c r="T26" i="37" s="1"/>
  <c r="T48" i="37" a="1"/>
  <c r="T48" i="37" s="1"/>
  <c r="T41" i="37" a="1"/>
  <c r="T41" i="37" s="1"/>
  <c r="T23" i="37" a="1"/>
  <c r="T23" i="37" s="1"/>
  <c r="T31" i="37" a="1"/>
  <c r="T31" i="37" s="1"/>
  <c r="T39" i="37" a="1"/>
  <c r="T39" i="37" s="1"/>
  <c r="T20" i="37" a="1"/>
  <c r="T20" i="37" s="1"/>
  <c r="T51" i="37" a="1"/>
  <c r="T51" i="37" s="1"/>
  <c r="T18" i="37" a="1"/>
  <c r="T18" i="37" s="1"/>
  <c r="T9" i="37" a="1"/>
  <c r="T9" i="37" s="1"/>
  <c r="W42" i="37" a="1"/>
  <c r="W10" i="37" a="1"/>
  <c r="W52" i="37" a="1"/>
  <c r="V57" i="37" a="1"/>
  <c r="W9" i="37" a="1"/>
  <c r="V24" i="37" a="1"/>
  <c r="V41" i="37" a="1"/>
  <c r="W33" i="37" a="1"/>
  <c r="W31" i="37" a="1"/>
  <c r="W39" i="37" a="1"/>
  <c r="V11" i="37" a="1"/>
  <c r="V34" i="37" a="1"/>
  <c r="W30" i="37" a="1"/>
  <c r="V29" i="37" a="1"/>
  <c r="W13" i="37" a="1"/>
  <c r="W7" i="37" a="1"/>
  <c r="V42" i="37" a="1"/>
  <c r="W56" i="37" a="1"/>
  <c r="W44" i="37" a="1"/>
  <c r="W11" i="37" a="1"/>
  <c r="W29" i="37" a="1"/>
  <c r="V25" i="37" a="1"/>
  <c r="V46" i="37" a="1"/>
  <c r="W36" i="37" a="1"/>
  <c r="W20" i="37" a="1"/>
  <c r="W34" i="37" a="1"/>
  <c r="V35" i="37" a="1"/>
  <c r="W18" i="37" a="1"/>
  <c r="W19" i="37" a="1"/>
  <c r="V18" i="37" a="1"/>
  <c r="V54" i="37" a="1"/>
  <c r="W54" i="37" a="1"/>
  <c r="V40" i="37" a="1"/>
  <c r="W12" i="37" a="1"/>
  <c r="W43" i="37" a="1"/>
  <c r="V51" i="37" a="1"/>
  <c r="W27" i="37" a="1"/>
  <c r="V53" i="37" a="1"/>
  <c r="W51" i="37" a="1"/>
  <c r="V13" i="37" a="1"/>
  <c r="W57" i="37" a="1"/>
  <c r="W21" i="37" a="1"/>
  <c r="V22" i="37" a="1"/>
  <c r="W41" i="37" a="1"/>
  <c r="V9" i="37" a="1"/>
  <c r="V48" i="37" a="1"/>
  <c r="V26" i="37" a="1"/>
  <c r="W48" i="37" a="1"/>
  <c r="W35" i="37" a="1"/>
  <c r="V21" i="37" a="1"/>
  <c r="V32" i="37" a="1"/>
  <c r="W49" i="37" a="1"/>
  <c r="V15" i="37" a="1"/>
  <c r="W53" i="37" a="1"/>
  <c r="W16" i="37" a="1"/>
  <c r="V23" i="37" a="1"/>
  <c r="V39" i="37" a="1"/>
  <c r="W47" i="37" a="1"/>
  <c r="W55" i="37" a="1"/>
  <c r="W17" i="37" a="1"/>
  <c r="W28" i="37" a="1"/>
  <c r="W24" i="37" a="1"/>
  <c r="W32" i="37" a="1"/>
  <c r="W40" i="37" a="1"/>
  <c r="W37" i="37" a="1"/>
  <c r="W46" i="37" a="1"/>
  <c r="V43" i="37" a="1"/>
  <c r="W38" i="37" a="1"/>
  <c r="W23" i="37" a="1"/>
  <c r="V20" i="37" a="1"/>
  <c r="W14" i="37" a="1"/>
  <c r="W22" i="37" a="1"/>
  <c r="W25" i="37" a="1"/>
  <c r="V10" i="37" a="1"/>
  <c r="V44" i="37" a="1"/>
  <c r="V17" i="37" a="1"/>
  <c r="W8" i="37" a="1"/>
  <c r="W50" i="37" a="1"/>
  <c r="W15" i="37" a="1"/>
  <c r="W26" i="37" a="1"/>
  <c r="V31" i="37" a="1"/>
  <c r="V14" i="37" a="1"/>
  <c r="V12" i="37" a="1"/>
  <c r="V18" i="37" l="1"/>
  <c r="V39" i="37"/>
  <c r="V41" i="37"/>
  <c r="V42" i="37"/>
  <c r="V13" i="37"/>
  <c r="V24" i="37"/>
  <c r="V43" i="37"/>
  <c r="V12" i="37"/>
  <c r="V53" i="37"/>
  <c r="V51" i="37"/>
  <c r="V31" i="37"/>
  <c r="V48" i="37"/>
  <c r="V44" i="37"/>
  <c r="V29" i="37"/>
  <c r="V54" i="37"/>
  <c r="V21" i="37"/>
  <c r="V11" i="37"/>
  <c r="V40" i="37"/>
  <c r="V25" i="37"/>
  <c r="V15" i="37"/>
  <c r="V14" i="37"/>
  <c r="V57" i="37"/>
  <c r="V10" i="37"/>
  <c r="V9" i="37"/>
  <c r="V20" i="37"/>
  <c r="V23" i="37"/>
  <c r="V26" i="37"/>
  <c r="V17" i="37"/>
  <c r="V34" i="37"/>
  <c r="V22" i="37"/>
  <c r="V35" i="37"/>
  <c r="V46" i="37"/>
  <c r="V32" i="37"/>
  <c r="W56" i="37"/>
  <c r="W15" i="37"/>
  <c r="W53" i="37"/>
  <c r="W47" i="37"/>
  <c r="W41" i="37"/>
  <c r="W9" i="37"/>
  <c r="W49" i="37"/>
  <c r="W18" i="37"/>
  <c r="W24" i="37"/>
  <c r="W42" i="37"/>
  <c r="W38" i="37"/>
  <c r="W51" i="37"/>
  <c r="W13" i="37"/>
  <c r="W55" i="37"/>
  <c r="W33" i="37"/>
  <c r="W14" i="37"/>
  <c r="W37" i="37"/>
  <c r="W48" i="37"/>
  <c r="W57" i="37"/>
  <c r="W19" i="37"/>
  <c r="W43" i="37"/>
  <c r="W26" i="37"/>
  <c r="W32" i="37"/>
  <c r="W44" i="37"/>
  <c r="W23" i="37"/>
  <c r="W16" i="37"/>
  <c r="W36" i="37"/>
  <c r="W21" i="37"/>
  <c r="W35" i="37"/>
  <c r="W34" i="37"/>
  <c r="W27" i="37"/>
  <c r="W54" i="37"/>
  <c r="W40" i="37"/>
  <c r="W10" i="37"/>
  <c r="W8" i="37"/>
  <c r="W7" i="37"/>
  <c r="W11" i="37"/>
  <c r="W28" i="37"/>
  <c r="W31" i="37"/>
  <c r="W22" i="37"/>
  <c r="W20" i="37"/>
  <c r="W30" i="37"/>
  <c r="W25" i="37"/>
  <c r="W52" i="37"/>
  <c r="W29" i="37"/>
  <c r="W17" i="37"/>
  <c r="W46" i="37"/>
  <c r="W50" i="37"/>
  <c r="W39" i="37"/>
  <c r="W12" i="37"/>
  <c r="T52" i="37" a="1"/>
  <c r="T52" i="37" s="1"/>
  <c r="T37" i="37" a="1"/>
  <c r="T37" i="37" s="1"/>
  <c r="T50" i="37" a="1"/>
  <c r="T50" i="37" s="1"/>
  <c r="T28" i="37" a="1"/>
  <c r="T28" i="37" s="1"/>
  <c r="T36" i="37" a="1"/>
  <c r="T36" i="37" s="1"/>
  <c r="T45" i="37" a="1"/>
  <c r="T45" i="37" s="1"/>
  <c r="T19" i="37" a="1"/>
  <c r="T19" i="37" s="1"/>
  <c r="T16" i="37" a="1"/>
  <c r="T16" i="37" s="1"/>
  <c r="T27" i="37" a="1"/>
  <c r="T27" i="37" s="1"/>
  <c r="T38" i="37" a="1"/>
  <c r="T38" i="37" s="1"/>
  <c r="T7" i="37" a="1"/>
  <c r="T7" i="37" s="1"/>
  <c r="T55" i="37" a="1"/>
  <c r="T55" i="37" s="1"/>
  <c r="T30" i="37" a="1"/>
  <c r="T30" i="37" s="1"/>
  <c r="T47" i="37" a="1"/>
  <c r="T47" i="37" s="1"/>
  <c r="T8" i="37" a="1"/>
  <c r="T8" i="37" s="1"/>
  <c r="T56" i="37" a="1"/>
  <c r="T56" i="37" s="1"/>
  <c r="T49" i="37" a="1"/>
  <c r="T49" i="37" s="1"/>
  <c r="T33" i="37" a="1"/>
  <c r="T33" i="37" s="1"/>
  <c r="V28" i="37" a="1"/>
  <c r="V8" i="37" a="1"/>
  <c r="V27" i="37" a="1"/>
  <c r="V55" i="37" a="1"/>
  <c r="V47" i="37" a="1"/>
  <c r="V19" i="37" a="1"/>
  <c r="V49" i="37" a="1"/>
  <c r="V16" i="37" a="1"/>
  <c r="V45" i="37" a="1"/>
  <c r="V52" i="37" a="1"/>
  <c r="V37" i="37" a="1"/>
  <c r="V33" i="37" a="1"/>
  <c r="V30" i="37" a="1"/>
  <c r="V50" i="37" a="1"/>
  <c r="V56" i="37" a="1"/>
  <c r="V36" i="37" a="1"/>
  <c r="V38" i="37" a="1"/>
  <c r="V7" i="37" a="1"/>
  <c r="X22" i="37" l="1"/>
  <c r="X32" i="37"/>
  <c r="X14" i="37"/>
  <c r="X11" i="37"/>
  <c r="X54" i="37"/>
  <c r="X53" i="37"/>
  <c r="X46" i="37"/>
  <c r="X40" i="37"/>
  <c r="X31" i="37"/>
  <c r="X24" i="37"/>
  <c r="X41" i="37"/>
  <c r="V38" i="37"/>
  <c r="X38" i="37" s="1"/>
  <c r="V16" i="37"/>
  <c r="X16" i="37" s="1"/>
  <c r="V28" i="37"/>
  <c r="X28" i="37" s="1"/>
  <c r="AK49" i="66" s="1"/>
  <c r="V37" i="37"/>
  <c r="X37" i="37" s="1"/>
  <c r="V33" i="37"/>
  <c r="X33" i="37" s="1"/>
  <c r="V47" i="37"/>
  <c r="X47" i="37" s="1"/>
  <c r="V7" i="37"/>
  <c r="X7" i="37" s="1"/>
  <c r="T41" i="66"/>
  <c r="V19" i="37"/>
  <c r="X19" i="37" s="1"/>
  <c r="V52" i="37"/>
  <c r="X52" i="37" s="1"/>
  <c r="V49" i="37"/>
  <c r="X49" i="37" s="1"/>
  <c r="V27" i="37"/>
  <c r="X27" i="37" s="1"/>
  <c r="V45" i="37"/>
  <c r="X45" i="37" s="1"/>
  <c r="V36" i="37"/>
  <c r="X36" i="37" s="1"/>
  <c r="V8" i="37"/>
  <c r="X8" i="37" s="1"/>
  <c r="V30" i="37"/>
  <c r="X30" i="37" s="1"/>
  <c r="V56" i="37"/>
  <c r="X56" i="37" s="1"/>
  <c r="V55" i="37"/>
  <c r="X55" i="37" s="1"/>
  <c r="V50" i="37"/>
  <c r="X50" i="37" s="1"/>
  <c r="AX32" i="66" s="1"/>
  <c r="X17" i="37"/>
  <c r="X10" i="37"/>
  <c r="X21" i="37"/>
  <c r="X13" i="37"/>
  <c r="X35" i="37"/>
  <c r="X20" i="37"/>
  <c r="X57" i="37"/>
  <c r="X15" i="37"/>
  <c r="X25" i="37"/>
  <c r="X44" i="37"/>
  <c r="X51" i="37"/>
  <c r="X43" i="37"/>
  <c r="X42" i="37"/>
  <c r="X39" i="37"/>
  <c r="X34" i="37"/>
  <c r="X26" i="37"/>
  <c r="X29" i="37"/>
  <c r="X48" i="37"/>
  <c r="X18" i="37"/>
  <c r="X23" i="37"/>
  <c r="X9" i="37"/>
  <c r="X12" i="37"/>
  <c r="Y27" i="37" a="1"/>
  <c r="Y53" i="37" a="1"/>
  <c r="Y38" i="37" a="1"/>
  <c r="Y54" i="37" a="1"/>
  <c r="Y32" i="37" a="1"/>
  <c r="Y37" i="37" a="1"/>
  <c r="Y22" i="37" a="1"/>
  <c r="Y24" i="37" a="1"/>
  <c r="Y45" i="37" a="1"/>
  <c r="Y47" i="37" a="1"/>
  <c r="Y14" i="37" a="1"/>
  <c r="Y8" i="37" a="1"/>
  <c r="Y41" i="37" a="1"/>
  <c r="Y16" i="37" a="1"/>
  <c r="Y52" i="37" a="1"/>
  <c r="Y49" i="37" a="1"/>
  <c r="Y46" i="37" a="1"/>
  <c r="Y7" i="37" a="1"/>
  <c r="Y40" i="37" a="1"/>
  <c r="Y33" i="37" a="1"/>
  <c r="Y55" i="37" a="1"/>
  <c r="N56" i="66" l="1"/>
  <c r="G24" i="66"/>
  <c r="X28" i="66"/>
  <c r="AP49" i="66"/>
  <c r="AY49" i="66"/>
  <c r="V35" i="66"/>
  <c r="Z52" i="66"/>
  <c r="AK28" i="66"/>
  <c r="W23" i="66"/>
  <c r="AO46" i="66"/>
  <c r="BD55" i="66"/>
  <c r="Y22" i="66"/>
  <c r="N29" i="66"/>
  <c r="AI25" i="66"/>
  <c r="AH34" i="66"/>
  <c r="AD50" i="66"/>
  <c r="AS36" i="66"/>
  <c r="AA15" i="66"/>
  <c r="W48" i="66"/>
  <c r="V32" i="66"/>
  <c r="AO24" i="66"/>
  <c r="T18" i="66"/>
  <c r="S51" i="66"/>
  <c r="L41" i="66"/>
  <c r="H16" i="66"/>
  <c r="AL8" i="66"/>
  <c r="J16" i="66"/>
  <c r="I24" i="66"/>
  <c r="K50" i="66"/>
  <c r="Y10" i="66"/>
  <c r="O53" i="66"/>
  <c r="AW36" i="66"/>
  <c r="AR31" i="66"/>
  <c r="N12" i="66"/>
  <c r="AX55" i="66"/>
  <c r="P7" i="66"/>
  <c r="P35" i="66"/>
  <c r="AJ35" i="66"/>
  <c r="AV48" i="66"/>
  <c r="AB8" i="66"/>
  <c r="AY46" i="66"/>
  <c r="Z37" i="66"/>
  <c r="Z7" i="66"/>
  <c r="Z27" i="66"/>
  <c r="AU24" i="66"/>
  <c r="AL26" i="66"/>
  <c r="P37" i="66"/>
  <c r="AZ22" i="66"/>
  <c r="AN36" i="66"/>
  <c r="Q54" i="66"/>
  <c r="BA38" i="66"/>
  <c r="AX51" i="66"/>
  <c r="AJ47" i="66"/>
  <c r="BD27" i="66"/>
  <c r="AT17" i="66"/>
  <c r="BD47" i="66"/>
  <c r="P27" i="66"/>
  <c r="AJ17" i="66"/>
  <c r="AJ37" i="66"/>
  <c r="AJ27" i="66"/>
  <c r="BD7" i="66"/>
  <c r="AT27" i="66"/>
  <c r="P47" i="66"/>
  <c r="AV18" i="66"/>
  <c r="AV38" i="66"/>
  <c r="AX16" i="66"/>
  <c r="K16" i="66"/>
  <c r="AB36" i="66"/>
  <c r="R48" i="66"/>
  <c r="AL48" i="66"/>
  <c r="T56" i="66"/>
  <c r="AJ25" i="66"/>
  <c r="Q14" i="66"/>
  <c r="AD32" i="66"/>
  <c r="AT7" i="66"/>
  <c r="BD17" i="66"/>
  <c r="Z17" i="66"/>
  <c r="AJ7" i="66"/>
  <c r="AL28" i="66"/>
  <c r="AD46" i="66"/>
  <c r="AA54" i="66"/>
  <c r="AO56" i="66"/>
  <c r="AB48" i="66"/>
  <c r="H28" i="66"/>
  <c r="R38" i="66"/>
  <c r="AX36" i="66"/>
  <c r="AJ15" i="66"/>
  <c r="BD35" i="66"/>
  <c r="AK34" i="66"/>
  <c r="K26" i="66"/>
  <c r="V11" i="66"/>
  <c r="R8" i="66"/>
  <c r="H8" i="66"/>
  <c r="R28" i="66"/>
  <c r="R18" i="66"/>
  <c r="T46" i="66"/>
  <c r="AN46" i="66"/>
  <c r="Z45" i="66"/>
  <c r="BD25" i="66"/>
  <c r="AK54" i="66"/>
  <c r="AA24" i="66"/>
  <c r="Q44" i="66"/>
  <c r="AY26" i="66"/>
  <c r="U36" i="66"/>
  <c r="AV56" i="66"/>
  <c r="AV28" i="66"/>
  <c r="AL38" i="66"/>
  <c r="H48" i="66"/>
  <c r="H38" i="66"/>
  <c r="H18" i="66"/>
  <c r="AD16" i="66"/>
  <c r="J26" i="66"/>
  <c r="P15" i="66"/>
  <c r="Z15" i="66"/>
  <c r="AT15" i="66"/>
  <c r="AA14" i="66"/>
  <c r="AU54" i="66"/>
  <c r="AO36" i="66"/>
  <c r="AE46" i="66"/>
  <c r="AN32" i="66"/>
  <c r="R46" i="66"/>
  <c r="AB56" i="66"/>
  <c r="AX11" i="66"/>
  <c r="AZ32" i="66"/>
  <c r="L42" i="66"/>
  <c r="J41" i="66"/>
  <c r="V52" i="66"/>
  <c r="AP22" i="66"/>
  <c r="AN31" i="66"/>
  <c r="AE40" i="66"/>
  <c r="AT47" i="66"/>
  <c r="BD37" i="66"/>
  <c r="Z47" i="66"/>
  <c r="AT37" i="66"/>
  <c r="P17" i="66"/>
  <c r="L52" i="66"/>
  <c r="AP12" i="66"/>
  <c r="AB38" i="66"/>
  <c r="AV8" i="66"/>
  <c r="AB28" i="66"/>
  <c r="AB18" i="66"/>
  <c r="AL18" i="66"/>
  <c r="AD11" i="66"/>
  <c r="AX26" i="66"/>
  <c r="AD36" i="66"/>
  <c r="P25" i="66"/>
  <c r="AT35" i="66"/>
  <c r="AE34" i="66"/>
  <c r="AU14" i="66"/>
  <c r="Q24" i="66"/>
  <c r="U56" i="66"/>
  <c r="K46" i="66"/>
  <c r="AO26" i="66"/>
  <c r="AX12" i="66"/>
  <c r="AF31" i="66"/>
  <c r="AL56" i="66"/>
  <c r="AB26" i="66"/>
  <c r="AM44" i="66"/>
  <c r="AN22" i="66"/>
  <c r="AX22" i="66"/>
  <c r="AP21" i="66"/>
  <c r="W18" i="66"/>
  <c r="AQ13" i="66"/>
  <c r="AR26" i="66"/>
  <c r="V42" i="66"/>
  <c r="AZ52" i="66"/>
  <c r="AD31" i="66"/>
  <c r="AN51" i="66"/>
  <c r="AM36" i="66"/>
  <c r="AE49" i="66"/>
  <c r="AH52" i="66"/>
  <c r="AY14" i="66"/>
  <c r="M18" i="66"/>
  <c r="AR32" i="66"/>
  <c r="L12" i="66"/>
  <c r="AZ12" i="66"/>
  <c r="V12" i="66"/>
  <c r="V22" i="66"/>
  <c r="L22" i="66"/>
  <c r="AF22" i="66"/>
  <c r="AP32" i="66"/>
  <c r="L32" i="66"/>
  <c r="J51" i="66"/>
  <c r="AN11" i="66"/>
  <c r="AN41" i="66"/>
  <c r="K34" i="66"/>
  <c r="K54" i="66"/>
  <c r="T22" i="66"/>
  <c r="M28" i="66"/>
  <c r="BA8" i="66"/>
  <c r="AG8" i="66"/>
  <c r="AF51" i="66"/>
  <c r="AZ31" i="66"/>
  <c r="R26" i="66"/>
  <c r="H26" i="66"/>
  <c r="AV26" i="66"/>
  <c r="V15" i="66"/>
  <c r="I54" i="66"/>
  <c r="T15" i="66"/>
  <c r="U50" i="66"/>
  <c r="AO44" i="66"/>
  <c r="AY34" i="66"/>
  <c r="K24" i="66"/>
  <c r="AG48" i="66"/>
  <c r="M48" i="66"/>
  <c r="AG38" i="66"/>
  <c r="BA13" i="66"/>
  <c r="I34" i="66"/>
  <c r="AE30" i="66"/>
  <c r="AP52" i="66"/>
  <c r="AP42" i="66"/>
  <c r="AN21" i="66"/>
  <c r="AD41" i="66"/>
  <c r="J31" i="66"/>
  <c r="AY54" i="66"/>
  <c r="K44" i="66"/>
  <c r="AQ8" i="66"/>
  <c r="AQ48" i="66"/>
  <c r="AQ38" i="66"/>
  <c r="BA48" i="66"/>
  <c r="AG53" i="66"/>
  <c r="AZ55" i="66"/>
  <c r="AO50" i="66"/>
  <c r="S54" i="66"/>
  <c r="AI33" i="66"/>
  <c r="AM56" i="66"/>
  <c r="Y30" i="66"/>
  <c r="Q28" i="66"/>
  <c r="AF49" i="66"/>
  <c r="BC32" i="66"/>
  <c r="X54" i="66"/>
  <c r="AU19" i="66"/>
  <c r="L9" i="66"/>
  <c r="AS13" i="66"/>
  <c r="S26" i="66"/>
  <c r="K49" i="66"/>
  <c r="AQ18" i="66"/>
  <c r="M38" i="66"/>
  <c r="W28" i="66"/>
  <c r="BA28" i="66"/>
  <c r="AF21" i="66"/>
  <c r="AU29" i="66"/>
  <c r="BA53" i="66"/>
  <c r="M13" i="66"/>
  <c r="AV36" i="66"/>
  <c r="AB46" i="66"/>
  <c r="N16" i="66"/>
  <c r="I44" i="66"/>
  <c r="AY20" i="66"/>
  <c r="S44" i="66"/>
  <c r="K10" i="66"/>
  <c r="AC56" i="66"/>
  <c r="AO49" i="66"/>
  <c r="N8" i="66"/>
  <c r="AU39" i="66"/>
  <c r="I36" i="66"/>
  <c r="K39" i="66"/>
  <c r="AH28" i="66"/>
  <c r="AA29" i="66"/>
  <c r="AI30" i="66"/>
  <c r="AP19" i="66"/>
  <c r="V49" i="66"/>
  <c r="AS23" i="66"/>
  <c r="BC33" i="66"/>
  <c r="AI13" i="66"/>
  <c r="S36" i="66"/>
  <c r="AC26" i="66"/>
  <c r="AW56" i="66"/>
  <c r="AC36" i="66"/>
  <c r="S46" i="66"/>
  <c r="AO39" i="66"/>
  <c r="AY9" i="66"/>
  <c r="AY19" i="66"/>
  <c r="AY39" i="66"/>
  <c r="K19" i="66"/>
  <c r="AR8" i="66"/>
  <c r="BB18" i="66"/>
  <c r="O32" i="66"/>
  <c r="AU9" i="66"/>
  <c r="AK9" i="66"/>
  <c r="G19" i="66"/>
  <c r="AI40" i="66"/>
  <c r="AZ9" i="66"/>
  <c r="L29" i="66"/>
  <c r="AZ19" i="66"/>
  <c r="Y43" i="66"/>
  <c r="AS53" i="66"/>
  <c r="I16" i="66"/>
  <c r="AW16" i="66"/>
  <c r="S16" i="66"/>
  <c r="I26" i="66"/>
  <c r="AW26" i="66"/>
  <c r="U9" i="66"/>
  <c r="AO29" i="66"/>
  <c r="U19" i="66"/>
  <c r="AE19" i="66"/>
  <c r="U39" i="66"/>
  <c r="X18" i="66"/>
  <c r="BC52" i="66"/>
  <c r="AS32" i="66"/>
  <c r="G49" i="66"/>
  <c r="G9" i="66"/>
  <c r="Q29" i="66"/>
  <c r="AI10" i="66"/>
  <c r="L39" i="66"/>
  <c r="AF19" i="66"/>
  <c r="AI23" i="66"/>
  <c r="AS43" i="66"/>
  <c r="S56" i="66"/>
  <c r="AM26" i="66"/>
  <c r="AC16" i="66"/>
  <c r="AM16" i="66"/>
  <c r="U29" i="66"/>
  <c r="AE29" i="66"/>
  <c r="AE9" i="66"/>
  <c r="K29" i="66"/>
  <c r="AE39" i="66"/>
  <c r="AR48" i="66"/>
  <c r="O12" i="66"/>
  <c r="AK19" i="66"/>
  <c r="Q19" i="66"/>
  <c r="AS20" i="66"/>
  <c r="O15" i="66"/>
  <c r="M23" i="66"/>
  <c r="AG13" i="66"/>
  <c r="AH26" i="66"/>
  <c r="AZ45" i="66"/>
  <c r="M8" i="66"/>
  <c r="W33" i="66"/>
  <c r="AG33" i="66"/>
  <c r="AQ23" i="66"/>
  <c r="N36" i="66"/>
  <c r="AZ15" i="66"/>
  <c r="AM11" i="66"/>
  <c r="P42" i="66"/>
  <c r="BD12" i="66"/>
  <c r="P12" i="66"/>
  <c r="AT32" i="66"/>
  <c r="Z42" i="66"/>
  <c r="BB54" i="66"/>
  <c r="N34" i="66"/>
  <c r="AK18" i="66"/>
  <c r="AU48" i="66"/>
  <c r="AR24" i="66"/>
  <c r="X34" i="66"/>
  <c r="AU18" i="66"/>
  <c r="P22" i="66"/>
  <c r="AH19" i="66"/>
  <c r="AH49" i="66"/>
  <c r="AR19" i="66"/>
  <c r="AR9" i="66"/>
  <c r="I22" i="66"/>
  <c r="AC42" i="66"/>
  <c r="AM12" i="66"/>
  <c r="AD40" i="66"/>
  <c r="J20" i="66"/>
  <c r="BB44" i="66"/>
  <c r="AU28" i="66"/>
  <c r="AX50" i="66"/>
  <c r="Z32" i="66"/>
  <c r="AH29" i="66"/>
  <c r="BC55" i="66"/>
  <c r="Y55" i="66"/>
  <c r="AI55" i="66"/>
  <c r="BB24" i="66"/>
  <c r="Q48" i="66"/>
  <c r="BB49" i="66"/>
  <c r="AW52" i="66"/>
  <c r="N38" i="66"/>
  <c r="AH48" i="66"/>
  <c r="BB8" i="66"/>
  <c r="X8" i="66"/>
  <c r="AH18" i="66"/>
  <c r="N28" i="66"/>
  <c r="Y42" i="66"/>
  <c r="AI42" i="66"/>
  <c r="BC42" i="66"/>
  <c r="AS12" i="66"/>
  <c r="Y52" i="66"/>
  <c r="BC22" i="66"/>
  <c r="AI32" i="66"/>
  <c r="AK29" i="66"/>
  <c r="G29" i="66"/>
  <c r="AA19" i="66"/>
  <c r="Q9" i="66"/>
  <c r="Q49" i="66"/>
  <c r="G39" i="66"/>
  <c r="AA39" i="66"/>
  <c r="AK39" i="66"/>
  <c r="Q39" i="66"/>
  <c r="AA49" i="66"/>
  <c r="AU49" i="66"/>
  <c r="AA9" i="66"/>
  <c r="Y50" i="66"/>
  <c r="BC30" i="66"/>
  <c r="AS40" i="66"/>
  <c r="AS10" i="66"/>
  <c r="AI50" i="66"/>
  <c r="AS50" i="66"/>
  <c r="AS30" i="66"/>
  <c r="O10" i="66"/>
  <c r="AF32" i="66"/>
  <c r="AZ42" i="66"/>
  <c r="AF12" i="66"/>
  <c r="AF52" i="66"/>
  <c r="AF42" i="66"/>
  <c r="L19" i="66"/>
  <c r="AF9" i="66"/>
  <c r="L49" i="66"/>
  <c r="AD21" i="66"/>
  <c r="AX21" i="66"/>
  <c r="T11" i="66"/>
  <c r="J21" i="66"/>
  <c r="O33" i="66"/>
  <c r="BC23" i="66"/>
  <c r="O23" i="66"/>
  <c r="I56" i="66"/>
  <c r="AC46" i="66"/>
  <c r="I46" i="66"/>
  <c r="AM46" i="66"/>
  <c r="AW46" i="66"/>
  <c r="AE54" i="66"/>
  <c r="AO54" i="66"/>
  <c r="K9" i="66"/>
  <c r="AO9" i="66"/>
  <c r="AO19" i="66"/>
  <c r="AY29" i="66"/>
  <c r="U49" i="66"/>
  <c r="W8" i="66"/>
  <c r="AG18" i="66"/>
  <c r="W38" i="66"/>
  <c r="AQ28" i="66"/>
  <c r="AG28" i="66"/>
  <c r="BA18" i="66"/>
  <c r="AG43" i="66"/>
  <c r="M33" i="66"/>
  <c r="AX18" i="66"/>
  <c r="S34" i="66"/>
  <c r="AC14" i="66"/>
  <c r="AE10" i="66"/>
  <c r="AW24" i="66"/>
  <c r="AY50" i="66"/>
  <c r="AO40" i="66"/>
  <c r="AW54" i="66"/>
  <c r="U40" i="66"/>
  <c r="AC44" i="66"/>
  <c r="N44" i="66"/>
  <c r="AH14" i="66"/>
  <c r="AH44" i="66"/>
  <c r="BB14" i="66"/>
  <c r="BB34" i="66"/>
  <c r="N24" i="66"/>
  <c r="AA18" i="66"/>
  <c r="AA38" i="66"/>
  <c r="AK8" i="66"/>
  <c r="Q8" i="66"/>
  <c r="AK38" i="66"/>
  <c r="AA48" i="66"/>
  <c r="T10" i="66"/>
  <c r="T50" i="66"/>
  <c r="AD20" i="66"/>
  <c r="BD22" i="66"/>
  <c r="AJ32" i="66"/>
  <c r="BD42" i="66"/>
  <c r="AJ12" i="66"/>
  <c r="BD52" i="66"/>
  <c r="Z12" i="66"/>
  <c r="X19" i="66"/>
  <c r="BB9" i="66"/>
  <c r="BB29" i="66"/>
  <c r="AH9" i="66"/>
  <c r="N9" i="66"/>
  <c r="BB19" i="66"/>
  <c r="N19" i="66"/>
  <c r="AS35" i="66"/>
  <c r="AI35" i="66"/>
  <c r="BC15" i="66"/>
  <c r="BC10" i="66"/>
  <c r="O40" i="66"/>
  <c r="BC40" i="66"/>
  <c r="O30" i="66"/>
  <c r="O20" i="66"/>
  <c r="BC50" i="66"/>
  <c r="AC12" i="66"/>
  <c r="S42" i="66"/>
  <c r="S22" i="66"/>
  <c r="I32" i="66"/>
  <c r="O56" i="66"/>
  <c r="BB32" i="66"/>
  <c r="O46" i="66"/>
  <c r="AH54" i="66"/>
  <c r="AR34" i="66"/>
  <c r="AR14" i="66"/>
  <c r="N14" i="66"/>
  <c r="AH24" i="66"/>
  <c r="N54" i="66"/>
  <c r="Q18" i="66"/>
  <c r="AA8" i="66"/>
  <c r="G38" i="66"/>
  <c r="G8" i="66"/>
  <c r="AU38" i="66"/>
  <c r="G18" i="66"/>
  <c r="AD10" i="66"/>
  <c r="J10" i="66"/>
  <c r="AX10" i="66"/>
  <c r="AJ52" i="66"/>
  <c r="AJ42" i="66"/>
  <c r="AT12" i="66"/>
  <c r="P32" i="66"/>
  <c r="P52" i="66"/>
  <c r="AT52" i="66"/>
  <c r="AR29" i="66"/>
  <c r="AR49" i="66"/>
  <c r="BB39" i="66"/>
  <c r="AH39" i="66"/>
  <c r="X49" i="66"/>
  <c r="X29" i="66"/>
  <c r="O55" i="66"/>
  <c r="BC35" i="66"/>
  <c r="O45" i="66"/>
  <c r="Y20" i="66"/>
  <c r="BC20" i="66"/>
  <c r="AI20" i="66"/>
  <c r="O50" i="66"/>
  <c r="Y40" i="66"/>
  <c r="AC52" i="66"/>
  <c r="S12" i="66"/>
  <c r="I52" i="66"/>
  <c r="AR51" i="66"/>
  <c r="AR54" i="66"/>
  <c r="X14" i="66"/>
  <c r="X24" i="66"/>
  <c r="AR44" i="66"/>
  <c r="X44" i="66"/>
  <c r="AU8" i="66"/>
  <c r="G28" i="66"/>
  <c r="G48" i="66"/>
  <c r="AK48" i="66"/>
  <c r="AA28" i="66"/>
  <c r="Q38" i="66"/>
  <c r="AX40" i="66"/>
  <c r="AD30" i="66"/>
  <c r="AN20" i="66"/>
  <c r="BD32" i="66"/>
  <c r="AT22" i="66"/>
  <c r="Z22" i="66"/>
  <c r="AT42" i="66"/>
  <c r="AJ22" i="66"/>
  <c r="X9" i="66"/>
  <c r="N49" i="66"/>
  <c r="X39" i="66"/>
  <c r="N39" i="66"/>
  <c r="AR39" i="66"/>
  <c r="Y35" i="66"/>
  <c r="BC45" i="66"/>
  <c r="AS15" i="66"/>
  <c r="AW12" i="66"/>
  <c r="AC22" i="66"/>
  <c r="AW22" i="66"/>
  <c r="AU55" i="66"/>
  <c r="O16" i="66"/>
  <c r="AI56" i="66"/>
  <c r="AI26" i="66"/>
  <c r="Y16" i="66"/>
  <c r="AI16" i="66"/>
  <c r="BC56" i="66"/>
  <c r="AI36" i="66"/>
  <c r="BC26" i="66"/>
  <c r="AR16" i="66"/>
  <c r="X46" i="66"/>
  <c r="X26" i="66"/>
  <c r="AR46" i="66"/>
  <c r="BB16" i="66"/>
  <c r="BB26" i="66"/>
  <c r="X36" i="66"/>
  <c r="AR36" i="66"/>
  <c r="W13" i="66"/>
  <c r="W43" i="66"/>
  <c r="AG23" i="66"/>
  <c r="W53" i="66"/>
  <c r="BA43" i="66"/>
  <c r="BA33" i="66"/>
  <c r="AQ43" i="66"/>
  <c r="M43" i="66"/>
  <c r="M53" i="66"/>
  <c r="AQ33" i="66"/>
  <c r="AQ53" i="66"/>
  <c r="BA23" i="66"/>
  <c r="T21" i="66"/>
  <c r="T51" i="66"/>
  <c r="J11" i="66"/>
  <c r="AD51" i="66"/>
  <c r="AX31" i="66"/>
  <c r="T31" i="66"/>
  <c r="AX41" i="66"/>
  <c r="AP55" i="66"/>
  <c r="L25" i="66"/>
  <c r="AF55" i="66"/>
  <c r="L35" i="66"/>
  <c r="L55" i="66"/>
  <c r="AP35" i="66"/>
  <c r="L45" i="66"/>
  <c r="AY24" i="66"/>
  <c r="AO34" i="66"/>
  <c r="U44" i="66"/>
  <c r="U54" i="66"/>
  <c r="AE14" i="66"/>
  <c r="U24" i="66"/>
  <c r="K14" i="66"/>
  <c r="AO14" i="66"/>
  <c r="AE44" i="66"/>
  <c r="U14" i="66"/>
  <c r="AY44" i="66"/>
  <c r="U34" i="66"/>
  <c r="AE24" i="66"/>
  <c r="AA55" i="66"/>
  <c r="BC36" i="66"/>
  <c r="T48" i="66"/>
  <c r="J8" i="66"/>
  <c r="J28" i="66"/>
  <c r="AX8" i="66"/>
  <c r="T28" i="66"/>
  <c r="AD18" i="66"/>
  <c r="S21" i="66"/>
  <c r="I51" i="66"/>
  <c r="S11" i="66"/>
  <c r="AC41" i="66"/>
  <c r="AM51" i="66"/>
  <c r="I21" i="66"/>
  <c r="AM21" i="66"/>
  <c r="G25" i="66"/>
  <c r="AU45" i="66"/>
  <c r="AK45" i="66"/>
  <c r="G45" i="66"/>
  <c r="T52" i="66"/>
  <c r="J32" i="66"/>
  <c r="AD12" i="66"/>
  <c r="AN42" i="66"/>
  <c r="AX52" i="66"/>
  <c r="J52" i="66"/>
  <c r="AD52" i="66"/>
  <c r="AZ51" i="66"/>
  <c r="V41" i="66"/>
  <c r="L51" i="66"/>
  <c r="AP41" i="66"/>
  <c r="AP51" i="66"/>
  <c r="AZ21" i="66"/>
  <c r="L11" i="66"/>
  <c r="AE56" i="66"/>
  <c r="K36" i="66"/>
  <c r="AO16" i="66"/>
  <c r="AY16" i="66"/>
  <c r="U16" i="66"/>
  <c r="U46" i="66"/>
  <c r="U26" i="66"/>
  <c r="AE26" i="66"/>
  <c r="K56" i="66"/>
  <c r="AY36" i="66"/>
  <c r="AE16" i="66"/>
  <c r="AE36" i="66"/>
  <c r="AY56" i="66"/>
  <c r="AL36" i="66"/>
  <c r="AL16" i="66"/>
  <c r="AL46" i="66"/>
  <c r="R16" i="66"/>
  <c r="H46" i="66"/>
  <c r="H56" i="66"/>
  <c r="R36" i="66"/>
  <c r="H36" i="66"/>
  <c r="R56" i="66"/>
  <c r="AV16" i="66"/>
  <c r="AV46" i="66"/>
  <c r="AB16" i="66"/>
  <c r="AN56" i="66"/>
  <c r="AX46" i="66"/>
  <c r="T36" i="66"/>
  <c r="J56" i="66"/>
  <c r="J46" i="66"/>
  <c r="J36" i="66"/>
  <c r="T26" i="66"/>
  <c r="AN16" i="66"/>
  <c r="T16" i="66"/>
  <c r="AD26" i="66"/>
  <c r="AN26" i="66"/>
  <c r="AD56" i="66"/>
  <c r="AX56" i="66"/>
  <c r="AJ55" i="66"/>
  <c r="AT55" i="66"/>
  <c r="AJ45" i="66"/>
  <c r="Z35" i="66"/>
  <c r="Z55" i="66"/>
  <c r="BD15" i="66"/>
  <c r="AT45" i="66"/>
  <c r="BD45" i="66"/>
  <c r="P45" i="66"/>
  <c r="AT25" i="66"/>
  <c r="P55" i="66"/>
  <c r="Z25" i="66"/>
  <c r="AK14" i="66"/>
  <c r="G14" i="66"/>
  <c r="G54" i="66"/>
  <c r="AK24" i="66"/>
  <c r="G44" i="66"/>
  <c r="AU34" i="66"/>
  <c r="AU44" i="66"/>
  <c r="AA44" i="66"/>
  <c r="AK44" i="66"/>
  <c r="G34" i="66"/>
  <c r="AA34" i="66"/>
  <c r="Q34" i="66"/>
  <c r="O26" i="66"/>
  <c r="AX48" i="66"/>
  <c r="Q35" i="66"/>
  <c r="T8" i="66"/>
  <c r="AK35" i="66"/>
  <c r="AW41" i="66"/>
  <c r="X16" i="66"/>
  <c r="AZ25" i="66"/>
  <c r="X48" i="66"/>
  <c r="AH8" i="66"/>
  <c r="AR28" i="66"/>
  <c r="X38" i="66"/>
  <c r="AH38" i="66"/>
  <c r="BB48" i="66"/>
  <c r="N48" i="66"/>
  <c r="N18" i="66"/>
  <c r="AR38" i="66"/>
  <c r="BB38" i="66"/>
  <c r="AR18" i="66"/>
  <c r="BB28" i="66"/>
  <c r="AS42" i="66"/>
  <c r="AS52" i="66"/>
  <c r="Y32" i="66"/>
  <c r="AI12" i="66"/>
  <c r="O22" i="66"/>
  <c r="AI52" i="66"/>
  <c r="BC12" i="66"/>
  <c r="Y12" i="66"/>
  <c r="AS22" i="66"/>
  <c r="O42" i="66"/>
  <c r="AI22" i="66"/>
  <c r="O52" i="66"/>
  <c r="AS16" i="66"/>
  <c r="Q55" i="66"/>
  <c r="Y36" i="66"/>
  <c r="AN38" i="66"/>
  <c r="AA25" i="66"/>
  <c r="AW21" i="66"/>
  <c r="Y14" i="37"/>
  <c r="Y24" i="37"/>
  <c r="Y54" i="37"/>
  <c r="Y46" i="37"/>
  <c r="Y32" i="37"/>
  <c r="Y41" i="37"/>
  <c r="Y40" i="37"/>
  <c r="Y53" i="37"/>
  <c r="Y22" i="37"/>
  <c r="AR41" i="66"/>
  <c r="AH51" i="66"/>
  <c r="BB51" i="66"/>
  <c r="AH31" i="66"/>
  <c r="N41" i="66"/>
  <c r="X11" i="66"/>
  <c r="N31" i="66"/>
  <c r="N11" i="66"/>
  <c r="X31" i="66"/>
  <c r="AH21" i="66"/>
  <c r="X21" i="66"/>
  <c r="X51" i="66"/>
  <c r="BB41" i="66"/>
  <c r="BB31" i="66"/>
  <c r="N21" i="66"/>
  <c r="X41" i="66"/>
  <c r="AH11" i="66"/>
  <c r="J25" i="66"/>
  <c r="J15" i="66"/>
  <c r="AD35" i="66"/>
  <c r="T45" i="66"/>
  <c r="J45" i="66"/>
  <c r="AN55" i="66"/>
  <c r="AX25" i="66"/>
  <c r="AN45" i="66"/>
  <c r="T55" i="66"/>
  <c r="AN35" i="66"/>
  <c r="AD25" i="66"/>
  <c r="AX35" i="66"/>
  <c r="AX15" i="66"/>
  <c r="AD15" i="66"/>
  <c r="AF39" i="66"/>
  <c r="AP29" i="66"/>
  <c r="AP39" i="66"/>
  <c r="AZ49" i="66"/>
  <c r="V19" i="66"/>
  <c r="V9" i="66"/>
  <c r="AI43" i="66"/>
  <c r="AS33" i="66"/>
  <c r="Y23" i="66"/>
  <c r="Y33" i="66"/>
  <c r="BC13" i="66"/>
  <c r="AI53" i="66"/>
  <c r="AX30" i="66"/>
  <c r="AN40" i="66"/>
  <c r="AN10" i="66"/>
  <c r="AX20" i="66"/>
  <c r="J30" i="66"/>
  <c r="AN30" i="66"/>
  <c r="T42" i="66"/>
  <c r="J12" i="66"/>
  <c r="J42" i="66"/>
  <c r="AD42" i="66"/>
  <c r="AN12" i="66"/>
  <c r="T12" i="66"/>
  <c r="AZ41" i="66"/>
  <c r="V21" i="66"/>
  <c r="AP11" i="66"/>
  <c r="L21" i="66"/>
  <c r="AZ11" i="66"/>
  <c r="AF11" i="66"/>
  <c r="O25" i="66"/>
  <c r="Y15" i="66"/>
  <c r="AI45" i="66"/>
  <c r="O35" i="66"/>
  <c r="AS45" i="66"/>
  <c r="BC25" i="66"/>
  <c r="X56" i="66"/>
  <c r="AH16" i="66"/>
  <c r="AH36" i="66"/>
  <c r="BB46" i="66"/>
  <c r="AH46" i="66"/>
  <c r="BB36" i="66"/>
  <c r="S32" i="66"/>
  <c r="S52" i="66"/>
  <c r="AM22" i="66"/>
  <c r="AM52" i="66"/>
  <c r="I12" i="66"/>
  <c r="AM42" i="66"/>
  <c r="AH42" i="66"/>
  <c r="BB52" i="66"/>
  <c r="AD55" i="66"/>
  <c r="AR11" i="66"/>
  <c r="AD45" i="66"/>
  <c r="T35" i="66"/>
  <c r="Y56" i="66"/>
  <c r="O36" i="66"/>
  <c r="Y26" i="66"/>
  <c r="AS46" i="66"/>
  <c r="BC16" i="66"/>
  <c r="BC46" i="66"/>
  <c r="AI46" i="66"/>
  <c r="Y46" i="66"/>
  <c r="AS56" i="66"/>
  <c r="AS26" i="66"/>
  <c r="AW7" i="66"/>
  <c r="AM17" i="66"/>
  <c r="AC47" i="66"/>
  <c r="AM47" i="66"/>
  <c r="AC17" i="66"/>
  <c r="AC7" i="66"/>
  <c r="I37" i="66"/>
  <c r="S7" i="66"/>
  <c r="AM27" i="66"/>
  <c r="AW17" i="66"/>
  <c r="S47" i="66"/>
  <c r="I7" i="66"/>
  <c r="S17" i="66"/>
  <c r="I17" i="66"/>
  <c r="AW47" i="66"/>
  <c r="AC37" i="66"/>
  <c r="AM7" i="66"/>
  <c r="I47" i="66"/>
  <c r="AC27" i="66"/>
  <c r="AM37" i="66"/>
  <c r="AW37" i="66"/>
  <c r="I27" i="66"/>
  <c r="S37" i="66"/>
  <c r="S27" i="66"/>
  <c r="AW27" i="66"/>
  <c r="G35" i="66"/>
  <c r="AA35" i="66"/>
  <c r="AA45" i="66"/>
  <c r="Q15" i="66"/>
  <c r="AK25" i="66"/>
  <c r="AU35" i="66"/>
  <c r="AK55" i="66"/>
  <c r="AU15" i="66"/>
  <c r="G15" i="66"/>
  <c r="G55" i="66"/>
  <c r="Q25" i="66"/>
  <c r="Q45" i="66"/>
  <c r="AU25" i="66"/>
  <c r="AK15" i="66"/>
  <c r="H51" i="66"/>
  <c r="R31" i="66"/>
  <c r="AL11" i="66"/>
  <c r="AV31" i="66"/>
  <c r="AL21" i="66"/>
  <c r="AL41" i="66"/>
  <c r="H41" i="66"/>
  <c r="AL51" i="66"/>
  <c r="AV21" i="66"/>
  <c r="R51" i="66"/>
  <c r="AB51" i="66"/>
  <c r="R41" i="66"/>
  <c r="H31" i="66"/>
  <c r="AB11" i="66"/>
  <c r="H21" i="66"/>
  <c r="AV51" i="66"/>
  <c r="AB31" i="66"/>
  <c r="AB41" i="66"/>
  <c r="R11" i="66"/>
  <c r="AL31" i="66"/>
  <c r="AB21" i="66"/>
  <c r="AV41" i="66"/>
  <c r="H11" i="66"/>
  <c r="AV11" i="66"/>
  <c r="R21" i="66"/>
  <c r="AU52" i="66"/>
  <c r="Q42" i="66"/>
  <c r="AU12" i="66"/>
  <c r="G52" i="66"/>
  <c r="AA22" i="66"/>
  <c r="Q52" i="66"/>
  <c r="G32" i="66"/>
  <c r="AA42" i="66"/>
  <c r="Q12" i="66"/>
  <c r="G12" i="66"/>
  <c r="Q22" i="66"/>
  <c r="AU32" i="66"/>
  <c r="AK52" i="66"/>
  <c r="G42" i="66"/>
  <c r="AA32" i="66"/>
  <c r="G22" i="66"/>
  <c r="AU22" i="66"/>
  <c r="AK32" i="66"/>
  <c r="AK12" i="66"/>
  <c r="AA52" i="66"/>
  <c r="Q32" i="66"/>
  <c r="AU42" i="66"/>
  <c r="AK22" i="66"/>
  <c r="AA12" i="66"/>
  <c r="AK42" i="66"/>
  <c r="AR42" i="66"/>
  <c r="BB22" i="66"/>
  <c r="AH22" i="66"/>
  <c r="X22" i="66"/>
  <c r="AR52" i="66"/>
  <c r="X42" i="66"/>
  <c r="N22" i="66"/>
  <c r="AR12" i="66"/>
  <c r="BB42" i="66"/>
  <c r="AH32" i="66"/>
  <c r="N52" i="66"/>
  <c r="X32" i="66"/>
  <c r="N32" i="66"/>
  <c r="AZ29" i="66"/>
  <c r="AF29" i="66"/>
  <c r="AP9" i="66"/>
  <c r="V29" i="66"/>
  <c r="V39" i="66"/>
  <c r="AZ39" i="66"/>
  <c r="BC43" i="66"/>
  <c r="O43" i="66"/>
  <c r="Y53" i="66"/>
  <c r="O13" i="66"/>
  <c r="Y13" i="66"/>
  <c r="BC53" i="66"/>
  <c r="J50" i="66"/>
  <c r="J40" i="66"/>
  <c r="T40" i="66"/>
  <c r="AN50" i="66"/>
  <c r="T30" i="66"/>
  <c r="T20" i="66"/>
  <c r="J22" i="66"/>
  <c r="AD22" i="66"/>
  <c r="T32" i="66"/>
  <c r="AX42" i="66"/>
  <c r="AN52" i="66"/>
  <c r="V31" i="66"/>
  <c r="AP31" i="66"/>
  <c r="AF41" i="66"/>
  <c r="L31" i="66"/>
  <c r="V51" i="66"/>
  <c r="Y45" i="66"/>
  <c r="AS25" i="66"/>
  <c r="Y25" i="66"/>
  <c r="AI15" i="66"/>
  <c r="AS55" i="66"/>
  <c r="AR56" i="66"/>
  <c r="AH56" i="66"/>
  <c r="N46" i="66"/>
  <c r="N26" i="66"/>
  <c r="BB56" i="66"/>
  <c r="AW32" i="66"/>
  <c r="AM32" i="66"/>
  <c r="I42" i="66"/>
  <c r="AC32" i="66"/>
  <c r="AW42" i="66"/>
  <c r="X12" i="66"/>
  <c r="BB11" i="66"/>
  <c r="AN25" i="66"/>
  <c r="J55" i="66"/>
  <c r="X52" i="66"/>
  <c r="AH12" i="66"/>
  <c r="AR21" i="66"/>
  <c r="AH41" i="66"/>
  <c r="AN15" i="66"/>
  <c r="T25" i="66"/>
  <c r="AD38" i="66"/>
  <c r="J18" i="66"/>
  <c r="J38" i="66"/>
  <c r="AD48" i="66"/>
  <c r="AN28" i="66"/>
  <c r="J48" i="66"/>
  <c r="AX28" i="66"/>
  <c r="AN18" i="66"/>
  <c r="AD8" i="66"/>
  <c r="AD28" i="66"/>
  <c r="AN8" i="66"/>
  <c r="AX38" i="66"/>
  <c r="AN48" i="66"/>
  <c r="T38" i="66"/>
  <c r="N23" i="66"/>
  <c r="BB43" i="66"/>
  <c r="AH33" i="66"/>
  <c r="AH23" i="66"/>
  <c r="AH13" i="66"/>
  <c r="BB33" i="66"/>
  <c r="BB23" i="66"/>
  <c r="X53" i="66"/>
  <c r="BB53" i="66"/>
  <c r="X43" i="66"/>
  <c r="AR43" i="66"/>
  <c r="N13" i="66"/>
  <c r="X13" i="66"/>
  <c r="X33" i="66"/>
  <c r="N53" i="66"/>
  <c r="AR53" i="66"/>
  <c r="AH53" i="66"/>
  <c r="X23" i="66"/>
  <c r="AR13" i="66"/>
  <c r="N43" i="66"/>
  <c r="AH43" i="66"/>
  <c r="AR33" i="66"/>
  <c r="BB13" i="66"/>
  <c r="N33" i="66"/>
  <c r="AR23" i="66"/>
  <c r="I41" i="66"/>
  <c r="AM41" i="66"/>
  <c r="I31" i="66"/>
  <c r="AW51" i="66"/>
  <c r="AC31" i="66"/>
  <c r="AC21" i="66"/>
  <c r="AW11" i="66"/>
  <c r="AC51" i="66"/>
  <c r="I11" i="66"/>
  <c r="AW31" i="66"/>
  <c r="S31" i="66"/>
  <c r="AM31" i="66"/>
  <c r="AC11" i="66"/>
  <c r="S41" i="66"/>
  <c r="U35" i="66"/>
  <c r="AO45" i="66"/>
  <c r="AE15" i="66"/>
  <c r="U15" i="66"/>
  <c r="K55" i="66"/>
  <c r="AE35" i="66"/>
  <c r="AY25" i="66"/>
  <c r="AO35" i="66"/>
  <c r="AY35" i="66"/>
  <c r="AE25" i="66"/>
  <c r="AY15" i="66"/>
  <c r="AO55" i="66"/>
  <c r="AO15" i="66"/>
  <c r="AE45" i="66"/>
  <c r="K35" i="66"/>
  <c r="K25" i="66"/>
  <c r="K45" i="66"/>
  <c r="AY55" i="66"/>
  <c r="U25" i="66"/>
  <c r="AY45" i="66"/>
  <c r="AE55" i="66"/>
  <c r="K15" i="66"/>
  <c r="U55" i="66"/>
  <c r="AO25" i="66"/>
  <c r="U45" i="66"/>
  <c r="BB12" i="66"/>
  <c r="N51" i="66"/>
  <c r="AX45" i="66"/>
  <c r="N42" i="66"/>
  <c r="AR22" i="66"/>
  <c r="BB21" i="66"/>
  <c r="J35" i="66"/>
  <c r="AK23" i="66"/>
  <c r="AA23" i="66"/>
  <c r="AU33" i="66"/>
  <c r="G23" i="66"/>
  <c r="AA53" i="66"/>
  <c r="AK43" i="66"/>
  <c r="AK53" i="66"/>
  <c r="AU23" i="66"/>
  <c r="G53" i="66"/>
  <c r="AA43" i="66"/>
  <c r="AK33" i="66"/>
  <c r="G33" i="66"/>
  <c r="Q33" i="66"/>
  <c r="AK13" i="66"/>
  <c r="AU13" i="66"/>
  <c r="Q13" i="66"/>
  <c r="AA13" i="66"/>
  <c r="AU43" i="66"/>
  <c r="G43" i="66"/>
  <c r="G13" i="66"/>
  <c r="Q43" i="66"/>
  <c r="AA33" i="66"/>
  <c r="Q53" i="66"/>
  <c r="AU53" i="66"/>
  <c r="Q23" i="66"/>
  <c r="S24" i="66"/>
  <c r="AC34" i="66"/>
  <c r="AW14" i="66"/>
  <c r="AM34" i="66"/>
  <c r="AW44" i="66"/>
  <c r="S14" i="66"/>
  <c r="AC54" i="66"/>
  <c r="AM54" i="66"/>
  <c r="AW34" i="66"/>
  <c r="I14" i="66"/>
  <c r="AM24" i="66"/>
  <c r="AM14" i="66"/>
  <c r="AC24" i="66"/>
  <c r="W52" i="66"/>
  <c r="BA22" i="66"/>
  <c r="BA52" i="66"/>
  <c r="AG42" i="66"/>
  <c r="M52" i="66"/>
  <c r="M12" i="66"/>
  <c r="AQ12" i="66"/>
  <c r="AG12" i="66"/>
  <c r="W22" i="66"/>
  <c r="AG32" i="66"/>
  <c r="AG52" i="66"/>
  <c r="BA32" i="66"/>
  <c r="AQ42" i="66"/>
  <c r="W42" i="66"/>
  <c r="AQ32" i="66"/>
  <c r="BA42" i="66"/>
  <c r="AG22" i="66"/>
  <c r="BA12" i="66"/>
  <c r="M42" i="66"/>
  <c r="M32" i="66"/>
  <c r="W12" i="66"/>
  <c r="W32" i="66"/>
  <c r="M22" i="66"/>
  <c r="AQ22" i="66"/>
  <c r="AQ52" i="66"/>
  <c r="K20" i="66"/>
  <c r="AO10" i="66"/>
  <c r="U20" i="66"/>
  <c r="K30" i="66"/>
  <c r="U10" i="66"/>
  <c r="AY30" i="66"/>
  <c r="AE20" i="66"/>
  <c r="AO20" i="66"/>
  <c r="AY40" i="66"/>
  <c r="K40" i="66"/>
  <c r="AY10" i="66"/>
  <c r="AO30" i="66"/>
  <c r="AE50" i="66"/>
  <c r="U30" i="66"/>
  <c r="AN33" i="66"/>
  <c r="AX23" i="66"/>
  <c r="J33" i="66"/>
  <c r="AN53" i="66"/>
  <c r="AN43" i="66"/>
  <c r="AD43" i="66"/>
  <c r="J43" i="66"/>
  <c r="AD53" i="66"/>
  <c r="T23" i="66"/>
  <c r="T33" i="66"/>
  <c r="AX53" i="66"/>
  <c r="AD13" i="66"/>
  <c r="J53" i="66"/>
  <c r="T53" i="66"/>
  <c r="AX33" i="66"/>
  <c r="AN13" i="66"/>
  <c r="AX13" i="66"/>
  <c r="AX43" i="66"/>
  <c r="AD33" i="66"/>
  <c r="AD23" i="66"/>
  <c r="T43" i="66"/>
  <c r="J23" i="66"/>
  <c r="T13" i="66"/>
  <c r="AN23" i="66"/>
  <c r="J13" i="66"/>
  <c r="K37" i="66"/>
  <c r="AO47" i="66"/>
  <c r="AY27" i="66"/>
  <c r="AO17" i="66"/>
  <c r="AY37" i="66"/>
  <c r="AY7" i="66"/>
  <c r="K27" i="66"/>
  <c r="AO37" i="66"/>
  <c r="AO27" i="66"/>
  <c r="AE27" i="66"/>
  <c r="AE37" i="66"/>
  <c r="K7" i="66"/>
  <c r="K17" i="66"/>
  <c r="U47" i="66"/>
  <c r="AY47" i="66"/>
  <c r="AO7" i="66"/>
  <c r="U7" i="66"/>
  <c r="U37" i="66"/>
  <c r="K47" i="66"/>
  <c r="U17" i="66"/>
  <c r="AE47" i="66"/>
  <c r="AE7" i="66"/>
  <c r="AE17" i="66"/>
  <c r="AY17" i="66"/>
  <c r="U27" i="66"/>
  <c r="AZ38" i="66"/>
  <c r="AP18" i="66"/>
  <c r="L18" i="66"/>
  <c r="AZ8" i="66"/>
  <c r="AF8" i="66"/>
  <c r="AP38" i="66"/>
  <c r="V48" i="66"/>
  <c r="V28" i="66"/>
  <c r="AF18" i="66"/>
  <c r="AF38" i="66"/>
  <c r="AZ18" i="66"/>
  <c r="L28" i="66"/>
  <c r="AP8" i="66"/>
  <c r="AF28" i="66"/>
  <c r="L8" i="66"/>
  <c r="V8" i="66"/>
  <c r="V38" i="66"/>
  <c r="V18" i="66"/>
  <c r="L48" i="66"/>
  <c r="L38" i="66"/>
  <c r="AP48" i="66"/>
  <c r="AF48" i="66"/>
  <c r="AP28" i="66"/>
  <c r="AZ48" i="66"/>
  <c r="AZ28" i="66"/>
  <c r="Y47" i="37"/>
  <c r="Y37" i="37"/>
  <c r="Y7" i="37"/>
  <c r="Y52" i="37"/>
  <c r="Y38" i="37"/>
  <c r="Y45" i="37"/>
  <c r="Y49" i="37"/>
  <c r="Y8" i="37"/>
  <c r="Y55" i="37"/>
  <c r="Y27" i="37"/>
  <c r="Y33" i="37"/>
  <c r="Y16" i="37"/>
  <c r="AZ35" i="66"/>
  <c r="V55" i="66"/>
  <c r="AF25" i="66"/>
  <c r="AF35" i="66"/>
  <c r="V25" i="66"/>
  <c r="AF45" i="66"/>
  <c r="H25" i="66"/>
  <c r="AL25" i="66"/>
  <c r="R25" i="66"/>
  <c r="AB45" i="66"/>
  <c r="H45" i="66"/>
  <c r="AL15" i="66"/>
  <c r="H55" i="66"/>
  <c r="AV35" i="66"/>
  <c r="AB15" i="66"/>
  <c r="R45" i="66"/>
  <c r="AB55" i="66"/>
  <c r="AL45" i="66"/>
  <c r="AL35" i="66"/>
  <c r="R55" i="66"/>
  <c r="AV55" i="66"/>
  <c r="AL55" i="66"/>
  <c r="AB35" i="66"/>
  <c r="H15" i="66"/>
  <c r="AV45" i="66"/>
  <c r="AV25" i="66"/>
  <c r="R15" i="66"/>
  <c r="R35" i="66"/>
  <c r="AB25" i="66"/>
  <c r="H35" i="66"/>
  <c r="AV15" i="66"/>
  <c r="AE43" i="66"/>
  <c r="K23" i="66"/>
  <c r="K33" i="66"/>
  <c r="AE53" i="66"/>
  <c r="AO23" i="66"/>
  <c r="U43" i="66"/>
  <c r="U23" i="66"/>
  <c r="AY23" i="66"/>
  <c r="AO43" i="66"/>
  <c r="U33" i="66"/>
  <c r="U13" i="66"/>
  <c r="AE33" i="66"/>
  <c r="U53" i="66"/>
  <c r="K43" i="66"/>
  <c r="AY13" i="66"/>
  <c r="K13" i="66"/>
  <c r="AY33" i="66"/>
  <c r="AY43" i="66"/>
  <c r="K53" i="66"/>
  <c r="AO53" i="66"/>
  <c r="AE23" i="66"/>
  <c r="AY53" i="66"/>
  <c r="AO13" i="66"/>
  <c r="AE13" i="66"/>
  <c r="AO33" i="66"/>
  <c r="AC19" i="66"/>
  <c r="I29" i="66"/>
  <c r="AW49" i="66"/>
  <c r="I39" i="66"/>
  <c r="AM49" i="66"/>
  <c r="I9" i="66"/>
  <c r="S39" i="66"/>
  <c r="S19" i="66"/>
  <c r="AC39" i="66"/>
  <c r="AW19" i="66"/>
  <c r="S29" i="66"/>
  <c r="I49" i="66"/>
  <c r="AM29" i="66"/>
  <c r="AC29" i="66"/>
  <c r="AC9" i="66"/>
  <c r="AC49" i="66"/>
  <c r="AW39" i="66"/>
  <c r="S9" i="66"/>
  <c r="AW29" i="66"/>
  <c r="S49" i="66"/>
  <c r="AM9" i="66"/>
  <c r="I19" i="66"/>
  <c r="AM19" i="66"/>
  <c r="AM39" i="66"/>
  <c r="AW9" i="66"/>
  <c r="L10" i="66"/>
  <c r="AF30" i="66"/>
  <c r="V40" i="66"/>
  <c r="AZ30" i="66"/>
  <c r="L50" i="66"/>
  <c r="L30" i="66"/>
  <c r="AZ50" i="66"/>
  <c r="L40" i="66"/>
  <c r="V20" i="66"/>
  <c r="AP50" i="66"/>
  <c r="AP10" i="66"/>
  <c r="AZ20" i="66"/>
  <c r="AZ40" i="66"/>
  <c r="AP30" i="66"/>
  <c r="AP20" i="66"/>
  <c r="V50" i="66"/>
  <c r="AF50" i="66"/>
  <c r="AZ10" i="66"/>
  <c r="AP40" i="66"/>
  <c r="L20" i="66"/>
  <c r="V10" i="66"/>
  <c r="V30" i="66"/>
  <c r="AF20" i="66"/>
  <c r="AF40" i="66"/>
  <c r="AF10" i="66"/>
  <c r="AV14" i="66"/>
  <c r="R14" i="66"/>
  <c r="AB54" i="66"/>
  <c r="AV54" i="66"/>
  <c r="AL54" i="66"/>
  <c r="H44" i="66"/>
  <c r="R54" i="66"/>
  <c r="AL34" i="66"/>
  <c r="H14" i="66"/>
  <c r="R24" i="66"/>
  <c r="R44" i="66"/>
  <c r="AL24" i="66"/>
  <c r="R34" i="66"/>
  <c r="AB44" i="66"/>
  <c r="H34" i="66"/>
  <c r="AL44" i="66"/>
  <c r="AV24" i="66"/>
  <c r="AB14" i="66"/>
  <c r="AL14" i="66"/>
  <c r="H24" i="66"/>
  <c r="AV34" i="66"/>
  <c r="AB34" i="66"/>
  <c r="AV44" i="66"/>
  <c r="H54" i="66"/>
  <c r="AB24" i="66"/>
  <c r="K22" i="66"/>
  <c r="K52" i="66"/>
  <c r="AY52" i="66"/>
  <c r="U12" i="66"/>
  <c r="U52" i="66"/>
  <c r="U42" i="66"/>
  <c r="AE32" i="66"/>
  <c r="AE42" i="66"/>
  <c r="AO42" i="66"/>
  <c r="U32" i="66"/>
  <c r="AY42" i="66"/>
  <c r="AO32" i="66"/>
  <c r="AO12" i="66"/>
  <c r="AE52" i="66"/>
  <c r="K32" i="66"/>
  <c r="AE12" i="66"/>
  <c r="AE22" i="66"/>
  <c r="K12" i="66"/>
  <c r="AO22" i="66"/>
  <c r="AO52" i="66"/>
  <c r="AY32" i="66"/>
  <c r="U22" i="66"/>
  <c r="AY12" i="66"/>
  <c r="K42" i="66"/>
  <c r="AY22" i="66"/>
  <c r="V27" i="66"/>
  <c r="AF37" i="66"/>
  <c r="AF7" i="66"/>
  <c r="AP47" i="66"/>
  <c r="V47" i="66"/>
  <c r="AZ47" i="66"/>
  <c r="AZ7" i="66"/>
  <c r="L7" i="66"/>
  <c r="AZ27" i="66"/>
  <c r="L37" i="66"/>
  <c r="AP37" i="66"/>
  <c r="AZ37" i="66"/>
  <c r="AP7" i="66"/>
  <c r="L47" i="66"/>
  <c r="AP17" i="66"/>
  <c r="V17" i="66"/>
  <c r="L27" i="66"/>
  <c r="V7" i="66"/>
  <c r="AF27" i="66"/>
  <c r="V37" i="66"/>
  <c r="AF47" i="66"/>
  <c r="AP27" i="66"/>
  <c r="AF17" i="66"/>
  <c r="AZ17" i="66"/>
  <c r="L17" i="66"/>
  <c r="AA41" i="66"/>
  <c r="AK31" i="66"/>
  <c r="AK21" i="66"/>
  <c r="G21" i="66"/>
  <c r="AA11" i="66"/>
  <c r="Q51" i="66"/>
  <c r="AU11" i="66"/>
  <c r="Q41" i="66"/>
  <c r="G41" i="66"/>
  <c r="AA31" i="66"/>
  <c r="AA51" i="66"/>
  <c r="AU51" i="66"/>
  <c r="G51" i="66"/>
  <c r="G31" i="66"/>
  <c r="AU41" i="66"/>
  <c r="AU21" i="66"/>
  <c r="AA21" i="66"/>
  <c r="Q21" i="66"/>
  <c r="AU31" i="66"/>
  <c r="G11" i="66"/>
  <c r="AK51" i="66"/>
  <c r="AK11" i="66"/>
  <c r="AK41" i="66"/>
  <c r="Q31" i="66"/>
  <c r="Q11" i="66"/>
  <c r="AU47" i="66"/>
  <c r="G37" i="66"/>
  <c r="AU7" i="66"/>
  <c r="Q37" i="66"/>
  <c r="Q17" i="66"/>
  <c r="AA7" i="66"/>
  <c r="AK17" i="66"/>
  <c r="AK7" i="66"/>
  <c r="AU17" i="66"/>
  <c r="G7" i="66"/>
  <c r="AA27" i="66"/>
  <c r="AK27" i="66"/>
  <c r="AA37" i="66"/>
  <c r="Q7" i="66"/>
  <c r="Q27" i="66"/>
  <c r="AU27" i="66"/>
  <c r="AU37" i="66"/>
  <c r="G47" i="66"/>
  <c r="AK37" i="66"/>
  <c r="G27" i="66"/>
  <c r="AA47" i="66"/>
  <c r="AK47" i="66"/>
  <c r="AA17" i="66"/>
  <c r="Q47" i="66"/>
  <c r="G17" i="66"/>
  <c r="AX19" i="66"/>
  <c r="J9" i="66"/>
  <c r="T29" i="66"/>
  <c r="AD29" i="66"/>
  <c r="AD39" i="66"/>
  <c r="J39" i="66"/>
  <c r="AN39" i="66"/>
  <c r="T39" i="66"/>
  <c r="AX29" i="66"/>
  <c r="AD49" i="66"/>
  <c r="AD19" i="66"/>
  <c r="J19" i="66"/>
  <c r="AX39" i="66"/>
  <c r="AX49" i="66"/>
  <c r="T49" i="66"/>
  <c r="AN29" i="66"/>
  <c r="T9" i="66"/>
  <c r="AN19" i="66"/>
  <c r="AX9" i="66"/>
  <c r="AN9" i="66"/>
  <c r="AD9" i="66"/>
  <c r="T19" i="66"/>
  <c r="J49" i="66"/>
  <c r="AN49" i="66"/>
  <c r="J29" i="66"/>
  <c r="M19" i="66"/>
  <c r="AQ39" i="66"/>
  <c r="M9" i="66"/>
  <c r="M29" i="66"/>
  <c r="W9" i="66"/>
  <c r="AG9" i="66"/>
  <c r="BA49" i="66"/>
  <c r="M39" i="66"/>
  <c r="AQ19" i="66"/>
  <c r="AG49" i="66"/>
  <c r="BA19" i="66"/>
  <c r="AQ9" i="66"/>
  <c r="W19" i="66"/>
  <c r="W29" i="66"/>
  <c r="AQ49" i="66"/>
  <c r="AG19" i="66"/>
  <c r="AG29" i="66"/>
  <c r="BA29" i="66"/>
  <c r="AG39" i="66"/>
  <c r="W39" i="66"/>
  <c r="W49" i="66"/>
  <c r="M49" i="66"/>
  <c r="AQ29" i="66"/>
  <c r="BA9" i="66"/>
  <c r="BA39" i="66"/>
  <c r="AT56" i="66"/>
  <c r="AT16" i="66"/>
  <c r="P36" i="66"/>
  <c r="AJ26" i="66"/>
  <c r="AJ46" i="66"/>
  <c r="Z46" i="66"/>
  <c r="AT36" i="66"/>
  <c r="AT26" i="66"/>
  <c r="P26" i="66"/>
  <c r="P56" i="66"/>
  <c r="BD16" i="66"/>
  <c r="Z36" i="66"/>
  <c r="BD36" i="66"/>
  <c r="AT46" i="66"/>
  <c r="AJ16" i="66"/>
  <c r="BD26" i="66"/>
  <c r="Z56" i="66"/>
  <c r="P46" i="66"/>
  <c r="BD46" i="66"/>
  <c r="BD56" i="66"/>
  <c r="AJ36" i="66"/>
  <c r="Z16" i="66"/>
  <c r="AJ56" i="66"/>
  <c r="Z26" i="66"/>
  <c r="P16" i="66"/>
  <c r="O41" i="66"/>
  <c r="Y41" i="66"/>
  <c r="Y11" i="66"/>
  <c r="AS31" i="66"/>
  <c r="O21" i="66"/>
  <c r="AS21" i="66"/>
  <c r="AI51" i="66"/>
  <c r="AI41" i="66"/>
  <c r="BC31" i="66"/>
  <c r="O11" i="66"/>
  <c r="AI31" i="66"/>
  <c r="BC41" i="66"/>
  <c r="BC11" i="66"/>
  <c r="BC51" i="66"/>
  <c r="AI11" i="66"/>
  <c r="Y51" i="66"/>
  <c r="AS51" i="66"/>
  <c r="AS11" i="66"/>
  <c r="BC21" i="66"/>
  <c r="AS41" i="66"/>
  <c r="Y21" i="66"/>
  <c r="Y31" i="66"/>
  <c r="O31" i="66"/>
  <c r="O51" i="66"/>
  <c r="AI21" i="66"/>
  <c r="L15" i="66"/>
  <c r="AF15" i="66"/>
  <c r="AP25" i="66"/>
  <c r="V45" i="66"/>
  <c r="AP45" i="66"/>
  <c r="AP15" i="66"/>
  <c r="AQ47" i="66"/>
  <c r="AG37" i="66"/>
  <c r="M27" i="66"/>
  <c r="AG17" i="66"/>
  <c r="W47" i="66"/>
  <c r="AG7" i="66"/>
  <c r="M7" i="66"/>
  <c r="AG27" i="66"/>
  <c r="M47" i="66"/>
  <c r="AG47" i="66"/>
  <c r="BA27" i="66"/>
  <c r="W27" i="66"/>
  <c r="BA37" i="66"/>
  <c r="W7" i="66"/>
  <c r="M37" i="66"/>
  <c r="BA17" i="66"/>
  <c r="BA47" i="66"/>
  <c r="AQ7" i="66"/>
  <c r="AQ37" i="66"/>
  <c r="BA7" i="66"/>
  <c r="AQ27" i="66"/>
  <c r="W17" i="66"/>
  <c r="W37" i="66"/>
  <c r="M17" i="66"/>
  <c r="AQ17" i="66"/>
  <c r="Z51" i="66"/>
  <c r="AJ41" i="66"/>
  <c r="AJ11" i="66"/>
  <c r="AT41" i="66"/>
  <c r="BD41" i="66"/>
  <c r="Z41" i="66"/>
  <c r="BD21" i="66"/>
  <c r="P51" i="66"/>
  <c r="Z31" i="66"/>
  <c r="Z11" i="66"/>
  <c r="BD31" i="66"/>
  <c r="AT21" i="66"/>
  <c r="AT51" i="66"/>
  <c r="P41" i="66"/>
  <c r="P11" i="66"/>
  <c r="AT11" i="66"/>
  <c r="BD51" i="66"/>
  <c r="P31" i="66"/>
  <c r="BD11" i="66"/>
  <c r="AT31" i="66"/>
  <c r="AJ31" i="66"/>
  <c r="Z21" i="66"/>
  <c r="AJ51" i="66"/>
  <c r="AJ21" i="66"/>
  <c r="P21" i="66"/>
  <c r="BC38" i="66"/>
  <c r="Y8" i="66"/>
  <c r="AI28" i="66"/>
  <c r="Y48" i="66"/>
  <c r="Y18" i="66"/>
  <c r="AI38" i="66"/>
  <c r="O18" i="66"/>
  <c r="AS18" i="66"/>
  <c r="Y38" i="66"/>
  <c r="O28" i="66"/>
  <c r="AS8" i="66"/>
  <c r="BC28" i="66"/>
  <c r="O8" i="66"/>
  <c r="AS38" i="66"/>
  <c r="O38" i="66"/>
  <c r="AI48" i="66"/>
  <c r="AI18" i="66"/>
  <c r="O48" i="66"/>
  <c r="AS28" i="66"/>
  <c r="AI8" i="66"/>
  <c r="AS48" i="66"/>
  <c r="BC18" i="66"/>
  <c r="BC8" i="66"/>
  <c r="BC48" i="66"/>
  <c r="Y28" i="66"/>
  <c r="AW38" i="66"/>
  <c r="AM18" i="66"/>
  <c r="I38" i="66"/>
  <c r="AW28" i="66"/>
  <c r="S8" i="66"/>
  <c r="I28" i="66"/>
  <c r="AW18" i="66"/>
  <c r="AC38" i="66"/>
  <c r="AM48" i="66"/>
  <c r="I48" i="66"/>
  <c r="S38" i="66"/>
  <c r="AM8" i="66"/>
  <c r="AW8" i="66"/>
  <c r="AM28" i="66"/>
  <c r="I8" i="66"/>
  <c r="AM38" i="66"/>
  <c r="S18" i="66"/>
  <c r="AC48" i="66"/>
  <c r="S48" i="66"/>
  <c r="AC18" i="66"/>
  <c r="AC8" i="66"/>
  <c r="AC28" i="66"/>
  <c r="I18" i="66"/>
  <c r="S28" i="66"/>
  <c r="AW48" i="66"/>
  <c r="R23" i="66"/>
  <c r="AB53" i="66"/>
  <c r="AB23" i="66"/>
  <c r="AB33" i="66"/>
  <c r="H13" i="66"/>
  <c r="AB43" i="66"/>
  <c r="AV43" i="66"/>
  <c r="AV23" i="66"/>
  <c r="AV13" i="66"/>
  <c r="AV33" i="66"/>
  <c r="AB13" i="66"/>
  <c r="R33" i="66"/>
  <c r="R53" i="66"/>
  <c r="R13" i="66"/>
  <c r="AL23" i="66"/>
  <c r="H43" i="66"/>
  <c r="AL43" i="66"/>
  <c r="AL33" i="66"/>
  <c r="AV53" i="66"/>
  <c r="AL53" i="66"/>
  <c r="R43" i="66"/>
  <c r="H53" i="66"/>
  <c r="H33" i="66"/>
  <c r="H23" i="66"/>
  <c r="AL13" i="66"/>
  <c r="AF23" i="66"/>
  <c r="AF43" i="66"/>
  <c r="L53" i="66"/>
  <c r="V13" i="66"/>
  <c r="AF33" i="66"/>
  <c r="AF13" i="66"/>
  <c r="L13" i="66"/>
  <c r="L43" i="66"/>
  <c r="AP43" i="66"/>
  <c r="AZ43" i="66"/>
  <c r="V43" i="66"/>
  <c r="AP33" i="66"/>
  <c r="AF53" i="66"/>
  <c r="AZ53" i="66"/>
  <c r="V53" i="66"/>
  <c r="AZ23" i="66"/>
  <c r="L23" i="66"/>
  <c r="AZ13" i="66"/>
  <c r="AZ33" i="66"/>
  <c r="AP23" i="66"/>
  <c r="V23" i="66"/>
  <c r="AP13" i="66"/>
  <c r="L33" i="66"/>
  <c r="AP53" i="66"/>
  <c r="V33" i="66"/>
  <c r="R20" i="66"/>
  <c r="AV40" i="66"/>
  <c r="H10" i="66"/>
  <c r="AB30" i="66"/>
  <c r="H30" i="66"/>
  <c r="AL10" i="66"/>
  <c r="AB50" i="66"/>
  <c r="AB20" i="66"/>
  <c r="AV20" i="66"/>
  <c r="H50" i="66"/>
  <c r="R50" i="66"/>
  <c r="AL40" i="66"/>
  <c r="AB40" i="66"/>
  <c r="AV50" i="66"/>
  <c r="AV10" i="66"/>
  <c r="AL30" i="66"/>
  <c r="AL20" i="66"/>
  <c r="H20" i="66"/>
  <c r="AL50" i="66"/>
  <c r="AB10" i="66"/>
  <c r="R30" i="66"/>
  <c r="R40" i="66"/>
  <c r="H40" i="66"/>
  <c r="AV30" i="66"/>
  <c r="R10" i="66"/>
  <c r="Y44" i="66"/>
  <c r="BC24" i="66"/>
  <c r="AS34" i="66"/>
  <c r="AI24" i="66"/>
  <c r="O44" i="66"/>
  <c r="AS44" i="66"/>
  <c r="Y34" i="66"/>
  <c r="BC54" i="66"/>
  <c r="BC14" i="66"/>
  <c r="AI34" i="66"/>
  <c r="O34" i="66"/>
  <c r="Y54" i="66"/>
  <c r="Y24" i="66"/>
  <c r="O24" i="66"/>
  <c r="AS24" i="66"/>
  <c r="AS14" i="66"/>
  <c r="BC44" i="66"/>
  <c r="AI54" i="66"/>
  <c r="AI44" i="66"/>
  <c r="BC34" i="66"/>
  <c r="Y14" i="66"/>
  <c r="AI14" i="66"/>
  <c r="AS54" i="66"/>
  <c r="O14" i="66"/>
  <c r="O54" i="66"/>
  <c r="AC55" i="66"/>
  <c r="I35" i="66"/>
  <c r="S25" i="66"/>
  <c r="S15" i="66"/>
  <c r="I55" i="66"/>
  <c r="AC45" i="66"/>
  <c r="S35" i="66"/>
  <c r="AC35" i="66"/>
  <c r="AM55" i="66"/>
  <c r="AC15" i="66"/>
  <c r="AM35" i="66"/>
  <c r="S55" i="66"/>
  <c r="AW25" i="66"/>
  <c r="I25" i="66"/>
  <c r="I45" i="66"/>
  <c r="AC25" i="66"/>
  <c r="AW35" i="66"/>
  <c r="AW15" i="66"/>
  <c r="S45" i="66"/>
  <c r="AM45" i="66"/>
  <c r="AW55" i="66"/>
  <c r="I15" i="66"/>
  <c r="AM15" i="66"/>
  <c r="AW45" i="66"/>
  <c r="AM25" i="66"/>
  <c r="AO8" i="66"/>
  <c r="AY38" i="66"/>
  <c r="U18" i="66"/>
  <c r="AO38" i="66"/>
  <c r="K28" i="66"/>
  <c r="U28" i="66"/>
  <c r="AO28" i="66"/>
  <c r="K38" i="66"/>
  <c r="K18" i="66"/>
  <c r="AO18" i="66"/>
  <c r="AY28" i="66"/>
  <c r="U8" i="66"/>
  <c r="AY18" i="66"/>
  <c r="AE48" i="66"/>
  <c r="U48" i="66"/>
  <c r="AY48" i="66"/>
  <c r="AO48" i="66"/>
  <c r="AE38" i="66"/>
  <c r="AY8" i="66"/>
  <c r="AE28" i="66"/>
  <c r="AE18" i="66"/>
  <c r="AE8" i="66"/>
  <c r="K48" i="66"/>
  <c r="U38" i="66"/>
  <c r="K8" i="66"/>
  <c r="W51" i="66"/>
  <c r="BA11" i="66"/>
  <c r="M21" i="66"/>
  <c r="AQ51" i="66"/>
  <c r="BA21" i="66"/>
  <c r="BA41" i="66"/>
  <c r="BA51" i="66"/>
  <c r="M11" i="66"/>
  <c r="W31" i="66"/>
  <c r="W11" i="66"/>
  <c r="M41" i="66"/>
  <c r="AQ31" i="66"/>
  <c r="AG21" i="66"/>
  <c r="AQ11" i="66"/>
  <c r="W41" i="66"/>
  <c r="M31" i="66"/>
  <c r="AG41" i="66"/>
  <c r="AQ21" i="66"/>
  <c r="AG31" i="66"/>
  <c r="M51" i="66"/>
  <c r="W21" i="66"/>
  <c r="AG51" i="66"/>
  <c r="AQ41" i="66"/>
  <c r="AG11" i="66"/>
  <c r="BA31" i="66"/>
  <c r="N50" i="66"/>
  <c r="N10" i="66"/>
  <c r="AH10" i="66"/>
  <c r="AH20" i="66"/>
  <c r="N40" i="66"/>
  <c r="X30" i="66"/>
  <c r="X50" i="66"/>
  <c r="X10" i="66"/>
  <c r="BB30" i="66"/>
  <c r="AH50" i="66"/>
  <c r="AR30" i="66"/>
  <c r="X40" i="66"/>
  <c r="AR10" i="66"/>
  <c r="AH40" i="66"/>
  <c r="AR50" i="66"/>
  <c r="N30" i="66"/>
  <c r="AH30" i="66"/>
  <c r="AR20" i="66"/>
  <c r="N20" i="66"/>
  <c r="AR40" i="66"/>
  <c r="BB40" i="66"/>
  <c r="BB20" i="66"/>
  <c r="X20" i="66"/>
  <c r="BB50" i="66"/>
  <c r="BB10" i="66"/>
  <c r="AV19" i="66"/>
  <c r="H29" i="66"/>
  <c r="AV29" i="66"/>
  <c r="R39" i="66"/>
  <c r="AB29" i="66"/>
  <c r="AL9" i="66"/>
  <c r="AL39" i="66"/>
  <c r="R29" i="66"/>
  <c r="AV49" i="66"/>
  <c r="AB9" i="66"/>
  <c r="R19" i="66"/>
  <c r="H19" i="66"/>
  <c r="AB49" i="66"/>
  <c r="R49" i="66"/>
  <c r="AL19" i="66"/>
  <c r="H49" i="66"/>
  <c r="H9" i="66"/>
  <c r="AL49" i="66"/>
  <c r="AL29" i="66"/>
  <c r="H39" i="66"/>
  <c r="AV39" i="66"/>
  <c r="AB19" i="66"/>
  <c r="AV9" i="66"/>
  <c r="AB39" i="66"/>
  <c r="R9" i="66"/>
  <c r="AQ34" i="66"/>
  <c r="BA24" i="66"/>
  <c r="M34" i="66"/>
  <c r="M44" i="66"/>
  <c r="W44" i="66"/>
  <c r="M24" i="66"/>
  <c r="W34" i="66"/>
  <c r="AG14" i="66"/>
  <c r="AQ54" i="66"/>
  <c r="M54" i="66"/>
  <c r="BA54" i="66"/>
  <c r="AQ24" i="66"/>
  <c r="M14" i="66"/>
  <c r="AG54" i="66"/>
  <c r="BA14" i="66"/>
  <c r="AG24" i="66"/>
  <c r="W54" i="66"/>
  <c r="AG34" i="66"/>
  <c r="W14" i="66"/>
  <c r="AQ44" i="66"/>
  <c r="AQ14" i="66"/>
  <c r="BA34" i="66"/>
  <c r="AG44" i="66"/>
  <c r="BA44" i="66"/>
  <c r="W24" i="66"/>
  <c r="BD33" i="66"/>
  <c r="AT43" i="66"/>
  <c r="AT33" i="66"/>
  <c r="P33" i="66"/>
  <c r="AT23" i="66"/>
  <c r="BD23" i="66"/>
  <c r="AJ53" i="66"/>
  <c r="AT13" i="66"/>
  <c r="Z43" i="66"/>
  <c r="BD43" i="66"/>
  <c r="P13" i="66"/>
  <c r="Z23" i="66"/>
  <c r="Z53" i="66"/>
  <c r="BD53" i="66"/>
  <c r="AJ13" i="66"/>
  <c r="AJ43" i="66"/>
  <c r="Z13" i="66"/>
  <c r="AT53" i="66"/>
  <c r="AJ23" i="66"/>
  <c r="Z33" i="66"/>
  <c r="BD13" i="66"/>
  <c r="P53" i="66"/>
  <c r="P23" i="66"/>
  <c r="AJ33" i="66"/>
  <c r="P43" i="66"/>
  <c r="Q16" i="66"/>
  <c r="AK26" i="66"/>
  <c r="AA16" i="66"/>
  <c r="AK46" i="66"/>
  <c r="Q26" i="66"/>
  <c r="G36" i="66"/>
  <c r="Q36" i="66"/>
  <c r="AU46" i="66"/>
  <c r="Q46" i="66"/>
  <c r="AK16" i="66"/>
  <c r="AA26" i="66"/>
  <c r="AK36" i="66"/>
  <c r="G46" i="66"/>
  <c r="AU26" i="66"/>
  <c r="G56" i="66"/>
  <c r="AA36" i="66"/>
  <c r="AA56" i="66"/>
  <c r="AU36" i="66"/>
  <c r="AK56" i="66"/>
  <c r="AA46" i="66"/>
  <c r="G16" i="66"/>
  <c r="Q56" i="66"/>
  <c r="G26" i="66"/>
  <c r="AU16" i="66"/>
  <c r="AU56" i="66"/>
  <c r="S43" i="66"/>
  <c r="I23" i="66"/>
  <c r="AC13" i="66"/>
  <c r="AC33" i="66"/>
  <c r="AC53" i="66"/>
  <c r="AC43" i="66"/>
  <c r="AW43" i="66"/>
  <c r="AM53" i="66"/>
  <c r="AW23" i="66"/>
  <c r="AW33" i="66"/>
  <c r="I53" i="66"/>
  <c r="AM13" i="66"/>
  <c r="I33" i="66"/>
  <c r="AM33" i="66"/>
  <c r="AC23" i="66"/>
  <c r="AM43" i="66"/>
  <c r="I13" i="66"/>
  <c r="S23" i="66"/>
  <c r="S33" i="66"/>
  <c r="AW53" i="66"/>
  <c r="S53" i="66"/>
  <c r="I43" i="66"/>
  <c r="AM23" i="66"/>
  <c r="AW13" i="66"/>
  <c r="S13" i="66"/>
  <c r="BB17" i="66"/>
  <c r="BB37" i="66"/>
  <c r="N17" i="66"/>
  <c r="X17" i="66"/>
  <c r="AR7" i="66"/>
  <c r="X7" i="66"/>
  <c r="N7" i="66"/>
  <c r="AH37" i="66"/>
  <c r="X47" i="66"/>
  <c r="BB7" i="66"/>
  <c r="N47" i="66"/>
  <c r="X27" i="66"/>
  <c r="BB27" i="66"/>
  <c r="AH47" i="66"/>
  <c r="AH17" i="66"/>
  <c r="AR37" i="66"/>
  <c r="N37" i="66"/>
  <c r="N27" i="66"/>
  <c r="AH7" i="66"/>
  <c r="AR27" i="66"/>
  <c r="AR17" i="66"/>
  <c r="X37" i="66"/>
  <c r="AH27" i="66"/>
  <c r="AR47" i="66"/>
  <c r="BB47" i="66"/>
  <c r="H42" i="66"/>
  <c r="AL52" i="66"/>
  <c r="R22" i="66"/>
  <c r="AV52" i="66"/>
  <c r="AL32" i="66"/>
  <c r="AB32" i="66"/>
  <c r="AL42" i="66"/>
  <c r="AL12" i="66"/>
  <c r="H22" i="66"/>
  <c r="H32" i="66"/>
  <c r="R12" i="66"/>
  <c r="AV22" i="66"/>
  <c r="R52" i="66"/>
  <c r="H52" i="66"/>
  <c r="AB12" i="66"/>
  <c r="R42" i="66"/>
  <c r="AB42" i="66"/>
  <c r="AL22" i="66"/>
  <c r="AV32" i="66"/>
  <c r="R32" i="66"/>
  <c r="H12" i="66"/>
  <c r="AV12" i="66"/>
  <c r="AV42" i="66"/>
  <c r="AB52" i="66"/>
  <c r="AB22" i="66"/>
  <c r="AT19" i="66"/>
  <c r="P29" i="66"/>
  <c r="AT29" i="66"/>
  <c r="P39" i="66"/>
  <c r="BD49" i="66"/>
  <c r="AT39" i="66"/>
  <c r="AT9" i="66"/>
  <c r="BD29" i="66"/>
  <c r="AJ19" i="66"/>
  <c r="BD19" i="66"/>
  <c r="Z29" i="66"/>
  <c r="AJ9" i="66"/>
  <c r="AT49" i="66"/>
  <c r="AJ49" i="66"/>
  <c r="BD9" i="66"/>
  <c r="BD39" i="66"/>
  <c r="Z49" i="66"/>
  <c r="P9" i="66"/>
  <c r="AJ39" i="66"/>
  <c r="Z9" i="66"/>
  <c r="P49" i="66"/>
  <c r="Z39" i="66"/>
  <c r="AJ29" i="66"/>
  <c r="P19" i="66"/>
  <c r="Z19" i="66"/>
  <c r="AW30" i="66"/>
  <c r="AW20" i="66"/>
  <c r="AC50" i="66"/>
  <c r="AC10" i="66"/>
  <c r="S20" i="66"/>
  <c r="I30" i="66"/>
  <c r="S50" i="66"/>
  <c r="AW10" i="66"/>
  <c r="S30" i="66"/>
  <c r="AM50" i="66"/>
  <c r="AM20" i="66"/>
  <c r="AM10" i="66"/>
  <c r="S40" i="66"/>
  <c r="AM40" i="66"/>
  <c r="AC20" i="66"/>
  <c r="AC40" i="66"/>
  <c r="I40" i="66"/>
  <c r="I20" i="66"/>
  <c r="S10" i="66"/>
  <c r="AM30" i="66"/>
  <c r="AW50" i="66"/>
  <c r="I10" i="66"/>
  <c r="AW40" i="66"/>
  <c r="AC30" i="66"/>
  <c r="I50" i="66"/>
  <c r="AJ38" i="66"/>
  <c r="AT18" i="66"/>
  <c r="AT48" i="66"/>
  <c r="AT38" i="66"/>
  <c r="AJ18" i="66"/>
  <c r="AT8" i="66"/>
  <c r="AJ28" i="66"/>
  <c r="P38" i="66"/>
  <c r="Z18" i="66"/>
  <c r="BD28" i="66"/>
  <c r="AJ8" i="66"/>
  <c r="Z8" i="66"/>
  <c r="P28" i="66"/>
  <c r="AT28" i="66"/>
  <c r="Z38" i="66"/>
  <c r="BD48" i="66"/>
  <c r="BD18" i="66"/>
  <c r="BD38" i="66"/>
  <c r="AJ48" i="66"/>
  <c r="P48" i="66"/>
  <c r="P18" i="66"/>
  <c r="P8" i="66"/>
  <c r="Z28" i="66"/>
  <c r="BD8" i="66"/>
  <c r="Z48" i="66"/>
  <c r="AN27" i="66"/>
  <c r="T37" i="66"/>
  <c r="AD17" i="66"/>
  <c r="AX27" i="66"/>
  <c r="T27" i="66"/>
  <c r="AN7" i="66"/>
  <c r="AX7" i="66"/>
  <c r="T47" i="66"/>
  <c r="J27" i="66"/>
  <c r="AN37" i="66"/>
  <c r="J37" i="66"/>
  <c r="AD37" i="66"/>
  <c r="AN17" i="66"/>
  <c r="AN47" i="66"/>
  <c r="AX37" i="66"/>
  <c r="AX47" i="66"/>
  <c r="AD7" i="66"/>
  <c r="AD47" i="66"/>
  <c r="T17" i="66"/>
  <c r="AD27" i="66"/>
  <c r="J17" i="66"/>
  <c r="T7" i="66"/>
  <c r="J7" i="66"/>
  <c r="J47" i="66"/>
  <c r="AX17" i="66"/>
  <c r="AZ34" i="66"/>
  <c r="AF44" i="66"/>
  <c r="V54" i="66"/>
  <c r="AP34" i="66"/>
  <c r="AP14" i="66"/>
  <c r="AP54" i="66"/>
  <c r="V24" i="66"/>
  <c r="AZ14" i="66"/>
  <c r="AF54" i="66"/>
  <c r="AF34" i="66"/>
  <c r="AP24" i="66"/>
  <c r="V44" i="66"/>
  <c r="AF24" i="66"/>
  <c r="AZ44" i="66"/>
  <c r="AF14" i="66"/>
  <c r="V34" i="66"/>
  <c r="AZ54" i="66"/>
  <c r="V14" i="66"/>
  <c r="L14" i="66"/>
  <c r="L54" i="66"/>
  <c r="L24" i="66"/>
  <c r="AZ24" i="66"/>
  <c r="L34" i="66"/>
  <c r="L44" i="66"/>
  <c r="AP44" i="66"/>
  <c r="U31" i="66"/>
  <c r="AO31" i="66"/>
  <c r="AY31" i="66"/>
  <c r="AE11" i="66"/>
  <c r="AE41" i="66"/>
  <c r="AY11" i="66"/>
  <c r="U51" i="66"/>
  <c r="AO51" i="66"/>
  <c r="AE51" i="66"/>
  <c r="K51" i="66"/>
  <c r="AY41" i="66"/>
  <c r="K41" i="66"/>
  <c r="AO11" i="66"/>
  <c r="AO41" i="66"/>
  <c r="U41" i="66"/>
  <c r="AY51" i="66"/>
  <c r="AO21" i="66"/>
  <c r="K11" i="66"/>
  <c r="AE31" i="66"/>
  <c r="K31" i="66"/>
  <c r="AE21" i="66"/>
  <c r="K21" i="66"/>
  <c r="U21" i="66"/>
  <c r="U11" i="66"/>
  <c r="AY21" i="66"/>
  <c r="L36" i="66"/>
  <c r="AZ36" i="66"/>
  <c r="L56" i="66"/>
  <c r="AZ56" i="66"/>
  <c r="V16" i="66"/>
  <c r="L46" i="66"/>
  <c r="AF26" i="66"/>
  <c r="V36" i="66"/>
  <c r="AP36" i="66"/>
  <c r="AZ26" i="66"/>
  <c r="V56" i="66"/>
  <c r="V26" i="66"/>
  <c r="AZ16" i="66"/>
  <c r="V46" i="66"/>
  <c r="L26" i="66"/>
  <c r="AP56" i="66"/>
  <c r="AF46" i="66"/>
  <c r="AZ46" i="66"/>
  <c r="AP46" i="66"/>
  <c r="AP26" i="66"/>
  <c r="AP16" i="66"/>
  <c r="AF56" i="66"/>
  <c r="AF36" i="66"/>
  <c r="L16" i="66"/>
  <c r="AF16" i="66"/>
  <c r="AJ40" i="66"/>
  <c r="BD30" i="66"/>
  <c r="AT30" i="66"/>
  <c r="AT10" i="66"/>
  <c r="P20" i="66"/>
  <c r="Z20" i="66"/>
  <c r="P50" i="66"/>
  <c r="AT40" i="66"/>
  <c r="AJ50" i="66"/>
  <c r="BD10" i="66"/>
  <c r="Z40" i="66"/>
  <c r="AJ30" i="66"/>
  <c r="Z30" i="66"/>
  <c r="BD50" i="66"/>
  <c r="AJ20" i="66"/>
  <c r="AT20" i="66"/>
  <c r="P10" i="66"/>
  <c r="Z10" i="66"/>
  <c r="AJ10" i="66"/>
  <c r="AT50" i="66"/>
  <c r="BD40" i="66"/>
  <c r="BD20" i="66"/>
  <c r="P40" i="66"/>
  <c r="P30" i="66"/>
  <c r="Z50" i="66"/>
  <c r="M46" i="66"/>
  <c r="BA26" i="66"/>
  <c r="AG16" i="66"/>
  <c r="AG36" i="66"/>
  <c r="M26" i="66"/>
  <c r="W56" i="66"/>
  <c r="W26" i="66"/>
  <c r="AG46" i="66"/>
  <c r="BA56" i="66"/>
  <c r="AQ16" i="66"/>
  <c r="M16" i="66"/>
  <c r="W16" i="66"/>
  <c r="BA16" i="66"/>
  <c r="AQ46" i="66"/>
  <c r="M56" i="66"/>
  <c r="AG26" i="66"/>
  <c r="AQ36" i="66"/>
  <c r="AG56" i="66"/>
  <c r="AQ56" i="66"/>
  <c r="BA36" i="66"/>
  <c r="W46" i="66"/>
  <c r="M36" i="66"/>
  <c r="W36" i="66"/>
  <c r="BA46" i="66"/>
  <c r="AQ26" i="66"/>
  <c r="M25" i="66"/>
  <c r="W45" i="66"/>
  <c r="BA15" i="66"/>
  <c r="AG45" i="66"/>
  <c r="W25" i="66"/>
  <c r="AG15" i="66"/>
  <c r="M15" i="66"/>
  <c r="M35" i="66"/>
  <c r="AG35" i="66"/>
  <c r="BA45" i="66"/>
  <c r="AQ15" i="66"/>
  <c r="AQ25" i="66"/>
  <c r="AG55" i="66"/>
  <c r="W15" i="66"/>
  <c r="BA35" i="66"/>
  <c r="W35" i="66"/>
  <c r="M45" i="66"/>
  <c r="M55" i="66"/>
  <c r="BA55" i="66"/>
  <c r="AG25" i="66"/>
  <c r="AQ45" i="66"/>
  <c r="BA25" i="66"/>
  <c r="AQ35" i="66"/>
  <c r="AQ55" i="66"/>
  <c r="W55" i="66"/>
  <c r="AA10" i="66"/>
  <c r="AK30" i="66"/>
  <c r="AK10" i="66"/>
  <c r="AK50" i="66"/>
  <c r="Q50" i="66"/>
  <c r="AU50" i="66"/>
  <c r="G30" i="66"/>
  <c r="AU40" i="66"/>
  <c r="AU30" i="66"/>
  <c r="G40" i="66"/>
  <c r="AK40" i="66"/>
  <c r="AK20" i="66"/>
  <c r="AU10" i="66"/>
  <c r="AA40" i="66"/>
  <c r="Q30" i="66"/>
  <c r="G50" i="66"/>
  <c r="AA50" i="66"/>
  <c r="Q20" i="66"/>
  <c r="AA20" i="66"/>
  <c r="AU20" i="66"/>
  <c r="Q10" i="66"/>
  <c r="G20" i="66"/>
  <c r="G10" i="66"/>
  <c r="AA30" i="66"/>
  <c r="Q40" i="66"/>
  <c r="AQ50" i="66"/>
  <c r="AG10" i="66"/>
  <c r="BA10" i="66"/>
  <c r="BA40" i="66"/>
  <c r="W30" i="66"/>
  <c r="BA30" i="66"/>
  <c r="AQ40" i="66"/>
  <c r="M40" i="66"/>
  <c r="AQ30" i="66"/>
  <c r="M20" i="66"/>
  <c r="AQ20" i="66"/>
  <c r="W10" i="66"/>
  <c r="W40" i="66"/>
  <c r="AG50" i="66"/>
  <c r="AG40" i="66"/>
  <c r="W20" i="66"/>
  <c r="W50" i="66"/>
  <c r="M50" i="66"/>
  <c r="M30" i="66"/>
  <c r="AG20" i="66"/>
  <c r="M10" i="66"/>
  <c r="AG30" i="66"/>
  <c r="BA20" i="66"/>
  <c r="BA50" i="66"/>
  <c r="AQ10" i="66"/>
  <c r="T54" i="66"/>
  <c r="AX44" i="66"/>
  <c r="T24" i="66"/>
  <c r="AN14" i="66"/>
  <c r="AX34" i="66"/>
  <c r="J14" i="66"/>
  <c r="AN44" i="66"/>
  <c r="J44" i="66"/>
  <c r="AD24" i="66"/>
  <c r="AX54" i="66"/>
  <c r="AN54" i="66"/>
  <c r="AN34" i="66"/>
  <c r="T14" i="66"/>
  <c r="AX24" i="66"/>
  <c r="T34" i="66"/>
  <c r="T44" i="66"/>
  <c r="AN24" i="66"/>
  <c r="AD44" i="66"/>
  <c r="AD54" i="66"/>
  <c r="AD34" i="66"/>
  <c r="J54" i="66"/>
  <c r="J24" i="66"/>
  <c r="AX14" i="66"/>
  <c r="J34" i="66"/>
  <c r="AD14" i="66"/>
  <c r="AH35" i="66"/>
  <c r="AR25" i="66"/>
  <c r="BB55" i="66"/>
  <c r="BB25" i="66"/>
  <c r="N25" i="66"/>
  <c r="AH45" i="66"/>
  <c r="BB35" i="66"/>
  <c r="X35" i="66"/>
  <c r="BB45" i="66"/>
  <c r="N15" i="66"/>
  <c r="AR35" i="66"/>
  <c r="AR15" i="66"/>
  <c r="X55" i="66"/>
  <c r="N45" i="66"/>
  <c r="AH15" i="66"/>
  <c r="N55" i="66"/>
  <c r="AR55" i="66"/>
  <c r="AR45" i="66"/>
  <c r="X45" i="66"/>
  <c r="AH55" i="66"/>
  <c r="N35" i="66"/>
  <c r="AH25" i="66"/>
  <c r="X25" i="66"/>
  <c r="BB15" i="66"/>
  <c r="X15" i="66"/>
  <c r="AV7" i="66"/>
  <c r="AB37" i="66"/>
  <c r="H27" i="66"/>
  <c r="AL47" i="66"/>
  <c r="AL27" i="66"/>
  <c r="AL37" i="66"/>
  <c r="H17" i="66"/>
  <c r="H37" i="66"/>
  <c r="AV37" i="66"/>
  <c r="AB17" i="66"/>
  <c r="R47" i="66"/>
  <c r="AV17" i="66"/>
  <c r="AL7" i="66"/>
  <c r="AB27" i="66"/>
  <c r="R37" i="66"/>
  <c r="R27" i="66"/>
  <c r="AV47" i="66"/>
  <c r="R17" i="66"/>
  <c r="H47" i="66"/>
  <c r="AB47" i="66"/>
  <c r="R7" i="66"/>
  <c r="H7" i="66"/>
  <c r="AV27" i="66"/>
  <c r="AL17" i="66"/>
  <c r="AB7" i="66"/>
  <c r="Z44" i="66"/>
  <c r="AT44" i="66"/>
  <c r="BD54" i="66"/>
  <c r="AT34" i="66"/>
  <c r="BD14" i="66"/>
  <c r="AT24" i="66"/>
  <c r="P14" i="66"/>
  <c r="P24" i="66"/>
  <c r="BD44" i="66"/>
  <c r="AJ34" i="66"/>
  <c r="AJ44" i="66"/>
  <c r="BD34" i="66"/>
  <c r="P44" i="66"/>
  <c r="P54" i="66"/>
  <c r="BD24" i="66"/>
  <c r="AJ54" i="66"/>
  <c r="Z34" i="66"/>
  <c r="Z54" i="66"/>
  <c r="AT54" i="66"/>
  <c r="Z24" i="66"/>
  <c r="AT14" i="66"/>
  <c r="Z14" i="66"/>
  <c r="P34" i="66"/>
  <c r="AJ24" i="66"/>
  <c r="AJ14" i="66"/>
  <c r="O19" i="66"/>
  <c r="BC39" i="66"/>
  <c r="AS9" i="66"/>
  <c r="AI39" i="66"/>
  <c r="BC9" i="66"/>
  <c r="AI9" i="66"/>
  <c r="AS29" i="66"/>
  <c r="AS39" i="66"/>
  <c r="AI29" i="66"/>
  <c r="AI49" i="66"/>
  <c r="BC29" i="66"/>
  <c r="AI19" i="66"/>
  <c r="AS49" i="66"/>
  <c r="AS19" i="66"/>
  <c r="O9" i="66"/>
  <c r="Y29" i="66"/>
  <c r="BC49" i="66"/>
  <c r="O39" i="66"/>
  <c r="O29" i="66"/>
  <c r="O49" i="66"/>
  <c r="Y39" i="66"/>
  <c r="BC19" i="66"/>
  <c r="Y19" i="66"/>
  <c r="Y49" i="66"/>
  <c r="Y9" i="66"/>
  <c r="O37" i="66"/>
  <c r="AS37" i="66"/>
  <c r="Y47" i="66"/>
  <c r="AI47" i="66"/>
  <c r="O27" i="66"/>
  <c r="AS27" i="66"/>
  <c r="Y27" i="66"/>
  <c r="Y37" i="66"/>
  <c r="AS17" i="66"/>
  <c r="AI17" i="66"/>
  <c r="BC37" i="66"/>
  <c r="Y17" i="66"/>
  <c r="AS47" i="66"/>
  <c r="BC7" i="66"/>
  <c r="AI37" i="66"/>
  <c r="BC17" i="66"/>
  <c r="AS7" i="66"/>
  <c r="AI7" i="66"/>
  <c r="BC27" i="66"/>
  <c r="BC47" i="66"/>
  <c r="O17" i="66"/>
  <c r="Y7" i="66"/>
  <c r="O7" i="66"/>
  <c r="AI27" i="66"/>
  <c r="O47" i="66"/>
  <c r="Y28" i="37" a="1"/>
  <c r="Z52" i="37" a="1"/>
  <c r="Y50" i="37" a="1"/>
  <c r="Y9" i="37" a="1"/>
  <c r="Z41" i="37" a="1"/>
  <c r="Z40" i="37" a="1"/>
  <c r="Z49" i="37" a="1"/>
  <c r="Z16" i="37" a="1"/>
  <c r="Y31" i="37" a="1"/>
  <c r="Z7" i="37" a="1"/>
  <c r="Y19" i="37" a="1"/>
  <c r="Y56" i="37" a="1"/>
  <c r="Y23" i="37" a="1"/>
  <c r="Z53" i="37" a="1"/>
  <c r="Z27" i="37" a="1"/>
  <c r="Z38" i="37" a="1"/>
  <c r="Z24" i="37" a="1"/>
  <c r="Y44" i="37" a="1"/>
  <c r="Z14" i="37" a="1"/>
  <c r="Y36" i="37" a="1"/>
  <c r="Z37" i="37" a="1"/>
  <c r="Y42" i="37" a="1"/>
  <c r="Z47" i="37" a="1"/>
  <c r="Y29" i="37" a="1"/>
  <c r="Z54" i="37" a="1"/>
  <c r="Y12" i="37" a="1"/>
  <c r="Z46" i="37" a="1"/>
  <c r="Y18" i="37" a="1"/>
  <c r="Y15" i="37" a="1"/>
  <c r="Z32" i="37" a="1"/>
  <c r="Y35" i="37" a="1"/>
  <c r="Y48" i="37" a="1"/>
  <c r="Y11" i="37" a="1"/>
  <c r="Z22" i="37" a="1"/>
  <c r="Y51" i="37" a="1"/>
  <c r="Y34" i="37" a="1"/>
  <c r="Z55" i="37" a="1"/>
  <c r="Y57" i="37" a="1"/>
  <c r="Y17" i="37" a="1"/>
  <c r="Z33" i="37" a="1"/>
  <c r="Y21" i="37" a="1"/>
  <c r="Y13" i="37" a="1"/>
  <c r="Z45" i="37" a="1"/>
  <c r="Y25" i="37" a="1"/>
  <c r="Y43" i="37" a="1"/>
  <c r="Y20" i="37" a="1"/>
  <c r="Z8" i="37" a="1"/>
  <c r="Y10" i="37" a="1"/>
  <c r="Y26" i="37" a="1"/>
  <c r="Y39" i="37" a="1"/>
  <c r="Y30" i="37" a="1"/>
  <c r="Y28" i="37" l="1"/>
  <c r="Y30" i="37"/>
  <c r="Y50" i="37"/>
  <c r="Y36" i="37"/>
  <c r="Y11" i="37"/>
  <c r="Y19" i="37"/>
  <c r="Y56" i="37"/>
  <c r="Y31" i="37"/>
  <c r="Z32" i="37"/>
  <c r="Z53" i="37"/>
  <c r="Z24" i="37"/>
  <c r="Z54" i="37"/>
  <c r="Z40" i="37"/>
  <c r="Z46" i="37"/>
  <c r="Z14" i="37"/>
  <c r="Z22" i="37"/>
  <c r="Z41" i="37"/>
  <c r="Y15" i="37"/>
  <c r="Y9" i="37"/>
  <c r="Y25" i="37"/>
  <c r="Y43" i="37"/>
  <c r="Y48" i="37"/>
  <c r="Y42" i="37"/>
  <c r="Y51" i="37"/>
  <c r="Z38" i="37"/>
  <c r="Z37" i="37"/>
  <c r="Y35" i="37"/>
  <c r="Y21" i="37"/>
  <c r="Y17" i="37"/>
  <c r="Y18" i="37"/>
  <c r="Y10" i="37"/>
  <c r="Y23" i="37"/>
  <c r="Z33" i="37"/>
  <c r="Z49" i="37"/>
  <c r="Z52" i="37"/>
  <c r="Z47" i="37"/>
  <c r="Y29" i="37"/>
  <c r="Y44" i="37"/>
  <c r="Y57" i="37"/>
  <c r="Y39" i="37"/>
  <c r="Z16" i="37"/>
  <c r="Z27" i="37"/>
  <c r="Z7" i="37"/>
  <c r="Y34" i="37"/>
  <c r="Y26" i="37"/>
  <c r="Y13" i="37"/>
  <c r="Y20" i="37"/>
  <c r="Y12" i="37"/>
  <c r="Z55" i="37"/>
  <c r="Z8" i="37"/>
  <c r="Z45" i="37"/>
  <c r="Z13" i="37" a="1"/>
  <c r="Z15" i="37" a="1"/>
  <c r="Z36" i="37" a="1"/>
  <c r="Z19" i="37" a="1"/>
  <c r="Z51" i="37" a="1"/>
  <c r="Z30" i="37" a="1"/>
  <c r="Z48" i="37" a="1"/>
  <c r="Z42" i="37" a="1"/>
  <c r="Z44" i="37" a="1"/>
  <c r="Z12" i="37" a="1"/>
  <c r="Z9" i="37" a="1"/>
  <c r="Z21" i="37" a="1"/>
  <c r="Z17" i="37" a="1"/>
  <c r="Z18" i="37" a="1"/>
  <c r="Z31" i="37" a="1"/>
  <c r="Z23" i="37" a="1"/>
  <c r="Z20" i="37" a="1"/>
  <c r="Z39" i="37" a="1"/>
  <c r="Z50" i="37" a="1"/>
  <c r="Z25" i="37" a="1"/>
  <c r="Z34" i="37" a="1"/>
  <c r="Z29" i="37" a="1"/>
  <c r="Z28" i="37" a="1"/>
  <c r="Z11" i="37" a="1"/>
  <c r="Z56" i="37" a="1"/>
  <c r="Z43" i="37" a="1"/>
  <c r="Z35" i="37" a="1"/>
  <c r="Z10" i="37" a="1"/>
  <c r="Z57" i="37" a="1"/>
  <c r="Z26" i="37" a="1"/>
  <c r="Z28" i="37" l="1"/>
  <c r="Z50" i="37"/>
  <c r="Z30" i="37"/>
  <c r="Z11" i="37"/>
  <c r="Z36" i="37"/>
  <c r="Z31" i="37"/>
  <c r="Z56" i="37"/>
  <c r="Z19" i="37"/>
  <c r="Z44" i="37"/>
  <c r="Z48" i="37"/>
  <c r="Z34" i="37"/>
  <c r="Z18" i="37"/>
  <c r="Z43" i="37"/>
  <c r="Z12" i="37"/>
  <c r="Z20" i="37"/>
  <c r="Z29" i="37"/>
  <c r="Z10" i="37"/>
  <c r="Z17" i="37"/>
  <c r="Z21" i="37"/>
  <c r="Z25" i="37"/>
  <c r="Z39" i="37"/>
  <c r="Z35" i="37"/>
  <c r="Z15" i="37"/>
  <c r="Z57" i="37"/>
  <c r="Z13" i="37"/>
  <c r="Z26" i="37"/>
  <c r="Z23" i="37"/>
  <c r="Z51" i="37"/>
  <c r="Z42" i="37"/>
  <c r="Z9" i="37"/>
</calcChain>
</file>

<file path=xl/comments1.xml><?xml version="1.0" encoding="utf-8"?>
<comments xmlns="http://schemas.openxmlformats.org/spreadsheetml/2006/main">
  <authors>
    <author>tc={87C90A3F-6C41-4CC5-B275-0EBF21E18578}</author>
    <author>tc={8CF2A9C7-0871-442E-BF08-F09B3A2AA12D}</author>
    <author>tc={D7691C1B-C1EE-49D2-8AA5-342D6D14C266}</author>
    <author>tc={0C0FDE02-A417-40D7-ADBD-08347F85943E}</author>
    <author>tc={78194232-4A54-4027-B85C-2E56BDB9369A}</author>
  </authors>
  <commentList>
    <comment ref="AC6"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Actividades dentro del flujo del proceso donde existe evidencia o se tienen indicios de que pueden ocurrir eventos de riesgo operativo y deben mantenerse bajo control</t>
        </r>
      </text>
    </comment>
    <comment ref="AD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área de impacto es la consecuencia económica o reputacional a la cual se ve expuesta la organización en caso de materializarse un riesgo</t>
        </r>
      </text>
    </comment>
    <comment ref="AE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son las fuentes generadoras de riesgos: Procesos, Talento Humano, Tecnología, Infraestructura, evento externo</t>
        </r>
      </text>
    </comment>
    <comment ref="AF6"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En lo posblke iniciar con la frase Posibilidad de, y debe contener Impacto (que?) + Causa Inmediata (como?) + Causa Raiz (por que)</t>
        </r>
      </text>
    </comment>
    <comment ref="AG6"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cuanta las categorias definidas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bk>
  </futureMetadata>
  <cellMetadata count="1">
    <bk>
      <rc/>
    </bk>
  </cellMetadata>
</metadata>
</file>

<file path=xl/sharedStrings.xml><?xml version="1.0" encoding="utf-8"?>
<sst xmlns="http://schemas.openxmlformats.org/spreadsheetml/2006/main" count="3133" uniqueCount="1186">
  <si>
    <t>PROCESO</t>
  </si>
  <si>
    <t xml:space="preserve">Código:                         </t>
  </si>
  <si>
    <t xml:space="preserve"> FO-MC-07-02</t>
  </si>
  <si>
    <t>GESTIÓN DE ANÁLISIS Y MEJORA CONTINUA</t>
  </si>
  <si>
    <t xml:space="preserve">Versión:                                             </t>
  </si>
  <si>
    <t>CONOCIMIENTO Y ANÁLISIS DE LA ENTIDAD</t>
  </si>
  <si>
    <t xml:space="preserve">Vigente desde: </t>
  </si>
  <si>
    <t>Los objetivos de proceso deben ser analizados con base en las características mínimas (específico, medible, alcanzable, relevante y proyectado en el tiempo) y además se debe revisar si están alineados con la misión y visión, es decir que contribuya a los objetivos estratégicos de la DNBC, para tal fin el líder junto con el gestor de proceso bebe analizar:
•	Cómo el proceso contribuye al logro de la misión, visión y objetivos estratégicos de la institución.
•	Cuáles son los procesos con los cuales interactúa para lograr sus objetivos
•	Quienes son las partes interesadas del proceso (a quien le ofrezco el servicio)
Para lo cual debe conocer: 
•	La misión, visión y objetivos estratégicos
•	La cadena de valor
•	El mapa de procesos
•	La caracterización del proceso
Realizado este análisis el Líder del Proceso puede verificar si el objetivo es adecuado o debe ser replanteado.</t>
  </si>
  <si>
    <t>MISIÓN</t>
  </si>
  <si>
    <t>Somos la entidad encargada de emitir lineamientos e implementar políticas, gestionar recursos y generar estrategias, coadyuvando al fortalecimiento de la actividad bomberil, para la prestación efectiva del servicio público esencial de bomberos, bajo el marco de la gestión integral del riesgo a favor de la protección de la vida, bienes y medio ambiente.</t>
  </si>
  <si>
    <t>VISIÓN</t>
  </si>
  <si>
    <t>A 2030 La Dirección Nacional de Bomberos de Colombia será reconocida por las instituciones de Bomberos y Comunidades como una entidad de servicio de alta calidad relacionado con el óptimo cumplimento de nuestras actividades misionales contribuyendo a un desarrollo sostenible.</t>
  </si>
  <si>
    <t>Nivel</t>
  </si>
  <si>
    <t>Nombre del Proceso</t>
  </si>
  <si>
    <t>Objetivo</t>
  </si>
  <si>
    <t>Alcance</t>
  </si>
  <si>
    <t>ID</t>
  </si>
  <si>
    <t>Estratégicos</t>
  </si>
  <si>
    <t>Planeación Estratégica</t>
  </si>
  <si>
    <t>Orientar ala DNBC en ladirección efectiva e integradade las estrategias y lineamientos que estructuren los planes, programas y proyectos de la Entidad, con el fin de impactar positivamente el servicio entregado a los grupos de valor, mediante  los  lineamientos  definidos  en  el  marco  del  Plan  Nacional  de  Desarrollo,  el  Plan  Estratégico  Sectorial  y  el Sistema de Gestión.</t>
  </si>
  <si>
    <t>Inicia con el diagnóstico estratégico de la DNBC para el direccionamientode la formulación de los planes, programas y proyectos, iniciativas y/o actividades que darán cumplimiento a los objetivos estratégicos institucionales; asociando recursos, clarificando responsabilidades, indicadores de desempeño y conectando el proceso presupuestario con la planeación estratégica. Finaliza con actividades de control y monitoreo en las cuales se determina el progreso en el cumplimiento de la estrategia.</t>
  </si>
  <si>
    <t>a</t>
  </si>
  <si>
    <t>Gestión de Comunicaciones</t>
  </si>
  <si>
    <t>Comunicar, producir e intercambiarde maneraoportunay eficaz de la información con los grupos de interés y grupos de valor de la DNBC, por medio del impacto de las estrategias de comunicación organizacional e informativa a través de los canales oficiales definidos para posicionar la imagen de la entidad.</t>
  </si>
  <si>
    <t>Inicia con la planeación de estrategias de comunicación, se recopila y trata la informaciónde acuerdo a las estrategias planeadas, se crean los productos, continua con la gestión de contenidos en los canales de comunicación de la DNBC y se realiza seguimiento mensual al impacto que tuvo en redes sociales; en paralelo de manera interna se crea contenido para  los  diversos  procesos,  así  como  se  incentiva  el  uso  de  los  mismos  canales  con  contenido  creado  por  los  demás procesos  y  producido  e  incluso  publicado  por comunicaciones  y  finaliza con  la  divulgación  de  información  clara, oportuna y objetiva, por medio del correo institucional para todos los funcionarios y contratistas de la entidad.</t>
  </si>
  <si>
    <t>b</t>
  </si>
  <si>
    <t>Gestión de Análisis y Mejora Continua</t>
  </si>
  <si>
    <t>Asegurar el mantenimiento y la mejora continua del Sistema de Gestión, con el propósito de articular y mejorar el Sistema de Control Interno de la DNBC a través del diseño de directrices, socialización y acompañamiento para la implementación de acciones coordinadas con losprocesos.</t>
  </si>
  <si>
    <t xml:space="preserve">Inicia con la autoevaluación institucional de la entidadpara identificar las acciones correctivas y preventivas para la mejora continua, continua con la asesoría y acompañamiento a los procesospara el diseño y/o actualización de sus mapas  de  riesgos,  indicadores  de  gestión,planes  de  mejoramientoy  finaliza  con  la verificación  del  avance  y cumplimiento  de los  planes  de  mejoramientodefinidos  por  los  procesoy  el ajuste  a  las políticas,  instrumentos, lineamientos,   técnicas,   planes,   orientaciones   y   metodologías   para   la   implementación,   documentación, mantenimiento y mejora del Sistema de Gestión. </t>
  </si>
  <si>
    <t>c</t>
  </si>
  <si>
    <t>Gestión de Coop. Inter. y alianzas estratégicas</t>
  </si>
  <si>
    <t>Coordinar acciones y alianzas que permitan la consecución de recursos financieros, físicos, humanos y técnicos, para el fortalecimiento  de  los  Bomberos  de  Colombia. Esto  a  través  de  entidades  del  sector Público,  privado  y  cooperantesnacionales eInternacionales, con el fin de generar complementariedad en las acciones que realiza la Dirección Nacional de Bomberos de Colombia.</t>
  </si>
  <si>
    <t>Inicia  con  la  identificación  de  necesidades  de  cooperación  y relacionamiento  internacional  para  las  Instituciones Bomberiles de Colombia o en solicitudes directas de acompañamiento generadas por los Bomberos o instituciones a la DNBC en acciones relacionadas con el proceso, continúa con la generación de iniciativas o actividades que constituyan un Plan de Acción anual y aporten al Plan Estratégico Institucional, que permita orientar acciones desarrolladas a través de planes, programas y proyectosy finaliza con actividades de monitoreo, seguimiento y evaluación, con el fin de medir la efectividad de las metas planteadas y analizar acciones de mejoramiento continuo.</t>
  </si>
  <si>
    <t>d</t>
  </si>
  <si>
    <t>Gestión de Atención al Usuario</t>
  </si>
  <si>
    <t>Gestionar dentro de los términos de ley, los requerimientos formulados por laciudadaníay grupos de interés,para satisfacer  sus  necesidades,  mediante  la  orientación  y  atención  de  peticiones,  quejas, reclamos,  sugerencias  y denuncias, así como evaluar la percepción de los servicios y tramites ofrecidos por laDNBC.</t>
  </si>
  <si>
    <t>Inicia con la presentación de las solicitudes de trámites, servicios, peticiones, quejas, reclamos y sugerencias por parte de las partes interesadas a través de canales telefónica, virtual y presencial y termina con la prestación de los servicios o atención de las PQRSD y la medición de la percepción de los usuarios frente a la prestación de los servicios.</t>
  </si>
  <si>
    <t>e</t>
  </si>
  <si>
    <t>Misionales</t>
  </si>
  <si>
    <t>Formulación, actualización y acompañamiento normativo y operativo</t>
  </si>
  <si>
    <t>Asesorar el desarrollo de la gestión de los Cuerpos de Bomberos del País y grupos de Interés, mediante la proyección y socialización de directrices jurídicas, así como el apoyo legalen aspectos técnicos, administrativos y operativos.</t>
  </si>
  <si>
    <t xml:space="preserve">Inicia con la llegada de solicitudesde conceptosy la recepción de PQRSD de las entidades territoriales, cuerpos de bomberos del país, y grupos de interés relacionados con la prestación  del  servicio público esencial  de  la  gestión  integral  del  riesgo  contra  incendios,  los  preparativos  y  atención  de  rescates  en  todas  sus modalidades y la atención  de  incidentes  con  materiales  peligrosos,  relacionadas  con  contenido    jurídico    y    técnico    en    materia  bomberil  y/o  con  la  identificación  de   la  necesidad   de   establecer   una directriz,   en  donde   se  plasme  la  posición  oficial  de  la  Dirección  Nacional  de  Bomberos,  para  emitir  un  acto administrativoo concepto. Finaliza con el acompañamiento y asesoría a cuerpos de bomberos y entes territorialesa través de la respuesta a la PQRSD y/o la expedición del concepto o actos administrativos suscritos. </t>
  </si>
  <si>
    <t>f</t>
  </si>
  <si>
    <t>Coordinación Operativa</t>
  </si>
  <si>
    <t>Apoyar  técnica  y  operativamente  a  los  cuerpos  de  bomberos  del  país,  para  garantizar  una  adecuada  gestión  en  la prestación del servicio público esencial en la atención de emergencias y eventos que se presentan relacionados con la gestión integral del riesgo contra incendio, los preparativos y atención de rescate en todas sus modalidades y la atención de incidentes con materiales peligrosos, mediante el monitoreo y seguimiento a los eventos, emergencias, y desastres que se presenten en el territorio nacional, con el fin de generar información de valor para la toma de decisiones.</t>
  </si>
  <si>
    <t>Este proceso inicia con la recepción del reporte por parte de los cuerpos de bomberos del país de la emergencia en la Central de Información y Telecomunicaciones de la DNBC (CITEL), continúa con el monitoreo y seguimiento al evento, y /o emergencia, por medio de la plataforma RUE, activación de protocolos y acompañamiento en la respuesta a emergencias en sus diferentes modalidades, así como labores de acompañamiento para la prevención y preparación frente al riesgo en  el  territorio  nacional,  y  finaliza  con  la  generación  de  información  de  eventos,  emergencias  y  desastres  al  sistema  de registro único RUE.</t>
  </si>
  <si>
    <t>g</t>
  </si>
  <si>
    <t>Fortalecimiento Bomberil para la Respuesta</t>
  </si>
  <si>
    <t>Fortalecer técnica y operativamente a los cuerpos de bomberos del país, para la prestación del servicio público esencial, el cual contempla la gestión integral del riesgo contra incendios, los preparativos y atención de rescates en todas sus modalidades y la atención de incidentes con materiales peligrosos mediante el análisis y evaluación de las necesidades de inversión.</t>
  </si>
  <si>
    <t>El proceso inicia con la presentación de los proyectos priorizados por el comité técnicode la DNBC a la Junta Nacional de Bomberos, la cual visa y aprueba de acuerdo al presupuesto de la vigenciay oficializa mediante acta donde aparece la regionalización con los Cuerpos de Bomberos beneficiarios. Una vez se adquieren los bienespara el fortalecimiento de los Cuerpos de Bomberos se realiza la supervisión de los contratos respectivos y se finaliza con la entrega de facturas y actas de recibo a satisfacción al encargado del almacén de la DNBC.</t>
  </si>
  <si>
    <t>h</t>
  </si>
  <si>
    <t>Inspección, Vigilancia y Control</t>
  </si>
  <si>
    <t>Verificar el cumplimiento de las condiciones mínimas de capacidad legal, operativa, técnica, financiera y administrativa de los cuerpos de bomberos del país, para la prestación del servicio público esencial de gestión integral de riesgo contra incendio, los preparativos y atención de rescates en todas sus modalidades y la respuesta a incidentes con materiales peligrosos, mediante la debida aplicación de los estándares mínimos para la prestación del servicio acorde a la normatividad vigente.</t>
  </si>
  <si>
    <t>Inicia con la identificación de necesidades e inquietudes de las instituciones bomberiles, entes y autoridades territoriales y entidades de orden nacional, frente a los requerimientos de inspección, vigilancia y control determinados por la DNBC, para los Cuerpos de Bomberos del País, con el fin de obtener su habilitación y su legitimidad para desarrollar el cumplimiento de su actividad bomberil, finaliza con la vigilancia y control para que los Cuerpos de Bomberos cumplan con los requisitos y planes de mejora bajo los cuales se otorga el Certificado de Cumplimiento, hasta la expedición y renovación del certificado de cumplimiento.</t>
  </si>
  <si>
    <t>i</t>
  </si>
  <si>
    <t>Educación Nacional de Bomberos</t>
  </si>
  <si>
    <t>Desarrollar, estructurar e implementar las políticas y lineamientos de educaciónpara los bomberos del país, mediante el diseño,divulgación y validaciónde los instrumentosa través del proceso de educación nacional.</t>
  </si>
  <si>
    <t>Inicia con el diseño y desarrollo de políticas ylineamientos académicos de formación para bomberosdesde el ciclo básico hasta el  más  alto  nivel  de  especialización,  acordes  con  la  normativa  vigente,  estableciendo  pautas metodológicas  en:registros  y constancias  de  procesos  de  formación,  reconocimiento  de  instructores, reconocimiento  de  escuelas  de  formaciónpara bomberos, centros de entrenamiento de brigadas contraincendios y proyectos de investigación odesarrollo en áreas del saberpara los bomberos de Colombia.</t>
  </si>
  <si>
    <t>j</t>
  </si>
  <si>
    <t>Apoyo</t>
  </si>
  <si>
    <t>Gestión del Talento Humano</t>
  </si>
  <si>
    <t>Planear, organizar, ejecutar y controlar las actividades que promuevan la provisión y desarrollo del talento humano, bienestar y mejoramiento de las competencias laborales, la seguridad y salud en el trabajo, así como la gestión de situaciones administrativas que se generen en el ingreso, permanencia o retiro del personal de la Dirección Nacional de Bomberos de Colombia DNBC.</t>
  </si>
  <si>
    <t>Inicia con la vinculación del talento humano ala planta de personal de la DNBC, continúa con la administraciónydesarrollosegurodel  talento  humano,a  través  del  cumplimiento de  las  actividades  propuestas  y  planes  de mejoramientoy culmina con la terminación de la relación laboral.</t>
  </si>
  <si>
    <t>k</t>
  </si>
  <si>
    <t>Gestión de Asuntos disciplinarios</t>
  </si>
  <si>
    <t>Realizar las investigaciones en materia disciplinaria a los funcionarios y exfuncionarios de la Dirección Nacional de Bomberos, para la imposición de sanciones, absolución o auto de archivo definitivo, de acuerdo con los resultados de dichas investigaciones, mediante la aplicación de la normatividad vigente.</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</si>
  <si>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definitivo.Se incluye las actividades de prevención y sensibilización de asuntos Disciplinarios</t>
  </si>
  <si>
    <t>l</t>
  </si>
  <si>
    <t>Gestión Financiera</t>
  </si>
  <si>
    <t>Gestionar los recursos apropiados a la DNBC, con el fin de ejecutar oportunamente las necesidades de inversión y funcionamiento  de  la  Entidad,  mediante  el  registro  de  operaciones  contables  a  través  de  la  emisión  de Informes financieros, en cumplimiento de su misión institucional.</t>
  </si>
  <si>
    <t>Inicia con la desagregación presupuestal de la DNBC, de acuerdo en el anexo Decreto de Liquidación Presupuestal, continua con la ejecución presupuestal de la vigencia y las modificaciones presupuestales aprobadas y finaliza, con la emisión de los Estados de actividad Financiera, Social y Ambiental.</t>
  </si>
  <si>
    <t>m</t>
  </si>
  <si>
    <t>Gestión Administrativa</t>
  </si>
  <si>
    <t>Administrarde manera eficaz y con oportunidad los recursos físicos y servicios requeridos por los diferentes proceso y áreas de la DNBC para el cumplimiento de la misión institucional, prevaleciendo el cuidado por el medio ambiente</t>
  </si>
  <si>
    <t>Inicia con la identificaciónde necesidades de los procesos para el normal funcionamiento de la DNBC, así como la custodia de los bienes adquiridos para el fortalecimiento bomberil y termina con el suministro y entrega de los bienes y/o servicios solicitados. Alineado con el cumplimiento del PIGA.</t>
  </si>
  <si>
    <t>n</t>
  </si>
  <si>
    <t>Gestión Contractual</t>
  </si>
  <si>
    <t>Gestionar las necesidades contractuales de la DNBC, mediante la adquisición de bienes y servicios para alcanzar las metas  y  los  planes  de  la  Entidad  mediante  el  cumplimiento  y  ejecución  del  Plan  Anual  de Adquisiciones  y  los proyectos aprobados por la Junta Nacional de Bomberos, dando estricto cumplimiento a la normatividad vigente.</t>
  </si>
  <si>
    <t xml:space="preserve">Inicia  con  la  identificación  de  las  necesidades  de  contratación  y  construcción  del  Plan  Anual  de  adquisiciones, continua con la gestión del ciclo contractual, la supervisión y gestión de  contratistas y termina con la terminación y/o liquidación del contrato y convenios, cuando a ello hubiera lugar.  </t>
  </si>
  <si>
    <t>o</t>
  </si>
  <si>
    <t>Gestión Jurídica</t>
  </si>
  <si>
    <t>Propender porque las actuaciones jurídicas y de representación judicial de la DNBC se ajusten al cumplimiento de las normas  constitucionales  y  legales  vigentes,  acompañando  y  asesorando  a  los  procesos  de  laentidad  y  a  los  terceros interesados en procuradesusintereses.</t>
  </si>
  <si>
    <t>Inicia  con  la  solicitud  de  conceptos,  asesorías  y  acompañamientos  jurídicos  requeridos  por  los  CB  y  terceros interesados frente a peticiones que se originen en órganos de control, congreso de la república, entidades del orden nacional, ministerios y organismos de la rama judicial que sean competencia de la Entidad y finaliza con la gestión, la elaboración y/o revisión de dichos conceptos o asesorías jurídicas, de conformidad con las directrices internas y normas legales vigentes.</t>
  </si>
  <si>
    <t>p</t>
  </si>
  <si>
    <t>Gestión Documental</t>
  </si>
  <si>
    <t>Evaluar el cumplimiento y la efectividad del Sistema de Gestión para apoyar a la Alta Dirección en la toma de decisiones y generación de acciones, orientadas al cumplimiento de objetivos y metas institucionales, mediante la ejecución del Plan Anual de Auditoria.</t>
  </si>
  <si>
    <t>Inicia con la elaboración del Plan Anual de Auditoria, que comprende las actividades encaminadas al cumplimiento de los roles asignados al proceso tales como: liderazgo estratégico, evaluación de la Gestión del Riesgo, enfoque hacia la prevención, relación con entes externos de control y evaluación y seguimiento y, concluye con la comunicación de resultados para la toma de acciones correctivas, preventivas y de mejora por parte de los responsables de los procesos.</t>
  </si>
  <si>
    <t>q</t>
  </si>
  <si>
    <t>Gestión de Tecnologia e Informática</t>
  </si>
  <si>
    <t>Administrar y mantener la infraestructura tecnológica y los sistemas de información, para soportar los procesos de la DNBC, mediante el soporte y mantenimiento de los servicios de TI, brindando atención oportuna a los requerimientos de soporte tecnológicode los usuarios</t>
  </si>
  <si>
    <t>nicia con la planeación de  TI, continúa con la  administración de  los  servicios tecnológicos,  el  mantenimiento de  la infraestructura  tecnológica  y  seguridad  de  la  información,  finalizando  con  el  soporte  técnico  de  acuerdo  a  los requerimientos de los demás procesos en la Entidad.</t>
  </si>
  <si>
    <t>r</t>
  </si>
  <si>
    <t>Evaluación y Seguimiento</t>
  </si>
  <si>
    <t>Evaluar el cumplimiento y la efectividad del Sistema de Gestión para apoyar a la Alta Dirección en la toma de decisiones y generación de acciones, orientadas al cumplimiento de objetivos y metas institucionales, mediante la ejecución del Plan Anual de Auditoria</t>
  </si>
  <si>
    <t>s</t>
  </si>
  <si>
    <t>PROCESO
ANÁLISIS Y MEJORA CONTINUA</t>
  </si>
  <si>
    <t>MATRIZ DE RIESGOS</t>
  </si>
  <si>
    <t>Identificación del Riesgo</t>
  </si>
  <si>
    <t>IDENTIFICACIÓN DEL RIESGO</t>
  </si>
  <si>
    <t>ANÁLISIS INHERENTE DE RIESGOS</t>
  </si>
  <si>
    <t>Ubicación Mapa de Calor Inherente</t>
  </si>
  <si>
    <t>Valor Riesgo Inherente</t>
  </si>
  <si>
    <t>VALORACIÓN - RIESGO RESIDUAL</t>
  </si>
  <si>
    <t>Ubicación Mapa de Calor Residual</t>
  </si>
  <si>
    <t>Valor Riesgo Residual</t>
  </si>
  <si>
    <t>POLÍTICA DE TRATAMIENTO DEL RIESGO</t>
  </si>
  <si>
    <t>ACCION DEL PROCESO</t>
  </si>
  <si>
    <t>Iniciales</t>
  </si>
  <si>
    <t>Consecutivo</t>
  </si>
  <si>
    <t>ID. Riesgo</t>
  </si>
  <si>
    <t>Impacto 
¿Qué?</t>
  </si>
  <si>
    <r>
      <t xml:space="preserve">Causa Inmediata
</t>
    </r>
    <r>
      <rPr>
        <b/>
        <sz val="10"/>
        <color theme="0"/>
        <rFont val="Arial"/>
        <family val="2"/>
      </rPr>
      <t>(Evento de Riesgo)</t>
    </r>
    <r>
      <rPr>
        <b/>
        <sz val="14"/>
        <color theme="0"/>
        <rFont val="Arial"/>
        <family val="2"/>
      </rPr>
      <t xml:space="preserve">
¿Cómo?</t>
    </r>
  </si>
  <si>
    <t>Causa Raíz
¿Por qué?</t>
  </si>
  <si>
    <t>Descripción del Riesgo</t>
  </si>
  <si>
    <t>No. de veces que se ejecuta la actividad en el año</t>
  </si>
  <si>
    <t>Valor (promedio anual) del presupuesto ejecutado por la actividad</t>
  </si>
  <si>
    <t>Grupo de Interés Impactado</t>
  </si>
  <si>
    <t>Impacto Económico en la escala</t>
  </si>
  <si>
    <t>Impacto Reputacional en la escala</t>
  </si>
  <si>
    <t>Probabilidad</t>
  </si>
  <si>
    <t>Impacto</t>
  </si>
  <si>
    <t>Zona de Probabilidad Residual</t>
  </si>
  <si>
    <t>Zona de Impacto Residual</t>
  </si>
  <si>
    <t>Ajuste Zona de Probabilidad Residual</t>
  </si>
  <si>
    <t>Afectación económica y reputacional</t>
  </si>
  <si>
    <t>Formulación inadecuada de estrategias y lineamientos que estructuren los planes y programas de la entidad</t>
  </si>
  <si>
    <t>- Desconocimiento de los cambios de escenarios políticos, económicos, sociales.
- Falta de análisis de contexto interno de la entidad 
- Falta de articulación entre el  Plan Anual de Adquisiciones con el Plan de Acción definido
- Falta de articulación con el Plan Nacional de Desarrollo y el Plan Estratégico Sectorial formulado.</t>
  </si>
  <si>
    <t>Ejecución y Administración de Procesos</t>
  </si>
  <si>
    <t>Gobernaciones, Alcaldías, Junta Nacional de Bomberos, Delegaciones</t>
  </si>
  <si>
    <t>Reducir</t>
  </si>
  <si>
    <t>Ejecución presupuestal incompleta dentro de las vigencias definidas</t>
  </si>
  <si>
    <t>- Falta de seguimiento de la ejecución presupuestal.
- Falta de análisis de los cambios internos y/o externos que puedan afectar la ejecución presupuestal de la DNBC.</t>
  </si>
  <si>
    <t>Posibilidad de afectación reputacional por ejecución presupuestal incompleta dentro de las vigencias definidas debido a la falta de seguimiento de la ejecución presupuesta y/o falta de análisis de los cambios internos y/o externos que puedan afectar la ejecución presupuestal de la DNBC.</t>
  </si>
  <si>
    <t>Afectación reputacional</t>
  </si>
  <si>
    <t>Incumplimiento del plan de acción anual  formulado por los procesos  de la DNBC</t>
  </si>
  <si>
    <t>- Fallas en el monitoreo de los planes de acción definidos por los procesos.
- Falta de análisis de los cambios internos y/o externos que puedan afectar el plan de acción
- Inoportunidad en el ajuste de las acciones definidas en el plan de acción.</t>
  </si>
  <si>
    <t>Usuarios , productos y prácticas</t>
  </si>
  <si>
    <t>Posibilidad de afectación reputacional por el incumplimiento del plan de acción anual  formulado por los procesos  de la DNBC debido a fallas en el monitoreo de los planes de acción definidos por los procesos, falta de análisis de los cambios internos y/o externos que puedan afectar el plan de acción y/o inoportunidad en el ajuste de las acciones definidas en el plan de acción.</t>
  </si>
  <si>
    <t>Publicación de información errónea o incompleta en medios autorizados</t>
  </si>
  <si>
    <t>- Publicación en la web de información sin revisión de los gestores. 
- Ausencia de indicaciones adecuadas en los lineamiento de la divulgación de la información en redes sociales.</t>
  </si>
  <si>
    <t>Posibilidad de afectación reputacional por publicación de información errónea o incompleta en medios autorizados debido a  publicación en la web de información sin revisión de los gestores y/o ausencia de indicaciones adecuadas en los lineamiento de la divulgación de la información en redes sociales.</t>
  </si>
  <si>
    <t>A nivel nacional</t>
  </si>
  <si>
    <t>Inoportunidad en la publicación de la información de la gestión de la Dirección Nacional de Bomberos por los mediós autorizados.</t>
  </si>
  <si>
    <t>- Demoras en la entrega de información para la divulgación en medios autorizados por parte de los procesos en la página web.
- Fallas  en los procedimientos internos de Gestión de Comunicaciones.</t>
  </si>
  <si>
    <t>Publicación de información falsa o mal intencionada por parte de externos en medios no oficiales.</t>
  </si>
  <si>
    <t>- Inconformidades o actos mal intencionados de las partes interesadas (bomberos, entidades nacionales o municipales y comunidad en general) hacia el servicio de la DNBC.</t>
  </si>
  <si>
    <t>Aceptar</t>
  </si>
  <si>
    <t>Reprocesos en definición y seguimiento de los planes de mejora diseñados por los procesos.</t>
  </si>
  <si>
    <t>- Falta de inducción y re inducción a los líderes y gestores de los proceso a cerca de la formulación de los planes de mejora.
- Falta de compromiso de los Líderes y Gestores de procesos en la atención de los planes de mejora.
- Falta de seguimiento de los planes de mejora</t>
  </si>
  <si>
    <t>Posibilidad de afectación reputacional por reprocesos en definición y seguimiento de los planes de mejora diseñados por los procesos debido a: falta de inducción y re inducción a los líderes y gestores de los proceso a cerca de la formulación de los planes de mejora; falta de compromiso de los Líderes y Gestores de procesos en la atención de los planes de mejora y falta de seguimiento de los planes de mejora</t>
  </si>
  <si>
    <t>Más de un proceso, ComitéCCI</t>
  </si>
  <si>
    <t>Materialización de riesgos no identificados o gestionados</t>
  </si>
  <si>
    <t>- Desconocimiento en la metodología para la identificación del riesgo.                       
- Falta de reportes por parte de los líderes y gestores de los procesos.
- Falta de seguimiento por parte del proceso de Mejora Continua.</t>
  </si>
  <si>
    <t>Posibilidad de afectación reputacional por la materialización de riesgos no identificados o gestionados debido al  desconocimiento en la metodología para la identificación del riesgo, falta de reportes por parte de los líderes y gestores de los procesos y falta de seguimiento por parte del proceso de Mejora Continua.</t>
  </si>
  <si>
    <t>Incumplimiento en la implementación y mantenimiento del Sistema de Gestión definido por la DNBC</t>
  </si>
  <si>
    <t>- Desconocimiento de la documentación del sistema de gestión.
- Falta de compromiso de los Líderes y Gestores de procesos en la implementación del Sistema de Gestión.
- Falta de recursos físicos, técnicos y humanos para la implementación del Sistema de Gestión.</t>
  </si>
  <si>
    <t xml:space="preserve">Posibilidad de afectación reputacional por el incumplimiento en la implementación y mantenimiento del Sistema de Gestión definido por la DNBC debido al  desconocimiento en la metodología para la identificación del riesgo, falta de reportes por parte de los líderes y gestores de los procesos y, falta de seguimiento por parte del proceso de Mejora Continua.  </t>
  </si>
  <si>
    <t>Disminución o ausencia de posibles cooperantes o aliados en la misionalidad de la DNBC, que deciden enfocar sus aportes en líneas temáticas diferentes.</t>
  </si>
  <si>
    <t>- Falta de conocimiento de la misionalidad de la entidad y su aporte a la gestión del riesgo de desastres y a los bomberos de Colombia</t>
  </si>
  <si>
    <t>Posibilidad de daño reputacional por la disminución o ausencia de posibles cooperantes o aliados en la misionalidad de la DNBC, que deciden enfocar sus aportes en líneas temáticas diferentes debido a la falta de conocimiento de la misionalidad de la entidad y su aporte a la gestión del riesgo de desastres y a los bomberos de Colombia.</t>
  </si>
  <si>
    <t>Acuerdos o alianzas no concretadas  entre DNBC y las posibles entidades aliadas</t>
  </si>
  <si>
    <t>- Cambio de las condiciones por factores externos, como pandemia o coyunturas políticas y sociales, cambio climático, entre otros.
- Inoportunidad en la contratación del personal para atender el proceso.
- Falta de personal idóneo</t>
  </si>
  <si>
    <t>Posibilidad de afectación reputacional por acuerdos o alianzas no concretadas entre DNBC y las posibles entidades aliadas, debido al cambio de las condiciones por factores externos, como pandemia o coyunturas políticas y sociales, cambio climático, entre otros; inoportunidad en la contratación del personal para atender el proceso y falta de personal idóneo.</t>
  </si>
  <si>
    <t xml:space="preserve">Acuerdos o alianzas que no se ejecuten acorde a lo pactado </t>
  </si>
  <si>
    <t>- Falta de seguimiento a las condiciones pactadas</t>
  </si>
  <si>
    <t>Posibilidad de afectación reputacional por acuerdos o alianzas que no se ejecuten acorde a lo pactado por falta de seguimiento a las condiciones pactadas.</t>
  </si>
  <si>
    <t xml:space="preserve">Posibilidad de afectación reputacional por pérdida del archivo histórico del proceso que permita tener la trazabilidad de la gestión realizada durante el tiempo debido a la falta de lineamientos para la  entrega de información y/o inoportunidad en el cargue de la información a la nube. </t>
  </si>
  <si>
    <t>Sanción del organismo de control por inoportunidad y/o incumplimiento en la respuesta PQRSD</t>
  </si>
  <si>
    <t>MATRIZ DE CONTROLES</t>
  </si>
  <si>
    <t>no</t>
  </si>
  <si>
    <t>Semiautomático</t>
  </si>
  <si>
    <t>na</t>
  </si>
  <si>
    <t>Descripción del control</t>
  </si>
  <si>
    <t>Características del Control</t>
  </si>
  <si>
    <t>Calificación del Control</t>
  </si>
  <si>
    <t>Reducción del Riesgo</t>
  </si>
  <si>
    <t>Causa Raíz
¿Porqué?</t>
  </si>
  <si>
    <t>ID. Control</t>
  </si>
  <si>
    <t>Objetivo del Control</t>
  </si>
  <si>
    <t>Responsable de Ejecutar el Control</t>
  </si>
  <si>
    <t>Acción y complemento</t>
  </si>
  <si>
    <t>Frecuencia</t>
  </si>
  <si>
    <t>Evidencia</t>
  </si>
  <si>
    <t>Tipo</t>
  </si>
  <si>
    <t>Implementación</t>
  </si>
  <si>
    <t>Documentación</t>
  </si>
  <si>
    <t>Total</t>
  </si>
  <si>
    <t>Control Afecta</t>
  </si>
  <si>
    <t>Probabilidad Inherente</t>
  </si>
  <si>
    <t>Reducción de Probabilidad</t>
  </si>
  <si>
    <t>Probabilidad Residual</t>
  </si>
  <si>
    <t>Impacto Inherente</t>
  </si>
  <si>
    <t>Reducción de Impacto</t>
  </si>
  <si>
    <t>Impacto Residual</t>
  </si>
  <si>
    <t>a1</t>
  </si>
  <si>
    <t>Desconocimiento de cambios de escenarios políticos, económicos, sociales</t>
  </si>
  <si>
    <t>a1.1</t>
  </si>
  <si>
    <t>Obtener el contexto externo de la entidad previamente a la formulación estatégica</t>
  </si>
  <si>
    <t>Gestor del proceso</t>
  </si>
  <si>
    <t>Previamente a la formulación estratégica, el equipo de planeación, obtiene la información externa que puede afectar el cumplimiento de la misión la cual es  presentada en el taller de líderes y gestores, a fin que se pueda realizar un análisis del contexto externo.</t>
  </si>
  <si>
    <t>A la formulación de la estrategia y/o Plan de acción Institucional</t>
  </si>
  <si>
    <t>Presentación del Contexto Externo</t>
  </si>
  <si>
    <t>Preventivo</t>
  </si>
  <si>
    <t>Manual</t>
  </si>
  <si>
    <t>Documentado</t>
  </si>
  <si>
    <t>Continua</t>
  </si>
  <si>
    <t>Con Registro</t>
  </si>
  <si>
    <t>Falta de análisis de contexto interno de la entidad</t>
  </si>
  <si>
    <t>a1.2</t>
  </si>
  <si>
    <t>Obtener el contexto interno de la entidad previamente a la formulación estatégica</t>
  </si>
  <si>
    <t>Previo a la formulación estratégica, el equipo de Planeación prepara el material para el taller con los gestores y líderes de proceso a fin que se pueda realizar un ejercicio de  análisis alineado con el contexto de la entidad.</t>
  </si>
  <si>
    <t>Presentación del Contexto Interno</t>
  </si>
  <si>
    <t>Falta de articulación entre el  Plan Anual de Adquisiciones con el Plan de Acción definido</t>
  </si>
  <si>
    <t>a1.3</t>
  </si>
  <si>
    <t>Asegurar que la planeación institucional cuente con los recursos de funcionamiento requeridos para su ejecución.</t>
  </si>
  <si>
    <t>En conjunto con el proceso de Gestión Financiera se realiza el proceso de desagregación presupuestal de funcionamiento y se remite al proceso de gestión contractual. De esta forma se verifica que se cuente con los recursos necesarios para cumplir con líneas específicas del plan de acción institucional</t>
  </si>
  <si>
    <t>Al conocimiento del Decreto Nacional de Liquidación de presupuesto de la vigencia</t>
  </si>
  <si>
    <t>Desagregación presupuestal</t>
  </si>
  <si>
    <t>a1.4</t>
  </si>
  <si>
    <t>Asegurar que la planeación institucional cuente con los recursos de inversión requeridos para su ejecución.</t>
  </si>
  <si>
    <t>Una vez se cuente con la desagregación presupuestal de inversión posterior a la aprobación de las líneas del proyecto de inversión por parte de la JNB se actualiza el PAA y se revisa y actualiza en plan de acción institucional verificando se cumpla con la viabilidad de ejecutar los productos formulados.</t>
  </si>
  <si>
    <t>A la aprobación de asignación de presupuesto a los objetivos y prioridades del proyecto por parte de la JNB</t>
  </si>
  <si>
    <t>Desagregación Cadena de Valor y Acta de Junta Nacional de Bomberos</t>
  </si>
  <si>
    <t>Falta de articulación con el Plan Nacional de Desarrollo y el Plan Estratégico Sectorial formulado.</t>
  </si>
  <si>
    <t>a1.5</t>
  </si>
  <si>
    <t>Garantizar la asignación de recursos de inversión para ejecución de la planeación institucional</t>
  </si>
  <si>
    <t>En articulación con el Ministerio del Interior cabeza de sector se formula el plan estratégico sectorial, definiendo los compromisos institucionales que cumplan o aporten a las metas del Plan Nacional de Desarrollo, garantizando la asignación de recursos de inversión alineados al cumplimiento de la misión de la entidad.</t>
  </si>
  <si>
    <t>A la formulación del Plan estratégico sectorial</t>
  </si>
  <si>
    <t>Plan Estratégico Sectorial</t>
  </si>
  <si>
    <t>a2</t>
  </si>
  <si>
    <t xml:space="preserve">Falta de seguimiento de la ejecución presupuestal.
</t>
  </si>
  <si>
    <t>a2.1</t>
  </si>
  <si>
    <t>Monitorear la ejecución presupuestal a fin de tomar acciones preventivas</t>
  </si>
  <si>
    <t>Generar informes de seguimiento a la ejecución presupuestal en conjunto con el proceso de gestión financiera para presentar en los Comités Directivos, observando el avance y las alertas a que halla lugar,para la toma de decisiones por parte del comité.</t>
  </si>
  <si>
    <t>Mensual</t>
  </si>
  <si>
    <t>Acta de Comité Directivo</t>
  </si>
  <si>
    <t>Falta de análisis de los cambios internos y/o externos que puedan afectar la ejecución presupuestal de la DNBC.</t>
  </si>
  <si>
    <t>a2.2</t>
  </si>
  <si>
    <t>Reportar situaciones especiales que se deban tener en cuenta a nivelpresupuestal para la toma de desiciones por parte del Comité (Figuras presupuestales y reasignación de recursos de inversión)</t>
  </si>
  <si>
    <t>Cuando se requiera</t>
  </si>
  <si>
    <t>Acta de Comité, Proceso de Vigencias Futras y/o Solicitud de nueva junta nacional de bomberos</t>
  </si>
  <si>
    <t>a3</t>
  </si>
  <si>
    <t>Fallas en el monitoreo de los planes de acción definidos por los procesos.</t>
  </si>
  <si>
    <t>a3.1</t>
  </si>
  <si>
    <t>Realizar seguimiento de las acciones definidas por los procesos</t>
  </si>
  <si>
    <t>Se solicita a los Gestores de los procesos el estado o seguimiento de sus planes de acción definidos, indicando las causas por las cuales no se ha logrado cumplir con las actividades con el fin de analizarlar y replantear  la fecha o actividad, en caso de ser necesario.</t>
  </si>
  <si>
    <t>Trimestral</t>
  </si>
  <si>
    <t>Correo de solicitud
Matriz de seguimiento</t>
  </si>
  <si>
    <t>Falta de análisis de los cambios internos y/o externos que puedan afectar el plan de acción.</t>
  </si>
  <si>
    <t>a3.2</t>
  </si>
  <si>
    <t>Identificar situaciones que puedan afectar el logro de los planes de accion</t>
  </si>
  <si>
    <t>Cuando se presenten cambios externos o internos que puedan afectar el plan de acción de los procesos, se notifica al Comité Dirtectivo para que se analicen los impactos y se determine si deben efectuarsen ajustes al plan de acción, de acuerdo al procedimiento definido.</t>
  </si>
  <si>
    <t>Informe de Resultados</t>
  </si>
  <si>
    <t>Inoportunidad en el ajuste de las acciones definidas en el plan de acción.</t>
  </si>
  <si>
    <t>a3.3</t>
  </si>
  <si>
    <t>Analizar los reportes emitidos por los procesos</t>
  </si>
  <si>
    <t>Se solicita a los Gestores de los procesos informar si hay algún cambio en su plan de acción para que sea ajustado, las situaciones son analizadas y de considerarse que son viables se ajustan al plan, de lo contrario se reporta como un incumplimiento del proceso.</t>
  </si>
  <si>
    <t>No registra</t>
  </si>
  <si>
    <t>Sin Documentar</t>
  </si>
  <si>
    <t>Sin Registro</t>
  </si>
  <si>
    <t>b1</t>
  </si>
  <si>
    <t xml:space="preserve">Publicación sin la falta de revisión por parte de la persona autorizada. </t>
  </si>
  <si>
    <t>b1.1</t>
  </si>
  <si>
    <t>Publicar la información correcta en los formatos actualizados y tiempos establecidos.</t>
  </si>
  <si>
    <t>Funcionario  / contratista asignado.</t>
  </si>
  <si>
    <t>El respondable al momento de recibir la información del proceso verifica:
1. Qué la información se entregue en los formatos oficiales de la DNBC.
2. Que la información sea remitida directamente por el gestor.
De no contar con todas la características, se notifica al líder y gestor del proceso para su ajuste, corrección y envío.</t>
  </si>
  <si>
    <t>Cuando se requiera (al momento de la solicitud de la publicación)</t>
  </si>
  <si>
    <t>Como evidencia se archiva los correos remitidos por el gestor del proceso y los correos de respuesta.</t>
  </si>
  <si>
    <t>Definida</t>
  </si>
  <si>
    <t>b1.2</t>
  </si>
  <si>
    <t xml:space="preserve">Verificar los contenidos generados por el proceso de comunicaciones </t>
  </si>
  <si>
    <t>Gestor de Proceso</t>
  </si>
  <si>
    <t>Previamente a la publicación el contratista que realiza el contenido remite por el grupo de WhatsApp del proceso la información a publicar. El Gestor del Proceso verifica en contenido y da el aval de su publicación por este mismo medio.</t>
  </si>
  <si>
    <t>Cuando se requiera (al momento de requerir una publicación en medio oficiales)</t>
  </si>
  <si>
    <t>La evidencia queda en el WhatsApp del Grupo.</t>
  </si>
  <si>
    <t>Ausencia de indicaciones adecuadas en los lineamiento de la divulgación de la información.</t>
  </si>
  <si>
    <t>b1.3</t>
  </si>
  <si>
    <t>Divulgar herramientas diseñadas por el proceso para asegurar el entendimiento debido diligenciamiento.</t>
  </si>
  <si>
    <t>Prepara el material y capacita a los gestores de los proceso en el procedimiento para la publicación de la información en sitio web, se lleva un registro de la asistencia y resultado de la evaluación y es notificado al Proceso de Recursos Humanos para su seguimiento.</t>
  </si>
  <si>
    <t>Cuatrimestral</t>
  </si>
  <si>
    <t>Como evidencia se deja el consolidado de los resulados de la evaluación y listados de asistencias</t>
  </si>
  <si>
    <t>b2</t>
  </si>
  <si>
    <t>Demoras en la entrega de información por parte de los procesos que por ley debe ser divulgada en la página web de la DNBC.  (portal web)</t>
  </si>
  <si>
    <t>b2.2</t>
  </si>
  <si>
    <t>El funcionario asignado del cargue de la información en la Web lleva un check list de los reportes remitidos por los procesos con el fin de hacer seguimiento e identifica aquellos  que no entreguen la información en los tiempos, a quienes se les solicita por medio de correo electrónico.</t>
  </si>
  <si>
    <t>Lista de chequeo
Correos Electrónicos</t>
  </si>
  <si>
    <t>Detectivo</t>
  </si>
  <si>
    <t>Fallas  en los procedimientos internos del Gestión de Comunicaciones.</t>
  </si>
  <si>
    <t>b2.3</t>
  </si>
  <si>
    <t>Verificar el cumplimiento del procedimiento asociado a la publicación web</t>
  </si>
  <si>
    <t>El equipo del proceso revisa el procedimiento actual para la publicacion en página web, frente a la normatividad vigente y la gestión del proceso y determina si este debe ser actualizado, de ser así, se realiza los ajustes al documento, se aprueba por el Gestor y Lider del Proceso, se presenta al Proceso de Análisis de Mejora Continua para su formalizacion y se realiza la publicación y capacitación necesarias.</t>
  </si>
  <si>
    <t>Anual</t>
  </si>
  <si>
    <t>Procedimeinto actualizado, en caso de no presentase cambios acta del proceso donde se llegó a esa conclusión.</t>
  </si>
  <si>
    <t>Correctivo</t>
  </si>
  <si>
    <t>b3</t>
  </si>
  <si>
    <t>Inconformidades o actos mal intencionados de las partes interesadas (bomberos, entidades nacionales o municipales y comunidad en general) hacia el servicio de la DNBC.</t>
  </si>
  <si>
    <t>NA</t>
  </si>
  <si>
    <t xml:space="preserve">No hay control definido, ver plan de Acción b3-p1 </t>
  </si>
  <si>
    <t>c1</t>
  </si>
  <si>
    <t>Falta de inducción y re inducción a los líderes y gestores de los proceso a cerca de la formulación de los planes de mejora.</t>
  </si>
  <si>
    <t>c1.1</t>
  </si>
  <si>
    <t>Dar las herramientas necesarias para el manejo metodológico de los planes de acción</t>
  </si>
  <si>
    <t>Contratista Responsable</t>
  </si>
  <si>
    <t>Capacitación dirigida a los líderes y gestores de los procesos en donde se dan lo lineamientos para la elaboración y seguimiento de los planes de mejoramiento.</t>
  </si>
  <si>
    <t>Semestral</t>
  </si>
  <si>
    <t>- Listas de Asistencia
- Memorias de la capacitación</t>
  </si>
  <si>
    <t>Falta de compromiso de los Líderes y Gestores de procesos en la atención de los planes de mejora.</t>
  </si>
  <si>
    <t>c1.2</t>
  </si>
  <si>
    <t>Notificar a las instancias respectivas los avances de los planes de mejora</t>
  </si>
  <si>
    <t xml:space="preserve">Reportar al Comité Directivo el consolidado de los planes de mejoramiento por proceso, indicando: vencidos, en avance, cumplidas y sin iniciar, con el fin que se tomen las medidas a las que allá lugar. </t>
  </si>
  <si>
    <t>- Reporte al Comité Directivo</t>
  </si>
  <si>
    <t>Falta de seguimiento de los planes de mejora</t>
  </si>
  <si>
    <t>c1.3</t>
  </si>
  <si>
    <t>Verificar el cumplimiento de los planes de mejora</t>
  </si>
  <si>
    <r>
      <t xml:space="preserve">Anualmente se formula un plan de trabajo donde se define los procesos a los cuales se les hará verificación de la efectividad  de los planes de mejora con el fin de identificar de manera preventiva las acciones necesarias para su mejora. El cronograma es revisado mensualmente y su avance es reportado semestralmente al Comité Directivo. </t>
    </r>
    <r>
      <rPr>
        <b/>
        <sz val="8"/>
        <rFont val="Arial"/>
        <family val="2"/>
      </rPr>
      <t>CONTROL APLICA A PARTIR DEL 1 DE OCTUBRE</t>
    </r>
  </si>
  <si>
    <t>- Seguimiento del cronograma anual
-Informe de recomendaciones 
- Reporte al Comité Directivo</t>
  </si>
  <si>
    <t>c2</t>
  </si>
  <si>
    <t>Desconocimiento en la metodología para la identificación del riesgo</t>
  </si>
  <si>
    <t>c2.1</t>
  </si>
  <si>
    <t xml:space="preserve">Entregrar las herramientas necesarias para gestionar los riesgos de los proceso </t>
  </si>
  <si>
    <t>Anualmente el contratista encargado define un cronograma de capacitación, con los diferentes temas a tratar para dar a conocer la metodologia de la Gestión del Riesgo, su cumplimiento es verificado semestralmente y reportado al Comité Institucional de Control Interno.</t>
  </si>
  <si>
    <t>- Cronograma anual
- Reporte a CICI
- Memorias de la capacitación</t>
  </si>
  <si>
    <t>Falta de reportes por parte de los líderes y gestores de los procesos</t>
  </si>
  <si>
    <t>c2.2</t>
  </si>
  <si>
    <t>Generar cultura de reporte a los líderes y gestores de los procesos</t>
  </si>
  <si>
    <t>Mensualmente se remite correo dirigido a los líderes y gestores de los procesos, solicitando se reporten los eventos de riesgos materializados y las novedades presentadas en su proceso que puede generar un riesgo. Una vez recibida se notifica quien atendió la solicitud con el fin de generar cultura de reporte.</t>
  </si>
  <si>
    <t>- Correo de solicitud de reporte
- Reporte de cumplimiento por parte de los procesos</t>
  </si>
  <si>
    <t>Falta de seguimiento por parte del proceso de Mejora Continua.</t>
  </si>
  <si>
    <t>c2.3</t>
  </si>
  <si>
    <t>Monitorear la gestión del riesgo, de manera que se asegure su cumplimiento y se identifiquen ajustes de mejora necesarios</t>
  </si>
  <si>
    <t>- Seguimiento del cronograma anual
-Informe de recomendaciones 
- Reporte a CICI</t>
  </si>
  <si>
    <t>c3</t>
  </si>
  <si>
    <t>Desconocimiento de la documentación del sistema de gestión</t>
  </si>
  <si>
    <t>c3.1</t>
  </si>
  <si>
    <t>Dar las herramientas necesarias para uso de la documentacion del Sistema de Gestión</t>
  </si>
  <si>
    <t>Capacitación dirigida a los líderes y gestores de los procesos en donde se dan las indicaciones del uso de la documentación en el Sistema de Gestión</t>
  </si>
  <si>
    <t>Falta de compromiso de los Líderes y Gestores de procesos en la implementación del Sistema de Gestión</t>
  </si>
  <si>
    <t>c3.2</t>
  </si>
  <si>
    <t>Notificar a las instancias respectivas los avances del Sistema de Gestión</t>
  </si>
  <si>
    <r>
      <t xml:space="preserve">Seguimiento a los los líderes y gestores de los procesos resonsables de la implementación de las políticas del Sistema de Gestión, en donde se den acompañamientos y se verifique el cumplimiento de autodiagnósticos y planes de acción definidos  para su implementación. </t>
    </r>
    <r>
      <rPr>
        <b/>
        <sz val="8"/>
        <rFont val="Arial"/>
        <family val="2"/>
      </rPr>
      <t>CONTROL APLICA A PARTIR DEL 1 DE OCTUBRE</t>
    </r>
  </si>
  <si>
    <t>c3.3</t>
  </si>
  <si>
    <t>Reportar al Comité Directivo el avance de la implementación del Sistema de Gestión, en los casos donde se presenten demoras o incumplimientos se indica las principales causas por las cuales se presentaron estas situaciones, con el fin que se tomen los correctivos necesatios por esta instancia.</t>
  </si>
  <si>
    <t>Falta de recursos físicos, técnicos y humanos para la implementación del Sistema de Gestión</t>
  </si>
  <si>
    <t>c3.4</t>
  </si>
  <si>
    <t>Se solicita a los  líderes y gestores de los procesos la identificación de las necesidades para físicas, técnicas y humanas, necesarias para la implementación de las polìticas, las cuales son presentadas al Comitè Directivo para que se determinen las acciones necesarias.</t>
  </si>
  <si>
    <t>d1</t>
  </si>
  <si>
    <t>Falta de conocimiento de la misionalidad de la entidad y su aporte a la gestión del riesgo de desastres y a los bomberos de Colombia</t>
  </si>
  <si>
    <t>d1.1</t>
  </si>
  <si>
    <t>Buscar aliados estratégicos que se interesen en apoyar a la misionalidad de la DNBC</t>
  </si>
  <si>
    <t xml:space="preserve">Periodicamente se revisa  la base de datos de los cooperantes, aliados u otros, con el fin de identificar las estrategias para apoyar a la entidad, asi como las prosible alianzas que se pueden desarrollar. 
Cuando se presenta incumplimiento de el número de alianzas establecidas frente a lo planeado, se analizan los casos o causas que generó este resultado, para validar que acciones se deben a tomar por parte del proceso. </t>
  </si>
  <si>
    <t xml:space="preserve">Actas, listas de asistencia generadas en las reuniones o corrreos electónicos. </t>
  </si>
  <si>
    <t>d2</t>
  </si>
  <si>
    <t>Cambio de las condiciones por factores externos, como pandemia o coyunturas políticas y sociales.</t>
  </si>
  <si>
    <t>d2.1</t>
  </si>
  <si>
    <t>Hacer seguimiento y buscar estrategias que permitan que se logre la alianza</t>
  </si>
  <si>
    <t>Mantenerse informado de los posibles eventos externos que puedan afectar la alianza y definir nuevas estrategias que permitan un acuerdo total o parcial de la misma.</t>
  </si>
  <si>
    <t>Cada vez que se presente la novedad</t>
  </si>
  <si>
    <t>Cartas, correos y/o listas de asistencia a reuniones</t>
  </si>
  <si>
    <t>Inoportunidad en la contratación del personal para atender el proceso.</t>
  </si>
  <si>
    <t>d2.2</t>
  </si>
  <si>
    <t>Entregar la información necesaria para que el líder del proceso pueda dar continuidad al proceso.</t>
  </si>
  <si>
    <t>Previamente a la finalización del contrato se realiza informe de gestión del proceso donde se especifica los proyectos en cursos; asi como las actividades que están pendientes para concretar o finalizar.</t>
  </si>
  <si>
    <t>Informe de Gestión</t>
  </si>
  <si>
    <t>Falta de personal idóneo</t>
  </si>
  <si>
    <t>d2.3</t>
  </si>
  <si>
    <t>Entregar al lider o supervisor  una propuesta de perfil profesional o técnico que cumpla con los requerimientos del proceso.</t>
  </si>
  <si>
    <t>Previamente a la finalización del contrato se  envía vía correo electrónico, una propuesta de perfil profesional o técnico que cumpla con los requerimientos del proceso al lider o supervisor.</t>
  </si>
  <si>
    <t>Correo electrónico al líder y supervisor del contrato</t>
  </si>
  <si>
    <t>d3</t>
  </si>
  <si>
    <t>Falta de seguimiento a las condiciones pactadas</t>
  </si>
  <si>
    <t>d3.1</t>
  </si>
  <si>
    <t>Hacer seguimiento  que permitan que se logre el objetivo de la alianza</t>
  </si>
  <si>
    <t xml:space="preserve">Revisión periódica de los acuerdos o alianzas generados para fortalecer la misionalidad DNBC, y revisar si se están ejecutando los proyectos  de acuerdo a lo pactado. En caso de incumplimiento se debe contacar al aliado para establecer estrategias que permitan su cumplimiento. </t>
  </si>
  <si>
    <t>- Base de datos en donde se revisa el cumplimiento de lo estipulado en el convenio.
-  Correos eléctricos o actas de  reunión</t>
  </si>
  <si>
    <t>d4</t>
  </si>
  <si>
    <t xml:space="preserve">Falta de lineamientos para la  entrega de información. 
</t>
  </si>
  <si>
    <t>d4.1</t>
  </si>
  <si>
    <t xml:space="preserve">Establecer junto al area de gestion documental los lineamientos que deben reposar de manera fisica o magnetica en el archivo de la DNBC.  </t>
  </si>
  <si>
    <t xml:space="preserve">Diligenciar un documento (formato) donde se evidencien los lineamientos de los documentos que deben reposar  desde el proceso en el archivo de la DNBC. </t>
  </si>
  <si>
    <t>Documento (formato) con lineamientos</t>
  </si>
  <si>
    <t xml:space="preserve">Inoportunidad en el cargue de la información a la nube. </t>
  </si>
  <si>
    <t>d4.2</t>
  </si>
  <si>
    <t xml:space="preserve">Realizar el archivo acorde a los lineamiento establecidos via magnética o fisica. </t>
  </si>
  <si>
    <t>'Realizar el archivo de manera física y magnética de proceso de Cooperación Internacional y alianzas Estratégicas acorde a los lineamientos establecidos con gestión documental.</t>
  </si>
  <si>
    <t>bimensual</t>
  </si>
  <si>
    <t>Formatos de entrega de archivo aprobados por gestión documental.</t>
  </si>
  <si>
    <t>e1</t>
  </si>
  <si>
    <t>PQRSD cargadas por error a usuario que no corresponde.</t>
  </si>
  <si>
    <t>e1.1</t>
  </si>
  <si>
    <t>Detectar oportunamente PQRSD no contestadas para hacer seguimiento</t>
  </si>
  <si>
    <t>Contratista Asignado</t>
  </si>
  <si>
    <t>Al momento de la radicación se verifica el asunto de la PQRSD y se remite al funcionario y/o contratista asignado.
Se remite las asignaciones que tienen cada usuario en Orfero para que verifiquen el estado de las comunicaciones y alerten cualquier ajuste de destinatario.</t>
  </si>
  <si>
    <t>Quincenal</t>
  </si>
  <si>
    <t>Correo a los usuarios</t>
  </si>
  <si>
    <t>Contratista y/o funcionarios retirados de la DNBC con usuario activo..</t>
  </si>
  <si>
    <t>e1.2</t>
  </si>
  <si>
    <t>Gestor del Proceso</t>
  </si>
  <si>
    <t>Se solicita al proceso de Gestión de Tecnología Informática el listado de usuarios activos ORFEO y al proceso de Gestión de Talento Humano el listado de funcionarios y contraristas activos a fin de identificar usuarios de funcionarios y/o contratistas retirados vigentes en el aplicativo. De encotrar estar situaciones se reporta al proceso de TI para desactivación del usuario.</t>
  </si>
  <si>
    <t>Revisión reporte de usuarios ORFEO</t>
  </si>
  <si>
    <t>Contratista y/o funcionarios retirados de la DNBC con usuario activo.</t>
  </si>
  <si>
    <t>e1.3</t>
  </si>
  <si>
    <t>Cuando se termina la relación laboral o contrato de servicios se verifica  en el aplica ORFEO la bandeja del usuario no tenga entradas y salidas. Se firma PAZ y SALVO, se notifica a Ti para la desactivación del usuario.</t>
  </si>
  <si>
    <t>A la terminación e la relación contractual.</t>
  </si>
  <si>
    <t>Firma de PAZ Y SALVO
Correo a TI</t>
  </si>
  <si>
    <t xml:space="preserve">Disminución de personal idóneo para atender los trámites recibidos durante el primer trimestre del año. </t>
  </si>
  <si>
    <t>e1.4</t>
  </si>
  <si>
    <t>Alertar al Comité Directivo del requerimiento de personal necesario y definir la continuidad al proceso durante el primer trimestre del año</t>
  </si>
  <si>
    <t>Notificar al Comité Directivo para su aprobación,  la necesidad de activar la contingencia de Atención al Usurio para que se de continuidad a la respuesta oportuna de las PQRSD reasignando a los abogados de planta mientras se contrata al personal idóneo para dicha actividad.
De tener la aprobacion se notifica a los abogados la activación de la contingencia.</t>
  </si>
  <si>
    <t>Anual (último bimestre)</t>
  </si>
  <si>
    <t>Acta del Comité Directivo 
Correo de notificación</t>
  </si>
  <si>
    <t xml:space="preserve">
Desantención de la respuesta por parte los procesos responsables 
</t>
  </si>
  <si>
    <t>e1.5</t>
  </si>
  <si>
    <t>Falta de asignación de la PQRSD a los usuarios responsables.</t>
  </si>
  <si>
    <t>e1.6</t>
  </si>
  <si>
    <t>Verificar que en la bandeja de Atención al Usuario no hallan PQRSD para asignar</t>
  </si>
  <si>
    <t>Se verifica en la bandeja de entreda de ORFEO que los PQRSD esten asignados en su totalidad.</t>
  </si>
  <si>
    <t>Diario</t>
  </si>
  <si>
    <t>Aplicativo ORFEO bandeja de entrada de Atención al Usuario</t>
  </si>
  <si>
    <t>Pérdida de la información en el aplicativo</t>
  </si>
  <si>
    <t xml:space="preserve">No hay control definido, ver plan de Acción e1-p1 </t>
  </si>
  <si>
    <t>Interrupciones Tecnológicas</t>
  </si>
  <si>
    <t xml:space="preserve">No hay control definido, ver plan de Acción e1-p2 </t>
  </si>
  <si>
    <t>Causa</t>
  </si>
  <si>
    <t>PLANES DE ACCIÓN</t>
  </si>
  <si>
    <t>SEGUIMIENTOS</t>
  </si>
  <si>
    <t>COSTO</t>
  </si>
  <si>
    <t>ID: Nueva acción</t>
  </si>
  <si>
    <t>SEPTIEMBRE</t>
  </si>
  <si>
    <t>OCTUBRE</t>
  </si>
  <si>
    <t>NOVIEMBRE</t>
  </si>
  <si>
    <t>DICIEMBRE</t>
  </si>
  <si>
    <t>Fecha del diseño</t>
  </si>
  <si>
    <t>Objetivo
 (Inicia con un verbo y responde el ¿Para qué?</t>
  </si>
  <si>
    <t>Detalle de las Actividades</t>
  </si>
  <si>
    <t>Responsable de la acción</t>
  </si>
  <si>
    <t>Fecha de Implementación</t>
  </si>
  <si>
    <t>Requiere un costo adicional a su presupuesto</t>
  </si>
  <si>
    <t>El valor fue aprobado</t>
  </si>
  <si>
    <t>Si no fue aprobado, ¿Se define otra acción?</t>
  </si>
  <si>
    <t xml:space="preserve">Fecha </t>
  </si>
  <si>
    <t>Estado</t>
  </si>
  <si>
    <t>Observaciones sobre el avance o estado de la acción</t>
  </si>
  <si>
    <t>Publicar la información correcta en los tiempos establecidos.</t>
  </si>
  <si>
    <t>Crear y aplicar el cumplimiento de la guía básica del manejo de redes sociales de la entidad, para añadirlo al procedimiento de publicación y creación de contenido interno y externo de la DNBC.</t>
  </si>
  <si>
    <t>No</t>
  </si>
  <si>
    <t>b2-p1</t>
  </si>
  <si>
    <t>Inconformidades de las partes interesadas (bomberos, entidades nacionales o municipales y comunidad en general) en la atención del servicio con la DNBC o algún Cuerpo de Bomberos</t>
  </si>
  <si>
    <t>Interactuar con el usuario para darle respuesta cuando se dirija a la DNBC.</t>
  </si>
  <si>
    <t>Crear el manual de crisis de comunicaciones de la DNBC en caso tal de presentarse el evento.
Definir la estrategia de implementación (aplicación de controles)</t>
  </si>
  <si>
    <t>b3-p1</t>
  </si>
  <si>
    <t>Con el fin de garantizar la disponibilidad de la información registrada en el aplicativo ORFEO, se verifica las clausulas definidas para la disponibilidad (copias de respaldo) y se evalurá  el mecanismos para evaluar su cumplimiento contractual</t>
  </si>
  <si>
    <t>Supervisor del contrato</t>
  </si>
  <si>
    <t>e1-p1</t>
  </si>
  <si>
    <t>Coordinar con el proceso de TI las actividades necesarias para generar el Plan de Continuidad amte interrupciones tecológicas</t>
  </si>
  <si>
    <t>Coordinar mesa de trabajo con el proceso de TI para evaluar los controles actuales ante la causa presentada y determinar las acciones para la implementación de controles que la mitiguen.</t>
  </si>
  <si>
    <t>e1-p2</t>
  </si>
  <si>
    <t>MAPA DE CALOR INHERENTE</t>
  </si>
  <si>
    <t>IMPACTO</t>
  </si>
  <si>
    <t>Muy Alta
100%</t>
  </si>
  <si>
    <t>Extremo</t>
  </si>
  <si>
    <t>Alto</t>
  </si>
  <si>
    <t>Moderado</t>
  </si>
  <si>
    <t>Alta
80%</t>
  </si>
  <si>
    <t>Bajo</t>
  </si>
  <si>
    <t>Media
60%</t>
  </si>
  <si>
    <t>Baja
40%</t>
  </si>
  <si>
    <t>Muy Baja
20%</t>
  </si>
  <si>
    <t>Leve
20%</t>
  </si>
  <si>
    <t>Menor
40%</t>
  </si>
  <si>
    <t>Moderado
60%</t>
  </si>
  <si>
    <t>Mayor
80%</t>
  </si>
  <si>
    <t>Catastrófico
100%</t>
  </si>
  <si>
    <t>Evitar</t>
  </si>
  <si>
    <t>Nota: Corresponde al análisis de los planes de tratamiento de los riesgos "altos" y "extremos" de la organización</t>
  </si>
  <si>
    <t>Transferir</t>
  </si>
  <si>
    <t>Riesgo Asociado</t>
  </si>
  <si>
    <t>Planes de Tratamiento</t>
  </si>
  <si>
    <t>SCORING</t>
  </si>
  <si>
    <t>Resultado</t>
  </si>
  <si>
    <t>Opción de tratamiento</t>
  </si>
  <si>
    <t>Acción a realizar</t>
  </si>
  <si>
    <t>Responsable</t>
  </si>
  <si>
    <t>Presupuesto</t>
  </si>
  <si>
    <t>Esfuerzo</t>
  </si>
  <si>
    <t>Tiempo</t>
  </si>
  <si>
    <t xml:space="preserve">PROPUESTA PLAN DE TRATAMIENTO </t>
  </si>
  <si>
    <t>Fecha de la propuesta</t>
  </si>
  <si>
    <t>Objetivo del Plan de Tratamiento</t>
  </si>
  <si>
    <t>Estado Actual</t>
  </si>
  <si>
    <t>Justificación</t>
  </si>
  <si>
    <t>Propuesta</t>
  </si>
  <si>
    <t>Presentado por</t>
  </si>
  <si>
    <t>Aprobado</t>
  </si>
  <si>
    <t>Fecha de aprobación</t>
  </si>
  <si>
    <t>Aprobado por</t>
  </si>
  <si>
    <t>Nota: Una vez abropado la propuesta de Plan de Mejora por parte del Dueño del Proceso, el plan será llevado al Comité Directivo para su análisis y aprobación.</t>
  </si>
  <si>
    <t>Informes de visitas de inspección, vigilancia y control, no acorde a la realidad del Cuerpo de Bomberos verificado.</t>
  </si>
  <si>
    <t xml:space="preserve">Inoportunidad en la entrega de los informes de inspección, vigilancia y control realizada a los Cuerpos de Bomberos para la toma de decisiones por parte de Alcaldías y/o Gobernaciones </t>
  </si>
  <si>
    <t>Inoportunidad en la atención de las solicitudes de inspección, vigilancia y control y seguimiento a planes de mejoramiento.</t>
  </si>
  <si>
    <t>- Falta de programación de las solicitudes recibidas.</t>
  </si>
  <si>
    <t>Posibilidad de afectación reputacional por inoportunidad en la atención de las solicitudes de inspección, vigilancia y control y seguimiento a planes de mejoramiento debido a la falta de programación de las solicitudes recibidas.</t>
  </si>
  <si>
    <t>Demoras en la implementación de normatividad para emisión de certificados de cumplimiento.</t>
  </si>
  <si>
    <t>- Inconsistencias y/o inoportunidad en la construcción de herramientas para la verificación de los requisitos definidos.
- Desconocimiento de la normatividad por parte de los Cuerpos de Bomberos y Secretarias de Gobierno 
- Fallas en la preparación a los Coordinadores Ejecutivos y Delegados Departamentales.</t>
  </si>
  <si>
    <t>Posibilidad de afectación reputacional por demoras en la implementación de normatividad para emisión de certificados de cumplimiento, debido a  inconsistencias y/o inoportunidad en la construcción de herramientas para la verificación de los requisitos definidos, desconocimiento de la normatividad por parte de los Cuerpos de Bomberos y Secretarias de Gobierno, y/o fallas en la preparación a los Coordinadores Ejecutivos y Delegados Departamentales.</t>
  </si>
  <si>
    <t>Inadecuada priorización de los proyectos para el fortalecimiento técnico de los Cuerpos de Bomberos del país</t>
  </si>
  <si>
    <t>- Entrega de los planes de acción por parte de los Delegados Departamentales  fuera de los tiempos establecidos.
- Planes de acción  incompletos o no claros.</t>
  </si>
  <si>
    <t>Posibilidad de afectación reputacional por la inadecuada priorización de los proyectos para el fortalecimiento técnico de los Cuerpos de Bomberos del país debido a la entrega de los planes de acción por parte de los Delegados Departamentales  fuera de los tiempos establecidos y/o planes de acción  incompletos o no claros.</t>
  </si>
  <si>
    <t>Afectación económica</t>
  </si>
  <si>
    <t>Inoportunidad en la actualización y seguimiento de los proyectos de inversión en el SUIFP y el SPI.</t>
  </si>
  <si>
    <t>- Demoras en la entrega de la información por parte del equipo de financiera para la actualización en el sistema.</t>
  </si>
  <si>
    <t>Posibilidad de afectación reputacional por la inoportunidad en la actualización y seguimiento de los proyectos de inversión en el SUIFP y el SPI, debido a demoras en la entrega de la información por parte del equipo de financiera para la actualización en el sistema.</t>
  </si>
  <si>
    <t>Elaboración de fichas técnicas descontextualizadas con las características de las región.</t>
  </si>
  <si>
    <t>- Desconocimiento técnico del funcionario y/o contratista que elabora la ficha técnica.
-  Desatención de las características de la región a la cual se le asignará el recurso.</t>
  </si>
  <si>
    <t>Inoportunidad en la ejecución del presupuesto asignado a fortalecimiento bomberil</t>
  </si>
  <si>
    <t xml:space="preserve">- Inadecuada planeación y seguimiento del proceso para la ejecución del presupuesto
- Demoras en la elaboración de la ficha técnica. </t>
  </si>
  <si>
    <t>Entrega del bien por parte del proveedor, incompleta o sin el lleno de los requerimientos solicitados en la ficha técnica</t>
  </si>
  <si>
    <t>- Desarticulación entre la ficha técnica y el contrato suscrito con el proveedor.
- Fallas en la revisión de los productos que llegan a bodega frente a lo establecido en la ficha técnica.</t>
  </si>
  <si>
    <t>Posibilidad de afectación reputacional y económica por la entrega del bien por parte del proveedor, incompleta o sin el lleno de los requerimientos solicitados en la ficha técnica debido a desarticulación entre la ficha técnica y el contrato suscrito con el proveedor y/o fallas en la revisión de los productos que llegan a bodega frente a lo establecido en la ficha técnica.</t>
  </si>
  <si>
    <t>Emisión de un concepto o asesoría jurídica, errónea y/o contraria a la Ley en la respuesta a las solicitudes de los entes territoriales, cuerpos de bomberos o grupos de interés frente de la prestación del servicio público esencial bomberos</t>
  </si>
  <si>
    <t>-Falta de idoneidad y/o probidad del funcionario o contratista.
-Falta de revisión de los documentos por parte del gestor y líder de proceso.</t>
  </si>
  <si>
    <t>Posibilidad de afectación reputacional por la emisión de un concepto o asesoría jurídica, errónea o contraria a la Ley en la respuesta a las solicitudes de los entes territoriales, cuerpos de bomberos o grupos de interés frente de la prestación del servicio público esencial bomberos, debido a la falta de idoneidad y/o probidad del funcionario o contratista y/o falta de revisión de los documentos por parte del gestor y líder de proceso.</t>
  </si>
  <si>
    <t>Demandas de responsabilidad ante falta de atención a las respuestas enviadas por los entes territoriales frente a las comunicaciones oficiales emitidas por la DNBC</t>
  </si>
  <si>
    <t>- Ausencia de seguimientos a los documentos emitidos por parte de la DNBC.</t>
  </si>
  <si>
    <t>Posibilidad de afectación reputacional por demandas de responsabilidad ante la falta de atención a las respuestas enviadas por los entes territoriales frente a las comunicaciones oficiales emitidas por la DNBC, debido a la ausencia de seguimientos a los documentos emitidos.</t>
  </si>
  <si>
    <t>Inoportunidad a las solicitudes de asesorías y conceptos técnicos, administrativos y jurídicos para la prestación del servicio público esencial</t>
  </si>
  <si>
    <t>- Falta de atención de los profesionales.
- Disminución de la capacidad de personal para atender las solicitudes recibidas</t>
  </si>
  <si>
    <t>Posibilidad de afectación reputacional por inoportunidad a las solicitudes de asesorías y conceptos técnicos, administrativos y jurídicos para la prestación del servicio público esencial, debido a la falta de atención de los profesionales y/o disminución de la capacidad de personal para atender las solicitudes recibidas</t>
  </si>
  <si>
    <t xml:space="preserve">Emitir estadísticas de los cuerpos de Bomberos con información incompleta o tipificada inadecuadamente  </t>
  </si>
  <si>
    <t>- Falta de idoneidad y/o probidad del  Cuerpo de Bomberos que ingresa la información al RUE.
- Falta de seguimiento por parte del radioperador de la CITEL
- Falta de controles automáticos que generen alertas al momento del registro.</t>
  </si>
  <si>
    <t>Posibilidad de afectación reputacional por emitir estadística de los cuerpos de Bomberos con información incompleta o tipificada inadecuadamente, debido a la falta de idoneidad y/o probidad del  Cuerpo de Bomberos que ingresa la información al RUE, falta de seguimiento por parte del radioperador de la CITEL y/o falta de controles automáticos que generen alertas al momento del registro.</t>
  </si>
  <si>
    <t>Activación (movilización) de recursos de la DNBC y  de otras entidades para la atención de emergencias sin que sea requerida.</t>
  </si>
  <si>
    <t xml:space="preserve">- Desconocimiento del procedimiento de activación por parte del área de trabajo  CITEL.
- Priorizar inadecuadamente las necesidades de la emergencia para los apoyos solicitados.  </t>
  </si>
  <si>
    <t xml:space="preserve">Probabilidad de afectación reputacional por la activación (movilización) de recursos de la DNBC y  de otras entidades para la atención de emergencias de gran magnitud, sin que sea requerida debido al desconocimiento del procedimiento de activación por parte del área de trabajo  CITEL y/o priorizar inadecuadamente las necesidades de la emergencia para los apoyos solicitados. </t>
  </si>
  <si>
    <t>Registro de información incompleta en el RUE de conformidad al artículo 45 de la Ley 1575</t>
  </si>
  <si>
    <t>- Falta de actualización de la herramienta tecnológica RUE para cargar la totalidad de la información requerida normativamente.
- Fallas en la comunicación con el proceso de Tecnología Informática para reportar y gestionar los requerimientos de desarrollo.
- Falta de escalar a la Alta Dirección la problemática de la gestión de información de la herramienta RUE</t>
  </si>
  <si>
    <t>Posibilidad de afectación reputacional por registro de información incompleta en el RUE de conformidad al artículo 45 de la Ley 1575 debido a la falta de actualización de la herramienta tecnológica RUE para cargar la totalidad de la información requerida normativamente, fallas en la comunicación con el proceso de Tecnología Informática para reportar y gestionar los requerimientos de desarrollo.
y/o por falta de escalar a la Alta Dirección la problemática de la gestión de información de la herramienta RUE</t>
  </si>
  <si>
    <t>Pérdida de información debido a la prestación interrumpida de los servicios tercerizados que soportan el RUE</t>
  </si>
  <si>
    <t>- Demoras en la realización de la JNB para la aprobación y asignación del presupuesto.</t>
  </si>
  <si>
    <t>Posibilidad de afectación reputacional por  pérdida de información debido a la prestación interrumpida de los servicios tercerizados que soportan el RUE debido a  demoras en la realización de la JNB para la aprobación y asignación del presupuesto.</t>
  </si>
  <si>
    <t>Demoras en la atención de trámites como: certificados, registros de cursos, reconocimientos de escuelas de formación, centros de brigadas, aval de instructores y respuestas a PQR.</t>
  </si>
  <si>
    <t>- Disminución de la capacidad para atender los trámites recibidos.
- Vacíos procedimentales por parte del equipo para atender los trámites recibidos.
- Fallas de seguimiento de trámites abiertos.</t>
  </si>
  <si>
    <t>Posibilidad de afectación reputacional por demoras en la atención de trámite debido a la disminución de la capacidad para atender los trámites recibidos, vacíos procedimentales por parte del equipo encargado de dar respuesta al trámite y/o por fallas de seguimiento de trámites abiertos.</t>
  </si>
  <si>
    <t>Aprobación de certificados, registros de cursos, reconocimientos de escuelas de formación, centros de brigadas y aval de instructores, sin el lleno de los requisitos normativos.</t>
  </si>
  <si>
    <t>- Vacíos procedimentales por parte del equipo para dar respuesta al trámite.
- Interpretaciones erradas de la normatividad que regula el trámite.</t>
  </si>
  <si>
    <t xml:space="preserve">Posibilidad de la afectación reputacional por la aprobación de certificados, registros de cursos, reconocimientos de escuelas de formación, centros de brigadas y aval de instructores, sin el lleno de los requisitos normativos, debido a vacíos procedimentales e interpretaciones erradas por parte del equipo para dar respuesta al trámite. </t>
  </si>
  <si>
    <t>Escuelas de formación aprobadas por el ente de educación sin el reconocimiento de la DNBC.</t>
  </si>
  <si>
    <t>- Desconocimiento de los lineamientos para la aprobación de las escuelas de formación.</t>
  </si>
  <si>
    <t>Posibilidad de afectación reputacional por escuelas de formación aprobadas por un ente de educación sin el reconocimiento de la DNBC, debido al desconocimiento del rol de la Dirección en la aprobación de la escuelas de formación.</t>
  </si>
  <si>
    <t>i1.1</t>
  </si>
  <si>
    <t>Preparar al equipo del proceso de IVC sobre la normatividad vigente aplicable a los Cuerpos de Bomberos</t>
  </si>
  <si>
    <t>Al momento de la vinculación y/o ante cambios normativos aplicables a los cuerpos de bomberos, se capacita al equipo de trabajo de IVC, indicando las implicaciones que esta normativa tienen para el desarrollo de sus actividades.</t>
  </si>
  <si>
    <t>Al momento de la vinculación y/o ante cambios normativos aplicables a los cuerpos de bomberos</t>
  </si>
  <si>
    <t>- Memorias de la Capacitación
- Listas de Asistencia</t>
  </si>
  <si>
    <t>i1.2</t>
  </si>
  <si>
    <t>Verificar los resultados emitidos por el equipo de trabajo</t>
  </si>
  <si>
    <t>Previo a la entrega del informe final se realiza socialización al Cuerpo de Bomberos, donde se dan a conocer los resultados obtenidos de la visita, de presentar alguna observación el Cuerpo de Bomberos se revisa en conjunto y en caso se requerirse se ajusta el informe.</t>
  </si>
  <si>
    <t>Previo a la entrega del informe</t>
  </si>
  <si>
    <t>- Acta de reunión de socialización del informe preliminar</t>
  </si>
  <si>
    <t>i1.3</t>
  </si>
  <si>
    <t>Definir los procedimientos para realizar las visitas de inspección, vigilancia y control</t>
  </si>
  <si>
    <t>Presenta al equipo de trabajo las herramientas diseñadas para la atención de visitas de inspección, vigilancia y control. Así mismo se define los tiempos para notificar al Cuerpo de Bomberos, hacer la visita y emitir el informe.</t>
  </si>
  <si>
    <t>- Memorias sesión
- Listas de Asistencia</t>
  </si>
  <si>
    <t>i2.1</t>
  </si>
  <si>
    <t>i2.2</t>
  </si>
  <si>
    <t>Verificar la oportunidad de la entrega de los informes de IVC</t>
  </si>
  <si>
    <t>Una vez terminada la visita el gestor del proceso verifica que se cumplan los tiempos de respuesta definidos para atender enviar los informes al Cuerpo de Bomberos, para lo cual revisa que el documento final se hubiese emitido y enviado por el canal oficial de la DNBC (Orfeo). En caso de incumplimientos se analiza las causas por las cuales se presentaron las demoras y se ajusta el procedimiento.</t>
  </si>
  <si>
    <t>A la visita de IVC</t>
  </si>
  <si>
    <t>- Excel consolidado con la verificación de tiempos.</t>
  </si>
  <si>
    <t>i3.1</t>
  </si>
  <si>
    <t>Programar la visitas de inspección, vigilancia y control</t>
  </si>
  <si>
    <t>Líder del Proceso</t>
  </si>
  <si>
    <t>La programación de las visitas de inspección, vigilancia y control se realiza considerando: la criticidad de la región, el solicitante de la inspección y las visitas realizadas anteriormente, con el fin de tomar criterios uniformes de decisión a la hora de determinar las fechas de las visitas de inspección. Una vez programada se da respuesta al solicitante, indicando la fecha estimada de la visita.</t>
  </si>
  <si>
    <t>A la solicitud de la visita</t>
  </si>
  <si>
    <t>Notificación al solicitante de la fecha estimada para la visita de IVC</t>
  </si>
  <si>
    <t>i4.1</t>
  </si>
  <si>
    <t>Verificar la construcción de las herramientas, acordes a la normatividad vigente</t>
  </si>
  <si>
    <t>Revisar con el equipo de trabajo que las herramientas e instrumentos definidos y/o ajustados, responden a la normatividad definida para la emisión de los certificados de cumplimiento. De ser aprobados se remiten al Proceso de Gestión de Análisis y Mejora Continua para la formalización del documento.</t>
  </si>
  <si>
    <t>A la construcción y/o actualización de herramientas</t>
  </si>
  <si>
    <t xml:space="preserve">Mail del Gestor del Proceso con los documentos  adjunto, solicitando la formalización de los mismos. </t>
  </si>
  <si>
    <t>i4.2</t>
  </si>
  <si>
    <t>Preparar a los Cuerpos de Bomberos y Secretarías de Gobierno sobre la implementación de la certificación de los Cuerpos de Bomberos.</t>
  </si>
  <si>
    <t>Como parte de la preparación a  los Cuerpos de Bomberos y Secretarios de Gobierno, sobre la implementación de la normatividad para la emisión de certificados de cumplimiento. El equipo de IVC realiza sesiones de capacitaciones que buscan el entendimiento, aceptación e implementación oportuna de la norma.</t>
  </si>
  <si>
    <t xml:space="preserve">- Lista de Asistencia
- Fotos Capacitación
</t>
  </si>
  <si>
    <t>i4.3</t>
  </si>
  <si>
    <t>Preparar a los Coordinadores Ejecutivos y Delegados Departamentales en la implementación de la certificación de los Cuerpos de Bomberos.</t>
  </si>
  <si>
    <t>Como parte de la preparación para el apoyo de la verificación de los requerimientos mínimos para la emisión de los certificados de cumplimiento, se realiza capacitaciones a los Coordinadores Ejecutivos y/o Delegados Departamentales, el entendimiento de la normatividad,  el uso de las herramientas y sus responsabilidades, con el fin de lograr el entendimiento, aceptación e implementación oportuna de la norma.</t>
  </si>
  <si>
    <t>h1.1</t>
  </si>
  <si>
    <t>Comunicar oportunamente a los Coordinadores o Delegados Departamentales de Bomberos las fechas de entrega de los planes de acción, que permita que los cuerpos de bomberos gestionen oportunamente  sus necesidades</t>
  </si>
  <si>
    <t xml:space="preserve">Previamente al análisis de los planes de acción, se notifica a los Delegados y Coordinadores  Departamentales, por los diferentes canales autorizados de la DNBC las fechas establecidas para recibir la documentación necesaria para la aprobación de los proyectos. </t>
  </si>
  <si>
    <t>Anual
(entre octubre a diciembre)</t>
  </si>
  <si>
    <t>Comunicado en canales oficiales de la DNBC</t>
  </si>
  <si>
    <t>h1.2</t>
  </si>
  <si>
    <t>Comunicar oportunamente a los Delegados o Coordinadores Departamentales los requerimientos mínimos para la construcción de los planes de acción</t>
  </si>
  <si>
    <t>Generar comunicado a los Delegados y Coordinadores Departamentales recordando los requerimientos mínimos para la construcción de los planes de acción y verificar que la comunicación hubiese llegado oportunamente.</t>
  </si>
  <si>
    <t>Correo dirigido a los Delegados
Registro de verificación de entrega del correo</t>
  </si>
  <si>
    <t>No hay control, ver plan de acción h2-1</t>
  </si>
  <si>
    <t>No hay control, ver plan de acción h3-1</t>
  </si>
  <si>
    <t>No hay control, ver plan de acción h4-1</t>
  </si>
  <si>
    <t>No hay control, ver plan de acción h4-2</t>
  </si>
  <si>
    <t>h5.1</t>
  </si>
  <si>
    <t>Verificar que las condiciones técnicas definidas en la ficha técnica se encuentren especificadas en el contrato con el proveedor</t>
  </si>
  <si>
    <t>Previamente a la firma del Subdirector Estratégico y de Coordinación Bomberil, se verifica que las condiciones establecidas en la ficha técnica estén establecidas en el contrato, de lo contrario se devuelve al proceso de Gestión Contractual</t>
  </si>
  <si>
    <t>Previamente a la firma del contrato</t>
  </si>
  <si>
    <t xml:space="preserve"> Aval por correo de la aceptación del documento </t>
  </si>
  <si>
    <t>h5.2</t>
  </si>
  <si>
    <t>Verificación del producto recibido</t>
  </si>
  <si>
    <t>A la entrega del proveedor se verifica que el bien entregado corresponda a las especificaciones indicadas contractualmente, de lo contrario no se recibe o se recibe parcialmente el producto con anotación al proveedor</t>
  </si>
  <si>
    <t>A la entrega del bien por parte del  proveedor</t>
  </si>
  <si>
    <t>Aval de la factura del proveedor</t>
  </si>
  <si>
    <t>f1.1</t>
  </si>
  <si>
    <t>Dar al equipo de trabajo las herramientas necesarias para ejercer sus funciones</t>
  </si>
  <si>
    <t>Gestor y líder del proceso</t>
  </si>
  <si>
    <t xml:space="preserve">Capacitación específica al profesional contratado frente al proceso, la normatividad bomberil y la misionalidad de la institución. </t>
  </si>
  <si>
    <t xml:space="preserve">Cada vez que se contrata personal para el proceso. </t>
  </si>
  <si>
    <t>Inducción el Puesto de Trabajo</t>
  </si>
  <si>
    <t>f1.2</t>
  </si>
  <si>
    <t>Verificar que el equipo de trabajo cumpla con sus obligaciones.</t>
  </si>
  <si>
    <t>Seguimiento a las actividades que realice el equipo de trabajo, cuando se evidencie que el profesional contratado no es idóneo o no cumple a cabalidad con el objeto contractual, se informará al supervisor para que se tomen las medidas correspondientes</t>
  </si>
  <si>
    <t>Cada vez que se genere un concepto</t>
  </si>
  <si>
    <t>Informes de supervisión</t>
  </si>
  <si>
    <t>Aleatoria</t>
  </si>
  <si>
    <t>f1.3</t>
  </si>
  <si>
    <t>Asegurar y verificar que los conceptos emitidos estén acorde a la normatividad nacional vigente  y que respondan a lo solicitado</t>
  </si>
  <si>
    <t>Todos los conceptos son enviados al Gestor, quien verifica que el contenido esté acorde con la normatividad y que dé respuesta a la solicitud realizada, en caso de encontrar errores se devuelve el concepto al profesional que lo proyectó para realizar la corrección y continuar con el trámite.</t>
  </si>
  <si>
    <t>- Excel de seguimiento.
- Correo de devolución</t>
  </si>
  <si>
    <t>f1.4</t>
  </si>
  <si>
    <t>Líder del proceso</t>
  </si>
  <si>
    <t>Solo se aprueba y se firma el concepto, cuando haya sido revisado y validado por el gestor.</t>
  </si>
  <si>
    <t>- Excel de seguimiento, con el registro de la verificación del Gestor y Líder del Proceso.
- Concepto firmado por el Líder del Proceso.</t>
  </si>
  <si>
    <t>f2.1</t>
  </si>
  <si>
    <t xml:space="preserve">Asegurar el seguimiento de los documentos gestionados por el proceso que requieren </t>
  </si>
  <si>
    <t>Cuando se elaboren conceptos que requieren respuesta por el destinatario (Gobernación, Alcaldías, Cuerpo de Bomberos, entre otros), se registra en el archivo Excel incluyendo el nombre del destinatario y la fecha máxima en la cual se espera la respuesta. Mensualmente se revisa el archivo Excel, con el fin de verificar si se han recibido las respuestas, en caso que continua abierto se solicitará nuevamente al destinatario y se reporta al Líder del Proceso para que se tomen las medidas pertinentes.</t>
  </si>
  <si>
    <t xml:space="preserve">A la recepción de una solicitud al proceso </t>
  </si>
  <si>
    <t>- Excel de seguimiento
- Acta de seguimiento (cuando existe incumplimiento)</t>
  </si>
  <si>
    <t>f3.1</t>
  </si>
  <si>
    <t>Asegurar la atención de los requerimientos en los tiempos establecidos</t>
  </si>
  <si>
    <t>Cada vez que llegue al proceso un requerimiento de una parte interesada, se registra en el Excel compartido entre los integrantes del proceso y se asigna el responsable para su trámite, cuando se evidencia incumplimiento en las fechas establecidas para la respuesta, se solicita al responsable justificación de la demora y se evalúa la estrategia para dar la respuesta correspondiente.</t>
  </si>
  <si>
    <t>Notificar al Comité Directivo para su aprobación,  la necesidad de activar la contingencia de Atención al Usuario para que se de continuidad a la respuesta oportuna de las PQRSD reasignando a los abogados de planta mientras se contrata al personal idóneo para dicha actividad.
De tener la aprobación se notifica a los abogados la activación de la contingencia.</t>
  </si>
  <si>
    <t>g1.1</t>
  </si>
  <si>
    <t xml:space="preserve">Asegurar que la  información que se ingresa al RUE  sea veraz </t>
  </si>
  <si>
    <t xml:space="preserve">Gestor del Proceso </t>
  </si>
  <si>
    <t>Capacitar a los Cuerpos de Bomberos en el uso y apropiación del RUE.</t>
  </si>
  <si>
    <t xml:space="preserve"> Semestral </t>
  </si>
  <si>
    <t xml:space="preserve">Registros de capacitación </t>
  </si>
  <si>
    <t>g1.2</t>
  </si>
  <si>
    <t>No Existe, ver plan de acción</t>
  </si>
  <si>
    <t>g1.3</t>
  </si>
  <si>
    <t xml:space="preserve">Asegurar que la  información que ingresa al RUE  sea veraz </t>
  </si>
  <si>
    <t>Radio Operador</t>
  </si>
  <si>
    <t>Cuando la emergencia supera la capacidad de respuesta del Cuerpo de Bomberos en el territorio, se verifica que la información reportada en el RUE por el Cuerpo de Bomberos que sea real.  En caso de ser necesario se realiza el ajuste en el RUE. Los resultados la gestión se registran en archivo Excel por el Radio Operador encargado.</t>
  </si>
  <si>
    <t xml:space="preserve">Cuadro de actividades Excel </t>
  </si>
  <si>
    <t>g1.4</t>
  </si>
  <si>
    <t>Verifica que todos los casos reportados en el RUE en el día anterior se hallan verificado por parte del radioperador.</t>
  </si>
  <si>
    <t xml:space="preserve">Diario </t>
  </si>
  <si>
    <t>Informe  de actividades diarias por parte del radioperador.</t>
  </si>
  <si>
    <t>g2.1</t>
  </si>
  <si>
    <t xml:space="preserve">Activar de forma adecuada los recursos necesarios para atender las emergencias y/o eventos. </t>
  </si>
  <si>
    <t xml:space="preserve">Capacitar en el uso y apropiación del procedimiento de activación de Sala Situación al CITEL.
</t>
  </si>
  <si>
    <t>Semestral.</t>
  </si>
  <si>
    <t>g2.2</t>
  </si>
  <si>
    <t>Sala Situacional</t>
  </si>
  <si>
    <t>De acuerdo con el protocolo de activación de la Sala Situacional, se da respuesta a las emergencias que sobrepasan la capacidad de los Cuerpos de Bomberos en el Territorio.</t>
  </si>
  <si>
    <t xml:space="preserve">A demanda </t>
  </si>
  <si>
    <t xml:space="preserve">Oficio de activación </t>
  </si>
  <si>
    <t>g3.1</t>
  </si>
  <si>
    <t>g3.2</t>
  </si>
  <si>
    <t>g3.3</t>
  </si>
  <si>
    <t>g4.1</t>
  </si>
  <si>
    <t xml:space="preserve">Solicitar apoyo a los Bomberos funcionarios de la DNBC, mientras realiza el contrato </t>
  </si>
  <si>
    <t>Se solicita a los bomberos funcionarios de la DNBC que apoyen la atención de CITEL mientras se reanuda el contrato del servicio tercerizado.</t>
  </si>
  <si>
    <t>Notificación por Correo</t>
  </si>
  <si>
    <t>j1.1</t>
  </si>
  <si>
    <t>j1.2</t>
  </si>
  <si>
    <t xml:space="preserve">Otorgar al equipo de trabajo las herramientas necesarias para que conozcan la normatividad del proceso </t>
  </si>
  <si>
    <t>Previamente a la asignación de funciones del cargo, se capacita al personal con la normatividad vigente del proceso, para lo cual se cuenta con una presentación definida.</t>
  </si>
  <si>
    <t>A la vinculación de nuevos funcionarios y/o contratistas en el proceso</t>
  </si>
  <si>
    <t>- Listas de asistencia.
- Memorias de la capacitación.</t>
  </si>
  <si>
    <t>Si</t>
  </si>
  <si>
    <t>j1.3</t>
  </si>
  <si>
    <t>Atender de manera oportuna los trámites del proceso recibidos por Orfeo</t>
  </si>
  <si>
    <t>Cuando se presenta una alerta por las partes interesadas, el Gestor del proceso hace seguimiento de los trámites e identifica las causas por las cuales no se dio respuesta oportuna y se genera los correctivos necesarios.</t>
  </si>
  <si>
    <t>Cuando se presenta el evento.</t>
  </si>
  <si>
    <t>No hay seguimiento</t>
  </si>
  <si>
    <t>j2.1</t>
  </si>
  <si>
    <t>j2.2</t>
  </si>
  <si>
    <t>Soportar las respuestas al solicitante</t>
  </si>
  <si>
    <t>Cuando se presentan dilemas de interpretación, se acude a los repositorios de la DNBC para identificar si se han tomado decisiones anteriores que permitan tener argumentos para soportar el AVAL, de no encontrar información se niega el proceso.</t>
  </si>
  <si>
    <t>A la solicitud del AVAL</t>
  </si>
  <si>
    <t>- Respuesta argumentada por radicada o correo electrónico</t>
  </si>
  <si>
    <t>j3.1</t>
  </si>
  <si>
    <t>Desconocimiento de los lineamientos para la aprobación de las escuelas de formación</t>
  </si>
  <si>
    <t>Aplicación de los lineamientos definidos para la aprobación de las escuelas de formación, de no contar con los lineamientos se niega el trámite.</t>
  </si>
  <si>
    <t>Solicitud de la aprobación de la escuela por parte de la DNBC</t>
  </si>
  <si>
    <t xml:space="preserve">- Respuesta de aceptación o negación del </t>
  </si>
  <si>
    <t>i1</t>
  </si>
  <si>
    <t>Desconocimiento de la normas jurídicas,  operativas, técnicas, financieras y administrativas de los Cuerpos de Bomberos.</t>
  </si>
  <si>
    <t>Lectura errónea de los datos suministrados por los cuerpos de bomberos.</t>
  </si>
  <si>
    <t>Metodología de inspección, vigilancia y control deficiente.</t>
  </si>
  <si>
    <t>i2</t>
  </si>
  <si>
    <t>Metodología de reporte de visitas de inspección, vigilancia y control deficiente</t>
  </si>
  <si>
    <t>Incremento de actividades o cargas de los funcionarios y/o contratistas del proceso de IVC</t>
  </si>
  <si>
    <t>i3</t>
  </si>
  <si>
    <t>Falta de programación de las solicitudes recibidas.</t>
  </si>
  <si>
    <t>i4</t>
  </si>
  <si>
    <t>Inconsistencias y/o inoportunidad en la construcción de herramientas para la verificación de los requisitos definidos.</t>
  </si>
  <si>
    <t xml:space="preserve">Desconocimiento de la normatividad por parte de los Cuerpos de Bomberos y Secretarias de Gobierno </t>
  </si>
  <si>
    <t>Fallas en la preparación a los Coordinadores Ejecutivos y Delegados Departamentales.</t>
  </si>
  <si>
    <t>h1</t>
  </si>
  <si>
    <t>Entrega de los planes de acción por parte de los Delegados Departamentales  fuera de los tiempos establecidos.</t>
  </si>
  <si>
    <t>Planes de Acción  incompletos o no claros.</t>
  </si>
  <si>
    <t>h2</t>
  </si>
  <si>
    <t>Demoras en la entrega de la información por parte del equipo de contratación para la actualización en el sistema.</t>
  </si>
  <si>
    <t>h3</t>
  </si>
  <si>
    <t>Desconocimiento técnico del funcionario y/o contratista que elabora la ficha técnica.</t>
  </si>
  <si>
    <t>Desatención de las características de la región a la cual se le asignará el recurso.</t>
  </si>
  <si>
    <t>h4</t>
  </si>
  <si>
    <t>Falta de previsión de los tiempos que necesita el proveedor para poner a disposición los elementos a adquirir.</t>
  </si>
  <si>
    <t>Demoras en la elaboración de la ficha técnica.</t>
  </si>
  <si>
    <t>h5</t>
  </si>
  <si>
    <t>Desarticulación entre la ficha técnica y el contrato suscrito con el proveedor.</t>
  </si>
  <si>
    <t>Fallas en la revisión de los productos que llegan a bodega frente a lo establecido en la ficha técnica.</t>
  </si>
  <si>
    <t>f1</t>
  </si>
  <si>
    <t>Falta de idoneidad y/o probidad del funcionario o contratista.</t>
  </si>
  <si>
    <t>Falta de revisión de los documentos por parte del gestor y líder de proceso.</t>
  </si>
  <si>
    <t>Falta de revisión de los concepto por parte del gestor y líder de proceso.</t>
  </si>
  <si>
    <t>f2</t>
  </si>
  <si>
    <t>Ausencia de seguimientos a los documentos emitidos por parte de la DNBC.</t>
  </si>
  <si>
    <t>f3</t>
  </si>
  <si>
    <t>Falta de atención de los profesionales.</t>
  </si>
  <si>
    <t>Disminución de la capacidad de personal para atender las solicitudes recibidas</t>
  </si>
  <si>
    <t>g1</t>
  </si>
  <si>
    <t>Falta de idoneidad y/o probidad del Cuerpo de Bomberos que ingresa la información al RUE.</t>
  </si>
  <si>
    <t>Falta de controles automáticos que generen alertas al momento del registro.</t>
  </si>
  <si>
    <t>Falta de seguimiento por parte del radioperador de la CITEL</t>
  </si>
  <si>
    <t>g2</t>
  </si>
  <si>
    <t>Desconocimiento del procedimiento de activación por parte del área de trabajo CITEL.</t>
  </si>
  <si>
    <t xml:space="preserve">Priorizar inadecuadamente las necesidades de la emergencia para los apoyos solicitados.  </t>
  </si>
  <si>
    <t>g3</t>
  </si>
  <si>
    <t>Falta de actualización de la herramienta tecnológica RUE para cargar la totalidad de la información requerida normativamente.</t>
  </si>
  <si>
    <t>Fallas en la comunicación con el proceso de Tecnología de la información para reportar y gestionar los requerimientos de desarrollo.</t>
  </si>
  <si>
    <t>Falta de escalar a la Alta Dirección la problemática de la gestión de información de la herramienta RUE</t>
  </si>
  <si>
    <t>g4</t>
  </si>
  <si>
    <t>Demoras en la realización de la JNB para la aprobación y asignación del presupuesto.</t>
  </si>
  <si>
    <t>j1</t>
  </si>
  <si>
    <t>Disminución de la capacidad para atender los trámites recibidos.</t>
  </si>
  <si>
    <t xml:space="preserve">
Vacíos procedimentales por parte del equipo para atender los trámites recibidos
</t>
  </si>
  <si>
    <t>Fallas de seguimiento de trámites abiertos.</t>
  </si>
  <si>
    <t>j2</t>
  </si>
  <si>
    <t>Interpretaciones erradas de la normatividad que regula el trámite.</t>
  </si>
  <si>
    <t>j3</t>
  </si>
  <si>
    <t>Desconocimiento del rol de la DNBC en la aprobación de las escuelas de formación.</t>
  </si>
  <si>
    <r>
      <t xml:space="preserve">Anualmente se formula un plan de trabajo donde se define los procesos a los cuales se les hará verificación de la efectividad  de sus controles, con el fin de identificar de manera preventiva las acciones necesarias para su mejora. El cronograma es revisado mensualmente y su avance es reportado semestralmente al CICI. </t>
    </r>
    <r>
      <rPr>
        <b/>
        <sz val="8"/>
        <rFont val="Arial"/>
        <family val="2"/>
      </rPr>
      <t>CONTROL APLICA A PARTIR DEL 1 DE OCTUBRE</t>
    </r>
  </si>
  <si>
    <t>Articular los proceso de Fortalecimiento Bomberil para la Respuesta y Gestión Contractual para la establecer un control para la entrega de información oportuna</t>
  </si>
  <si>
    <t>- Coordinar reunión con el Gestor de Gestión Contractual
- Definir un control conjunto para una adecuada comunicación entre los procesos.
- Implementar el control diseñado</t>
  </si>
  <si>
    <t>Gestor del Proceso de Fortalecimiento Bomberil para la Respuesta</t>
  </si>
  <si>
    <t>h2-1</t>
  </si>
  <si>
    <t>Desconocimiento técnico del funcionario y/o contratista que elabora la ficha técnica.
Desatención de las características de la región a la cual se le asignará el recurso.</t>
  </si>
  <si>
    <t>Articular los proceso de Fortalecimiento Bomberil para la Respuesta y Gestión Contractual para la establecer un canal de comunicación que permita la verificación oportuna de la ficha técnica por parte del Fortalecimiento Bomberil</t>
  </si>
  <si>
    <t>- Coordinar reunión con el Gestor de Gestión Contractual
- Definir un control conjunto para una adecuada comunicación entre los procesos, para el responsable que elaborará la ficha técnica.
- Implementar el control para verificar y aprobar las fichas técnicas antes de iniciar el proceso contractual.
- Implementar el control diseñado</t>
  </si>
  <si>
    <t>h3-1</t>
  </si>
  <si>
    <t>Inadecuada planeación y seguimiento del proceso para la ejecución del presupuesto</t>
  </si>
  <si>
    <t>Elaborar una herramienta que permita la construcción del plan de trabajo el proceso, así como su seguimiento</t>
  </si>
  <si>
    <t>-Elaborar un cronograma anual de actividades del proceso que le permita atender oportunamente la solicitud y regionalización de proyectos, así como la   elaboración de fichas técnicas.
- Hacer seguimiento continuo y verificar las desviaciones del cronograma elaborado.
- Comunicar al líder del proceso el avance del cronograma.
- Documentar las decisiones y ajustar el cronograma cuando sea necesario</t>
  </si>
  <si>
    <t>h4-1</t>
  </si>
  <si>
    <t>Gestionar oportunamente la fichas técnicas de tal manera que una vez aprobado el recurso se pueda dar continuidad al contrato.</t>
  </si>
  <si>
    <t>Una vez se tenga la priorización o regionalización de  los proyectos, se alista las fichas técnicas, a fin de tener el documento elaborado previamente a la asignación del presupuesto, con el fin que se pueda dar trámite inmediato a la contratación, una vez la Junta Nacional Apruebe el proyecto.</t>
  </si>
  <si>
    <t>h4-2</t>
  </si>
  <si>
    <t xml:space="preserve"> Falta de controles automáticos que generen alertas al momento del registro en la plataforma RUE</t>
  </si>
  <si>
    <t xml:space="preserve">Actualización de los módulos de la Plataforma RUE, incluyendo campos obligatorios, reglas de confirmacion de datos , entre otros que permitan mitigar errores de digitalización </t>
  </si>
  <si>
    <t>- Definir con el proceso de Tecnología Informática los avances de mejora que requiere la herramienta y que se pueden ejecutar de manera inmediata con los recursos existentes.</t>
  </si>
  <si>
    <t>Gestor del proceso de Coordinación Operativa</t>
  </si>
  <si>
    <t>g2-1</t>
  </si>
  <si>
    <t xml:space="preserve">Actualización de los módulos de la Plataforma RUE - Emergencias, incluyendo campos obligatorios, reglas de confirmación de datos , entre otros que permitan mitigar errores de digitalización </t>
  </si>
  <si>
    <t>- Notificar a la Dirección las necesidades de a plataforma y el impacto de no actualizar el RUE
- Realizar diagnóstico de la herramienta a partir de su resultado definir las necesidades de mejora de la herramienta.
- Coordinar con el proceso de Tecnología de la Información los requisitos del perfil que se requiere para la actualización del sistema.
- Incluir en el plan de acción 2022 las actividades encaminadas a gestionar con presupuesto.</t>
  </si>
  <si>
    <t>Vigencia 2022</t>
  </si>
  <si>
    <t>g2-2</t>
  </si>
  <si>
    <t>Actualización de los módulos de la Plataforma RUE</t>
  </si>
  <si>
    <t>Realizar reunión con los procesos  de injerencia en el RUE, para generar las  necesidades de mejora de la herramienta.</t>
  </si>
  <si>
    <t>Gestores de procesos
Coordinación Operativa
Educación
Fortalecimiento
Inspección Vigilancia y Control
Comunicaciones
Tecnología de la Información</t>
  </si>
  <si>
    <t>g3-1</t>
  </si>
  <si>
    <t>Fallas en la comunicación con el proceso de Tecnología Informática para reportar y gestionar los requerimientos de desarrollo.</t>
  </si>
  <si>
    <t>g3-2</t>
  </si>
  <si>
    <t>Informe a la Alta Dirección frente a la reunión con los procesos  de injerencia en el RUE, para generar las  necesidades de mejora de la herramienta.</t>
  </si>
  <si>
    <t>Gestor de proceso
Tecnología de la Información</t>
  </si>
  <si>
    <t>g3-3</t>
  </si>
  <si>
    <t>Estructurar las actividades para la validación y aprobación de las escuelas de formación bomberil</t>
  </si>
  <si>
    <t xml:space="preserve">Diseñar y aplicar el procedimiento para la aprobación de las escuelas de formación, alineado con los lineamientos vigentes </t>
  </si>
  <si>
    <t>j3-1</t>
  </si>
  <si>
    <t>Prescripción o caducidad de la acción disciplinaria.</t>
  </si>
  <si>
    <t>- Falta seguimiento a los procedimientos
disciplinarios vigentes
- Cambios normativos no identificados oportunamente</t>
  </si>
  <si>
    <t>Alteración, pérdida, deterioro o hurto de los expedientes disciplinarios</t>
  </si>
  <si>
    <t>l1</t>
  </si>
  <si>
    <t xml:space="preserve">Falta seguimiento a los procedimientos
disciplinarios vigente. </t>
  </si>
  <si>
    <t>Generar alertas de los tiempos legales de los procesos</t>
  </si>
  <si>
    <t>Alimenta matriz de seguimiento con los casos que se presenten que le permite alertar los tiempos de vencimiento con el fin de que todos sean atendidos oportuamente.</t>
  </si>
  <si>
    <t>Matriz de Seguimiento</t>
  </si>
  <si>
    <t>Cambios normativos no identificados oportunamente</t>
  </si>
  <si>
    <t>Identificar oportunamente cualquier cambio normativo que pueda generar algún cambio al procedimiento</t>
  </si>
  <si>
    <r>
      <t xml:space="preserve">Verificar en el </t>
    </r>
    <r>
      <rPr>
        <b/>
        <sz val="8"/>
        <rFont val="Arial"/>
        <family val="2"/>
      </rPr>
      <t xml:space="preserve">SUIN-Juriscol MinJusticia </t>
    </r>
    <r>
      <rPr>
        <sz val="8"/>
        <rFont val="Arial"/>
        <family val="2"/>
      </rPr>
      <t>http://www.suin-juriscol.gov.co, si durante el periodo se han presentado cambios en la normatividad asociada al proceso de Asuntos Disciplinarios, de ser así se alimenta registra en la matriz de seguimiento para ser tenidos en cuenta el los procesos en curso.</t>
    </r>
  </si>
  <si>
    <t>l2</t>
  </si>
  <si>
    <t xml:space="preserve">Falta de mecanismos de control y seguridad en la confidencialidad de la información </t>
  </si>
  <si>
    <t xml:space="preserve">No hay control </t>
  </si>
  <si>
    <t>No hay control</t>
  </si>
  <si>
    <t>No hay Control</t>
  </si>
  <si>
    <t>Fallas de acceso al equipo de computo y medios de comunicación del proceso</t>
  </si>
  <si>
    <t>Evitar el acceso del equipo de computo sin autorización</t>
  </si>
  <si>
    <t>El computador donde reposa la información de asuntos disciplinarios cuenta con:
-  Clave de acceso 
- Bloqueo de pantalla ante el retiro del funcionario de su escritorio.</t>
  </si>
  <si>
    <t>Permanente</t>
  </si>
  <si>
    <t>No aplica, es un control físico</t>
  </si>
  <si>
    <t>Errores en la documentación de los  expedientes</t>
  </si>
  <si>
    <t>Mantener copia de los expedientes de forma digital.</t>
  </si>
  <si>
    <t>Todos los expedientes físicos son escaneados y guardados en la carpeta digital que reposa en el equipo de computo del gestor del proceso</t>
  </si>
  <si>
    <t>Archivo digital por número de proceso</t>
  </si>
  <si>
    <t xml:space="preserve">Fallas en la documentación de los  expedientes físicos </t>
  </si>
  <si>
    <t>Asegurar que la totalidad de la documentación de cada proceso disciplinario</t>
  </si>
  <si>
    <t>Todos los documentos que se reciben se archivan en la carpeta correspondiente y son foliados con el fin asegurar que no se extravien los documentos que son necesarios del debido proceso.</t>
  </si>
  <si>
    <t>Al recibo del información</t>
  </si>
  <si>
    <t>Carpeta física del proceso foleada</t>
  </si>
  <si>
    <t>Condiciones de infraestructura debiles que permite el acceso libre al proceso de Asuntos disciplinarios.</t>
  </si>
  <si>
    <t>l1.1</t>
  </si>
  <si>
    <t>l2.2</t>
  </si>
  <si>
    <t>l1.2</t>
  </si>
  <si>
    <t>l2.1</t>
  </si>
  <si>
    <t>l2.3</t>
  </si>
  <si>
    <t>l2.4</t>
  </si>
  <si>
    <t>L1</t>
  </si>
  <si>
    <t>Falta de autoridad del proceso para tomar la decisión (independencia entre el proceso administrativo y el proceso disciplinario)</t>
  </si>
  <si>
    <t>Proponer la modificación de la estructura del procesos de Asuntos Disciplinarios de acuerdo con la normatividad vigente</t>
  </si>
  <si>
    <t>L1-1</t>
  </si>
  <si>
    <t>L2</t>
  </si>
  <si>
    <t>Falta de conocimiento especializado por parte de quienes toman las decisiones</t>
  </si>
  <si>
    <t>Identificar las capacitaciones a las que se pueda asistoir paa fortalecer los conocimientos</t>
  </si>
  <si>
    <t>L2-1</t>
  </si>
  <si>
    <t>1. Solicitar concepto a la Procuraduría sobre la normatividad referente a la estructura de la Oficina para el menejo de Asuntos disciplinarios. 
2. A partir de la respuesta informat los resultados al Comité Directivo para que se analice la situación y se tomen las medidas respectivas.</t>
  </si>
  <si>
    <t>1. Identificar los cursos o diplomados a los cuales pueda asistir el Gestor del Proceso que le permita fortalecer sus conocimientos, realizar progrmacion y definir su viabilidad.
2. Informar al Lider del Proceso, así como al proceso de Talento Humano para que se consideren las capacitaciones para la siguiente vigencia (2022)</t>
  </si>
  <si>
    <t>- Falta de mecanismos de control y seguridad en la confidencialidad de la información 
- Fallas de acceso al equipo de computo y medios de comunicación del proceso
- Fallas en la documentación de los  expedientes físicos 
- Condiciones de infraestructura débiles que permite el acceso libre al procesos de Asuntos disciplinarios.</t>
  </si>
  <si>
    <t>Sanciones por parte de las entidades de vigilancia por incumplimiento de plazos en respuesta de requerimientos</t>
  </si>
  <si>
    <t xml:space="preserve">- Desconocimiento del equipo de trabajo el procedimiento del reporte por los medios autorizados.
</t>
  </si>
  <si>
    <t>Pago inoportuno a proveedores y/o contratistas</t>
  </si>
  <si>
    <t>- Entrega incompleta de los documentos soportes para el pago.
- Desatención por parte de los supervisores en la completitud y diligenciamiento de los formatos requeridos para el pago.
- Demora en el cargue de la factura electrónica al sistema de la DNBC.</t>
  </si>
  <si>
    <t>Proveedores, Cuerpos de Bomberos</t>
  </si>
  <si>
    <t>- Inmediatez para efectuar el pago de viáticos, por viajes de funcionarios y/o  contratistas no previstos.
- Soportes de pago con firmas digitales no aprobadas por el supervisor.</t>
  </si>
  <si>
    <t>- Expedición errónea de Certificados de Disponibilidad y Registros Presupuestales.</t>
  </si>
  <si>
    <t>Posibilidad de afectación reputacional por prescripción o caducidad de la acción disciplinaria debido a  la falta seguimiento a los procedimientos disciplinarios vigentes y/o cambios normativos no identificados oportunamente</t>
  </si>
  <si>
    <t>Posibilidad de afectación reputacional por alteración, pérdida, deterioro o hurto de los expedientes disciplinarios debido a la falta de mecanismos de control y seguridad en la confidencialidad de la información , fallas de acceso al equipo de computo y medios de comunicación del proceso, fallas en la documentación de los  expedientes físicos y/o condiciones de infraestructura débiles que permite el acceso libre al procesos de Asuntos disciplinarios.</t>
  </si>
  <si>
    <t>Posibilidad de afectación económica y reputacional por sanciones por parte de las entidades de vigilancia por incumplimiento de plazos en respuesta de requerimientos debido al desconocimiento del equipo de trabajo el procedimiento del reporte por los medios autorizados.</t>
  </si>
  <si>
    <t>Posibilidad de afectación económica y reputacional por pago inoportuno a proveedores y/o contratistas debido a  la entrega incompleta de los documentos soportes para el pago, la desatención por parte de los supervisores en la completitud y diligenciamiento de los formatos requeridos para el pago y/o demora en el cargue de la factura electrónica al sistema de la DNBC.</t>
  </si>
  <si>
    <t>m1</t>
  </si>
  <si>
    <t>Inadecuada interpretación de los hechos ecónomicos.</t>
  </si>
  <si>
    <t>Desconocimiento de la Ley aplicable  (interna y externa)</t>
  </si>
  <si>
    <t>Información inexacta y/o inoportuna, entregada por las demás areas  para su registro por financiera</t>
  </si>
  <si>
    <t>m2</t>
  </si>
  <si>
    <t xml:space="preserve">Desconocimiento del equipo de trabajo el procedimiento del reporte por los medios autorizados.
</t>
  </si>
  <si>
    <t>m3</t>
  </si>
  <si>
    <t xml:space="preserve">Entrega incompleta de los documentos soportes para el pago.
</t>
  </si>
  <si>
    <t xml:space="preserve">Desatención por parte de los supervisores en la completitud y diligenciamiento de los formatos requeridos para el pago.
</t>
  </si>
  <si>
    <t>Demora en el cargue de la factura electrónica al sistema de la DNBC.</t>
  </si>
  <si>
    <t>m4</t>
  </si>
  <si>
    <t xml:space="preserve">Inmediatez para efectuar el pago de viáticos, por viajes de funcionarios y/o  contratistas no previstos.
</t>
  </si>
  <si>
    <t xml:space="preserve">Soportes de pago con firmas digitales no aprobadas por el supervisor.
</t>
  </si>
  <si>
    <t>m5</t>
  </si>
  <si>
    <t>Expedición errónea de Certificados de Disponibilidad y Registros Presupuestales</t>
  </si>
  <si>
    <t>Asegurar que los hechos económicos se reporten de manera adecuada</t>
  </si>
  <si>
    <t>perfil contable</t>
  </si>
  <si>
    <t>15 dias antes de la transmisión en el CHIP a la contaduria se verifica que los saldos de las cuentas contables esten acorde a su naturaleza; que los terceros esten debidamente depurados; reclasificacion de cuentas cuando sea neceario.</t>
  </si>
  <si>
    <t>mensual</t>
  </si>
  <si>
    <t>Hojas de trabajo de saldos y movimientos</t>
  </si>
  <si>
    <t>Mantener actualizado al equipo del  Area Financiera con los lineamientos establecidos por la Contaduria y la Administracion SIIF.</t>
  </si>
  <si>
    <t>Cada vez que exista un cambio normativo por parte de la Contaduria o la Adminsitración SIIF,  se identifica si es aplicable a algun perfil especifico y/o a todo el grupo; se gestiona la capacitación con el ente respectivo,  se realiza la inscripción y se verifica su participación.</t>
  </si>
  <si>
    <t>Cada vez que exista un cambio normativo por parte de la Contaduria o la Adminsitración SIIF</t>
  </si>
  <si>
    <t>Registro de inscripción, memorias y7o certificado de participación</t>
  </si>
  <si>
    <t xml:space="preserve">Capacitar al perspnal nuevo que integre el equipo financiero con los lineamientos internos y externos para la ejecucion de sus actividades. </t>
  </si>
  <si>
    <t>Cada vez que ingrese un funcionario y/o contratista al proceso financiero, se capacita en las actividades que desarollara dentro el area financiera.</t>
  </si>
  <si>
    <t>Cada vez que ingrese un funcionario y/o contratista al proceso financiero</t>
  </si>
  <si>
    <t>Lista de asistenia</t>
  </si>
  <si>
    <t>Asegurar que los hechos económicos se reporten de manera oportuna</t>
  </si>
  <si>
    <t>Pantallazos de transmision</t>
  </si>
  <si>
    <t>Asegurar que el area financiera reporte de manera oportuna los requerimientos y evitar sanciones</t>
  </si>
  <si>
    <t>De acuerdo a los plazos establecidos por las entidades de vigilancia y control</t>
  </si>
  <si>
    <t>Asegurar que los soportes para pago a proveedores y cotratistas esté completo y bien diligenciado</t>
  </si>
  <si>
    <t>Control de pagos por parte de central de cuentas</t>
  </si>
  <si>
    <t xml:space="preserve">Asegurar que el cargue de la factura electronica este debidamente aprobada por el MHCP y el supervisor del contrato, comorequisito para pago </t>
  </si>
  <si>
    <t xml:space="preserve">Cada vez que se tramite un pago en financiera, por parte de un obligado a facturar electronicamente, este previamente autorizada por el MHCP y el Supervisor del contrato. </t>
  </si>
  <si>
    <t>Asegurar que los soportes para pago del reconocimiento a los viaticos y gastos de viaje a funcionarios y cotratistas estén completos y con las firmas de aprobación</t>
  </si>
  <si>
    <t>Control de liquidacion y pagos de viaticos por parte de Talento Humano</t>
  </si>
  <si>
    <t>Asegurar que el formato de solicitud de expedicion del CDP (Certificado de Disponibilidd Presupuestal) este debidamente diligenciados y aprobados.</t>
  </si>
  <si>
    <t>Cada vez que se requiera a financiera</t>
  </si>
  <si>
    <t>Listado de CDP expedidos del SIIF</t>
  </si>
  <si>
    <t>m1.1</t>
  </si>
  <si>
    <t>m1.2</t>
  </si>
  <si>
    <t>m1.3</t>
  </si>
  <si>
    <t>m1.4</t>
  </si>
  <si>
    <t>m2.1</t>
  </si>
  <si>
    <t>m3.1</t>
  </si>
  <si>
    <t>m3.2</t>
  </si>
  <si>
    <t>m3.4</t>
  </si>
  <si>
    <t>m4.1</t>
  </si>
  <si>
    <t>m4.2</t>
  </si>
  <si>
    <t>m5.1</t>
  </si>
  <si>
    <t>Perfil contable</t>
  </si>
  <si>
    <t>Pantallazos de transmisión</t>
  </si>
  <si>
    <t xml:space="preserve">Verifica que se cumpla con el calendario de establecido por el perfil contable para que los procesos de la DNBC reporten las novedades que afecten los saldos contables. </t>
  </si>
  <si>
    <t xml:space="preserve">Verifica  que se cumpla con los plazos señalados por la entidades de vigilancia y control para la transmisión de la información contable y presupuestal de manera oportuna. </t>
  </si>
  <si>
    <t>Perfil central de cuentas</t>
  </si>
  <si>
    <t>Cada vez que se tramite un pago en financiera, se revisa los soportes y diligenciamiento de los formatos estén debidamente diligenciados.</t>
  </si>
  <si>
    <t>Cada vez que se tramite un pago en financiera, se revisar que los soportes y diligenciamiento de los formatos estén debidamente diligenciados.</t>
  </si>
  <si>
    <t>Listado de facturas electronicas aprobadas por OLIMPIA (Operador Logistico del MHCP)</t>
  </si>
  <si>
    <t>Cada vez que se solicite la expedición del CDP, se verifica que esté  debidamente diligenciado, aprobado y soportado para expedir un documento en forma eficaz.</t>
  </si>
  <si>
    <t>Perfil presupuesto</t>
  </si>
  <si>
    <t xml:space="preserve">- Falta de seguimiento a las solicitudes de conciliación extrajudicial que sean allegadas a la entidad. </t>
  </si>
  <si>
    <t>p1</t>
  </si>
  <si>
    <t>Falta de idoneidad en el personal que atiende el proceso.</t>
  </si>
  <si>
    <t>Falta de revisión del canal de notificaciones judiciales de la entidad</t>
  </si>
  <si>
    <t>Falta de seguimiento a los procesos judiciales que cursan en contra de la entidad.</t>
  </si>
  <si>
    <t>p2</t>
  </si>
  <si>
    <t>Falta de seguimiento a las solicitudes de conciliación extrajudicial que sean allegadas a la entidad.</t>
  </si>
  <si>
    <t>p1.1</t>
  </si>
  <si>
    <t>p1.2</t>
  </si>
  <si>
    <t>p1.3</t>
  </si>
  <si>
    <t>p2.1</t>
  </si>
  <si>
    <t>Personal capacitado que atienda la defensa judicial de la entidad.</t>
  </si>
  <si>
    <t>Capacitar al personal que coadyuva en la defensa judicial de la entidad.</t>
  </si>
  <si>
    <t>Evitar vencimiento de términos judiciales</t>
  </si>
  <si>
    <t xml:space="preserve">Exite un correo "notificaciones judiciales" publicado en la página web donde se reciben todas las notificaciones de los proceos judiciales y extrajudiciales, el cual es revisado a diario. Se verifica si es de competencia de la DNBC, de no correponder se marca el correo como "no pertenece a la DNBC" y se remite a Atención al Ciudadano para su gestión, si corresponde se registra en la matriz de seguimiento y en el EKOGUI </t>
  </si>
  <si>
    <t>Diaria</t>
  </si>
  <si>
    <t>Mantener los procesos judiciales actualizados.</t>
  </si>
  <si>
    <t>Se presenta al comité de conciliación los procesos judiciales y extrajudiciales en que es parte la entidad para la toma de decisiones y seguimiento.</t>
  </si>
  <si>
    <t>Dos veces al mes</t>
  </si>
  <si>
    <t>Actas del comité de conciliacion</t>
  </si>
  <si>
    <t>Evitar la inasistencia a las audiencias de conciliacion donde es parte la entidad</t>
  </si>
  <si>
    <t>Cuando se recibe la notificación se registra en la matriz de control con fechas de la asignación de audiencias y finalización de la misma, el cual es revisado semanalmente.</t>
  </si>
  <si>
    <t>Semanal</t>
  </si>
  <si>
    <t>Matriz de seguimiento diligenciada</t>
  </si>
  <si>
    <t>Correo Electrónico</t>
  </si>
  <si>
    <t>Certificación de capacitación</t>
  </si>
  <si>
    <t>Incumplimiento en la ejecución de las actividades definidas en los planes y programas del proceso Gestión Documental</t>
  </si>
  <si>
    <t>Organización inadecuada de los archivos</t>
  </si>
  <si>
    <t>-Desactualización de la normatividad en materia de Gestión Documental
- Aplicación inadecuada de los lineamientos de organización documental emitidos por la entidad</t>
  </si>
  <si>
    <t>- Falta de idoneidad en el personal que atiende el proceso.
- Falta de revisión del canal de notificaciones judiciales de la entidad
-Falta de seguimiento a los procesos judiciales que cursan en contra de la entidad.</t>
  </si>
  <si>
    <t>Indicio grave en contra de la entidad en el proceso judicial ante la inasistencia a las audiencias de conciliación extrajudicial en que sea convocada como parte la entidad.</t>
  </si>
  <si>
    <t>Posibilidad de afectación económica y reputacional por indicio grave en contra de la entidad en el proceso judicial ante la inasistencia a las audiencias de conciliación extrajudicial en que sea convocada como parte la entidad debido falta de seguimiento a las solicitudes de conciliación extrajudicial que sean allegadas a la entidad.</t>
  </si>
  <si>
    <t>Posibilidad de afectación reputacional por la organización inadecuada de los archivos por organización inadecuada de los archivos debido a la desactualización de la normatividad en materia de Gestión Documental y/o aplicación inadecuada de los lineamientos de organización documental emitidos por la entidad</t>
  </si>
  <si>
    <t>q1</t>
  </si>
  <si>
    <t>Seguimiento inoportuno en la ejecución de las actividades planificadas al interior del proceso</t>
  </si>
  <si>
    <t>Desactualización de la normatividad en materia de Gestión Documental
aplicación inadecuada de los lineamientos de organización documental emitidos por la entidad</t>
  </si>
  <si>
    <t>Inoportunidad en la contratación del equipo de apoyo</t>
  </si>
  <si>
    <t>q2</t>
  </si>
  <si>
    <t>Aplicación inadecuada de los lineamientos de organización documental emitidos por la entidad</t>
  </si>
  <si>
    <t>q3</t>
  </si>
  <si>
    <t>Incumplimiento de los lineamientos de limpieza para archivos
daño de los soportes físicos causados por vectores (insectos, ratones, etc.)</t>
  </si>
  <si>
    <t>q1.1</t>
  </si>
  <si>
    <t>q2.2</t>
  </si>
  <si>
    <t>q1.2</t>
  </si>
  <si>
    <t>q1.3</t>
  </si>
  <si>
    <t>q2.1</t>
  </si>
  <si>
    <t>q2.3</t>
  </si>
  <si>
    <t>q3.1</t>
  </si>
  <si>
    <t>q3.2</t>
  </si>
  <si>
    <t>Validar el cumplimiento y avance de las actividades planificadas al interior del proceso</t>
  </si>
  <si>
    <t>Profesional Designado</t>
  </si>
  <si>
    <t>Mensualmente revisa y analiza en la herramienta de seguimiento de excel del proceso el avance de las actividades planificadas y verifica las que están próximas a vencer en el mismo; posteriormente mediante correo electrónico alerta al gestor del proceso sobre el estado de dichas actividades; en caso de que el profesional designado encuentre posibles incumplimientos en las actividades, el gestor del proceso convocará mediante correo electrónico reunión para analizar dichas situaciones y tomar decisiones, lo cual quedará evidenciado en un acta.</t>
  </si>
  <si>
    <t xml:space="preserve">Correo electrónico informativo. En caso de desviación correo programación reunión y acta     </t>
  </si>
  <si>
    <t xml:space="preserve">Revisar de manera permanente los cambios de normatividad aplicable al proceso </t>
  </si>
  <si>
    <t>El profesional designado mensualmente consulta la pagina web del Archivo General de la Nación;  verifica si existe novedades en materia de gestión documental, de existir actualización de la norma  reporta:
1. Al interior del proceso de Gestión Documental para su análisis, mediante correo electrónico.
2.  Al Gestor del Proceso para su posterior notificación por correo electrónico al Proceso de Gestión de Análisis y Mejora Continua para su publicación en normograma de la página web.</t>
  </si>
  <si>
    <t>Correo electrónico informativo</t>
  </si>
  <si>
    <t>Contínua</t>
  </si>
  <si>
    <t>Verificar que los procesos cumplan con el procesamiento técnico de organización documental (Clasificación, ordenación y descripción)</t>
  </si>
  <si>
    <t>El profesional designado revisa la aplicación del procedimiento PC-GD-02 Procedimiento Organización de Archivos y deja registro de los hallazgos encontrados; posteriormente se remite correo electrónico al gestor del proceso informando los resultados de la revisión para toma de decisiones. En caso de encontrar inconsistencias en la aplicación del procedimiento, el profesional designado realiza retroalimentación de forma inmediata y remite correo electrónico al Gestor del proceso informando las inconsistencias presentadas para la toma de acciones respectivas, se establecen compromisos mediante acta de reunión.</t>
  </si>
  <si>
    <t>- Correo electrónico informativo
- Acta de compromisos</t>
  </si>
  <si>
    <t>Capacitar al equipo del proceso en los lineamientos definidos por el proceso para la organización documental</t>
  </si>
  <si>
    <t xml:space="preserve">Al personal que ingresa al proceso se realiza capacitación de inducción sobre las responsabilidades y  lineamientos generales del proceso. </t>
  </si>
  <si>
    <t>- Memorias de capacitacón
- Lista de asistencia</t>
  </si>
  <si>
    <t>Capacitar a los funcionarios y contratistas de la DNBC en los lineamientos definidos por el proceso para la organización documental</t>
  </si>
  <si>
    <t xml:space="preserve">De acuerdo a las necesidades detectadas en la DNBC sobre  gestión documental se prepara y realiza la capacitaciones a los contratistas y/o funcionarios de la DNBC. </t>
  </si>
  <si>
    <t>Verificar la realización de las fumigaciones realizadas por el proceso</t>
  </si>
  <si>
    <t>El profesional designado solicita mediante correo electrónico la fumigación al proceso de Gestión Administrativa de acuerdo a la normatividad de la entidad. Posteriormente informa el avance de esta actividad al líder del proceso; en caso de no se realice la fumigación el profesional envía correo reiterativo con copia al líder del proceso para la toma de decisiones.</t>
  </si>
  <si>
    <t>Verificar la realización de la limpieza de acuerdo a los protocolos de limpieza definidos</t>
  </si>
  <si>
    <t>Realiza acompañamiento en el procedimiento de limpieza y verifica que se cumplan con el protocolo definido por DNBC</t>
  </si>
  <si>
    <t>Lista de ingreso</t>
  </si>
  <si>
    <t>Inadecuada elaboración del Plan Anual de Auditoría (PAA)</t>
  </si>
  <si>
    <t>- Falta de competencia del personal que formula el PAA en la OCI.</t>
  </si>
  <si>
    <t>Posibilidad de afectación reputacional por la inadecuada elaboración del Plan Anual de Auditoría - PAA, debido a la falta de competencia del personal que formula el PAA en la OCI.</t>
  </si>
  <si>
    <t xml:space="preserve">Incumplimiento en la ejecución del Plan Anual de Auditoria - PAA aprobado por el CICCI
</t>
  </si>
  <si>
    <t>Por multa y sanción del ente regulador por rendición inoportuna de los informes de Ley.</t>
  </si>
  <si>
    <t>- Inoportunidad, inconsistencia y completitud en la entrega de información por parte de los procesos.
- Ausencia y/o imprevistos del equipo auditor que genera el reporte.</t>
  </si>
  <si>
    <t>Por multa y sanción del ente regulador por rendición de los informes de Ley con información no veráz.</t>
  </si>
  <si>
    <t>- Entrega de información errada por parte de 
los procesos.
- Falta de verificación de los resultados con la segunda línea de defensa.
- Falta de supervisión del informe generado.</t>
  </si>
  <si>
    <t>Posibilidad de afectación económica y reputacional por multa y/o sanción del ente regulador por la rendición de informes de ley con información no veráz debido a la entrega de información errada por parte de los procesos, la falta de verificación de los resultados con los gestores de los procesos y/o la falta de supervisión del informe generado.</t>
  </si>
  <si>
    <t>Informes de auditoria no veraces</t>
  </si>
  <si>
    <t>- Inoportunidad, inconsistencia y completitud en la entrega de información por parte de los procesos.
- Falta de verificación de los resultados con los gestores de los procesos.
- Falta de supervisión del informe generado.</t>
  </si>
  <si>
    <t xml:space="preserve">Posibilidad de afectación reputacional por la generación de Informes de auditoria no veraces debido a la inoportunidad, inconsistencia y completitud en la entrega de información por parte de los procesos, la falta de verificación de los resultados con los gestores de los procesos y/o la falta de supervisión del informe generado.
</t>
  </si>
  <si>
    <t>Toma de decisiones inadecuadas en los procesos por asesoría y/o acompañamiento errada por parte de la OCI.</t>
  </si>
  <si>
    <t>Entrega de información no veraz al ente de control en desarrollo de sus visitas.</t>
  </si>
  <si>
    <t>- Inoportunidad, inconsistencia y completitud en la entrega de información por parte de los procesos.</t>
  </si>
  <si>
    <t>s1</t>
  </si>
  <si>
    <t>Falta de competencia del personal que formula el PAA en la OCI.</t>
  </si>
  <si>
    <t>s1.1</t>
  </si>
  <si>
    <t>Asegurar la adecuada elaboración del Plan Anual de Auditoría - PAA</t>
  </si>
  <si>
    <t xml:space="preserve"> Asesor de Control Interno </t>
  </si>
  <si>
    <t>Verifica  que los Contratistas cuenten con la competencia requerida  conforme a lo establecido en el registro de selección de auditores, cotejando con los soportes de la hoja de vida de los candidatos a contratar.</t>
  </si>
  <si>
    <t>A la vinculación de un nuevo contratista y/o funcionario</t>
  </si>
  <si>
    <t>Lista de Chequeo</t>
  </si>
  <si>
    <t>s2</t>
  </si>
  <si>
    <t>Ausencia de Recurso Humano, físico, técnologico y financiero para ejecutar el PAA</t>
  </si>
  <si>
    <t>s2.1</t>
  </si>
  <si>
    <t>Contar con los recursos necesarios para dar cumplimiento  del Plan Anual de Auditoria - PAA</t>
  </si>
  <si>
    <t>Previo al corte de la vigencia  se analiza el alcance del PAA de acuerdo con las obligaciones normativas del proceso así como las características internas de la DNBC  para establecer los recursos físicos, técnologicos y financieros necesarios para ejecutar el PAA, los cuales son presentados al Comité Institucional de Control Interno para su aprobación.</t>
  </si>
  <si>
    <t>Al cierre de la vigencia de la Auditoria Interna</t>
  </si>
  <si>
    <t>- Presentación al CICCI de los recursos necesarios  para el PAA
- Acta del CICCI con la decision tomada.</t>
  </si>
  <si>
    <t>s2.2</t>
  </si>
  <si>
    <t>Cumplimiento  del Plan Anual de Auditoria - PAA</t>
  </si>
  <si>
    <t>De acuerdo a los recursos aprobados por el Comité Institucional de Control Interno, se ajusta el PAA y se presenta para su aprobación.</t>
  </si>
  <si>
    <t>cada vez que se requiera</t>
  </si>
  <si>
    <t>- PAA aprobado por el CICCI</t>
  </si>
  <si>
    <t>Inoportunidad, inconsistencia y completitud en la entrega de información por parte de los procesos.</t>
  </si>
  <si>
    <t>Informar oportunamente al proceso el inicio de la auditoría</t>
  </si>
  <si>
    <t>Previamente a la auditoria y/o seguimiento, se remite correo al proceso responsable de la información estableciendo los plazos de entrega, en caso de recibir respuesta del proceso solicitando ampliación del plazo se acuerda con este las fechas.</t>
  </si>
  <si>
    <t>Previamente a la auditoria y/o seguimiento</t>
  </si>
  <si>
    <t>- Correo de notificación de inicio de auditoría.</t>
  </si>
  <si>
    <t>Generar compromiso por parte del proceso auditado para la entrega oportuna y completa de la información.</t>
  </si>
  <si>
    <t>Auditor asignado</t>
  </si>
  <si>
    <t>El profesional designado para la actividad (auditoria /seguimiento) verifica que la información entregada por el responsable de la misma sea oportuna, consistente y completa en concordancia con el compromiso adquirido por el Lider del Proceso al suscribir la carta de representación de la actividad a ejecutarse , en caso de no recibir la información con los atributos establecidos se informa al  Asesor de Control Interno para escalar la solicitud con el Lider del proceso correspondiente.</t>
  </si>
  <si>
    <t>Suscripción de la Carta de Aceptación por parte del Director General y/o Subdirectores según corresponda el Proceso</t>
  </si>
  <si>
    <t>s3</t>
  </si>
  <si>
    <t>s3.1</t>
  </si>
  <si>
    <t>Ausencia y/o imprevistos del equipo auditor que genera el reporte</t>
  </si>
  <si>
    <t>s3.2</t>
  </si>
  <si>
    <t>Asegurar la oportunidad de los informes requeridos por Ley en el proceso</t>
  </si>
  <si>
    <t>Al inicio de cada vigencia se asigna las responsabilidades al grupo auditor, en caso que se presente algún imprevisto que impida que el auditor asignado realice la labor se redistribuye las actividades.</t>
  </si>
  <si>
    <t>Designación del responsable en el PAA</t>
  </si>
  <si>
    <t>s4</t>
  </si>
  <si>
    <t>Entrega de información errada por parte de los procesos.</t>
  </si>
  <si>
    <t>s4.1</t>
  </si>
  <si>
    <t>Falta de verificación de los resultados con la segunda línea de defensa.</t>
  </si>
  <si>
    <t>s4.2</t>
  </si>
  <si>
    <t>Verificar los resultados con la segunda línea de defensa</t>
  </si>
  <si>
    <t>Previamente a la generación del informe se verifica los resultados con la segunda línea de defensa, quien previamente realizó el monitoreo respectivo, de encontrar diferencias entre los resultados de la segunda y tercera línea de defensa, se revisa el caso con el gestor del proceso correspondiente para dar solución a la observación.</t>
  </si>
  <si>
    <t>Previamente a la entrega del reporte</t>
  </si>
  <si>
    <t>Acta de revisión entre la tercera y segunda línea de defensa.</t>
  </si>
  <si>
    <t>Falta de supervisión del informe generado.</t>
  </si>
  <si>
    <t>s4.3</t>
  </si>
  <si>
    <t>Asegurar que los resultados obtenidos por el auditor asignado, cumpla con el alcance definido; asi como, con el soporte de sus conclusiones.</t>
  </si>
  <si>
    <t>Previamente a la generación del informe, verifica que el contenido del mismo cumpla con los objetivos y alcance definido al inicio de la auditoria/seguimiento, que los papeles de trabajo soporten las conclusiones y que la redacción del documento sea clara y precisa, de contar con lo anterior se firma el informe, de lo contrario se devuelve al auditor para su ajuste.</t>
  </si>
  <si>
    <t>Informe firmado por el Asesor de Control Interno</t>
  </si>
  <si>
    <t>s5</t>
  </si>
  <si>
    <t xml:space="preserve">Inoportunidad, inconsistencia y completitud en la entrega de información por parte de los procesos.
</t>
  </si>
  <si>
    <t>s5.1</t>
  </si>
  <si>
    <t>Falta de verificación de los resultados los gestores de los procesos.</t>
  </si>
  <si>
    <t>s5.2</t>
  </si>
  <si>
    <t xml:space="preserve">Verificar los resultados con los gestores de los procesos. </t>
  </si>
  <si>
    <t>Previamente a la generación del informe se verifica los resultados con el gestor del proceso auditado,cuando se presenten diferencias entre el equipo auditor y el gestor del proceso, se revisa con el líder del proceso solicitando las evidencias adicionales necesarias para dirimir la diferencia. De no presentar el soporte adecuado se emite informe acorde a lo identificado inicialmente por el grupo auditor.</t>
  </si>
  <si>
    <t>Listado de asistencia</t>
  </si>
  <si>
    <t>s5.3</t>
  </si>
  <si>
    <t>Asegurar que los resultados obtenidos por el auditor asignado, cumpla con el alcance definido, asi como el soporte de sus conclusiones.</t>
  </si>
  <si>
    <t>s6</t>
  </si>
  <si>
    <t>Aceptación de asesorias sin el equipo auditor con el conocimiento adecuado.</t>
  </si>
  <si>
    <t>s6.1</t>
  </si>
  <si>
    <t>Aceptar asesorias cuando se cuente con el personal y/o presupuesto necesario para su ejecución</t>
  </si>
  <si>
    <t>Cuando se solicite trabajos especializados de asesoría, se verifica si el equipo auditor cuenta con las competencias para atender la solicitud, de lo contrario se informa la imposibilidad de realizar la asesoria.</t>
  </si>
  <si>
    <t>Ante la solicitud de una asesoría</t>
  </si>
  <si>
    <t>Correo de aceptación o negación de la asesoría</t>
  </si>
  <si>
    <t>Falta de supervisión del informe generado</t>
  </si>
  <si>
    <t>s6.2</t>
  </si>
  <si>
    <t>s7</t>
  </si>
  <si>
    <t>s7.1</t>
  </si>
  <si>
    <t>La descripción del Riesgo, esta bien definida?</t>
  </si>
  <si>
    <t>Se identificaron los puntos de riesgo?</t>
  </si>
  <si>
    <t>Seguimiento OCI</t>
  </si>
  <si>
    <t>NO</t>
  </si>
  <si>
    <t>SI</t>
  </si>
  <si>
    <t>Posibilidad de afectación reputacional por la elaboración de fichas técnicas descontextualizadas con las características de las región debido al desconocimiento técnico del funcionario y/o contratista que elabora la ficha técnica y/o desatención de las características de la región a la cual se le asignará el recurso.</t>
  </si>
  <si>
    <t xml:space="preserve">No se contemplaron riesgos:
* Entrega a la Junta Nacional de Bomberos,  proyectos incompletos o sin el lleno de los requisitos por parte de los CB,  para que sean priorizados 
</t>
  </si>
  <si>
    <t xml:space="preserve">No se contemplaron riesgos:
*Formulación inadecuada de políticas y lineamientos de educación para los CB.
</t>
  </si>
  <si>
    <t xml:space="preserve">
</t>
  </si>
  <si>
    <t xml:space="preserve">No se contemplaron riesgos:
* Trámite inoportuno de las Vigencias Futuras de la entidad.
* Superar los topes máximos permitidos para la constitución del Rezago Presupuestal de Rubro de Funcionamiento e Inversión.
*Constitución del Rezago Presupuestal sin el lleno de los requisitos y sin justificar técnica y Jurídicamente las mismas.
</t>
  </si>
  <si>
    <t>No se contemplaron riesgos:
* Pérdida de los expedientes y/o archivos custodiados o prestados para consulta.
*Capacitación inadecuada con relación a la organización y depuración de los documentos en los archivos de gestión.
*Elaboración de Tablas de Retención Documental (TRD) sin el cumplimiento de los requisitos o no acordes a la DNBC</t>
  </si>
  <si>
    <t>Posibilidad de afectación reputacional debido a la inoportunidad en la publicación de la información de la gestión de la Dirección Nacional de Bomberos por los mediós autorizados debido a demoras en la entrega de información para la divulgación en medios autorizados por parte de los procesos en la página web y/o fallas  en los procedimientos internos de Gestión de Comunicaciones.</t>
  </si>
  <si>
    <t>Posibilidad de afectación reputacional por publicación de información falsa o mal intencionada por parte de externos en medios no oficiales, además de incitar actos en contra de la entidad debido a inconformidades o actos mal intencionados de las partes interesadas (bomberos, entidades nacionales o municipales y comunidad en general) hacia el servicio de la DNBC.</t>
  </si>
  <si>
    <t xml:space="preserve">*La descripción del riesgo, no está acorde a lo establecido en el numeral 6.1.4. Identificación del riesgo de gestión y de corrupción  numeral 6 del  MGR; por cuanto:
-La causa inmediata "'Reprocesos en definición y seguimiento de los planes de mejora diseñados por los procesos",  hace referencia a la Causa Raíz o Principal.
-En la causa raíz se  identificaron  TRES (3) causas así:  
 Falta de inducción y re inducción a los líderes y gestores de los proceso a cerca de la formulación de los planes de mejora,  Falta de compromiso de los Líderes y Gestores de procesos en la atención de los planes de mejora y Falta de seguimiento de los planes de mejora; sin embargo, las  mismas   no identifican la CAUSA principal o Básica
*El grupo de Interés impactado denominado "Más de un proceso COMITÉCCI"  no se encuentra considerado en el MGR de la DNBC.
</t>
  </si>
  <si>
    <t>No se contemplaron riesgos:
* Asesoramiento y acompañamiento inadecuado  en la identificación y construcción de los indicadores de Gestión por parte de los procesos.
*Diseño de políticas, instrumentos, lineamientos,  planes, orientaciones y metodologías erróneas en la implementación y mantenimiento del sistema de Gestión.
*Diligenciamiento extemporáneos o no acorde del FURAG
* Incumplimiento en la generación del Plan Anticorrupción y de Atención al Ciudadano, conforme a los lineamientos establecidos.</t>
  </si>
  <si>
    <t xml:space="preserve">*La descripción del riesgo, no está acorde a lo establecido en el numeral 6.1.4. Identificación del riesgo de gestión y de corrupción  numeral 6 del  MGR; por cuanto:
-La causa inmediata ''Materialización de riesgos no identificados o gestionados",  hace referencia a la Causa Raíz o Principal.
-En la causa raíz se  identificaron  TRES (3) causas así:  
Desconocimiento en la metodología para la identificación del riesgo, Falta de reportes por parte de los líderes y gestores de los procesos y Falta de seguimiento por parte del proceso de Mejora Continua; sin embargo, las  mismas  no identifican la CAUSA principal o Básica
*El grupo de Interés impactado denominado "Gobernaciones, Alcaldías, Junta Nacional de Bomberos, Delegaciones"  no se encuentra considerado en el MGR de la DNBC.
</t>
  </si>
  <si>
    <t xml:space="preserve">*La descripción del riesgo, no está acorde a lo establecido en el numeral 6.1.4. Identificación del riesgo de gestión y de corrupción  numeral 6 del  MGR; por cuanto:
-La causa inmediata ''Incumplimiento en la implementación y mantenimiento del Sistema de Gestión definido por la DNBC", hace referencia a la Causa Raíz o Principal.
-En la causa raíz se  identificaron  TRES (3) causas así:  
Desconocimiento de la documentación del sistema de gestión, Falta de compromiso de los Líderes y Gestores de procesos en la implementación del Sistema de Gestión y Falta de recursos físicos, técnicos y humanos para la implementación del Sistema de Gestión.; sin embargo, las  mismas  no identifican la CAUSA principal o Básica
-La redacción del riesgo está contemplando el "desconocimiento en la metodología para la identificación del riesgo, falta de reportes por parte de los líderes y gestores de los procesos y, falta de seguimiento por parte del proceso de Mejora Continua.", pero las mismas no son las indicadas en la causa Raíz.
El grupo de Interés impactado denominado "Más de un proceso, ComitéCCI "  no se encuentra considerado en el MGR de la DNBC.
</t>
  </si>
  <si>
    <t>Pérdida del archivo histórico del proceso que permita tener la trazabilidad de la gestión realizada durante el tiempo.</t>
  </si>
  <si>
    <t xml:space="preserve">- Falta de lineamientos para la  entrega de información. 
- Inoportunidad en el cargue de la información a la nube. </t>
  </si>
  <si>
    <t>- PQRSD cargadas por error a usuario que no corresponde.
- Contratista y/o funcionarios retirados de la DNBC con usuario activo.
- Disminución de personal idóneo para atender los trámites recibidos durante el primer trimestre del año. 
- Desatención de la respuesta por parte los procesos responsables 
- Interrupciones Tecnológicas
- Pérdida de la información en el aplicativo
- Falta de asignación de la PQRSD a los usuarios responsables.</t>
  </si>
  <si>
    <t>Posibilidad de afectación reputacional por sanciones del organismo de control debido a la inoportunidad y/o incumplimiento en la respuesta PQRSD, debido a PQRSD cargadas por error a un usuario que no corresponde; contratista y/o funcionarios retirados de la DNBC con usuario activo en ORFEO; disminución de personal idóneo para atender los trámites recibidos durante el primer trimestre del año, desatención de la respuesta por parte los procesos responsables, interrupciones tecnológicas, pérdida de la información en el aplicativo y/o falta de asignación de la PQRSD a los usuarios responsables.</t>
  </si>
  <si>
    <t>- Desconocimiento de la normas jurídicas,  operativas, técnicas, financieras y administrativas de los Cuerpos de Bomberos.
- Lectura errónea de los datos suministrados por los cuerpos de bomberos.
- Metodología de inspección, vigilancia y control deficiente.</t>
  </si>
  <si>
    <t>Posibilidad de afectación reputacional por informes de visitas de inspección, vigilancia y control, no acordes a la realidad del Cuerpo de Bomberos verificado debido a el desconocimiento de la normas jurídicas,  operativas, técnicas, financieras y administrativas de los Cuerpos de Bomberos, lectura errónea de los datos suministrados por los cuerpos de bomberos y/o metodología de inspección, vigilancia y control deficiente.</t>
  </si>
  <si>
    <t xml:space="preserve">*La descripción del riesgo, no está acorde a lo establecido en el numeral 6.1.4. Identificación del riesgo de gestión y de corrupción  numeral 6 del  MGR; por cuanto:
-La causa inmediata 'Informes de visitas de inspección, vigilancia y control, no acorde a la realidad del Cuerpo de Bomberos verificado", hace referencia a la Causa Raíz o Principal.
-En la causa raíz se  identificaron  TRES (3) causas así:  
 Desconocimiento de la normas jurídicas,  operativas, técnicas, financieras y administrativas de los Cuerpos de Bomberos,  Lectura errónea de los datos suministrados por los cuerpos de bomberos,  Metodología de inspección, vigilancia y control deficiente.;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Fallas negligentes o involuntarias frente a los Usuarios y que impiden satisfacer una obligación profesional frente a estos; por lo tanto, hace referencia a la categoría del Riesgo  USUARIOS, PRODUCTOS Y PRACTICAS
*El grupo de Interés impactado denominado "Gobernaciones, Alcaldía, Junta Nacional de Bomberos, Delegaciones "  no se encuentra considerado en el MGR de la DNBC.
</t>
  </si>
  <si>
    <t>- Metodología de reporte de visitas de inspección, vigilancia y control deficiente.
- Incremento de actividades o cargas de los funcionarios y/o contratistas del proceso de IVC</t>
  </si>
  <si>
    <t>Posibilidad de afectación reputacional por inoportunidad en la entrega de los informes de inspección, vigilancia y control realizada a los Cuerpos de Bomberos para la toma de decisiones por parte de Alcaldías y/o Gobernaciones debido a metodología de reporte de visitas de inspección, vigilancia y control deficiente y/o incremento de actividades o cargas de los funcionarios y/o contratistas del proceso de IVC</t>
  </si>
  <si>
    <t xml:space="preserve">*La descripción del riesgo, no está acorde a lo establecido en el numeral 6.1.4. Identificación del riesgo de gestión y de corrupción  numeral 6 del  MGR; por cuanto:
-La causa inmediata 'Inoportunidad en la atención de las solicitudes de inspección, vigilancia y control y seguimiento a planes de mejoramiento, " hace referencia a la Causa Raíz o Principal. Asimismo, se encuentra incompleta debido a que no se especifica qué órgano requiere la solicitud de Inspección.
-En la causa raíz se  identificó la causa inmediata "Falta de programación de las solicitudes recibidas"
*El grupo de Interés impactado denominado "Gobernaciones, Alcaldía, Junta Nacional de Bomberos, Delegaciones "  no se encuentra considerado en el MGR de la DNBC.
</t>
  </si>
  <si>
    <t xml:space="preserve">*La descripción del riesgo, no está acorde a lo establecido en el numeral 6.1.4. Identificación del riesgo de gestión y de corrupción  numeral 6 del  MGR; por cuanto:
-La causa inmediata 'Demoras en la implementación de normatividad para emisión de certificados de cumplimiento", hace referencia a la Causa Raíz o Principal. Asimismo,  el riesgo podría estar encaminada no solo a las demoras en la implementación de la normatividad sino al desconocimiento de la misma.
-En la causa raíz se  identificaron  TRES (3) causas así:  
Inconsistencias y/o inoportunidad en la construcción de herramientas para la verificación de los requisitos definidos, Desconocimiento de la normatividad por parte de los Cuerpos de Bomberos y Secretarias de Gobierno; y Fallas en la preparación a los Coordinadores Ejecutivos y Delegados Departamentales;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Fallas negligentes o involuntarias frente a los Usuarios y que impiden satisfacer una obligación profesional frente a estos; por lo tanto, hace referencia a la categoría del Riesgo  USUARIOS, PRODUCTOS Y PRACTICAS
*El grupo de Interés impactado denominado "Gobernaciones, Alcaldía, Junta Nacional de Bomberos, Delegaciones "  no se encuentra considerado en el MGR de la DNBC.
</t>
  </si>
  <si>
    <t xml:space="preserve">*La descripción del riesgo, no está acorde a lo establecido en el numeral 6.1.4. Identificación del riesgo de gestión y de corrupción  numeral 6 del  MGR; por cuanto:
-La causa inmediata "Inadecuada priorización de los proyectos para el fortalecimiento técnico de los Cuerpos de Bomberos del país", hace referencia a la Causa Raíz o Principal.
-En la causa raíz se  identificaron  DOS (2) causas así:  
Entrega de los planes de acción por parte de los Delegados Departamentales  fuera de los tiempos establecidos y Planes de acción  incompletos o no claros.; sin embargo, las  mismas  no identifican la CAUSA principal o Básica
*El grupo de Interés impactado denominado "Gobernaciones, Alcaldía, Junta Nacional de Bomberos, Delegaciones "  no se encuentra considerado en el MGR de la DNBC.
</t>
  </si>
  <si>
    <t>*La descripción del riesgo, no está acorde a lo establecido en el numeral 6.1.4. Identificación del riesgo de gestión y de corrupción  numeral 6 del  MGR; por cuanto:
-La causa inmediata "Inoportunidad en la actualización y seguimiento de los proyectos de inversión en el SUIFP y el SPI", hace referencia a la Causa Raíz o Principal.
-En la causa raíz se  identificó la causa inmediata "Demoras en la entrega de la información por parte del equipo de financiera para la actualización en el sistema."
*La Categoría del Riesgo  USUARIOS, PRODUCTOS Y PRACTICAS no es acorde conforme a lo dispuesto en el 6.1.4. Identificación del riesgo de gestión y de corrupción numeral 5 Tabla 6 del  MGR, ya que las causas descritas son Demoras en la entrega de la información por parte del equipo de financiera para la actualización en el sistema, es decir son factores derivados de errores en la ejecución y administración de procesos.; por lo tanto, hace referencia a la categoría del Riesgo  EJECUCION  Y ADMINISTRACION DE PROCESOS
*El grupo de Interés impactado denominado "Más de un proceso, ComitéCCI "  no se encuentra considerado en el MGR de la DNBC.</t>
  </si>
  <si>
    <t xml:space="preserve">*La descripción del riesgo, no está acorde a lo establecido en el numeral 6.1.4. Identificación del riesgo de gestión y de corrupción  numeral 6 del  MGR; por cuanto:
-La causa inmediata "Inadecuada priorización de los proyectos para el fortalecimiento técnico de los Cuerpos de Bomberos del país", hace referencia a la Causa Raíz o Principal.
-En la causa raíz se  identificaron  DOS (2) causas así:  
Desconocimiento técnico del funcionario y/o contratista que elabora la ficha técnica y  Desatención de las características de la región a la cual se le asignará el recurso.; sin embargo, las mismas  no identifican la CAUSA principal o Básica
*El grupo de Interés impactado denominado "Gobernaciones, Alcaldía, Junta Nacional de Bomberos, Delegaciones "  no se encuentra considerado en el MGR de la DNBC.
</t>
  </si>
  <si>
    <t xml:space="preserve">Posibilidad de afectación reputacional por la inoportunidad en la ejecución del presupuesto asignado a fortalecimiento bomberil debido a la inadecuada planeación y seguimiento del proceso para la ejecución del presupuesto y/o demoras en la elaboración de la ficha técnica. </t>
  </si>
  <si>
    <t xml:space="preserve">*La descripción del riesgo, no está acorde a lo establecido en el numeral 6.1.4. Identificación del riesgo de gestión y de corrupción  numeral 6 del  MGR; por cuanto:
-La causa inmediata "Inoportunidad en la ejecución del presupuesto asignado a fortalecimiento bomberil", hace referencia a la Causa Raíz o Principal.
-En la causa raíz se  identificaron  DOS (2) causas así:  
 Inadecuada planeación y seguimiento del proceso para la ejecución del presupuesto y  Demoras en la elaboración de la ficha técnica; sin embargo, las  mismas  no identifican la CAUSA principal o Básica.
La redacción del riesgo está confusa, ya que "Inoportunidad en la ejecución del presupuesto asignado" es usado como causa inmediata y como complemento del mismo riesgo.
*El grupo de Interés impactado denominado "Gobernaciones, Alcaldía, Junta Nacional de Bomberos, Delegaciones "  no se encuentra considerado en el MGR de la DNBC.
</t>
  </si>
  <si>
    <t xml:space="preserve">*La descripción del riesgo, no está acorde a lo establecido en el numeral 6.1.4. Identificación del riesgo de gestión y de corrupción  numeral 6 del  MGR; por cuanto:
-La causa inmediata "Entrega del bien por parte del proveedor, incompleta o sin el lleno de los requerimientos solicitados en la ficha técnica", hace referencia a la Causa Raíz o Principal.
-En la causa raíz se  identificaron  DOS (2) causas así:  
Desarticulación entre la ficha técnica y el contrato suscrito con el proveedor y  Fallas en la revisión de los productos que llegan a bodega frente a lo establecido en la ficha técnica.; sin embargo, las  mismas  no identifican la CAUSA principal o Básica.
La redacción del riesgo está confusa.
*El grupo de Interés impactado denominado "Gobernaciones, Alcaldía, Junta Nacional de Bomberos, Delegaciones "  no se encuentra considerado en el MGR de la DNBC.
</t>
  </si>
  <si>
    <t xml:space="preserve">*La descripción del riesgo, no está acorde a lo establecido en el numeral 6.1.4. Identificación del riesgo de gestión y de corrupción  numeral 6 del  MGR; por cuanto:
-La causa inmediata "Demoras en la atención de trámites como: certificados, registros de cursos, reconocimientos de escuelas de formación, centros de brigadas, aval de instructores y respuestas a PQR", hace referencia a la Causa Raíz o Principal.
-En la causa raíz se  identificaron TRES (3) causas así:  
Disminución de la capacidad para atender los trámites recibidos, Vacíos procedimentales por parte del equipo para atender los trámites recibidos y  Fallas de seguimiento de trámites abiertos.; sin embargo, las  mismas  no identifican la CAUSA principal o Básica.
*El grupo de Interés impactado denominado "Gobernaciones, Alcaldías, Junta Nacional de Bomberos, Delegaciones"  no se encuentra considerado en el MGR de la DNBC.
</t>
  </si>
  <si>
    <t xml:space="preserve">El objetivo del Proceso plasmado en la caracterización se encuentra Confuso, ya que  se estableció " Desarrollar, estructurar e implementar las políticas y lineamientos de educación para los bomberos del país, mediante el diseño, divulgación y validación de los instrumentos a través del proceso de educación nacional"; no obstante, el medio (a través) no es el mismo proceso sino la forma o manera de ejecutar estas políticas.
En la caracterización únicamente  se contempló una actividad en el Hacer así:  "Recibir y gestionar los documentos de las solicitudes para el registro de capacitación bomberil, constancia     de     formación; aval y reconocimiento de Instructores, escuelas de formación de   bomberos y centros  de entrenamiento  de brigadas,    y    proyectos    de investigación., pero limitándose únicamente al recibo y gestión de las solicitudes, pero no enuncia la capacitación ejecutada por parte del proceso, ni el desarrollo e implementación  de los lineamientos de educación.
</t>
  </si>
  <si>
    <t xml:space="preserve">*La descripción del riesgo, no está acorde a lo establecido en el numeral 6.1.4. Identificación del riesgo de gestión y de corrupción  numeral 6 del  MGR; por cuanto:
-La causa inmediata "Aprobación de certificados, registros de cursos, reconocimientos de escuelas de formación, centros de brigadas y aval de instructores, sin el lleno de los requisitos normativos.", hace referencia a la Causa Raíz o Principal.
-En la causa raíz se  identificaron DOS (2) causas así:  
Vacíos procedimentales por parte del equipo para dar respuesta al trámite e  Interpretaciones erradas de la normatividad que regula el trámite.;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Vacíos procedimentales por parte del equipo para dar respuesta al trámite e Interpretaciones erradas de la normatividad que regula el trámite, es decir son fallas de las obligaciones frente a los usuarios.; por lo tanto, hace referencia a la categoría del Riesgo   USUARIOS, PRODUCTOS Y PRACTICAS 
*El grupo de Interés impactado denominado "Gobernaciones, Alcaldías, Junta Nacional de Bomberos, Delegaciones"  no se encuentra considerado en el MGR de la DNBC.
</t>
  </si>
  <si>
    <t xml:space="preserve">*La descripción del riesgo, no está acorde a lo establecido en el numeral 6.1.4. Identificación del riesgo de gestión y de corrupción  numeral 6 del  MGR; por cuanto:
-La causa inmediata "Escuelas de formación aprobadas por el ente de educación sin el reconocimiento de la DNBC.", hace referencia a la Causa Raíz o Principal.
-En la causa raíz se  identificó la causa inmediata  "Desconocimiento de los lineamientos para la aprobación de las escuelas de formación"
*La Categoría del Riesgo ESTRATEGICOS  no está contemplada en el MGR de la DNBC.
*El grupo de Interés impactado denominado "Gobernaciones, Alcaldías, Junta Nacional de Bomberos, Delegaciones"  no se encuentra considerado en el MGR de la DNBC.
</t>
  </si>
  <si>
    <t xml:space="preserve">Sanciones por parte de las entidades de vigilancia por incumplimiento, inoportunidad o inexactitud de la información financiera, social y ambiental generada. </t>
  </si>
  <si>
    <t>- Inadecuada interpretación de los hechos económicos.
- Desconocimiento de la Ley aplicable  (interna y externa)
- Información inexacta y/o inoportuna, entregada por los dueños para su registro</t>
  </si>
  <si>
    <t>Posibilidad de afectación económica y reputacional con sanciones por parte de las entidades de vigilancia por incumplimiento, inoportunidad o inexactitud de la información financiera, social y ambiental generada, debido a la inadecuada interpretación de los hechos económicos, desconocimiento de la Ley aplicable  (interna y externa) y/o información inexacta y/o inoportuna, entregada por los dueños para su registro.</t>
  </si>
  <si>
    <t xml:space="preserve">*La descripción del riesgo, no está acorde a lo establecido en el numeral 6.1.4. Identificación del riesgo de gestión y de corrupción  numeral 6 del  MGR; por cuanto:
-La causa inmediata "Sanciones por parte de las entidades de vigilancia por incumplimiento, inoportunidad o inexactitud de la información financiera, social y ambiental generada. ", contempla  la Causa Raíz o Principal que es incumplimiento, inoportunidad o inexactitud de la información financiera, social y ambiental generada
-En la causa raíz se  identificaron TRES (3) causas así:  
Inadecuada interpretación de los hechos económicos,  Desconocimiento de la Ley aplicable  (interna y externa),  Información inexacta y/o inoportuna, entregada por los dueños para su registro.; sin embargo, las  mismas  no identifican la CAUSA principal o Básica.
*El grupo de Interés impactado denominado "A Nivel Nacional"  no se encuentra considerado en el MGR de la DNBC.
</t>
  </si>
  <si>
    <t xml:space="preserve">*La descripción del riesgo, no está acorde a lo establecido en el numeral 6.1.4. Identificación del riesgo de gestión y de corrupción  numeral 6 del  MGR; por cuanto:
-La causa inmediata "Sanciones por parte de las entidades de vigilancia por incumplimiento de plazos en respuesta de requerimientos"; contempla  la Causa Raíz o Principal que es Incumplimiento de plazos en respuesta de requerimiento.
-En la causa raíz se  identificó la causa  "Demoras en la entrega de la información por parte del equipo de financiera para la actualización en el sistema.", sin embargo la misma no es la causa principal.
*El grupo de Interés impactado denominado "Más de un proceso, ComitéCCI"  no se encuentra considerado en el MGR de la DNBC.
</t>
  </si>
  <si>
    <t xml:space="preserve">*La descripción del riesgo, no está acorde a lo establecido en el numeral 6.1.4. Identificación del riesgo de gestión y de corrupción  numeral 6 del  MGR; por cuanto:
-La causa inmediata "'Pago inoportuno a proveedores y/o contratistas"; hace referencia a la Causa Raíz o Principal.
-En la causa raíz se  identificaron TRES (3) causas así:  
Entrega incompleta de los documentos soportes para el pago,  Desatención por parte de los supervisores en la completitud y diligenciamiento de los formatos requeridos para el pago y Demora en el cargue de la factura electrónica al sistema de la DNBC.;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entre otras Desatención por parte de los supervisores en la completitud y diligenciamiento de los formatos requeridos para el pago.
- Demora en el cargue de la factura electrónica al sistema de la DNBC, es decir son fallas de las obligaciones frente a los usuarios.; por lo tanto, hace referencia a la categoría del Riesgo   USUARIOS, PRODUCTOS Y PRACTICAS 
*El grupo de Interés impactado denominado "Proveedores, Cuerpos de Bomberos"  no se encuentra considerado en el MGR de la DNBC.
</t>
  </si>
  <si>
    <t>Detrimento patrimonial en la realización de pagos no autorizados adecuadamente</t>
  </si>
  <si>
    <t>Posibilidad de afectación económica y reputacional por el detrimento patrimonial el la realización de pagos no autorizados adecuadamente debido a la inmediatez para efectuar el pago de viáticos, por viajes de funcionarios y/o  contratistas no previstos y/o soportes de pago con firmas digitales no aprobadas por el supervisor.</t>
  </si>
  <si>
    <t xml:space="preserve">*La descripción del riesgo, no está acorde a lo establecido en el numeral 6.1.4. Identificación del riesgo de gestión y de corrupción  numeral 6 del  MGR; por cuanto:
-La causa inmediata "Detrimento patrimonial en la realización de pagos no autorizados adecuadamente"; hace referencia a la Causa Raíz o Principal.
-En la causa raíz se  identificaron DOS (2) causas así:  
Inmediatez para efectuar el pago de viáticos, por viajes de funcionarios y/o  contratistas no previstos y  Soportes de pago con firmas digitales no aprobadas por el supervisor.; sin embargo, las  mismas  no identifican la CAUSA principal o Básica.
-La descripción del Riesgo determina el Detrimento como consecuencia de los pagos no  autorizados adecuadamente; no obstante, el mismo se da por el incumplimiento de requisitos, por una conducta ineficaz, ineficiente, inequitativa e inoportuna en la verificación de los mismos.
*La Categoría del Riesgo EJECUCION  Y ADMINISTRACION DE PROCESOS no es acorde conforme a lo dispuesto en el 6.1.4. Identificación del riesgo de gestión y de corrupción numeral 5 Tabla 6 del  MGR, ya que las causas descritas  son Inmediatez para efectuar el pago de viáticos, por viajes de funcionarios y/o  contratistas no previstos y Soportes de pago con firmas digitales no aprobadas por el supervisor; es decir son fallas de las obligaciones frente a los usuarios.; por lo tanto, hace referencia a la categoría del Riesgo   USUARIOS, PRODUCTOS Y PRACTICAS 
*El grupo de Interés impactado denominado "Proveedores, Cuerpos de Bomberos"  no se encuentra considerado en el MGR de la DNBC.
</t>
  </si>
  <si>
    <t>Detrimento patrimonial en la ejecución presupuestal sin seguimiento a los parámetros establecidos en la ley.</t>
  </si>
  <si>
    <t xml:space="preserve">Posibilidad de afectación económica y reputacional por detrimento patrimonial en la  ejecución presupuestal sin seguimiento a los parámetros establecidos en la ley, debido a la expedición errónea de Certificados de Disponibilidad y Registros Presupuestales. </t>
  </si>
  <si>
    <t xml:space="preserve">*La descripción del riesgo, no está acorde a lo establecido en el numeral 6.1.4. Identificación del riesgo de gestión y de corrupción  numeral 6 del  MGR; por cuanto:
-La causa inmediata "Detrimento patrimonial en la ejecución presupuestal sin seguimiento a los parámetros establecidos en la ley."; hace referencia a la Causa Raíz o Principal.
-En la causa raíz se  identificó la causa inmediata "Expedición errónea de Certificados de Disponibilidad y Registros Presupuestales."
-La descripción del Riesgo determina el Detrimento como consecuencia de la  Expedición errónea de Certificados de Disponibilidad y Registros Presupuestales.; no obstante, el mismo se da por el incumplimiento de requisitos, por una conducta ineficaz, ineficiente, inequitativa e inoportuna en la verificación de los mismos 
*El grupo de Interés impactado denominado "Gobernaciones, Alcaldías, Junta Nacional de Bomberos, Delegaciones"  no se encuentra considerado en el MGR de la DNBC.
</t>
  </si>
  <si>
    <t>Sentencias condenatoria en contra de la entidad y a la  imposición de  por multas o sanciones</t>
  </si>
  <si>
    <t>Posibilidad de afectación económica y reputacional por sentencias condenatoria en contra de la entidad y a la  imposición de  por multas o sanciones debido por  falta de idoneidad en el personal que atiende el proceso, falta de revisión del canal de notificaciones judiciales de la entidad y/o falta de seguimiento a los procesos judiciales que cursan en contra de la entidad.</t>
  </si>
  <si>
    <t>- Seguimiento inoportuno en la ejecución de las actividades planificadas al interior del proceso
- Inoportunidad en la contratación del equipo de apoyo</t>
  </si>
  <si>
    <t>Posibilidad afectación reputacional por incumplimiento en la ejecución de las actividades definidas en los planes y programas del proceso Gestión Documental debido seguimiento inoportuno en la ejecución de las actividades planificadas al interior del proceso y/o inoportunidad en la contratación del equipo de apoyo.</t>
  </si>
  <si>
    <t xml:space="preserve">*La descripción del riesgo, no está acorde a lo establecido en el numeral 6.1.4. Identificación del riesgo de gestión y de corrupción  numeral 6 del  MGR; por cuanto:
-La causa inmediata "Incumplimiento en la ejecución de las actividades definidas en los planes y programas del proceso Gestión Documental"; hace referencia a la Causa Raíz o Principal.
-En la causa raíz se  identificaron DOS (2) causas así:  
Seguimiento inoportuno en la ejecución de las actividades planificadas al interior del proceso
 y la Inoportunidad en la contratación del equipo de apoyo; sin embargo, las  mismas  no identifican la CAUSA principal o Básica.
*El grupo de Interés impactado denominado "Más de un proceso, ComitéCCI"  no se encuentra considerado en el MGR de la DNBC.
</t>
  </si>
  <si>
    <t xml:space="preserve">*La descripción del riesgo, no está acorde a lo establecido en el numeral 6.1.4. Identificación del riesgo de gestión y de corrupción  numeral 6 del  MGR; por cuanto:
-La causa inmediata "Organización inadecuada de los archivos"; hace referencia a la Causa Raíz o Principal.
-En la causa raíz se  identificaron DOS (2) causas así:  
Desactualización de la normatividad en materia de Gestión Documental y  Aplicación inadecuada de los lineamientos de organización documental emitidos por la entidad; sin embargo, las  mismas no identifican la CAUSA principal o Básica.
*El grupo de Interés impactado denominado "Más de un proceso, ComitéCCI"  no se encuentra considerado en el MGR de la DNBC.
</t>
  </si>
  <si>
    <t xml:space="preserve">*La descripción del riesgo, no está acorde a lo establecido en el numeral 6.1.4. Identificación del riesgo de gestión y de corrupción  numeral 6 del  MGR; por cuanto:
-La causa inmediata "Inadecuada elaboración del Plan Anual de Auditoría (PAA)"; hace referencia a la Causa Raíz o Principal.
-En la causa raíz se  identificó la Causa Inmediata "Falta de competencia del personal que formula el PAA en la OCI."  
*El grupo de Interés impactado denominado "Más de un proceso, ComitéCCI"  no se encuentra considerado en el MGR de la DNBC.
</t>
  </si>
  <si>
    <t>- Ausencia de Recurso Humano, físico, tecnológico y financiero para ejecutar el PAA
- Inoportunidad, inconsistencia y completitud en la entrega de información por parte de los procesos.</t>
  </si>
  <si>
    <t>Posibilidad de afectación reputacional por el incumplimiento en la ejecución del Plan Anual de Auditoria - PAA aprobado por el CICCI, debido a la Ausencia de Recurso Humano, físico, tecnológico y financiero para ejecutar el PAA, así como la inoportunidad, inconsistencia  o completitud en la entrega de información por parte de los procesos.</t>
  </si>
  <si>
    <t xml:space="preserve">*La descripción del riesgo, no está acorde a lo establecido en el numeral 6.1.4. Identificación del riesgo de gestión y de corrupción  numeral 6 del  MGR; por cuanto:
-La causa inmediata "Incumplimiento en la ejecución del Plan Anual de Auditoria - PAA aprobado por el CICCI"; hace referencia a la Causa Raíz o Principal.
-En la causa raíz se  identificaron DOS (2) causas así:  
Ausencia de Recurso Humano, físico, tecnológico y financiero para ejecutar el PAA e Inoportunidad, inconsistencia y completitud en la entrega de información por parte de los procesos.; sin embargo, las  mismas no identifican la CAUSA principal o Básica.
*El grupo de Interés impactado denominado "Más de un proceso, ComitéCCI"  no se encuentra considerado en el MGR de la DNBC.
</t>
  </si>
  <si>
    <t>Posibilidad de afectación económica y reputacional por multa y sanción del ente regulador debido a la rendición inoportuna de los informes de Ley, por la entrega de información incompleta y/o inconsistente por parte de los procesos.</t>
  </si>
  <si>
    <t xml:space="preserve">*La descripción del riesgo, no está acorde a lo establecido en el numeral 6.1.4. Identificación del riesgo de gestión y de corrupción  numeral 6 del  MGR; por cuanto:
-La causa inmediata "Por multa y sanción del ente regulador por rendición inoportuna de los informes de Ley ", contempla  la Causa Raíz o Principal que es la Rendición inoportuna de los informes de Ley.
-En la causa raíz se  identificaron DOS (2) causas así:  
Inoportunidad, inconsistencia y completitud en la entrega de información por parte de los procesos y Ausencia y/o imprevistos del equipo auditor que genera el reporte.; sin embargo, las  mismas no identifican la CAUSA principal o Básica.
*El grupo de Interés impactado denominado "Más de un proceso, ComitéCCI"  no se encuentra considerado en el MGR de la DNBC.
</t>
  </si>
  <si>
    <t xml:space="preserve">*La descripción del riesgo, no está acorde a lo establecido en el numeral 6.1.4. Identificación del riesgo de gestión y de corrupción  numeral 6 del  MGR; por cuanto:
-La causa inmediata "Por multa y sanción del ente regulador por rendición de los informes de Ley con información no veráz.", contempla  la Causa Raíz o Principal que es la rendición de los informes de Ley con información no veráz.
-En la causa raíz se  identificaron TRES (3) causas así:  
Entrega de información errada por parte de los procesos,  Falta de verificación de los resultados con la segunda línea de defensa  y  Falta de supervisión del informe generado..; sin embargo, las  mismas no identifican la CAUSA principal o Básica.
*El grupo de Interés impactado denominado "Más de un proceso, ComitéCCI"  no se encuentra considerado en el MGR de la DNBC.
</t>
  </si>
  <si>
    <t xml:space="preserve">*La descripción del riesgo, no está acorde a lo establecido en el numeral 6.1.4. Identificación del riesgo de gestión y de corrupción  numeral 6 del  MGR; por cuanto:
-La causa inmediata "Informes de auditoria no veraces"; hace referencia a la Causa Raíz o Principal.
-En la causa raíz se  identificaron TRES (3) causas así:  
Inoportunidad, inconsistencia y completitud en la entrega de información por parte de los procesos,  Falta de verificación de los resultados con los gestores de los procesos y  Falta de supervisión del informe generado.; sin embargo, las  mismas no identifican la CAUSA principal o Básica.
*El grupo de Interés impactado denominado "Más de un proceso, ComitéCCI"  no se encuentra considerado en el MGR de la DNBC.
</t>
  </si>
  <si>
    <t>- Aceptación de asesorías sin el equipo auditor con el conocimiento adecuado.
- Falta de supervisión del informe generado.</t>
  </si>
  <si>
    <t>Posibilidad de afectación reputacional por la toma de decisiones inadecuadas en los procesos por la asesoría y/o acompañamiento errado por parte de la OCI, debido a la aceptación de asesorías sin el equipo auditor con el conocimiento adecuado y/o falta de supervisión del informe generado.</t>
  </si>
  <si>
    <t xml:space="preserve">*La descripción del riesgo, no está acorde a lo establecido en el numeral 6.1.4. Identificación del riesgo de gestión y de corrupción  numeral 6 del  MGR; por cuanto:
-La causa inmediata "Toma de decisiones inadecuadas en los procesos por asesoría y/o acompañamiento errada por parte de la OCI."; hace referencia a la Causa Raíz o Principal.
-En la causa raíz se  identificaron DOS (2) causas así:  
Aceptación de asesorías sin el equipo auditor con el conocimiento adecuado y  Falta de supervisión del informe generado..; sin embargo, las  mismas no identifican la CAUSA principal o Básica.
*El grupo de Interés impactado denominado "Más de un proceso, ComitéCCI"  no se encuentra considerado en el MGR de la DNBC.
</t>
  </si>
  <si>
    <t>Posibilidad de afectación económica  por la entrega de información no veraz al ente de control en desarrollo de sus visitas, debido a  la inoportunidad, inconsistencia y completitud en la entrega de información por parte de los procesos y/o falta de seguimiento de las acciones a realizar por los procesos para el cumplimento al ente de control en los tiempos definidos</t>
  </si>
  <si>
    <t xml:space="preserve">*La descripción del riesgo, no está acorde a lo establecido en el numeral 6.1.4. Identificación del riesgo de gestión y de corrupción  numeral 6 del  MGR; por cuanto:
-La causa inmediata "Entrega de información no veraz al ente de control en desarrollo de sus visitas"; hace referencia a la Causa Raíz o Principal.
-En la causa raíz se  identificó la Causa Inmediata "Inoportunidad, inconsistencia y completitud en la entrega de información por parte de los procesos."  
*El grupo de Interés impactado denominado "Más de un proceso, ComitéCCI"  no se encuentra considerado en el MGR de la DNBC.
</t>
  </si>
  <si>
    <t>Categoría  del Riesgo</t>
  </si>
  <si>
    <t xml:space="preserve">Los riesgos identificados están acordes a los Objetivos estratégico y del proceso? </t>
  </si>
  <si>
    <t>Se Identificaron las áreas de impacto?</t>
  </si>
  <si>
    <t>Se Identificaron las áreas de factores de riesgo?</t>
  </si>
  <si>
    <t>La Clasificación o Categoría del Riesgo, es acorde?</t>
  </si>
  <si>
    <t xml:space="preserve">*La descripción del riesgo, no está acorde a lo establecido en el numeral 6.1.4. Identificación del riesgo de gestión y de corrupción  numeral 6 del  MGR; por cuanto:
-La causa inmediata  "Formulación inadecuada de estrategias y lineamientos que estructuren los planes y programas de la entidad" hace referencia a la Causa Raíz o Principal.
-En la causa raíz se  identificaron  CUATRO (4) causas así: 
Desconocimiento de los cambios de escenarios políticos, económicos, sociales;  Falta de análisis de contexto interno de la entidad;  Falta de articulación entre el  Plan Anual de Adquisiciones con el Plan de Acción definido; Falta de articulación con el Plan Nacional de Desarrollo y el Plan Estratégico Sectorial formulado;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EVENTOS EXTERNOS, es decir Situaciones externas que afectan la entidad, por lo tanto, hace referencia a la categoría del Riesgo FRAUDE EXTERNO.
*El grupo de Interés impactado denominado " Gobernaciones, Alcaldías, Junta Nacional de Bomberos y Delegaciones", no se encuentra considerado en el MGR de la DNBC.
</t>
  </si>
  <si>
    <t xml:space="preserve">No se contemplaron riesgos:
*Formulación inadecuada de la Misión,  Visión y Objetivos.
*Formulación errónea del anteproyecto de presupuesto 
*Asesoramiento y/o acompañamiento inadecuado en temas relacionados con la planeación estratégica, presupuesto de inversión y gestión institucional
*Consolidación y evaluación errada del Plan de Acción Institucional
*Generación de informes de seguimiento de la Gestión Institucional, inoportuno o inconsistentes.
</t>
  </si>
  <si>
    <t xml:space="preserve">*El riesgo identificado no detecta las situaciones internas o externas que puedan afectar el logro del  objetivo del proceso, ya que el mismo es "Orientar ala DNBC en la dirección efectiva e integrada de las estrategias y lineamientos que estructuren los planes, programas y proyectos de la Entidad,.... y no la Ejecución del Presupuesto de la Entidad; por lo tanto, este riesgo no debe considerarse en el Proceso de Planeación Estratégico. Lo anterior con base en lo descrito en el  numeral  6.1.4. Identificación del riesgo de gestión y de corrupción del MGR de la DNBC. 
*La descripción del riesgo, no está acorde a lo establecido en el numeral 6.1.4. Identificación del riesgo de gestión y de corrupción  numeral 6 del  MGR; por cuanto:
-La causa inmediata "Ejecución presupuestal incompleta dentro de las vigencias definidas" hace referencia a la Causa Raíz o Principal.
-En la causa raíz se  identificaron  DOS (2) causas así:  Falta de seguimiento de la ejecución presupuestal  y  Falta de análisis de los cambios internos y/o externos que puedan afectar la ejecución presupuestal de la DNBC; sin embargo, las  mismas   no identifican la CAUSA principal o Básica
*El grupo de Interés impactado denominado " Gobernaciones, Alcaldías, Junta Nacional de Bomberos y Delegaciones", no se encuentra considerado en el MGR de la DNBC.
</t>
  </si>
  <si>
    <t xml:space="preserve">*La descripción del riesgo, no está acorde a lo establecido en el numeral 6.1.4. Identificación del riesgo de gestión y de corrupción  numeral 6 del  Manual de Gestión del Riesgo - MGR, por cuanto:
-La causa inmediata  "Demandas de responsabilidad ante falta de atención a las respuestas enviadas por los entes territoriales frente a las comunicaciones oficiales emitidas por la DNBC" hace referencia a la Causa Raiz o Principal.
-En la causa raíz se  identificó la causa "Ausencia de seguimientos a los documentos emitidos por parte de la DNBC."; sin embargo, la  misma  no  identifica la CAUSA principal o Básica.
</t>
  </si>
  <si>
    <t xml:space="preserve">*La descripción del riesgo, no está acorde a lo establecido en el numeral 6.1.4. Identificación del riesgo de gestión y de corrupción  numeral 6 del  Manual de Gestión del Riesgo - MGR, por cuanto:
-La causa inmediata  "Pérdida de información debido a la prestación interrumpida de los servicios tercerizados que soportan el RUE" hace referencia a la Causa Raiz o Principal.
-En la causa raíz se  identificó la causa "Demoras en la realización de la JNB para la aprobación y asignación del presupuesto.."; sin embargo, la misma  no  identifican la CAUSA principal o Básica.
</t>
  </si>
  <si>
    <t>No se contemplaron riesgos:
* Capacitación inadecuada a los Coordinadores Ejecutivos, y/o Delegados Departamentales y preparación a los CB y Secretarios de Gobierno debido al desconocimiento de la normatividad bomberil.
*Inadecuada elaboración del Plan Anual de Verificaciones y7o inspecciones
 *Incumplimiento en la ejecución del Plan Anual de Verificaciones y/o inspecciones</t>
  </si>
  <si>
    <t xml:space="preserve">*La descripción del riesgo, no está acorde a lo establecido en el numeral 6.1.4. Identificación del riesgo de gestión y de corrupción  numeral 6 del  Manual de Gestión del Riesgo - MGR, por cuanto:
-La causa inmediata  "'Publicación de información errónea o incompleta en medios autorizados" hace referencia a la Causa Raiz o Principal.
-En la causa raíz se  identificaron  Dos (2) causas así: 
Publicación en la web de información sin revisión de los gestores y Ausencia de indicaciones adecuadas en los lineamiento de la divulgación de la información en redes sociales; sin embargo, las  mismas  no  identifican la CAUSA principal o Básica.
</t>
  </si>
  <si>
    <t>No se contemplaron riesgos, como:
* Ausencia de Monitoreo a los medios de comunicación
* Debilidad en el Seguimiento a la Gestión del Proceso
* Relacionados con la Producción Audiovisual Institucional
* Falta de Revisión y clasificación del  contenido de solicitudes con el fin de verificar que cumpla  con  la política de comunicación</t>
  </si>
  <si>
    <r>
      <t>*La descripción del riesgo, no está acorde a lo establecido en el numeral 6.1.4. Identificación del riesgo de gestión y de corrupción</t>
    </r>
    <r>
      <rPr>
        <i/>
        <sz val="9"/>
        <color theme="1"/>
        <rFont val="Arial"/>
        <family val="2"/>
      </rPr>
      <t xml:space="preserve"> </t>
    </r>
    <r>
      <rPr>
        <sz val="9"/>
        <color theme="1"/>
        <rFont val="Arial"/>
        <family val="2"/>
      </rPr>
      <t xml:space="preserve"> numeral 6 del  MGR; por cuanto:
-La causa inmediata "Inoportunidad en la publicación de la información de la gestión de la Dirección Nacional de Bomberos por los medios autorizados", hace referencia a la Causa Raiz o Principal.
-En la causa raíz se  identificaron  DOS  (2) causas así: 
 Demoras en la entrega de información para la divulgación en medios autorizados por parte de los procesos en la página web y  Fallas  en los procedimientos internos de Gestión de Comunicaciones.; sin embargo, las  mismas no identifican la CAUSA principal o Básica 
</t>
    </r>
  </si>
  <si>
    <t xml:space="preserve">*La descripción del riesgo, no está acorde a lo establecido en el numeral 6.1.4. Identificación del riesgo de gestión y de corrupción  numeral 6 del  MGR; por cuanto:
-La causa inmediata indicada "Publicación de información falsa o mal intencionada por parte de externos en medios no oficiales " hace referencia a la Causa Raiz o Principal.
-La causa raíz  establecida "Inconformidades o actos mal intencionados de las partes interesadas (bomberos, entidades nacionales o municipales y comunidad en general) hacia el servicio de la DNBC"  hace alusión es a la Causa Inmediata
*La Categoría del Riesgo EJECUCION  Y ADMINISTRACION DE PROCESOS, no es acorde conforme a lo dispuesto en el 6.1.4. Identificación del riesgo de gestión y de corrupción numeral 5 Tabla 6 del  MGR, ya que las causas descritas son EVENTOS EXTERNOS, es decir Situaciones externas que afectan la entidad, por lo tanto, hace referencia a la categoría del Riesgo FRAUDE EXTERNO.
</t>
  </si>
  <si>
    <t xml:space="preserve">*La descripción del riesgo, no está acorde a lo establecido en el numeral 6.1.4. Identificación del riesgo de gestión y de corrupción  numeral 6 del  Manual de Gestión del Riesgo - MGR, por cuanto:
-La causa inmediata  "Disminución o ausencia de posibles cooperantes o aliados en la misionalidad de la DNBC, que deciden enfocar sus aportes en líneas temáticas diferentes." hace referencia a la Causa Raiz o Principal.
-En la causa raíz se  identificó la causa "Falta de conocimiento de la misionalidad de la entidad y su aporte a la gestión del riesgo de desastres y a los bomberos de Colombia"; la cual no identifica la CAUSA principal o Básica.
- En las areas de impacto considerar la consecuencia economica, dado que el objetivo del proceso esta relacionado con la consecución de recursos.
- La Categoría del Riesgo "Usuarios , productos y prácticas", no es acorde conforme a lo dispuesto en el 6.1.4. Identificación del riesgo de gestión y de corrupción numeral 5 Tabla 6 del  MGR, ya que las causa inmediata descrita da cuenta de EVENTOS EXTERNOS, es decir Situaciones externas que afectan la entidad, por lo tanto, hace referencia a la categoría del Riesgo FRAUDE EXTERNO.
</t>
  </si>
  <si>
    <t xml:space="preserve">No se contemplaron riesgos como:
* Ausencia de acompañamiento a las Instituciones Bomberiles del País en materia de Cooperación Internacional
*Debilidad en el  Seguimiento y monitoreo a la Gestión del Proceso
</t>
  </si>
  <si>
    <t xml:space="preserve">*La descripción del riesgo, no está acorde a lo establecido en el numeral 6.1.4. Identificación del riesgo de gestión y de corrupción  numeral 6 del  Manual de Gestión del Riesgo - MGR, por cuanto:
-La causa inmediata  "Acuerdos o alianzas no concretadas  entre DNBC y las posibles entidades aliadas." hace referencia a la Causa Raiz o Principal.
-En la causa raíz se  identificaton tres (3) causas:
Cambio de las condiciones por factores externos, como pandemia o coyunturas políticas y sociales, cambio climático, entre otros
Inoportunidad en la contratación del personal para atender el proceso y 
Falta de personal idóneo"; las cuales no identifican la CAUSA principal o Básica.
- La Categoría del Riesgo "Usuarios , productos y prácticas", no es acorde conforme a lo dispuesto en el 6.1.4. Identificación del riesgo de gestión y de corrupción numeral 5 Tabla 6 del  MGR, ya que las causas descritas dan cuenta de EVENTOS EXTERNOS, es decir Situaciones externas que afectan la entidad, por lo tanto, hace referencia a la categoría del Riesgo FRAUDE EXTERNO.
</t>
  </si>
  <si>
    <t xml:space="preserve">*La descripción del riesgo, no está acorde a lo establecido en el numeral 6.1.4. Identificación del riesgo de gestión y de corrupción  numeral 6 del  Manual de Gestión del Riesgo - MGR, por cuanto:
-La causa inmediata  "Acuerdos o alianzas que no se ejecuten acorde a lo pactado." hace referencia a la Causa Raiz o Principal.
-En la causa raíz se  identificó la causa "Falta de seguimiento a las condiciones pactadas"; la cual no identifica la CAUSA principal o Básica.
</t>
  </si>
  <si>
    <t xml:space="preserve">- En el Objetivo del proceso no se señala nada relacionado con "Archivo histiorico" ni lineamientos para la entrega de inforación".
*La descripción del riesgo, no está acorde a lo establecido en el numeral 6.1.4. Identificación del riesgo de gestión y de corrupción  numeral 6 del  Manual de Gestión del Riesgo - MGR, por cuanto:
-La causa inmediata  "Pérdida del archivo histórico del proceso que permita tener la trazabilidad de la gestión realizadada durante el tiempo." hace referencia a la Causa Raiz o Principal.
-En la causa raíz se  identificaton dos (2) causas: 
Falta de lineamientos para la  entrega de información  y Inoportunidad en el cargue de la información a la nube,  las cuales no identificann la CAUSA principal o Básica.
- La Categoría del Riesgo "Usuarios , productos y prácticas", no es acorde conforme a lo dispuesto en el 6.1.4. Identificación del riesgo de gestión y de corrupción numeral 5 Tabla 6 del  MGR, ya que las causas descritas dan cuenta de "Procesos" , por lo tanto, hace referencia a la categoría del Riesgo EJECUCÍON Y ADMINISTRACIÓN DE PROCESOS.
</t>
  </si>
  <si>
    <t xml:space="preserve">*La descripción del riesgo, no está acorde a lo establecido en el numeral 6.1.4. Identificación del riesgo de gestión y de corrupción  numeral 6 del  Manual de Gestión del Riesgo - MGR, por cuanto:
-La causa inmediata  "Sanción del organismo de control por inoportunidad y/o incumplimiento en la respuesta PQRSD" hace referencia a la Causa Raiz o Principal.
-En la causa raíz se  identificaron  Siete (7) causas así:
PQRSD cargadas por error a usuario que no corresponde
Contratista y/o funcionarios retirados de la DNBC con usuario activo
Disminución de personal idóneo para atender los trámites recibidos durante el primer trimestre del año
Desantención de la respuesta por parte los procesos responsables
Interrupciones Tecnológicas
Pérdida de la información en el aplicativo y
Falta de asignación de la PQRSD a los usuarios responsables."; sin embargo, las  mismas  no  identifican la CAUSA principal o Básica.
</t>
  </si>
  <si>
    <t xml:space="preserve">No se contemplaron riesgos, como:
* Debilidad en el monitoreo y seguimiento al proceso.
</t>
  </si>
  <si>
    <t xml:space="preserve">*La descripción del riesgo, no está acorde a lo establecido en el numeral 6.1.4. Identificación del riesgo de gestión y de corrupción  numeral 6 del  Manual de Gestión del Riesgo - MGR, por cuanto:
-La causa inmediata  "Emisión de un concepto o asesoría jurídica, errónea y/o contraria a la Ley en la respuesta a las solicitudes de los entes territoriales, cuerpos de bomberos o grupos de interés frente de la prestación del servicio público esencial bomberos" hace referencia a la Causa Raiz o Principal.
-En la causa raíz se  identificaron  dos (2) causas así: 
Falta de idoneidad y/o probidad del funcionario o contratista y Falta de revisión de los documentos por parte del gestor y líder de proceso.; sin embargo, las  mismas  no  identifican la CAUSA principal o Básica.
</t>
  </si>
  <si>
    <t>No se contemplaron riesgos, como:
* Debilidad en el monitoreo y seguimiento al proceso.
* Deficiente Análisis normativo.
*Mal Dignostico en la identficación de la prestación del servicio en los entes territoriales.</t>
  </si>
  <si>
    <t>*La descripción del riesgo, no está acorde a lo establecido en el numeral 6.1.4. Identificación del riesgo de gestión y de corrupción  numeral 6 del  Manual de Gestión del Riesgo - MGR, por cuanto:
-La causa inmediata  "Inoportunidad a las solicitudes de asesorías y conceptos técnicos, administrativos y jurídicos para la prestación del servicio público esencial" hace referencia a la Causa Raiz o Principal.
-En la causa raíz se  identificaron  dos (2) causas así: 
Falta de atención de los profesionales y Disminución de la capacidad de personal para atender las solicitudes recibidas.; sin embargo, las  mismas  no  identifican la CAUSA principal o Básica.
- La Categoría del Riesgo "Ejecución y Administración de Procesos", no es acorde conforme a lo dispuesto en el 6.1.4. Identificación del riesgo de gestión y de corrupción numeral 5 Tabla 6 del  MGR, ya que las causas descritas dan cuenta de "Procesos" y "Talento HUmano", por lo tanto, se puede hacer referencia a la categoría del Riesgo USUARIOS, PRODUCTOS y PRACTICAS</t>
  </si>
  <si>
    <t>No se contemplaron riesgos, como:
* Inadecuado  e inoportuno apoyo  técnico  y  operativo  los  cuerpos  de  bomberos  del  país
* Información errónea  transmitida en la transferencia del evento o emergencia
* Ausencia de seguimiento  continuo  a los eventos y/o emergencia registrados
*Fallas en el aplicativo RUE</t>
  </si>
  <si>
    <t xml:space="preserve">*La descripción del riesgo, no está acorde a lo establecido en el numeral 6.1.4. Identificación del riesgo de gestión y de corrupción  numeral 6 del  Manual de Gestión del Riesgo - MGR, por cuanto:
-La causa inmediata  "Registro de información incompleta en el RUE de conformidad al artículo 45 de la Ley 1575" hace referencia a la Causa Raiz o Principal.
-En la causa raíz se  identificaron tres (3) causas así: 
Falta de actualización de la herramienta tecnológica RUE para cargar la totalidad de la información requerida normativamente.
Fallas en la comunicación con el proceso de Tecnología Informática para reportar y gestionar los requerimientos de desarrollo y 
Falta de escalar a la Alta Dirección la problemática de la gestión de información de la herramienta RUE"; sin embargo, las  mismas  no  identifican la CAUSA principal o Básica.
</t>
  </si>
  <si>
    <t xml:space="preserve">*La descripción del riesgo, no está acorde a lo establecido en el numeral 6.1.4. Identificación del riesgo de gestión y de corrupción  numeral 6 del  Manual de Gestión del Riesgo - MGR, por cuanto:
-La causa inmediata  "Prescripción o caducidad de la acción disciplinaria." hace referencia a la Causa Raiz o Principal.
-En la causa raíz se  identificaron DOS (2) causas así: 
Falta seguimiento a los procedimientos disciplinarios vigentes y Cambios normativos no identificados oportunamente; sin embargo, las  mismas  no  identifican la CAUSA principal o Básica.
</t>
  </si>
  <si>
    <r>
      <t xml:space="preserve">*La descripción del riesgo, no está acorde a lo establecido en el numeral 6.1.4. Identificación del riesgo de gestión y de corrupción  numeral 6 del  Manual de Gestión del Riesgo - MGR, por cuanto:
-La causa inmediata  "Alteración, pérdida, deterioro o hurto de los expedientes disciplinarios." hace referencia a la Causa Raiz o Principal.
-En la causa raíz se  identificaron CUATRO (4) causas así:
Falta de mecanismos de control y seguridad en la confidencialidad de la información
Fallas de acceso al equipo de computo y medios de comunicación del proceso
Fallas en la documentación de los  expedientes físicos" y 
Condiciones de infraestructura débiles que permite el acceso libre al procesos de Asuntos disciplinarios; sin embargo, las  mismas  no  identifican la CAUSA principal o Básica.
- La Categoría del Riesgo "Ejecución y Administración de Procesos", no es acorde conforme a lo dispuesto en el 6.1.4. Identificación del riesgo de gestión y de corrupción </t>
    </r>
    <r>
      <rPr>
        <b/>
        <sz val="9"/>
        <color theme="5"/>
        <rFont val="Arial"/>
        <family val="2"/>
      </rPr>
      <t>numeral 5 Tabla 6</t>
    </r>
    <r>
      <rPr>
        <sz val="9"/>
        <color theme="1"/>
        <rFont val="Arial"/>
        <family val="2"/>
      </rPr>
      <t xml:space="preserve"> del  MGR, ya que las causas descritas dan cuenta de "Talento Humano" , por lo tanto, se puede referenciar a la categoría del Riesgo FRAUDE INTERNO</t>
    </r>
  </si>
  <si>
    <t>*La descripción del riesgo, no está acorde a lo establecido en el numeral 6.1.4. Identificación del riesgo de gestión y de corrupción  numeral 6 del  Manual de Gestión del Riesgo - MGR, por cuanto:
-La causa inmediata  "Sentencias condenatoria en contra de la entidad y a la  imposicion de  por multas o sanciones" hace referencia a la Causa Raiz o Principal.
-En la causa raíz se  identificaron TRES (3) causas así: 
Falta de idoneidad en el personal que atiende el proceso.
Falta de revisión del canal de notificaciones judiciales de la entidad y
Falta de seguimiento a los procesos judiciales que cursan en contra de la entidad.; sin embargo, las  mismas  no  identifican la CAUSA principal o Básica.
- El area de impacto se debe tomar la que más afecta, por consiguiente se debe realcionar la de "Afectación económica"</t>
  </si>
  <si>
    <t xml:space="preserve">*La descripción del riesgo, no está acorde a lo establecido en el numeral 6.1.4. Identificación del riesgo de gestión y de corrupción  numeral 6 del  Manual de Gestión del Riesgo - MGR, por cuanto:
-La causa inmediata  "Emitir estadísticas de los cuerpos de Bomberos con información incompleta o tipificada inadecuadamente" hace referencia a la Causa Raiz o Principal.
-En la causa raíz se  identificaron tres (3) causas así: 
Falta de idoneidad y/o probidad del  Cuerpo de Bomberos que ingresa la información al RUE, Falta de seguimiento por parte del radioperador de la CITEL. y  Falta de controles automáticos que generen alertas al momento del registro; sin embargo, las  mismas  no  identifican la CAUSA principal o Básica.
</t>
  </si>
  <si>
    <t xml:space="preserve">*La descripción del riesgo, no está acorde a lo establecido en el numeral 6.1.4. Identificación del riesgo de gestión y de corrupción  numeral 6 del  Manual de Gestión del Riesgo - MGR, por cuanto:
-La causa inmediata  "Activación (movilización) de recursos de la DNBC y  de otras entidades para la atención de emergencias sin que sea requerida." hace referencia a la Causa Raiz o Principal.
-En la causa raíz se  identificaron dos (2) causas así: 
Desconocimiento del procedimiento de activación por parte del área de trabajo  CITEL y Priorizar inadecuadamente las necesidades de la emergencia para los apoyos solicitados.; sin embargo, las  mismas  no  identifican la CAUSA principal o Básica.
* El área de impacto deberia ser de "Afectación economica", Toda vez que se activan recursos que no son requeridos
</t>
  </si>
  <si>
    <t xml:space="preserve">*La descripción del riesgo, no está acorde a lo establecido en el numeral 6.1.4. Identificación del riesgo de gestión y de corrupción  numeral 6 del  MGR; por cuanto:
-La causa inmediata 'Inoportunidad en la entrega de los informes de inspección, vigilancia y control realizada a los Cuerpos de Bomberos para la toma de decisiones por parte de Alcaldías y/o Gobernaciones " hace referencia a la Causa Raíz o Principal.
-En la causa raíz se  identificaron  DOS (2) causas así:  
 Metodología de reporte de visitas de inspección, vigilancia y control deficiente e  Incremento de actividades o cargas de los funcionarios y/o contratistas del proceso de IVC sin embargo, las  mismas  no identifican la CAUSA principal o Básica
*La Categoría del Riesgo EJECUCION  Y ADMINISTRACION DE PROCESOS, no es acorde conforme a lo dispuesto en el 6.1.4. Identificación del riesgo de gestión y de corrupción numeral 5 Tabla 6 del  MGR, ya que las causas descritas son Fallas negligentes o involuntarias frente a los Usuarios y que impiden satisfacer una obligación profesional frente a estos; por lo tanto, hace referencia a la categoría del Riesgo  USUARIOS, PRODUCTOS Y PRACTICAS
*El grupo de Interés impactado denominado "Gobernaciones, Alcaldía, Junta Nacional de Bomberos, Delegaciones "  no se encuentra considerado en el MGR de la DNBC.
</t>
  </si>
  <si>
    <t xml:space="preserve">*El riesgo identificado no detecta las situaciones internas o externas que puedan afectar el logro del  objetivo del proceso, ya que el mismo es "Orientar ala DNBC en la dirección efectiva e integrada de las estrategias y lineamientos que estructuren los planes, programas y proyectos de la Entidad, con el fin de impactar positivamente el servicio entregado a los grupos de valor, mediante  los  lineamientos  definidos  en  el  marco  del  Plan  Nacional  de  Desarrollo,  el  Plan  Estratégico  Sectorial  y  el Sistema de Gestión; por lo tanto, no está identificado con el numeral  6.1.4. Identificación del riesgo de gestión y de corrupción del MGR de la DNBC.
*La descripción del riesgo, no está acorde a lo establecido en el numeral 6.1.4. Identificación del riesgo de gestión y de corrupción  numeral 6 del  MGR; por cuanto:
-La causa inmediata indicada 'Incumplimiento del plan de acción anual  formulado por los procesos  de la DNBC  hace referencia a la Causa Raíz o Principal.
-En la causa raíz se  identificaron  TRES (3) causas así:  Fallas en el monitoreo de los planes de acción definidos por los procesos; Falta de análisis de los cambios internos y/o externos que puedan afectar el plan de acción e  Inoportunidad en el ajuste de las acciones definidas en el plan de acción.; sin embargo, las  mismas   no identifican la CAUSA principal o Básica
*El grupo de Interés impactado denominado " Gobernaciones, Alcaldías, Junta Nacional de Bomberos y Delegaciones", no se encuentra considerado en el MGR de la DNBC.
</t>
  </si>
  <si>
    <t xml:space="preserve">No se contemplaron riesgos, como:
* Falta de revisar y aprobar las etapas de la investigación disciplinaria.
*No iniciar  las investigaciones en materia disciplinaria a los funcionarios y exfuncionario" 
 </t>
  </si>
  <si>
    <t>No se contemplaron riesgos,como:
*Actuaciones juridicas  y de representación judicial inoserbando el cumplimiento de las normas  constitucionales  y  legales  vigentes" 
*Falta de acompañamineto y asesoria a  los  procesos  de  la entidad en las actuaciones jurídicas
*No informar al Comité de Conciliación el resultado  de  las audiencias
*Contestar y elaborar inoportunamente las Demandas.
* Debilidad en el seguimiento y monitoreo a los procesos judiciales
* No realizar el registro en el aplicativo eKogui</t>
  </si>
  <si>
    <r>
      <t xml:space="preserve">Verificar la Caracterización del Proceso por cuanto se encuentran actividades confusas al proceso como es el caso de la Formulación del cronograma anual detallando las actividades correspondientes para la implementación de la </t>
    </r>
    <r>
      <rPr>
        <b/>
        <sz val="9"/>
        <color theme="4"/>
        <rFont val="Calibri"/>
        <family val="2"/>
        <scheme val="minor"/>
      </rPr>
      <t>Resolución</t>
    </r>
    <r>
      <rPr>
        <sz val="9"/>
        <color theme="4"/>
        <rFont val="Calibri"/>
        <family val="2"/>
        <scheme val="minor"/>
      </rPr>
      <t xml:space="preserve"> del Sistema de Gestión y el seguimiento y apoyo de los procesos.
Lo mismo ocurre con las Actividad " Verificar que   las   respuestas realizadas  por  los  procesos  en los formularios sean coherentes con lo solicitado"
Existen actividades que están designadas directamente a la Oficina de Planeación y no del Proceso de Mejora Continua como son: 
*Verificar que las respuestas realizadas por los procesos en los formularios sean coherentes
con lo solicitado y Consolidar las respuestas y
remitir al ente correspondiente, en relación  diligenciamiento del Informe semestral del estado del Sistema de Control Interno – SCI y FURAG.
</t>
    </r>
    <r>
      <rPr>
        <sz val="9"/>
        <color theme="4"/>
        <rFont val="Arial"/>
        <family val="2"/>
      </rPr>
      <t xml:space="preserve">*Liderar el seguimiento y la consolidación del Plan
Anticorrupción y de Atención al Ciudadano, en cada uno de sus componentes: mapa de riesgos de corrupción, estrategia de rendición de
cuentas, estrategia de racionalización de trámites,
mecanismos para la atención al ciudadano y mecanismos de transparencia y acceso a la
información de la DNBC.
</t>
    </r>
  </si>
  <si>
    <t xml:space="preserve">Los procedimientos Central de Pagos, Elaborar ordenes de pago y Asientos Manuales no poseen Acciones Criticas de Control (ACC) o Actividades de Control </t>
  </si>
  <si>
    <r>
      <t xml:space="preserve">La caracterización del proceso establece como objetivo el " Verificar   el   cumplimiento   de   las   condiciones   mínimas   de   capacidad   legal,   operativa,   técnica,   financiera   y administrativa de los cuerpos de bomberos del país .....", y el alcance inicia  con la  solicitud de verificación por parte del peticionario y/o autoridad competente....; sin embargo; aunque el Proceso está concebido para realizar la verificación del cumplimiento de las condiciones de los CB,  únicamente ejecuta esta actividad si es solicitada la misma por parte de peticionario y no como parte de la Planeación del proceso, conllevando a que no se realice la programación de las Inspecciones o verificaciones a realizar en la vigencia.
Lo mismo ocurre con el alcance establecido en el  Procedimiento  PC-IV-01 denominado "Procedimiento general para las verificaciones de los Cuerpos de Bomberos"
Por lo tanto, el riesgo está enfocado directamente  a las solicitudes de visitas por partes de las autoridades y no a la función propia u objetivo del proceso. 
•	</t>
    </r>
    <r>
      <rPr>
        <sz val="9"/>
        <color theme="4"/>
        <rFont val="Arial"/>
        <family val="2"/>
      </rPr>
      <t>El "Procedimiento general para las verificaciones de los Cuerpos de Bomberos" no identificaron Acciones Critica de Control (ACC) o Actividad de Control</t>
    </r>
  </si>
  <si>
    <r>
      <rPr>
        <sz val="9"/>
        <color theme="4"/>
        <rFont val="Calibri"/>
        <family val="2"/>
        <scheme val="minor"/>
      </rPr>
      <t>En la matriz donde se consolidaron los riesgos se identificó la opción de Clasificación o categoría del Riesgo denominado INSTITUCIONALES  sin embargo el MGR no contempla está categoría.</t>
    </r>
    <r>
      <rPr>
        <sz val="9"/>
        <color theme="1"/>
        <rFont val="Calibri"/>
        <family val="2"/>
        <scheme val="minor"/>
      </rPr>
      <t xml:space="preserve">
Tener en cuenta que cuando se establece la Afectación económica y reputacional en el IMPACTO al realizar la valoración debe generarse con base en el que más efecto produzca.
Contemplarse Riesgos Estratégicos XXXXXXXXX
Actualizar los Objetivos y Actividades de las caracterizaciones con el fin de realizar una adecuada identificación de los riesgos.
Actualización del Manual de Gestión del Riesgo, incluyendo las Categorías o Clasificaciones de los Riesgos denominadas Institucionales y Estratégicos.
Actualización del Manual de Gestión del Riesgo, incluyendo los grupos de interés impactados.
Aunque se debe especificar  una única causa inmediata, las subcausas que se relacionaron son esenciales para la generación de los controles que mitiguen los riesgos identificados.
</t>
    </r>
    <r>
      <rPr>
        <sz val="9"/>
        <color rgb="FF00B0F0"/>
        <rFont val="Calibri"/>
        <family val="2"/>
        <scheme val="minor"/>
      </rPr>
      <t xml:space="preserve">
•	</t>
    </r>
    <r>
      <rPr>
        <sz val="9"/>
        <color theme="3"/>
        <rFont val="Arial"/>
        <family val="2"/>
      </rPr>
      <t>El Procedimiento denominado “Formulación, seguimiento y modificación  del Plan de Acción Institucional”  no contempló Acciones Criticas de Control (ACC) o Actividades de Control</t>
    </r>
  </si>
  <si>
    <r>
      <t xml:space="preserve">Los procedimientos Presentación de Proyectos, Aval y reconocimiento de instructores, Capacitación Bomberil no poseen los ACC.
</t>
    </r>
    <r>
      <rPr>
        <sz val="9"/>
        <color theme="4"/>
        <rFont val="Arial"/>
        <family val="2"/>
      </rPr>
      <t>En en el Drive Compartido del SIGE  del  Proceso de Fortalecimiento Bomberil se encuentra cargada documentación del sistema, pero pertenecen al Proceso de  Educación Bomberil como es  Aval y reconocimiento de instructores y Capacitación Bomberil .</t>
    </r>
  </si>
  <si>
    <t>•	Los procedimientos consulta y prestamos de documentos y  Organización de Archivos,  no poseen Acciones Criticas de Control (ACC) o Actividades de Control</t>
  </si>
  <si>
    <t>*La descripción del riesgo, no está acorde a lo establecido en el numeral 6.1.4. Identificación del riesgo de gestión y de corrupción  numeral 6 del  Manual de Gestión del Riesgo – MGR, por cuanto:
- El area de impacto se debe tomar la que más afecta, por consiguiente se debe relacionar la de "Afectación económica"</t>
  </si>
  <si>
    <t>El proceso no cuenta con Procedimientos por lo tanto no se poseen Acciones Criticas de Control (ACC) o Actividades de Control</t>
  </si>
  <si>
    <t xml:space="preserve">El procedimiento "Absolver consultas jurídicas y técnicas por diferentes canales",  no posee Acciones Criticas de Control (ACC) o Actividades de Control
</t>
  </si>
  <si>
    <t xml:space="preserve">El procedimiento "Recepción, distribución, seguimiento y salidas de peticiones, quejas, reclamos, sugerencias y denuncias",  no posee Acciones Criticas de Control (ACC) o Actividades de Control
</t>
  </si>
  <si>
    <t>El procedimiento " Procedimiento de pagos y sentencias judiciales",  no posee Acciones Criticas de Control (ACC) o Actividades de Control</t>
  </si>
  <si>
    <t>Observaciones Mapas de Riesgos</t>
  </si>
  <si>
    <t>Recomendación</t>
  </si>
  <si>
    <t>Observaciones Generales y de Procedimientos</t>
  </si>
  <si>
    <t>Sin obervación</t>
  </si>
  <si>
    <t xml:space="preserve">Posibilidad de afectación reputacional y/o económica por formulación inadecuada de estratégias y lineamientos que estructuren los planes y programas de la entidad, debido al desconocimiento de los cambios de escenarios políticos, económicos, sociales; falta de análisis de contexto interno de la entidad; falta de articulación entre el  Plan Anual de Adquisiciones con el Plan de Acción definido y/o falta de articulación con el Plan Nacional de Desarrollo y el Plan Estratégico Sectorial formulado.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</si>
</sst>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_-* #,##0.00\ _€_-;\-* #,##0.00\ _€_-;_-* &quot;-&quot;??\ _€_-;_-@_-"/>
    <numFmt numFmtId="165" formatCode="_(* #,##0.00_);_(* \(#,##0.00\);_(* &quot;-&quot;??_);_(@_)"/>
  </numFmts>
  <fonts count="60" x14ac:knownFonts="1">
    <font>
      <sz val="11"/>
      <color theme="1"/>
      <name val="Calibri"/>
      <family val="2"/>
      <scheme val="minor"/>
    </font>
    <font>
      <sz val="10"/>
      <name val="Arial"/>
      <family val="2"/>
    </font>
    <font>
      <sz val="10"/>
      <name val="Arial"/>
      <family val="2"/>
    </font>
    <font>
      <sz val="8"/>
      <name val="Arial"/>
      <family val="2"/>
    </font>
    <font>
      <sz val="12"/>
      <name val="Times New Roman"/>
      <family val="1"/>
    </font>
    <font>
      <b/>
      <sz val="8"/>
      <color theme="0"/>
      <name val="Arial"/>
      <family val="2"/>
    </font>
    <font>
      <b/>
      <sz val="12"/>
      <color theme="0"/>
      <name val="Arial"/>
      <family val="2"/>
    </font>
    <font>
      <sz val="11"/>
      <color theme="1"/>
      <name val="Arial"/>
      <family val="2"/>
    </font>
    <font>
      <sz val="8"/>
      <color theme="1"/>
      <name val="Arial"/>
      <family val="2"/>
    </font>
    <font>
      <b/>
      <sz val="11"/>
      <color theme="1"/>
      <name val="Calibri"/>
      <family val="2"/>
      <scheme val="minor"/>
    </font>
    <font>
      <b/>
      <sz val="11"/>
      <color theme="0"/>
      <name val="Calibri"/>
      <family val="2"/>
      <scheme val="minor"/>
    </font>
    <font>
      <sz val="11"/>
      <name val="Arial"/>
      <family val="2"/>
    </font>
    <font>
      <sz val="11"/>
      <color theme="1"/>
      <name val="Calibri"/>
      <family val="2"/>
      <scheme val="minor"/>
    </font>
    <font>
      <sz val="8"/>
      <color theme="1"/>
      <name val="Calibri"/>
      <family val="2"/>
      <scheme val="minor"/>
    </font>
    <font>
      <sz val="7"/>
      <name val="Arial"/>
      <family val="2"/>
    </font>
    <font>
      <sz val="7"/>
      <color theme="1"/>
      <name val="Arial"/>
      <family val="2"/>
    </font>
    <font>
      <b/>
      <sz val="7"/>
      <color theme="0"/>
      <name val="Arial"/>
      <family val="2"/>
    </font>
    <font>
      <sz val="10"/>
      <color theme="1"/>
      <name val="Arial"/>
      <family val="2"/>
    </font>
    <font>
      <b/>
      <sz val="10"/>
      <color theme="1"/>
      <name val="Arial"/>
      <family val="2"/>
    </font>
    <font>
      <b/>
      <sz val="10"/>
      <color theme="0"/>
      <name val="Arial"/>
      <family val="2"/>
    </font>
    <font>
      <sz val="11"/>
      <color theme="0"/>
      <name val="Arial"/>
      <family val="2"/>
    </font>
    <font>
      <sz val="8"/>
      <color theme="0"/>
      <name val="Arial"/>
      <family val="2"/>
    </font>
    <font>
      <b/>
      <sz val="11"/>
      <name val="Arial"/>
      <family val="2"/>
    </font>
    <font>
      <sz val="9"/>
      <color theme="1"/>
      <name val="Arial"/>
      <family val="2"/>
    </font>
    <font>
      <b/>
      <sz val="8"/>
      <name val="Arial"/>
      <family val="2"/>
    </font>
    <font>
      <b/>
      <sz val="9"/>
      <color theme="1"/>
      <name val="Arial"/>
      <family val="2"/>
    </font>
    <font>
      <b/>
      <sz val="14"/>
      <color rgb="FF000000"/>
      <name val="Arial"/>
      <family val="2"/>
    </font>
    <font>
      <b/>
      <sz val="11"/>
      <color theme="0"/>
      <name val="Arial"/>
      <family val="2"/>
    </font>
    <font>
      <sz val="14"/>
      <color theme="1"/>
      <name val="Arial"/>
      <family val="2"/>
    </font>
    <font>
      <b/>
      <sz val="14"/>
      <name val="Arial"/>
      <family val="2"/>
    </font>
    <font>
      <sz val="14"/>
      <color theme="1"/>
      <name val="Calibri"/>
      <family val="2"/>
      <scheme val="minor"/>
    </font>
    <font>
      <b/>
      <sz val="14"/>
      <color rgb="FF000000"/>
      <name val="Calibri"/>
      <family val="2"/>
    </font>
    <font>
      <b/>
      <sz val="26"/>
      <color theme="1"/>
      <name val="Arial"/>
      <family val="2"/>
    </font>
    <font>
      <b/>
      <sz val="24"/>
      <color rgb="FF000000"/>
      <name val="Calibri"/>
      <family val="2"/>
    </font>
    <font>
      <b/>
      <sz val="26"/>
      <color rgb="FF000000"/>
      <name val="Calibri"/>
      <family val="2"/>
    </font>
    <font>
      <sz val="26"/>
      <color theme="1"/>
      <name val="Calibri"/>
      <family val="2"/>
      <scheme val="minor"/>
    </font>
    <font>
      <sz val="26"/>
      <color theme="1"/>
      <name val="Arial"/>
      <family val="2"/>
    </font>
    <font>
      <sz val="26"/>
      <name val="Arial"/>
      <family val="2"/>
    </font>
    <font>
      <sz val="16"/>
      <color theme="1"/>
      <name val="Calibri"/>
      <family val="2"/>
      <scheme val="minor"/>
    </font>
    <font>
      <sz val="16"/>
      <color theme="1"/>
      <name val="Arial"/>
      <family val="2"/>
    </font>
    <font>
      <sz val="16"/>
      <name val="Arial"/>
      <family val="2"/>
    </font>
    <font>
      <b/>
      <sz val="10"/>
      <color rgb="FF000000"/>
      <name val="Calibri"/>
      <family val="2"/>
    </font>
    <font>
      <b/>
      <sz val="20"/>
      <color theme="1"/>
      <name val="Arial"/>
      <family val="2"/>
    </font>
    <font>
      <b/>
      <sz val="14"/>
      <color theme="0"/>
      <name val="Arial"/>
      <family val="2"/>
    </font>
    <font>
      <sz val="9"/>
      <name val="Arial"/>
      <family val="2"/>
    </font>
    <font>
      <sz val="9"/>
      <color theme="1"/>
      <name val="Calibri"/>
      <family val="2"/>
      <scheme val="minor"/>
    </font>
    <font>
      <b/>
      <sz val="18"/>
      <color rgb="FF000000"/>
      <name val="Calibri"/>
      <family val="2"/>
    </font>
    <font>
      <b/>
      <sz val="28"/>
      <color rgb="FF000000"/>
      <name val="Calibri"/>
      <family val="2"/>
    </font>
    <font>
      <b/>
      <sz val="12"/>
      <color rgb="FF000000"/>
      <name val="Calibri"/>
      <family val="2"/>
    </font>
    <font>
      <b/>
      <sz val="9"/>
      <color theme="0"/>
      <name val="Arial"/>
      <family val="2"/>
    </font>
    <font>
      <b/>
      <sz val="8"/>
      <color theme="1"/>
      <name val="Arial"/>
      <family val="2"/>
    </font>
    <font>
      <b/>
      <sz val="9"/>
      <color theme="0" tint="-4.9989318521683403E-2"/>
      <name val="Arial"/>
      <family val="2"/>
    </font>
    <font>
      <b/>
      <sz val="9"/>
      <name val="Arial"/>
      <family val="2"/>
    </font>
    <font>
      <i/>
      <sz val="9"/>
      <color theme="1"/>
      <name val="Arial"/>
      <family val="2"/>
    </font>
    <font>
      <b/>
      <sz val="9"/>
      <color theme="5"/>
      <name val="Arial"/>
      <family val="2"/>
    </font>
    <font>
      <sz val="9"/>
      <color theme="4"/>
      <name val="Calibri"/>
      <family val="2"/>
      <scheme val="minor"/>
    </font>
    <font>
      <b/>
      <sz val="9"/>
      <color theme="4"/>
      <name val="Calibri"/>
      <family val="2"/>
      <scheme val="minor"/>
    </font>
    <font>
      <sz val="9"/>
      <color theme="4"/>
      <name val="Arial"/>
      <family val="2"/>
    </font>
    <font>
      <sz val="9"/>
      <color rgb="FF00B0F0"/>
      <name val="Calibri"/>
      <family val="2"/>
      <scheme val="minor"/>
    </font>
    <font>
      <sz val="9"/>
      <color theme="3"/>
      <name val="Arial"/>
      <family val="2"/>
    </font>
  </fonts>
  <fills count="25">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bgColor theme="0"/>
      </patternFill>
    </fill>
    <fill>
      <patternFill patternType="solid">
        <fgColor theme="3"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00FF00"/>
        <bgColor indexed="64"/>
      </patternFill>
    </fill>
    <fill>
      <patternFill patternType="solid">
        <fgColor theme="6" tint="0.39997558519241921"/>
        <bgColor indexed="64"/>
      </patternFill>
    </fill>
    <fill>
      <patternFill patternType="solid">
        <fgColor theme="5"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medium">
        <color theme="0"/>
      </top>
      <bottom/>
      <diagonal/>
    </border>
    <border>
      <left/>
      <right/>
      <top/>
      <bottom style="medium">
        <color theme="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5">
    <xf numFmtId="0" fontId="0" fillId="0" borderId="0"/>
    <xf numFmtId="0" fontId="1" fillId="0" borderId="0"/>
    <xf numFmtId="165" fontId="2" fillId="0" borderId="0" applyFont="0" applyFill="0" applyBorder="0" applyAlignment="0" applyProtection="0"/>
    <xf numFmtId="9" fontId="2"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9" fontId="12"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41" fontId="12" fillId="0" borderId="0" applyFont="0" applyFill="0" applyBorder="0" applyAlignment="0" applyProtection="0"/>
    <xf numFmtId="41" fontId="12" fillId="0" borderId="0" applyFont="0" applyFill="0" applyBorder="0" applyAlignment="0" applyProtection="0"/>
  </cellStyleXfs>
  <cellXfs count="549">
    <xf numFmtId="0" fontId="0" fillId="0" borderId="0" xfId="0"/>
    <xf numFmtId="0" fontId="0" fillId="0" borderId="1" xfId="0" applyBorder="1"/>
    <xf numFmtId="0" fontId="0" fillId="0" borderId="0" xfId="0" applyAlignment="1">
      <alignment wrapText="1"/>
    </xf>
    <xf numFmtId="0" fontId="5" fillId="3" borderId="1" xfId="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5" fillId="3" borderId="3"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9" fillId="0" borderId="1" xfId="0" applyFont="1" applyBorder="1" applyAlignment="1">
      <alignment horizontal="center" vertical="center"/>
    </xf>
    <xf numFmtId="0" fontId="3" fillId="2" borderId="1" xfId="1" quotePrefix="1" applyFont="1" applyFill="1" applyBorder="1" applyAlignment="1" applyProtection="1">
      <alignment vertical="center" wrapText="1"/>
      <protection locked="0"/>
    </xf>
    <xf numFmtId="0" fontId="8" fillId="0" borderId="0" xfId="0" applyFont="1"/>
    <xf numFmtId="0" fontId="13" fillId="0" borderId="0" xfId="0" applyFont="1"/>
    <xf numFmtId="0" fontId="7" fillId="2" borderId="0" xfId="0" applyFont="1" applyFill="1"/>
    <xf numFmtId="0" fontId="7" fillId="0" borderId="1" xfId="0" applyFont="1" applyBorder="1"/>
    <xf numFmtId="0" fontId="7" fillId="0" borderId="0" xfId="0" applyFont="1"/>
    <xf numFmtId="0" fontId="17" fillId="0" borderId="0" xfId="0" applyFont="1"/>
    <xf numFmtId="0" fontId="20" fillId="2" borderId="0" xfId="0" applyFont="1" applyFill="1"/>
    <xf numFmtId="0" fontId="7" fillId="0" borderId="0" xfId="0" applyFont="1" applyAlignment="1">
      <alignment horizontal="center"/>
    </xf>
    <xf numFmtId="0" fontId="20" fillId="0" borderId="0" xfId="0" applyFont="1"/>
    <xf numFmtId="0" fontId="7" fillId="0" borderId="0" xfId="0" applyFont="1" applyProtection="1">
      <protection locked="0"/>
    </xf>
    <xf numFmtId="0" fontId="7" fillId="0" borderId="0" xfId="0" applyFont="1" applyAlignment="1" applyProtection="1">
      <alignment horizontal="center"/>
      <protection locked="0"/>
    </xf>
    <xf numFmtId="0" fontId="17" fillId="10" borderId="0" xfId="0" applyFont="1" applyFill="1" applyAlignment="1">
      <alignment vertical="center" wrapText="1"/>
    </xf>
    <xf numFmtId="0" fontId="11" fillId="0" borderId="0" xfId="0" applyFont="1"/>
    <xf numFmtId="0" fontId="7" fillId="0" borderId="13" xfId="0" applyFont="1" applyBorder="1"/>
    <xf numFmtId="0" fontId="7" fillId="0" borderId="14" xfId="0" applyFont="1" applyBorder="1"/>
    <xf numFmtId="0" fontId="7" fillId="0" borderId="9" xfId="0" applyFont="1" applyBorder="1"/>
    <xf numFmtId="0" fontId="7" fillId="0" borderId="8" xfId="0" applyFont="1" applyBorder="1"/>
    <xf numFmtId="0" fontId="7" fillId="0" borderId="11" xfId="0" applyFont="1" applyBorder="1"/>
    <xf numFmtId="0" fontId="7" fillId="0" borderId="7" xfId="0" applyFont="1" applyBorder="1"/>
    <xf numFmtId="1" fontId="0" fillId="0" borderId="0" xfId="0" applyNumberFormat="1" applyProtection="1">
      <protection hidden="1"/>
    </xf>
    <xf numFmtId="0" fontId="3" fillId="2" borderId="0" xfId="1" quotePrefix="1" applyFont="1" applyFill="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9" fontId="8" fillId="2" borderId="0" xfId="7" applyFont="1" applyFill="1" applyBorder="1" applyAlignment="1" applyProtection="1">
      <alignment horizontal="center" vertical="center"/>
      <protection hidden="1"/>
    </xf>
    <xf numFmtId="0" fontId="8" fillId="0" borderId="0" xfId="0" applyFont="1" applyProtection="1">
      <protection locked="0"/>
    </xf>
    <xf numFmtId="0" fontId="8" fillId="0" borderId="0" xfId="0" applyFont="1" applyAlignment="1" applyProtection="1">
      <alignment horizontal="center"/>
      <protection locked="0"/>
    </xf>
    <xf numFmtId="0" fontId="3" fillId="13" borderId="1" xfId="1" quotePrefix="1" applyFont="1" applyFill="1" applyBorder="1" applyAlignment="1" applyProtection="1">
      <alignment horizontal="center" vertical="center" wrapText="1"/>
      <protection locked="0"/>
    </xf>
    <xf numFmtId="0" fontId="5" fillId="3" borderId="1" xfId="1" applyFont="1" applyFill="1" applyBorder="1" applyAlignment="1">
      <alignment horizontal="center" vertical="center"/>
    </xf>
    <xf numFmtId="0" fontId="3" fillId="2" borderId="1" xfId="1" quotePrefix="1" applyFont="1" applyFill="1" applyBorder="1" applyAlignment="1" applyProtection="1">
      <alignment horizontal="center" vertical="center" wrapText="1"/>
      <protection locked="0"/>
    </xf>
    <xf numFmtId="0" fontId="3" fillId="2" borderId="1" xfId="1" quotePrefix="1" applyFont="1" applyFill="1" applyBorder="1" applyAlignment="1" applyProtection="1">
      <alignment horizontal="left" vertical="center" wrapText="1"/>
      <protection locked="0"/>
    </xf>
    <xf numFmtId="0" fontId="8" fillId="0" borderId="1" xfId="0" applyFont="1" applyBorder="1" applyAlignment="1" applyProtection="1">
      <alignment horizontal="center" vertical="center" wrapText="1"/>
      <protection locked="0"/>
    </xf>
    <xf numFmtId="0" fontId="21" fillId="12" borderId="1" xfId="1" applyFont="1" applyFill="1" applyBorder="1" applyAlignment="1">
      <alignment horizontal="center" vertical="center" wrapText="1"/>
    </xf>
    <xf numFmtId="0" fontId="21" fillId="14" borderId="1" xfId="1" applyFont="1" applyFill="1" applyBorder="1" applyAlignment="1">
      <alignment horizontal="center" vertical="center" wrapText="1"/>
    </xf>
    <xf numFmtId="0" fontId="7" fillId="0" borderId="10" xfId="0" applyFont="1" applyBorder="1"/>
    <xf numFmtId="0" fontId="7" fillId="0" borderId="12" xfId="0" applyFont="1" applyBorder="1"/>
    <xf numFmtId="0" fontId="23" fillId="16" borderId="1" xfId="0" applyFont="1" applyFill="1" applyBorder="1" applyAlignment="1">
      <alignment horizontal="center" vertical="center" textRotation="90" wrapText="1"/>
    </xf>
    <xf numFmtId="0" fontId="25" fillId="16" borderId="1" xfId="0" applyFont="1" applyFill="1" applyBorder="1" applyAlignment="1">
      <alignment horizontal="center" vertical="center" textRotation="90" wrapText="1"/>
    </xf>
    <xf numFmtId="0" fontId="5" fillId="3" borderId="2" xfId="1" applyFont="1" applyFill="1" applyBorder="1" applyAlignment="1">
      <alignment horizontal="center" vertical="center" textRotation="90" wrapText="1"/>
    </xf>
    <xf numFmtId="9" fontId="8" fillId="0" borderId="0" xfId="0" applyNumberFormat="1" applyFont="1"/>
    <xf numFmtId="0" fontId="28" fillId="0" borderId="0" xfId="0" applyFont="1"/>
    <xf numFmtId="0" fontId="30" fillId="0" borderId="0" xfId="0" applyFont="1"/>
    <xf numFmtId="0" fontId="30" fillId="2" borderId="0" xfId="0" applyFont="1" applyFill="1"/>
    <xf numFmtId="0" fontId="30" fillId="0" borderId="13" xfId="0" applyFont="1" applyBorder="1"/>
    <xf numFmtId="0" fontId="30" fillId="0" borderId="10" xfId="0" applyFont="1" applyBorder="1"/>
    <xf numFmtId="0" fontId="30" fillId="0" borderId="14" xfId="0" applyFont="1" applyBorder="1"/>
    <xf numFmtId="0" fontId="30" fillId="0" borderId="9" xfId="0" applyFont="1" applyBorder="1"/>
    <xf numFmtId="0" fontId="30" fillId="0" borderId="8" xfId="0" applyFont="1" applyBorder="1"/>
    <xf numFmtId="0" fontId="28" fillId="0" borderId="11" xfId="0" applyFont="1" applyBorder="1"/>
    <xf numFmtId="0" fontId="28" fillId="0" borderId="12" xfId="0" applyFont="1" applyBorder="1"/>
    <xf numFmtId="0" fontId="28" fillId="0" borderId="7" xfId="0" applyFont="1" applyBorder="1"/>
    <xf numFmtId="0" fontId="8" fillId="0" borderId="1" xfId="0" applyFont="1" applyBorder="1" applyAlignment="1" applyProtection="1">
      <alignment horizontal="center" vertical="center"/>
      <protection hidden="1"/>
    </xf>
    <xf numFmtId="0" fontId="18" fillId="0" borderId="0" xfId="0" applyFont="1" applyAlignment="1">
      <alignment horizontal="center" wrapText="1"/>
    </xf>
    <xf numFmtId="0" fontId="22" fillId="0" borderId="0" xfId="0" applyFont="1" applyAlignment="1">
      <alignment horizontal="center"/>
    </xf>
    <xf numFmtId="0" fontId="17" fillId="0" borderId="0" xfId="0" applyFont="1" applyAlignment="1">
      <alignment horizontal="left" vertical="center" wrapText="1"/>
    </xf>
    <xf numFmtId="9" fontId="8" fillId="15" borderId="1" xfId="7" applyFont="1" applyFill="1" applyBorder="1" applyAlignment="1" applyProtection="1">
      <alignment horizontal="center" vertical="center"/>
      <protection hidden="1"/>
    </xf>
    <xf numFmtId="9" fontId="8" fillId="0" borderId="1" xfId="7" applyFont="1" applyBorder="1" applyAlignment="1" applyProtection="1">
      <alignment horizontal="center" vertical="center"/>
      <protection hidden="1"/>
    </xf>
    <xf numFmtId="9" fontId="8" fillId="0" borderId="1" xfId="7" applyFont="1" applyBorder="1" applyAlignment="1" applyProtection="1">
      <alignment vertical="center"/>
      <protection hidden="1"/>
    </xf>
    <xf numFmtId="9" fontId="8" fillId="16" borderId="1" xfId="7" applyFont="1" applyFill="1" applyBorder="1" applyAlignment="1" applyProtection="1">
      <alignment vertical="center"/>
      <protection hidden="1"/>
    </xf>
    <xf numFmtId="0" fontId="38" fillId="0" borderId="10" xfId="0" applyFont="1" applyBorder="1"/>
    <xf numFmtId="0" fontId="38" fillId="0" borderId="0" xfId="0" applyFont="1"/>
    <xf numFmtId="0" fontId="39" fillId="0" borderId="12" xfId="0" applyFont="1" applyBorder="1"/>
    <xf numFmtId="0" fontId="35" fillId="0" borderId="0" xfId="0" applyFont="1"/>
    <xf numFmtId="0" fontId="17" fillId="0" borderId="6" xfId="0" applyFont="1" applyBorder="1" applyAlignment="1">
      <alignment vertical="center" wrapText="1"/>
    </xf>
    <xf numFmtId="0" fontId="17" fillId="0" borderId="0" xfId="0" applyFont="1" applyAlignment="1">
      <alignment vertical="center" wrapText="1"/>
    </xf>
    <xf numFmtId="0" fontId="1" fillId="0" borderId="0" xfId="0" applyFont="1" applyAlignment="1">
      <alignment horizontal="center" vertical="center"/>
    </xf>
    <xf numFmtId="0" fontId="31" fillId="7" borderId="0" xfId="0" applyFont="1" applyFill="1" applyAlignment="1" applyProtection="1">
      <alignment horizontal="center" vertical="center" wrapText="1" readingOrder="1"/>
      <protection hidden="1"/>
    </xf>
    <xf numFmtId="0" fontId="31" fillId="5" borderId="0" xfId="0" applyFont="1" applyFill="1" applyAlignment="1" applyProtection="1">
      <alignment horizontal="center" wrapText="1" readingOrder="1"/>
      <protection hidden="1"/>
    </xf>
    <xf numFmtId="0" fontId="31" fillId="4" borderId="0" xfId="0" applyFont="1" applyFill="1" applyAlignment="1" applyProtection="1">
      <alignment horizontal="center" wrapText="1" readingOrder="1"/>
      <protection hidden="1"/>
    </xf>
    <xf numFmtId="0" fontId="31" fillId="22" borderId="0" xfId="0" applyFont="1" applyFill="1" applyAlignment="1" applyProtection="1">
      <alignment horizontal="center" wrapText="1" readingOrder="1"/>
      <protection hidden="1"/>
    </xf>
    <xf numFmtId="0" fontId="8" fillId="13" borderId="1" xfId="0" applyFont="1" applyFill="1" applyBorder="1" applyAlignment="1" applyProtection="1">
      <alignment horizontal="center" vertical="center" textRotation="90"/>
      <protection locked="0"/>
    </xf>
    <xf numFmtId="9" fontId="44" fillId="18" borderId="3" xfId="7" applyFont="1" applyFill="1" applyBorder="1" applyAlignment="1" applyProtection="1">
      <alignment horizontal="center" vertical="center" wrapText="1"/>
      <protection hidden="1"/>
    </xf>
    <xf numFmtId="1" fontId="44" fillId="19" borderId="1" xfId="7" applyNumberFormat="1" applyFont="1" applyFill="1" applyBorder="1" applyAlignment="1" applyProtection="1">
      <alignment horizontal="center" vertical="center" wrapText="1"/>
      <protection hidden="1"/>
    </xf>
    <xf numFmtId="1" fontId="44" fillId="9" borderId="1" xfId="7" applyNumberFormat="1" applyFont="1" applyFill="1" applyBorder="1" applyAlignment="1" applyProtection="1">
      <alignment horizontal="center" vertical="center" wrapText="1"/>
      <protection hidden="1"/>
    </xf>
    <xf numFmtId="9" fontId="45" fillId="20" borderId="1" xfId="7" applyFont="1" applyFill="1" applyBorder="1" applyAlignment="1" applyProtection="1">
      <alignment horizontal="center" vertical="center"/>
      <protection hidden="1"/>
    </xf>
    <xf numFmtId="0" fontId="45" fillId="13" borderId="1" xfId="0" applyFont="1" applyFill="1" applyBorder="1" applyAlignment="1" applyProtection="1">
      <alignment horizontal="center" vertical="center"/>
      <protection hidden="1"/>
    </xf>
    <xf numFmtId="0" fontId="45" fillId="0" borderId="0" xfId="0" applyFont="1"/>
    <xf numFmtId="14" fontId="1" fillId="0" borderId="1" xfId="0" applyNumberFormat="1" applyFont="1" applyBorder="1" applyAlignment="1">
      <alignment horizontal="center" vertical="center"/>
    </xf>
    <xf numFmtId="0" fontId="17" fillId="10" borderId="0" xfId="0" applyFont="1" applyFill="1" applyAlignment="1" applyProtection="1">
      <alignment vertical="center" wrapText="1"/>
      <protection hidden="1"/>
    </xf>
    <xf numFmtId="0" fontId="0" fillId="0" borderId="0" xfId="0" applyProtection="1">
      <protection hidden="1"/>
    </xf>
    <xf numFmtId="0" fontId="45" fillId="0" borderId="1" xfId="0" applyFont="1" applyBorder="1" applyAlignment="1" applyProtection="1">
      <alignment horizontal="center" vertical="center" wrapText="1"/>
      <protection hidden="1"/>
    </xf>
    <xf numFmtId="0" fontId="13" fillId="0" borderId="0" xfId="0" applyFont="1" applyProtection="1">
      <protection hidden="1"/>
    </xf>
    <xf numFmtId="0" fontId="46" fillId="7" borderId="0" xfId="0" applyFont="1" applyFill="1" applyAlignment="1" applyProtection="1">
      <alignment horizontal="center" vertical="center" wrapText="1" readingOrder="1"/>
      <protection hidden="1"/>
    </xf>
    <xf numFmtId="0" fontId="46" fillId="5" borderId="0" xfId="0" applyFont="1" applyFill="1" applyAlignment="1" applyProtection="1">
      <alignment horizontal="center" wrapText="1" readingOrder="1"/>
      <protection hidden="1"/>
    </xf>
    <xf numFmtId="0" fontId="46" fillId="4" borderId="0" xfId="0" applyFont="1" applyFill="1" applyAlignment="1" applyProtection="1">
      <alignment horizontal="center" wrapText="1" readingOrder="1"/>
      <protection hidden="1"/>
    </xf>
    <xf numFmtId="0" fontId="46" fillId="22" borderId="0" xfId="0" applyFont="1" applyFill="1" applyAlignment="1" applyProtection="1">
      <alignment horizontal="center" wrapText="1" readingOrder="1"/>
      <protection hidden="1"/>
    </xf>
    <xf numFmtId="0" fontId="46" fillId="5" borderId="13" xfId="0" applyFont="1" applyFill="1" applyBorder="1" applyAlignment="1" applyProtection="1">
      <alignment horizontal="center" wrapText="1" readingOrder="1"/>
      <protection hidden="1"/>
    </xf>
    <xf numFmtId="0" fontId="46" fillId="5" borderId="10" xfId="0" applyFont="1" applyFill="1" applyBorder="1" applyAlignment="1" applyProtection="1">
      <alignment horizontal="center" wrapText="1" readingOrder="1"/>
      <protection hidden="1"/>
    </xf>
    <xf numFmtId="0" fontId="46" fillId="5" borderId="14" xfId="0" applyFont="1" applyFill="1" applyBorder="1" applyAlignment="1" applyProtection="1">
      <alignment horizontal="center" wrapText="1" readingOrder="1"/>
      <protection hidden="1"/>
    </xf>
    <xf numFmtId="0" fontId="46" fillId="5" borderId="9" xfId="0" applyFont="1" applyFill="1" applyBorder="1" applyAlignment="1" applyProtection="1">
      <alignment horizontal="center" wrapText="1" readingOrder="1"/>
      <protection hidden="1"/>
    </xf>
    <xf numFmtId="0" fontId="46" fillId="5" borderId="8" xfId="0" applyFont="1" applyFill="1" applyBorder="1" applyAlignment="1" applyProtection="1">
      <alignment horizontal="center" wrapText="1" readingOrder="1"/>
      <protection hidden="1"/>
    </xf>
    <xf numFmtId="0" fontId="46" fillId="5" borderId="11" xfId="0" applyFont="1" applyFill="1" applyBorder="1" applyAlignment="1" applyProtection="1">
      <alignment horizontal="center" wrapText="1" readingOrder="1"/>
      <protection hidden="1"/>
    </xf>
    <xf numFmtId="0" fontId="46" fillId="5" borderId="12" xfId="0" applyFont="1" applyFill="1" applyBorder="1" applyAlignment="1" applyProtection="1">
      <alignment horizontal="center" wrapText="1" readingOrder="1"/>
      <protection hidden="1"/>
    </xf>
    <xf numFmtId="0" fontId="46" fillId="5" borderId="7" xfId="0" applyFont="1" applyFill="1" applyBorder="1" applyAlignment="1" applyProtection="1">
      <alignment horizontal="center" wrapText="1" readingOrder="1"/>
      <protection hidden="1"/>
    </xf>
    <xf numFmtId="0" fontId="46" fillId="7" borderId="13" xfId="0" applyFont="1" applyFill="1" applyBorder="1" applyAlignment="1" applyProtection="1">
      <alignment horizontal="center" vertical="center" wrapText="1" readingOrder="1"/>
      <protection hidden="1"/>
    </xf>
    <xf numFmtId="0" fontId="46" fillId="7" borderId="10" xfId="0" applyFont="1" applyFill="1" applyBorder="1" applyAlignment="1" applyProtection="1">
      <alignment horizontal="center" vertical="center" wrapText="1" readingOrder="1"/>
      <protection hidden="1"/>
    </xf>
    <xf numFmtId="0" fontId="46" fillId="7" borderId="14" xfId="0" applyFont="1" applyFill="1" applyBorder="1" applyAlignment="1" applyProtection="1">
      <alignment horizontal="center" vertical="center" wrapText="1" readingOrder="1"/>
      <protection hidden="1"/>
    </xf>
    <xf numFmtId="0" fontId="46" fillId="7" borderId="9" xfId="0" applyFont="1" applyFill="1" applyBorder="1" applyAlignment="1" applyProtection="1">
      <alignment horizontal="center" vertical="center" wrapText="1" readingOrder="1"/>
      <protection hidden="1"/>
    </xf>
    <xf numFmtId="0" fontId="46" fillId="7" borderId="8" xfId="0" applyFont="1" applyFill="1" applyBorder="1" applyAlignment="1" applyProtection="1">
      <alignment horizontal="center" vertical="center" wrapText="1" readingOrder="1"/>
      <protection hidden="1"/>
    </xf>
    <xf numFmtId="0" fontId="46" fillId="7" borderId="11" xfId="0" applyFont="1" applyFill="1" applyBorder="1" applyAlignment="1" applyProtection="1">
      <alignment horizontal="center" vertical="center" wrapText="1" readingOrder="1"/>
      <protection hidden="1"/>
    </xf>
    <xf numFmtId="0" fontId="46" fillId="7" borderId="12" xfId="0" applyFont="1" applyFill="1" applyBorder="1" applyAlignment="1" applyProtection="1">
      <alignment horizontal="center" vertical="center" wrapText="1" readingOrder="1"/>
      <protection hidden="1"/>
    </xf>
    <xf numFmtId="0" fontId="46" fillId="7" borderId="7" xfId="0" applyFont="1" applyFill="1" applyBorder="1" applyAlignment="1" applyProtection="1">
      <alignment horizontal="center" vertical="center" wrapText="1" readingOrder="1"/>
      <protection hidden="1"/>
    </xf>
    <xf numFmtId="0" fontId="46" fillId="7" borderId="11" xfId="0" applyFont="1" applyFill="1" applyBorder="1" applyAlignment="1" applyProtection="1">
      <alignment horizontal="center" wrapText="1" readingOrder="1"/>
      <protection hidden="1"/>
    </xf>
    <xf numFmtId="0" fontId="46" fillId="4" borderId="13" xfId="0" applyFont="1" applyFill="1" applyBorder="1" applyAlignment="1" applyProtection="1">
      <alignment horizontal="center" wrapText="1" readingOrder="1"/>
      <protection hidden="1"/>
    </xf>
    <xf numFmtId="0" fontId="46" fillId="4" borderId="10" xfId="0" applyFont="1" applyFill="1" applyBorder="1" applyAlignment="1" applyProtection="1">
      <alignment horizontal="center" wrapText="1" readingOrder="1"/>
      <protection hidden="1"/>
    </xf>
    <xf numFmtId="0" fontId="46" fillId="4" borderId="14" xfId="0" applyFont="1" applyFill="1" applyBorder="1" applyAlignment="1" applyProtection="1">
      <alignment horizontal="center" wrapText="1" readingOrder="1"/>
      <protection hidden="1"/>
    </xf>
    <xf numFmtId="0" fontId="46" fillId="4" borderId="9" xfId="0" applyFont="1" applyFill="1" applyBorder="1" applyAlignment="1" applyProtection="1">
      <alignment horizontal="center" wrapText="1" readingOrder="1"/>
      <protection hidden="1"/>
    </xf>
    <xf numFmtId="0" fontId="46" fillId="4" borderId="8" xfId="0" applyFont="1" applyFill="1" applyBorder="1" applyAlignment="1" applyProtection="1">
      <alignment horizontal="center" wrapText="1" readingOrder="1"/>
      <protection hidden="1"/>
    </xf>
    <xf numFmtId="0" fontId="46" fillId="4" borderId="11" xfId="0" applyFont="1" applyFill="1" applyBorder="1" applyAlignment="1" applyProtection="1">
      <alignment horizontal="center" wrapText="1" readingOrder="1"/>
      <protection hidden="1"/>
    </xf>
    <xf numFmtId="0" fontId="46" fillId="4" borderId="12" xfId="0" applyFont="1" applyFill="1" applyBorder="1" applyAlignment="1" applyProtection="1">
      <alignment horizontal="center" wrapText="1" readingOrder="1"/>
      <protection hidden="1"/>
    </xf>
    <xf numFmtId="0" fontId="46" fillId="4" borderId="7" xfId="0" applyFont="1" applyFill="1" applyBorder="1" applyAlignment="1" applyProtection="1">
      <alignment horizontal="center" wrapText="1" readingOrder="1"/>
      <protection hidden="1"/>
    </xf>
    <xf numFmtId="0" fontId="46" fillId="22" borderId="13" xfId="0" applyFont="1" applyFill="1" applyBorder="1" applyAlignment="1" applyProtection="1">
      <alignment horizontal="center" wrapText="1" readingOrder="1"/>
      <protection hidden="1"/>
    </xf>
    <xf numFmtId="0" fontId="46" fillId="22" borderId="10" xfId="0" applyFont="1" applyFill="1" applyBorder="1" applyAlignment="1" applyProtection="1">
      <alignment horizontal="center" wrapText="1" readingOrder="1"/>
      <protection hidden="1"/>
    </xf>
    <xf numFmtId="0" fontId="46" fillId="22" borderId="14" xfId="0" applyFont="1" applyFill="1" applyBorder="1" applyAlignment="1" applyProtection="1">
      <alignment horizontal="center" wrapText="1" readingOrder="1"/>
      <protection hidden="1"/>
    </xf>
    <xf numFmtId="0" fontId="46" fillId="22" borderId="9" xfId="0" applyFont="1" applyFill="1" applyBorder="1" applyAlignment="1" applyProtection="1">
      <alignment horizontal="center" wrapText="1" readingOrder="1"/>
      <protection hidden="1"/>
    </xf>
    <xf numFmtId="0" fontId="46" fillId="22" borderId="8" xfId="0" applyFont="1" applyFill="1" applyBorder="1" applyAlignment="1" applyProtection="1">
      <alignment horizontal="center" wrapText="1" readingOrder="1"/>
      <protection hidden="1"/>
    </xf>
    <xf numFmtId="0" fontId="46" fillId="22" borderId="11" xfId="0" applyFont="1" applyFill="1" applyBorder="1" applyAlignment="1" applyProtection="1">
      <alignment horizontal="center" wrapText="1" readingOrder="1"/>
      <protection hidden="1"/>
    </xf>
    <xf numFmtId="0" fontId="46" fillId="22" borderId="12" xfId="0" applyFont="1" applyFill="1" applyBorder="1" applyAlignment="1" applyProtection="1">
      <alignment horizontal="center" wrapText="1" readingOrder="1"/>
      <protection hidden="1"/>
    </xf>
    <xf numFmtId="0" fontId="46" fillId="22" borderId="7" xfId="0" applyFont="1" applyFill="1" applyBorder="1" applyAlignment="1" applyProtection="1">
      <alignment horizontal="center" wrapText="1" readingOrder="1"/>
      <protection hidden="1"/>
    </xf>
    <xf numFmtId="0" fontId="31" fillId="7" borderId="10" xfId="0" applyFont="1" applyFill="1" applyBorder="1" applyAlignment="1" applyProtection="1">
      <alignment horizontal="center" vertical="center" wrapText="1" readingOrder="1"/>
      <protection hidden="1"/>
    </xf>
    <xf numFmtId="0" fontId="31" fillId="5" borderId="10" xfId="0" applyFont="1" applyFill="1" applyBorder="1" applyAlignment="1" applyProtection="1">
      <alignment horizontal="center" wrapText="1" readingOrder="1"/>
      <protection hidden="1"/>
    </xf>
    <xf numFmtId="0" fontId="41" fillId="5" borderId="14" xfId="0" applyFont="1" applyFill="1" applyBorder="1" applyAlignment="1" applyProtection="1">
      <alignment horizontal="center" wrapText="1" readingOrder="1"/>
      <protection hidden="1"/>
    </xf>
    <xf numFmtId="0" fontId="41" fillId="5" borderId="8" xfId="0" applyFont="1" applyFill="1" applyBorder="1" applyAlignment="1" applyProtection="1">
      <alignment horizontal="center" wrapText="1" readingOrder="1"/>
      <protection hidden="1"/>
    </xf>
    <xf numFmtId="0" fontId="31" fillId="22" borderId="12" xfId="0" applyFont="1" applyFill="1" applyBorder="1" applyAlignment="1" applyProtection="1">
      <alignment horizontal="center" wrapText="1" readingOrder="1"/>
      <protection hidden="1"/>
    </xf>
    <xf numFmtId="0" fontId="31" fillId="4" borderId="12" xfId="0" applyFont="1" applyFill="1" applyBorder="1" applyAlignment="1" applyProtection="1">
      <alignment horizontal="center" wrapText="1" readingOrder="1"/>
      <protection hidden="1"/>
    </xf>
    <xf numFmtId="0" fontId="31" fillId="7" borderId="12" xfId="0" applyFont="1" applyFill="1" applyBorder="1" applyAlignment="1" applyProtection="1">
      <alignment horizontal="center" vertical="center" wrapText="1" readingOrder="1"/>
      <protection hidden="1"/>
    </xf>
    <xf numFmtId="0" fontId="31" fillId="5" borderId="12" xfId="0" applyFont="1" applyFill="1" applyBorder="1" applyAlignment="1" applyProtection="1">
      <alignment horizontal="center" wrapText="1" readingOrder="1"/>
      <protection hidden="1"/>
    </xf>
    <xf numFmtId="0" fontId="41" fillId="5" borderId="7" xfId="0" applyFont="1" applyFill="1" applyBorder="1" applyAlignment="1" applyProtection="1">
      <alignment horizontal="center" wrapText="1" readingOrder="1"/>
      <protection hidden="1"/>
    </xf>
    <xf numFmtId="0" fontId="31" fillId="7" borderId="14" xfId="0" applyFont="1" applyFill="1" applyBorder="1" applyAlignment="1" applyProtection="1">
      <alignment horizontal="center" vertical="center" wrapText="1" readingOrder="1"/>
      <protection hidden="1"/>
    </xf>
    <xf numFmtId="0" fontId="31" fillId="7" borderId="8" xfId="0" applyFont="1" applyFill="1" applyBorder="1" applyAlignment="1" applyProtection="1">
      <alignment horizontal="center" vertical="center" wrapText="1" readingOrder="1"/>
      <protection hidden="1"/>
    </xf>
    <xf numFmtId="0" fontId="31" fillId="7" borderId="7" xfId="0" applyFont="1" applyFill="1" applyBorder="1" applyAlignment="1" applyProtection="1">
      <alignment horizontal="center" vertical="center" wrapText="1" readingOrder="1"/>
      <protection hidden="1"/>
    </xf>
    <xf numFmtId="0" fontId="31" fillId="7" borderId="12" xfId="0" applyFont="1" applyFill="1" applyBorder="1" applyAlignment="1" applyProtection="1">
      <alignment horizontal="center" wrapText="1" readingOrder="1"/>
      <protection hidden="1"/>
    </xf>
    <xf numFmtId="0" fontId="31" fillId="4" borderId="8" xfId="0" applyFont="1" applyFill="1" applyBorder="1" applyAlignment="1" applyProtection="1">
      <alignment horizontal="center" wrapText="1" readingOrder="1"/>
      <protection hidden="1"/>
    </xf>
    <xf numFmtId="0" fontId="31" fillId="4" borderId="7" xfId="0" applyFont="1" applyFill="1" applyBorder="1" applyAlignment="1" applyProtection="1">
      <alignment horizontal="center" wrapText="1" readingOrder="1"/>
      <protection hidden="1"/>
    </xf>
    <xf numFmtId="0" fontId="31" fillId="22" borderId="8" xfId="0" applyFont="1" applyFill="1" applyBorder="1" applyAlignment="1" applyProtection="1">
      <alignment horizontal="center" wrapText="1" readingOrder="1"/>
      <protection hidden="1"/>
    </xf>
    <xf numFmtId="0" fontId="31" fillId="22" borderId="7" xfId="0" applyFont="1" applyFill="1" applyBorder="1" applyAlignment="1" applyProtection="1">
      <alignment horizontal="center" wrapText="1" readingOrder="1"/>
      <protection hidden="1"/>
    </xf>
    <xf numFmtId="14" fontId="7" fillId="0" borderId="1" xfId="0" applyNumberFormat="1" applyFont="1" applyBorder="1" applyAlignment="1">
      <alignment horizontal="center"/>
    </xf>
    <xf numFmtId="0" fontId="8" fillId="0" borderId="1" xfId="0" applyFont="1" applyBorder="1" applyAlignment="1" applyProtection="1">
      <alignment horizontal="center" vertical="center"/>
      <protection locked="0"/>
    </xf>
    <xf numFmtId="0" fontId="3" fillId="2" borderId="1" xfId="1" quotePrefix="1" applyFont="1" applyFill="1" applyBorder="1" applyAlignment="1" applyProtection="1">
      <alignment horizontal="justify" vertical="center" wrapText="1"/>
      <protection locked="0"/>
    </xf>
    <xf numFmtId="0" fontId="5" fillId="3" borderId="2" xfId="1" applyFont="1" applyFill="1" applyBorder="1" applyAlignment="1">
      <alignment horizontal="center" vertical="center" wrapText="1"/>
    </xf>
    <xf numFmtId="0" fontId="17" fillId="0" borderId="1" xfId="0" applyFont="1" applyBorder="1" applyAlignment="1">
      <alignment horizontal="left" vertical="center" wrapText="1"/>
    </xf>
    <xf numFmtId="0" fontId="1" fillId="0" borderId="1" xfId="0" applyFont="1" applyBorder="1" applyAlignment="1">
      <alignment horizontal="center" vertical="center"/>
    </xf>
    <xf numFmtId="0" fontId="48" fillId="7" borderId="11" xfId="0" applyFont="1" applyFill="1" applyBorder="1" applyAlignment="1" applyProtection="1">
      <alignment horizontal="center" wrapText="1" readingOrder="1"/>
      <protection hidden="1"/>
    </xf>
    <xf numFmtId="0" fontId="48" fillId="7" borderId="12" xfId="0" applyFont="1" applyFill="1" applyBorder="1" applyAlignment="1" applyProtection="1">
      <alignment horizontal="center" vertical="center" wrapText="1" readingOrder="1"/>
      <protection hidden="1"/>
    </xf>
    <xf numFmtId="0" fontId="8" fillId="15" borderId="1" xfId="0" applyFont="1" applyFill="1" applyBorder="1" applyAlignment="1" applyProtection="1">
      <alignment horizontal="center" vertical="center"/>
      <protection hidden="1"/>
    </xf>
    <xf numFmtId="9" fontId="50" fillId="15" borderId="1" xfId="0" applyNumberFormat="1" applyFont="1" applyFill="1" applyBorder="1" applyAlignment="1" applyProtection="1">
      <alignment vertical="center"/>
      <protection hidden="1"/>
    </xf>
    <xf numFmtId="0" fontId="3" fillId="2" borderId="1" xfId="1" quotePrefix="1" applyFont="1" applyFill="1" applyBorder="1" applyAlignment="1" applyProtection="1">
      <alignment horizontal="justify" vertical="center" wrapText="1"/>
      <protection hidden="1"/>
    </xf>
    <xf numFmtId="14" fontId="3" fillId="2" borderId="1" xfId="1" quotePrefix="1" applyNumberFormat="1"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2" borderId="1" xfId="1" quotePrefix="1" applyFont="1" applyFill="1" applyBorder="1" applyAlignment="1" applyProtection="1">
      <alignment vertical="center" wrapText="1"/>
      <protection hidden="1"/>
    </xf>
    <xf numFmtId="0" fontId="3" fillId="2" borderId="1" xfId="1" quotePrefix="1" applyFont="1" applyFill="1" applyBorder="1" applyAlignment="1" applyProtection="1">
      <alignment horizontal="left" vertical="center" wrapText="1"/>
      <protection hidden="1"/>
    </xf>
    <xf numFmtId="0" fontId="3" fillId="2" borderId="1" xfId="1" quotePrefix="1" applyFont="1" applyFill="1" applyBorder="1" applyAlignment="1" applyProtection="1">
      <alignment horizontal="center" vertical="center" wrapText="1"/>
      <protection hidden="1"/>
    </xf>
    <xf numFmtId="14" fontId="3" fillId="2" borderId="1" xfId="1" quotePrefix="1" applyNumberFormat="1" applyFont="1" applyFill="1" applyBorder="1" applyAlignment="1" applyProtection="1">
      <alignment vertical="center" wrapText="1"/>
      <protection hidden="1"/>
    </xf>
    <xf numFmtId="0" fontId="8" fillId="0" borderId="1" xfId="0" applyFont="1" applyBorder="1"/>
    <xf numFmtId="0" fontId="7" fillId="0" borderId="13" xfId="0" applyFont="1" applyBorder="1" applyProtection="1">
      <protection hidden="1"/>
    </xf>
    <xf numFmtId="0" fontId="7" fillId="0" borderId="10" xfId="0" applyFont="1" applyBorder="1" applyProtection="1">
      <protection hidden="1"/>
    </xf>
    <xf numFmtId="0" fontId="7" fillId="0" borderId="14" xfId="0" applyFont="1" applyBorder="1" applyProtection="1">
      <protection hidden="1"/>
    </xf>
    <xf numFmtId="0" fontId="1" fillId="0" borderId="1" xfId="0" applyFont="1" applyBorder="1" applyAlignment="1" applyProtection="1">
      <alignment horizontal="center" vertical="center"/>
      <protection hidden="1"/>
    </xf>
    <xf numFmtId="0" fontId="11" fillId="0" borderId="0" xfId="0" applyFont="1" applyProtection="1">
      <protection hidden="1"/>
    </xf>
    <xf numFmtId="1" fontId="11" fillId="0" borderId="0" xfId="0" applyNumberFormat="1" applyFont="1" applyProtection="1">
      <protection hidden="1"/>
    </xf>
    <xf numFmtId="0" fontId="7" fillId="0" borderId="0" xfId="0" applyFont="1" applyProtection="1">
      <protection hidden="1"/>
    </xf>
    <xf numFmtId="0" fontId="7" fillId="0" borderId="9" xfId="0" applyFont="1" applyBorder="1" applyProtection="1">
      <protection hidden="1"/>
    </xf>
    <xf numFmtId="0" fontId="7" fillId="0" borderId="8" xfId="0" applyFont="1" applyBorder="1" applyProtection="1">
      <protection hidden="1"/>
    </xf>
    <xf numFmtId="0" fontId="7" fillId="0" borderId="11" xfId="0" applyFont="1" applyBorder="1" applyProtection="1">
      <protection hidden="1"/>
    </xf>
    <xf numFmtId="0" fontId="7" fillId="0" borderId="12" xfId="0" applyFont="1" applyBorder="1" applyProtection="1">
      <protection hidden="1"/>
    </xf>
    <xf numFmtId="0" fontId="7" fillId="0" borderId="7" xfId="0" applyFont="1" applyBorder="1" applyProtection="1">
      <protection hidden="1"/>
    </xf>
    <xf numFmtId="14" fontId="1" fillId="0" borderId="1" xfId="0" applyNumberFormat="1" applyFont="1" applyBorder="1" applyAlignment="1" applyProtection="1">
      <alignment horizontal="center" vertical="center"/>
      <protection hidden="1"/>
    </xf>
    <xf numFmtId="1" fontId="7" fillId="0" borderId="0" xfId="0" applyNumberFormat="1" applyFont="1" applyAlignment="1" applyProtection="1">
      <alignment wrapText="1"/>
      <protection hidden="1"/>
    </xf>
    <xf numFmtId="0" fontId="5" fillId="12" borderId="15" xfId="1" applyFont="1" applyFill="1" applyBorder="1" applyAlignment="1" applyProtection="1">
      <alignment horizontal="center" vertical="center" textRotation="90" wrapText="1"/>
      <protection hidden="1"/>
    </xf>
    <xf numFmtId="0" fontId="43" fillId="3" borderId="2" xfId="1" applyFont="1" applyFill="1" applyBorder="1" applyAlignment="1" applyProtection="1">
      <alignment horizontal="center" vertical="center" wrapText="1"/>
      <protection hidden="1"/>
    </xf>
    <xf numFmtId="0" fontId="5" fillId="3" borderId="15" xfId="1" applyFont="1" applyFill="1" applyBorder="1" applyAlignment="1" applyProtection="1">
      <alignment horizontal="center" vertical="center" wrapText="1"/>
      <protection hidden="1"/>
    </xf>
    <xf numFmtId="0" fontId="5" fillId="17" borderId="15" xfId="1" applyFont="1" applyFill="1" applyBorder="1" applyAlignment="1" applyProtection="1">
      <alignment horizontal="center" vertical="center" textRotation="90" wrapText="1"/>
      <protection hidden="1"/>
    </xf>
    <xf numFmtId="0" fontId="5" fillId="3" borderId="15" xfId="1" applyFont="1" applyFill="1" applyBorder="1" applyAlignment="1" applyProtection="1">
      <alignment horizontal="center" vertical="center" textRotation="90" wrapText="1"/>
      <protection hidden="1"/>
    </xf>
    <xf numFmtId="0" fontId="3" fillId="2" borderId="1" xfId="1" applyFont="1" applyFill="1" applyBorder="1" applyAlignment="1" applyProtection="1">
      <alignment horizontal="justify" vertical="center" wrapText="1"/>
      <protection hidden="1"/>
    </xf>
    <xf numFmtId="41" fontId="3" fillId="2" borderId="3" xfId="13" applyFont="1" applyFill="1" applyBorder="1" applyAlignment="1" applyProtection="1">
      <alignment horizontal="center" vertical="center" wrapText="1"/>
      <protection hidden="1"/>
    </xf>
    <xf numFmtId="0" fontId="45" fillId="0" borderId="1" xfId="0" applyFont="1" applyBorder="1" applyAlignment="1" applyProtection="1">
      <alignment horizontal="center" vertical="center"/>
      <protection hidden="1"/>
    </xf>
    <xf numFmtId="41" fontId="3" fillId="2" borderId="3" xfId="13" applyFont="1" applyFill="1" applyBorder="1" applyAlignment="1" applyProtection="1">
      <alignment horizontal="left" vertical="center" wrapText="1"/>
      <protection hidden="1"/>
    </xf>
    <xf numFmtId="0" fontId="3" fillId="2" borderId="3" xfId="1" applyFont="1" applyFill="1" applyBorder="1" applyAlignment="1" applyProtection="1">
      <alignment horizontal="left" vertical="center" wrapText="1"/>
      <protection hidden="1"/>
    </xf>
    <xf numFmtId="0" fontId="13"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49" fillId="3" borderId="3" xfId="1" applyFont="1" applyFill="1" applyBorder="1" applyAlignment="1">
      <alignment horizontal="center" vertical="center" wrapText="1"/>
    </xf>
    <xf numFmtId="0" fontId="49" fillId="3" borderId="1" xfId="1" applyFont="1" applyFill="1" applyBorder="1" applyAlignment="1">
      <alignment horizontal="center" vertical="center" textRotation="90" wrapText="1"/>
    </xf>
    <xf numFmtId="0" fontId="49" fillId="3" borderId="2" xfId="1" applyFont="1" applyFill="1" applyBorder="1" applyAlignment="1">
      <alignment horizontal="center" vertical="center" wrapText="1"/>
    </xf>
    <xf numFmtId="0" fontId="49" fillId="3" borderId="1" xfId="1" applyFont="1" applyFill="1" applyBorder="1" applyAlignment="1">
      <alignment horizontal="center" vertical="center" wrapText="1"/>
    </xf>
    <xf numFmtId="0" fontId="49" fillId="14" borderId="1" xfId="1" applyFont="1" applyFill="1" applyBorder="1" applyAlignment="1">
      <alignment horizontal="center" vertical="center" wrapText="1"/>
    </xf>
    <xf numFmtId="0" fontId="49" fillId="17" borderId="1" xfId="1" applyFont="1" applyFill="1" applyBorder="1" applyAlignment="1">
      <alignment horizontal="center" vertical="center" wrapText="1"/>
    </xf>
    <xf numFmtId="0" fontId="23" fillId="0" borderId="0" xfId="0" applyFont="1"/>
    <xf numFmtId="0" fontId="49" fillId="14" borderId="4" xfId="1" applyFont="1" applyFill="1" applyBorder="1" applyAlignment="1">
      <alignment horizontal="center" vertical="center" wrapText="1"/>
    </xf>
    <xf numFmtId="0" fontId="17" fillId="0" borderId="1" xfId="0" applyFont="1" applyBorder="1" applyAlignment="1" applyProtection="1">
      <alignment horizontal="center" vertical="center" wrapText="1"/>
      <protection hidden="1"/>
    </xf>
    <xf numFmtId="0" fontId="23" fillId="2" borderId="1" xfId="0" applyFont="1" applyFill="1" applyBorder="1" applyAlignment="1" applyProtection="1">
      <alignment horizontal="center" vertical="center" wrapText="1"/>
      <protection hidden="1"/>
    </xf>
    <xf numFmtId="0" fontId="23" fillId="8" borderId="1" xfId="0" applyFont="1" applyFill="1" applyBorder="1" applyAlignment="1" applyProtection="1">
      <alignment horizontal="center" vertical="center"/>
      <protection hidden="1"/>
    </xf>
    <xf numFmtId="41" fontId="3" fillId="2" borderId="3" xfId="14" applyFont="1" applyFill="1" applyBorder="1" applyAlignment="1" applyProtection="1">
      <alignment horizontal="center" vertical="center" wrapText="1"/>
      <protection hidden="1"/>
    </xf>
    <xf numFmtId="41" fontId="3" fillId="2" borderId="3" xfId="14" applyFont="1" applyFill="1" applyBorder="1" applyAlignment="1" applyProtection="1">
      <alignment horizontal="left" vertical="center" wrapText="1"/>
      <protection hidden="1"/>
    </xf>
    <xf numFmtId="0" fontId="8" fillId="0" borderId="1" xfId="0" applyFont="1" applyBorder="1" applyAlignment="1" applyProtection="1">
      <alignment horizontal="justify" vertical="center" wrapText="1"/>
      <protection locked="0"/>
    </xf>
    <xf numFmtId="14" fontId="1" fillId="2" borderId="1" xfId="1" quotePrefix="1" applyNumberFormat="1" applyFill="1" applyBorder="1" applyAlignment="1" applyProtection="1">
      <alignment horizontal="center" vertical="center" wrapText="1"/>
      <protection hidden="1"/>
    </xf>
    <xf numFmtId="0" fontId="8" fillId="0" borderId="1" xfId="0" applyFont="1" applyBorder="1" applyAlignment="1" applyProtection="1">
      <alignment horizontal="justify" vertical="center" wrapText="1"/>
      <protection hidden="1"/>
    </xf>
    <xf numFmtId="0" fontId="7" fillId="0" borderId="1" xfId="0" applyFont="1" applyBorder="1" applyAlignment="1" applyProtection="1">
      <alignment horizontal="center" vertical="center" wrapText="1"/>
      <protection hidden="1"/>
    </xf>
    <xf numFmtId="0" fontId="17" fillId="23" borderId="1" xfId="0" applyFont="1" applyFill="1" applyBorder="1" applyAlignment="1" applyProtection="1">
      <alignment horizontal="center" vertical="center" wrapText="1"/>
      <protection hidden="1"/>
    </xf>
    <xf numFmtId="0" fontId="8" fillId="0" borderId="1" xfId="0" applyFont="1" applyBorder="1" applyAlignment="1" applyProtection="1">
      <alignment horizontal="left" vertical="center" wrapText="1"/>
      <protection hidden="1"/>
    </xf>
    <xf numFmtId="0" fontId="7" fillId="23" borderId="1" xfId="0" applyFont="1" applyFill="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14" fillId="2" borderId="1" xfId="1" quotePrefix="1" applyFont="1" applyFill="1" applyBorder="1" applyAlignment="1" applyProtection="1">
      <alignment vertical="center" wrapText="1"/>
      <protection hidden="1"/>
    </xf>
    <xf numFmtId="0" fontId="14" fillId="2" borderId="1" xfId="1" quotePrefix="1" applyFont="1" applyFill="1" applyBorder="1" applyAlignment="1" applyProtection="1">
      <alignment horizontal="center" vertical="center" wrapText="1"/>
      <protection hidden="1"/>
    </xf>
    <xf numFmtId="0" fontId="14" fillId="2" borderId="1" xfId="1" quotePrefix="1" applyFont="1" applyFill="1" applyBorder="1" applyAlignment="1" applyProtection="1">
      <alignment horizontal="left" vertical="center" wrapText="1"/>
      <protection hidden="1"/>
    </xf>
    <xf numFmtId="0" fontId="15" fillId="0" borderId="1" xfId="0" applyFont="1" applyBorder="1" applyAlignment="1" applyProtection="1">
      <alignment wrapText="1"/>
      <protection hidden="1"/>
    </xf>
    <xf numFmtId="0" fontId="7" fillId="0" borderId="1" xfId="0" applyFont="1" applyBorder="1" applyAlignment="1" applyProtection="1">
      <alignment wrapText="1"/>
      <protection hidden="1"/>
    </xf>
    <xf numFmtId="0" fontId="7" fillId="0" borderId="0" xfId="0" applyFont="1" applyAlignment="1" applyProtection="1">
      <alignment horizontal="center"/>
      <protection hidden="1"/>
    </xf>
    <xf numFmtId="0" fontId="3" fillId="2" borderId="3" xfId="1" applyFont="1" applyFill="1" applyBorder="1" applyAlignment="1" applyProtection="1">
      <alignment horizontal="center" vertical="center" wrapText="1"/>
      <protection hidden="1"/>
    </xf>
    <xf numFmtId="0" fontId="8" fillId="10" borderId="18" xfId="0" applyFont="1" applyFill="1" applyBorder="1" applyAlignment="1" applyProtection="1">
      <alignment horizontal="justify" vertical="center" wrapText="1"/>
      <protection hidden="1"/>
    </xf>
    <xf numFmtId="0" fontId="8" fillId="0" borderId="1" xfId="0" quotePrefix="1" applyFont="1" applyBorder="1" applyAlignment="1" applyProtection="1">
      <alignment horizontal="justify" vertical="center" wrapText="1"/>
      <protection locked="0"/>
    </xf>
    <xf numFmtId="0" fontId="24" fillId="24" borderId="1" xfId="1" quotePrefix="1" applyFont="1" applyFill="1" applyBorder="1" applyAlignment="1" applyProtection="1">
      <alignment horizontal="center" vertical="center" wrapText="1"/>
      <protection locked="0"/>
    </xf>
    <xf numFmtId="0" fontId="8" fillId="0" borderId="1" xfId="0" quotePrefix="1" applyFont="1" applyBorder="1" applyAlignment="1" applyProtection="1">
      <alignment horizontal="justify" vertical="center" wrapText="1"/>
      <protection hidden="1"/>
    </xf>
    <xf numFmtId="14" fontId="8" fillId="0" borderId="1" xfId="0" applyNumberFormat="1" applyFont="1" applyBorder="1" applyAlignment="1" applyProtection="1">
      <alignment horizontal="center" vertical="center" wrapText="1"/>
      <protection hidden="1"/>
    </xf>
    <xf numFmtId="0" fontId="8" fillId="0" borderId="1" xfId="0" applyFont="1" applyBorder="1" applyAlignment="1">
      <alignment horizontal="center" vertical="center" wrapText="1"/>
    </xf>
    <xf numFmtId="0" fontId="8" fillId="23" borderId="1" xfId="0" applyFont="1" applyFill="1" applyBorder="1" applyAlignment="1">
      <alignment horizontal="center" vertical="center" wrapText="1"/>
    </xf>
    <xf numFmtId="0" fontId="8" fillId="23" borderId="1" xfId="0" applyFont="1" applyFill="1" applyBorder="1" applyAlignment="1" applyProtection="1">
      <alignment horizontal="center" vertical="center" wrapText="1"/>
      <protection locked="0"/>
    </xf>
    <xf numFmtId="0" fontId="3" fillId="2" borderId="1" xfId="1" applyFont="1" applyFill="1" applyBorder="1" applyAlignment="1" applyProtection="1">
      <alignment horizontal="justify" vertical="center" wrapText="1"/>
      <protection locked="0"/>
    </xf>
    <xf numFmtId="41" fontId="3" fillId="2" borderId="3" xfId="13" applyFont="1" applyFill="1" applyBorder="1" applyAlignment="1" applyProtection="1">
      <alignment horizontal="center" vertical="center" wrapText="1"/>
      <protection locked="0"/>
    </xf>
    <xf numFmtId="41" fontId="3" fillId="2" borderId="3" xfId="13" applyFont="1" applyFill="1" applyBorder="1" applyAlignment="1" applyProtection="1">
      <alignment horizontal="left" vertical="center" wrapText="1"/>
      <protection locked="0"/>
    </xf>
    <xf numFmtId="0" fontId="50" fillId="24" borderId="0" xfId="0" applyFont="1" applyFill="1" applyAlignment="1" applyProtection="1">
      <alignment horizontal="center"/>
      <protection locked="0"/>
    </xf>
    <xf numFmtId="14" fontId="3" fillId="2" borderId="1" xfId="1" quotePrefix="1" applyNumberFormat="1" applyFont="1" applyFill="1" applyBorder="1" applyAlignment="1" applyProtection="1">
      <alignment horizontal="center" vertical="center" wrapText="1"/>
      <protection locked="0"/>
    </xf>
    <xf numFmtId="14" fontId="8" fillId="0" borderId="1" xfId="0" applyNumberFormat="1"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wrapText="1"/>
      <protection locked="0"/>
    </xf>
    <xf numFmtId="0" fontId="44" fillId="2" borderId="3" xfId="1"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hidden="1"/>
    </xf>
    <xf numFmtId="0" fontId="44" fillId="2" borderId="1" xfId="1" applyFont="1" applyFill="1" applyBorder="1" applyAlignment="1" applyProtection="1">
      <alignment horizontal="center" vertical="center" wrapText="1"/>
      <protection hidden="1"/>
    </xf>
    <xf numFmtId="0" fontId="13" fillId="0" borderId="0" xfId="0" applyFont="1" applyAlignment="1" applyProtection="1">
      <alignment horizontal="center"/>
      <protection hidden="1"/>
    </xf>
    <xf numFmtId="0" fontId="0" fillId="0" borderId="0" xfId="0" applyAlignment="1" applyProtection="1">
      <alignment horizontal="center"/>
      <protection hidden="1"/>
    </xf>
    <xf numFmtId="0" fontId="23" fillId="2" borderId="1" xfId="0" applyFont="1" applyFill="1" applyBorder="1" applyAlignment="1" applyProtection="1">
      <alignment horizontal="justify" vertical="center" wrapText="1"/>
      <protection hidden="1"/>
    </xf>
    <xf numFmtId="0" fontId="18" fillId="0" borderId="0" xfId="0" applyFont="1" applyAlignment="1" applyProtection="1">
      <alignment horizontal="center" wrapText="1"/>
      <protection hidden="1"/>
    </xf>
    <xf numFmtId="0" fontId="17" fillId="0" borderId="0" xfId="0" applyFont="1" applyAlignment="1" applyProtection="1">
      <alignment vertical="center" wrapText="1"/>
      <protection hidden="1"/>
    </xf>
    <xf numFmtId="0" fontId="1" fillId="0" borderId="0" xfId="0" applyFont="1" applyAlignment="1" applyProtection="1">
      <alignment horizontal="center" vertical="center"/>
      <protection hidden="1"/>
    </xf>
    <xf numFmtId="0" fontId="18" fillId="0" borderId="1" xfId="0" applyFont="1" applyBorder="1" applyAlignment="1" applyProtection="1">
      <alignment horizontal="center" vertical="center" wrapText="1"/>
      <protection hidden="1"/>
    </xf>
    <xf numFmtId="0" fontId="51" fillId="3" borderId="1" xfId="0" applyFont="1" applyFill="1" applyBorder="1" applyAlignment="1" applyProtection="1">
      <alignment horizontal="center"/>
      <protection hidden="1"/>
    </xf>
    <xf numFmtId="0" fontId="51" fillId="3" borderId="1" xfId="0" applyFont="1" applyFill="1" applyBorder="1" applyAlignment="1" applyProtection="1">
      <alignment horizontal="center" vertical="center" wrapText="1"/>
      <protection hidden="1"/>
    </xf>
    <xf numFmtId="41" fontId="44" fillId="2" borderId="3" xfId="13" applyFont="1" applyFill="1" applyBorder="1" applyAlignment="1" applyProtection="1">
      <alignment horizontal="center" vertical="center" wrapText="1"/>
      <protection hidden="1"/>
    </xf>
    <xf numFmtId="41" fontId="44" fillId="2" borderId="3" xfId="13" applyFont="1" applyFill="1" applyBorder="1" applyAlignment="1" applyProtection="1">
      <alignment horizontal="left" vertical="center" wrapText="1"/>
      <protection hidden="1"/>
    </xf>
    <xf numFmtId="0" fontId="44" fillId="2" borderId="3" xfId="1" applyFont="1" applyFill="1" applyBorder="1" applyAlignment="1" applyProtection="1">
      <alignment horizontal="left" vertical="center" wrapText="1"/>
      <protection hidden="1"/>
    </xf>
    <xf numFmtId="41" fontId="44" fillId="2" borderId="3" xfId="13" applyFont="1" applyFill="1" applyBorder="1" applyAlignment="1" applyProtection="1">
      <alignment vertical="center" wrapText="1"/>
      <protection hidden="1"/>
    </xf>
    <xf numFmtId="41" fontId="3" fillId="2" borderId="3" xfId="13" applyFont="1" applyFill="1" applyBorder="1" applyAlignment="1" applyProtection="1">
      <alignment vertical="center" wrapText="1"/>
      <protection hidden="1"/>
    </xf>
    <xf numFmtId="0" fontId="24" fillId="24" borderId="1" xfId="1" quotePrefix="1" applyFont="1" applyFill="1" applyBorder="1" applyAlignment="1" applyProtection="1">
      <alignment horizontal="center" vertical="center" wrapText="1"/>
      <protection hidden="1"/>
    </xf>
    <xf numFmtId="0" fontId="3" fillId="13" borderId="1" xfId="1" quotePrefix="1" applyFont="1" applyFill="1" applyBorder="1" applyAlignment="1" applyProtection="1">
      <alignment horizontal="center" vertical="center" wrapText="1"/>
      <protection hidden="1"/>
    </xf>
    <xf numFmtId="0" fontId="8" fillId="13" borderId="1" xfId="0" applyFont="1" applyFill="1" applyBorder="1" applyAlignment="1" applyProtection="1">
      <alignment horizontal="center" vertical="center" textRotation="90"/>
      <protection hidden="1"/>
    </xf>
    <xf numFmtId="0" fontId="8" fillId="0" borderId="1" xfId="0" quotePrefix="1" applyFont="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0" fontId="8" fillId="0" borderId="1" xfId="0" quotePrefix="1" applyFont="1" applyBorder="1" applyAlignment="1" applyProtection="1">
      <alignment horizontal="left" vertical="center" wrapText="1"/>
      <protection hidden="1"/>
    </xf>
    <xf numFmtId="0" fontId="23" fillId="0" borderId="1" xfId="0" applyFont="1" applyBorder="1" applyAlignment="1" applyProtection="1">
      <alignment horizontal="center" vertical="center" wrapText="1"/>
      <protection hidden="1"/>
    </xf>
    <xf numFmtId="9" fontId="8" fillId="0" borderId="1" xfId="0" applyNumberFormat="1" applyFont="1" applyBorder="1" applyAlignment="1" applyProtection="1">
      <alignment horizontal="justify" vertical="top" wrapText="1"/>
      <protection hidden="1"/>
    </xf>
    <xf numFmtId="0" fontId="8" fillId="0" borderId="1" xfId="0" applyFont="1" applyBorder="1" applyAlignment="1" applyProtection="1">
      <alignment horizontal="justify" vertical="center"/>
      <protection hidden="1"/>
    </xf>
    <xf numFmtId="0" fontId="45" fillId="0" borderId="1" xfId="0" applyFont="1" applyBorder="1" applyAlignment="1">
      <alignment horizontal="center" vertical="center"/>
    </xf>
    <xf numFmtId="49" fontId="23" fillId="0" borderId="1" xfId="0" applyNumberFormat="1" applyFont="1" applyBorder="1" applyAlignment="1">
      <alignment horizontal="center" vertical="center"/>
    </xf>
    <xf numFmtId="0" fontId="45" fillId="0" borderId="0" xfId="0" applyFont="1" applyAlignment="1">
      <alignment horizontal="justify" vertical="top" wrapText="1"/>
    </xf>
    <xf numFmtId="0" fontId="8" fillId="4"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locked="0"/>
    </xf>
    <xf numFmtId="0" fontId="8" fillId="10" borderId="1" xfId="0" applyFont="1" applyFill="1" applyBorder="1" applyAlignment="1" applyProtection="1">
      <alignment horizontal="justify" vertical="center" wrapText="1"/>
      <protection hidden="1"/>
    </xf>
    <xf numFmtId="0" fontId="3" fillId="2" borderId="18" xfId="1" applyFont="1" applyFill="1" applyBorder="1" applyAlignment="1" applyProtection="1">
      <alignment horizontal="justify" vertical="center" wrapText="1"/>
      <protection hidden="1"/>
    </xf>
    <xf numFmtId="0" fontId="3" fillId="2" borderId="18" xfId="1" quotePrefix="1" applyFont="1" applyFill="1" applyBorder="1" applyAlignment="1" applyProtection="1">
      <alignment vertical="center" wrapText="1"/>
      <protection hidden="1"/>
    </xf>
    <xf numFmtId="0" fontId="3" fillId="10" borderId="1" xfId="0" applyFont="1" applyFill="1" applyBorder="1" applyAlignment="1" applyProtection="1">
      <alignment horizontal="justify" vertical="center" wrapText="1"/>
      <protection hidden="1"/>
    </xf>
    <xf numFmtId="0" fontId="8" fillId="10" borderId="1" xfId="0" applyFont="1" applyFill="1" applyBorder="1" applyAlignment="1">
      <alignment horizontal="justify" vertical="center" wrapText="1"/>
    </xf>
    <xf numFmtId="49" fontId="23" fillId="0" borderId="0" xfId="0" applyNumberFormat="1" applyFont="1" applyBorder="1" applyAlignment="1">
      <alignment horizontal="justify" vertical="top" wrapText="1"/>
    </xf>
    <xf numFmtId="49" fontId="23" fillId="0" borderId="4" xfId="0" applyNumberFormat="1" applyFont="1" applyBorder="1" applyAlignment="1">
      <alignment horizontal="center" vertical="center"/>
    </xf>
    <xf numFmtId="0" fontId="3" fillId="4" borderId="1" xfId="1" quotePrefix="1" applyFont="1" applyFill="1" applyBorder="1" applyAlignment="1" applyProtection="1">
      <alignment horizontal="center" vertical="center" wrapText="1"/>
      <protection hidden="1"/>
    </xf>
    <xf numFmtId="0" fontId="45" fillId="0" borderId="0" xfId="0" applyFont="1" applyFill="1"/>
    <xf numFmtId="49" fontId="23" fillId="0" borderId="4" xfId="0" applyNumberFormat="1" applyFont="1" applyBorder="1" applyAlignment="1">
      <alignment horizontal="justify" vertical="top" wrapText="1"/>
    </xf>
    <xf numFmtId="0" fontId="45" fillId="0" borderId="1" xfId="0" applyFont="1" applyBorder="1" applyAlignment="1">
      <alignment horizontal="justify" vertical="top" wrapText="1"/>
    </xf>
    <xf numFmtId="0" fontId="45" fillId="0" borderId="1" xfId="0" applyFont="1" applyBorder="1"/>
    <xf numFmtId="0" fontId="55" fillId="0" borderId="1" xfId="0" applyFont="1" applyBorder="1" applyAlignment="1">
      <alignment horizontal="justify" vertical="top" wrapText="1"/>
    </xf>
    <xf numFmtId="0" fontId="57" fillId="0" borderId="1" xfId="0" applyFont="1" applyBorder="1" applyAlignment="1">
      <alignment horizontal="justify" vertical="top" wrapText="1"/>
    </xf>
    <xf numFmtId="0" fontId="45" fillId="0" borderId="1" xfId="0" applyFont="1" applyBorder="1" applyAlignment="1">
      <alignment vertical="top" wrapText="1"/>
    </xf>
    <xf numFmtId="0" fontId="5" fillId="3" borderId="2" xfId="1" applyFont="1" applyFill="1" applyBorder="1" applyAlignment="1" applyProtection="1">
      <alignment horizontal="center" vertical="center" textRotation="90" wrapText="1"/>
      <protection hidden="1"/>
    </xf>
    <xf numFmtId="0" fontId="50" fillId="7" borderId="2" xfId="0" applyFont="1" applyFill="1" applyBorder="1" applyAlignment="1">
      <alignment horizontal="center" vertical="center" wrapText="1"/>
    </xf>
    <xf numFmtId="0" fontId="24" fillId="7" borderId="2" xfId="1" applyFont="1" applyFill="1" applyBorder="1" applyAlignment="1">
      <alignment horizontal="center" vertical="center" wrapText="1"/>
    </xf>
    <xf numFmtId="0" fontId="52" fillId="7" borderId="2" xfId="1" applyFont="1" applyFill="1" applyBorder="1" applyAlignment="1">
      <alignment horizontal="center" vertical="center" wrapText="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protection hidden="1"/>
    </xf>
    <xf numFmtId="0" fontId="8" fillId="15" borderId="3" xfId="0" applyFont="1" applyFill="1" applyBorder="1" applyAlignment="1" applyProtection="1">
      <alignment horizontal="center" vertical="center"/>
      <protection hidden="1"/>
    </xf>
    <xf numFmtId="0" fontId="3" fillId="2" borderId="3" xfId="1" quotePrefix="1" applyFont="1" applyFill="1" applyBorder="1" applyAlignment="1" applyProtection="1">
      <alignment horizontal="justify" vertical="center" wrapText="1"/>
      <protection hidden="1"/>
    </xf>
    <xf numFmtId="0" fontId="3" fillId="2" borderId="3" xfId="1" quotePrefix="1" applyFont="1" applyFill="1" applyBorder="1" applyAlignment="1" applyProtection="1">
      <alignment horizontal="center" vertical="center" wrapText="1"/>
      <protection hidden="1"/>
    </xf>
    <xf numFmtId="1" fontId="44" fillId="19" borderId="3" xfId="7" applyNumberFormat="1" applyFont="1" applyFill="1" applyBorder="1" applyAlignment="1" applyProtection="1">
      <alignment horizontal="center" vertical="center" wrapText="1"/>
      <protection hidden="1"/>
    </xf>
    <xf numFmtId="1" fontId="44" fillId="9" borderId="3" xfId="7" applyNumberFormat="1" applyFont="1" applyFill="1" applyBorder="1" applyAlignment="1" applyProtection="1">
      <alignment horizontal="center" vertical="center" wrapText="1"/>
      <protection hidden="1"/>
    </xf>
    <xf numFmtId="9" fontId="45" fillId="20" borderId="3" xfId="7" applyFont="1" applyFill="1" applyBorder="1" applyAlignment="1" applyProtection="1">
      <alignment horizontal="center" vertical="center"/>
      <protection hidden="1"/>
    </xf>
    <xf numFmtId="0" fontId="45" fillId="13" borderId="3" xfId="0" applyFont="1" applyFill="1" applyBorder="1" applyAlignment="1" applyProtection="1">
      <alignment horizontal="center" vertical="center"/>
      <protection hidden="1"/>
    </xf>
    <xf numFmtId="0" fontId="45" fillId="0" borderId="3" xfId="0" applyFont="1" applyBorder="1" applyAlignment="1" applyProtection="1">
      <alignment horizontal="center" vertical="center" wrapText="1"/>
      <protection hidden="1"/>
    </xf>
    <xf numFmtId="0" fontId="45" fillId="0" borderId="3" xfId="0" applyFont="1" applyBorder="1" applyAlignment="1" applyProtection="1">
      <alignment horizontal="center" vertical="center"/>
      <protection hidden="1"/>
    </xf>
    <xf numFmtId="0" fontId="45" fillId="0" borderId="3" xfId="0" applyFont="1" applyBorder="1" applyAlignment="1">
      <alignment horizontal="center" vertical="center"/>
    </xf>
    <xf numFmtId="49" fontId="23" fillId="0" borderId="11" xfId="0" applyNumberFormat="1" applyFont="1" applyBorder="1" applyAlignment="1">
      <alignment horizontal="justify" vertical="top" wrapText="1"/>
    </xf>
    <xf numFmtId="0" fontId="45" fillId="0" borderId="3" xfId="0" applyFont="1" applyBorder="1" applyAlignment="1">
      <alignment horizontal="justify" vertical="top" wrapText="1"/>
    </xf>
    <xf numFmtId="0" fontId="8" fillId="0" borderId="19" xfId="0" applyFont="1" applyFill="1" applyBorder="1" applyAlignment="1" applyProtection="1">
      <alignment horizontal="center" vertical="center" wrapText="1"/>
      <protection hidden="1"/>
    </xf>
    <xf numFmtId="0" fontId="8" fillId="0" borderId="20" xfId="0" applyFont="1" applyBorder="1" applyAlignment="1" applyProtection="1">
      <alignment horizontal="center" vertical="center"/>
      <protection hidden="1"/>
    </xf>
    <xf numFmtId="0" fontId="8" fillId="15" borderId="20" xfId="0" applyFont="1" applyFill="1" applyBorder="1" applyAlignment="1" applyProtection="1">
      <alignment horizontal="center" vertical="center"/>
      <protection hidden="1"/>
    </xf>
    <xf numFmtId="0" fontId="3" fillId="2" borderId="20" xfId="1" applyFont="1" applyFill="1" applyBorder="1" applyAlignment="1" applyProtection="1">
      <alignment horizontal="center" vertical="center" wrapText="1"/>
      <protection hidden="1"/>
    </xf>
    <xf numFmtId="0" fontId="3" fillId="2" borderId="20" xfId="1" quotePrefix="1" applyFont="1" applyFill="1" applyBorder="1" applyAlignment="1" applyProtection="1">
      <alignment horizontal="justify" vertical="center" wrapText="1"/>
      <protection hidden="1"/>
    </xf>
    <xf numFmtId="0" fontId="3" fillId="2" borderId="20" xfId="1" quotePrefix="1" applyFont="1" applyFill="1" applyBorder="1" applyAlignment="1" applyProtection="1">
      <alignment horizontal="center" vertical="center" wrapText="1"/>
      <protection hidden="1"/>
    </xf>
    <xf numFmtId="41" fontId="3" fillId="2" borderId="20" xfId="14" applyFont="1" applyFill="1" applyBorder="1" applyAlignment="1" applyProtection="1">
      <alignment horizontal="center" vertical="center" wrapText="1"/>
      <protection hidden="1"/>
    </xf>
    <xf numFmtId="41" fontId="3" fillId="2" borderId="20" xfId="14" applyFont="1" applyFill="1" applyBorder="1" applyAlignment="1" applyProtection="1">
      <alignment horizontal="left" vertical="center" wrapText="1"/>
      <protection hidden="1"/>
    </xf>
    <xf numFmtId="0" fontId="3" fillId="2" borderId="20" xfId="1" applyFont="1" applyFill="1" applyBorder="1" applyAlignment="1" applyProtection="1">
      <alignment horizontal="left" vertical="center" wrapText="1"/>
      <protection hidden="1"/>
    </xf>
    <xf numFmtId="9" fontId="44" fillId="18" borderId="20" xfId="7" applyFont="1" applyFill="1" applyBorder="1" applyAlignment="1" applyProtection="1">
      <alignment horizontal="center" vertical="center" wrapText="1"/>
      <protection hidden="1"/>
    </xf>
    <xf numFmtId="1" fontId="44" fillId="19" borderId="20" xfId="7" applyNumberFormat="1" applyFont="1" applyFill="1" applyBorder="1" applyAlignment="1" applyProtection="1">
      <alignment horizontal="center" vertical="center" wrapText="1"/>
      <protection hidden="1"/>
    </xf>
    <xf numFmtId="1" fontId="44" fillId="9" borderId="20" xfId="7" applyNumberFormat="1" applyFont="1" applyFill="1" applyBorder="1" applyAlignment="1" applyProtection="1">
      <alignment horizontal="center" vertical="center" wrapText="1"/>
      <protection hidden="1"/>
    </xf>
    <xf numFmtId="9" fontId="45" fillId="20" borderId="20" xfId="7" applyFont="1" applyFill="1" applyBorder="1" applyAlignment="1" applyProtection="1">
      <alignment horizontal="center" vertical="center"/>
      <protection hidden="1"/>
    </xf>
    <xf numFmtId="0" fontId="45" fillId="13" borderId="20" xfId="0" applyFont="1" applyFill="1" applyBorder="1" applyAlignment="1" applyProtection="1">
      <alignment horizontal="center" vertical="center"/>
      <protection hidden="1"/>
    </xf>
    <xf numFmtId="0" fontId="45" fillId="0" borderId="20" xfId="0" applyFont="1" applyBorder="1" applyAlignment="1" applyProtection="1">
      <alignment horizontal="center" vertical="center" wrapText="1"/>
      <protection hidden="1"/>
    </xf>
    <xf numFmtId="0" fontId="45" fillId="0" borderId="20" xfId="0" applyFont="1" applyBorder="1" applyAlignment="1" applyProtection="1">
      <alignment horizontal="center" vertical="center"/>
      <protection hidden="1"/>
    </xf>
    <xf numFmtId="49" fontId="23" fillId="0" borderId="20" xfId="0" applyNumberFormat="1" applyFont="1" applyBorder="1" applyAlignment="1">
      <alignment horizontal="center" vertical="center"/>
    </xf>
    <xf numFmtId="49" fontId="23" fillId="0" borderId="21" xfId="0" applyNumberFormat="1" applyFont="1" applyBorder="1" applyAlignment="1">
      <alignment horizontal="justify" vertical="top" wrapText="1"/>
    </xf>
    <xf numFmtId="0" fontId="45" fillId="0" borderId="20" xfId="0" applyFont="1" applyBorder="1" applyAlignment="1">
      <alignment horizontal="justify" vertical="top" wrapText="1"/>
    </xf>
    <xf numFmtId="0" fontId="45" fillId="0" borderId="22" xfId="0" applyFont="1" applyBorder="1" applyAlignment="1">
      <alignment horizontal="justify" vertical="top" wrapText="1"/>
    </xf>
    <xf numFmtId="0" fontId="8" fillId="0" borderId="23" xfId="0" applyFont="1" applyFill="1" applyBorder="1" applyAlignment="1" applyProtection="1">
      <alignment horizontal="center" vertical="center" wrapText="1"/>
      <protection hidden="1"/>
    </xf>
    <xf numFmtId="0" fontId="45" fillId="0" borderId="24" xfId="0" applyFont="1" applyBorder="1" applyAlignment="1">
      <alignment horizontal="justify" vertical="top" wrapText="1"/>
    </xf>
    <xf numFmtId="0" fontId="8" fillId="0" borderId="25" xfId="0" applyFont="1" applyFill="1" applyBorder="1" applyAlignment="1" applyProtection="1">
      <alignment horizontal="center" vertical="center" wrapText="1"/>
      <protection hidden="1"/>
    </xf>
    <xf numFmtId="0" fontId="8" fillId="0" borderId="26" xfId="0" applyFont="1" applyBorder="1" applyAlignment="1" applyProtection="1">
      <alignment horizontal="center" vertical="center"/>
      <protection hidden="1"/>
    </xf>
    <xf numFmtId="0" fontId="8" fillId="15" borderId="26" xfId="0" applyFont="1" applyFill="1" applyBorder="1" applyAlignment="1" applyProtection="1">
      <alignment horizontal="center" vertical="center"/>
      <protection hidden="1"/>
    </xf>
    <xf numFmtId="0" fontId="3" fillId="2" borderId="26" xfId="1" applyFont="1" applyFill="1" applyBorder="1" applyAlignment="1" applyProtection="1">
      <alignment horizontal="center" vertical="center" wrapText="1"/>
      <protection hidden="1"/>
    </xf>
    <xf numFmtId="0" fontId="3" fillId="2" borderId="26" xfId="1" quotePrefix="1" applyFont="1" applyFill="1" applyBorder="1" applyAlignment="1" applyProtection="1">
      <alignment horizontal="justify" vertical="center" wrapText="1"/>
      <protection hidden="1"/>
    </xf>
    <xf numFmtId="0" fontId="3" fillId="2" borderId="26" xfId="1" quotePrefix="1" applyFont="1" applyFill="1" applyBorder="1" applyAlignment="1" applyProtection="1">
      <alignment horizontal="center" vertical="center" wrapText="1"/>
      <protection hidden="1"/>
    </xf>
    <xf numFmtId="41" fontId="3" fillId="2" borderId="27" xfId="14" applyFont="1" applyFill="1" applyBorder="1" applyAlignment="1" applyProtection="1">
      <alignment horizontal="center" vertical="center" wrapText="1"/>
      <protection hidden="1"/>
    </xf>
    <xf numFmtId="41" fontId="3" fillId="2" borderId="27" xfId="14" applyFont="1" applyFill="1" applyBorder="1" applyAlignment="1" applyProtection="1">
      <alignment horizontal="left" vertical="center" wrapText="1"/>
      <protection hidden="1"/>
    </xf>
    <xf numFmtId="0" fontId="3" fillId="2" borderId="27" xfId="1" applyFont="1" applyFill="1" applyBorder="1" applyAlignment="1" applyProtection="1">
      <alignment horizontal="left" vertical="center" wrapText="1"/>
      <protection hidden="1"/>
    </xf>
    <xf numFmtId="9" fontId="44" fillId="18" borderId="27" xfId="7" applyFont="1" applyFill="1" applyBorder="1" applyAlignment="1" applyProtection="1">
      <alignment horizontal="center" vertical="center" wrapText="1"/>
      <protection hidden="1"/>
    </xf>
    <xf numFmtId="1" fontId="44" fillId="19" borderId="26" xfId="7" applyNumberFormat="1" applyFont="1" applyFill="1" applyBorder="1" applyAlignment="1" applyProtection="1">
      <alignment horizontal="center" vertical="center" wrapText="1"/>
      <protection hidden="1"/>
    </xf>
    <xf numFmtId="1" fontId="44" fillId="9" borderId="26" xfId="7" applyNumberFormat="1" applyFont="1" applyFill="1" applyBorder="1" applyAlignment="1" applyProtection="1">
      <alignment horizontal="center" vertical="center" wrapText="1"/>
      <protection hidden="1"/>
    </xf>
    <xf numFmtId="9" fontId="45" fillId="20" borderId="26" xfId="7" applyFont="1" applyFill="1" applyBorder="1" applyAlignment="1" applyProtection="1">
      <alignment horizontal="center" vertical="center"/>
      <protection hidden="1"/>
    </xf>
    <xf numFmtId="0" fontId="45" fillId="13" borderId="26" xfId="0" applyFont="1" applyFill="1" applyBorder="1" applyAlignment="1" applyProtection="1">
      <alignment horizontal="center" vertical="center"/>
      <protection hidden="1"/>
    </xf>
    <xf numFmtId="0" fontId="45" fillId="0" borderId="26" xfId="0" applyFont="1" applyBorder="1" applyAlignment="1" applyProtection="1">
      <alignment horizontal="center" vertical="center" wrapText="1"/>
      <protection hidden="1"/>
    </xf>
    <xf numFmtId="0" fontId="45" fillId="0" borderId="26" xfId="0" applyFont="1" applyBorder="1" applyAlignment="1" applyProtection="1">
      <alignment horizontal="center" vertical="center"/>
      <protection hidden="1"/>
    </xf>
    <xf numFmtId="49" fontId="23" fillId="0" borderId="26" xfId="0" applyNumberFormat="1" applyFont="1" applyBorder="1" applyAlignment="1">
      <alignment horizontal="center" vertical="center"/>
    </xf>
    <xf numFmtId="49" fontId="23" fillId="0" borderId="28" xfId="0" applyNumberFormat="1" applyFont="1" applyBorder="1" applyAlignment="1">
      <alignment horizontal="justify" vertical="top" wrapText="1"/>
    </xf>
    <xf numFmtId="0" fontId="45" fillId="0" borderId="26" xfId="0" applyFont="1" applyBorder="1"/>
    <xf numFmtId="0" fontId="45" fillId="0" borderId="29" xfId="0" applyFont="1" applyBorder="1" applyAlignment="1">
      <alignment horizontal="justify" vertical="top" wrapText="1"/>
    </xf>
    <xf numFmtId="0" fontId="8" fillId="0" borderId="19" xfId="0" applyFont="1" applyBorder="1" applyAlignment="1" applyProtection="1">
      <alignment horizontal="center" vertical="center" wrapText="1"/>
      <protection hidden="1"/>
    </xf>
    <xf numFmtId="0" fontId="44" fillId="2" borderId="20" xfId="1" applyFont="1" applyFill="1" applyBorder="1" applyAlignment="1" applyProtection="1">
      <alignment horizontal="center" vertical="center" wrapText="1"/>
      <protection hidden="1"/>
    </xf>
    <xf numFmtId="41" fontId="3" fillId="2" borderId="20" xfId="13" applyFont="1" applyFill="1" applyBorder="1" applyAlignment="1" applyProtection="1">
      <alignment horizontal="center" vertical="center" wrapText="1"/>
      <protection hidden="1"/>
    </xf>
    <xf numFmtId="41" fontId="3" fillId="2" borderId="20" xfId="13" applyFont="1" applyFill="1" applyBorder="1" applyAlignment="1" applyProtection="1">
      <alignment horizontal="left" vertical="center" wrapText="1"/>
      <protection hidden="1"/>
    </xf>
    <xf numFmtId="0" fontId="45" fillId="0" borderId="20" xfId="0" applyFont="1" applyBorder="1" applyAlignment="1">
      <alignment horizontal="center" vertical="center"/>
    </xf>
    <xf numFmtId="0" fontId="8" fillId="0" borderId="23" xfId="0" applyFont="1" applyBorder="1" applyAlignment="1" applyProtection="1">
      <alignment horizontal="center" vertical="center" wrapText="1"/>
      <protection hidden="1"/>
    </xf>
    <xf numFmtId="0" fontId="45" fillId="0" borderId="24" xfId="0" applyFont="1" applyBorder="1"/>
    <xf numFmtId="0" fontId="8" fillId="0" borderId="25" xfId="0" applyFont="1" applyBorder="1" applyAlignment="1" applyProtection="1">
      <alignment horizontal="center" vertical="center" wrapText="1"/>
      <protection hidden="1"/>
    </xf>
    <xf numFmtId="0" fontId="44" fillId="2" borderId="26" xfId="1" applyFont="1" applyFill="1" applyBorder="1" applyAlignment="1" applyProtection="1">
      <alignment horizontal="center" vertical="center" wrapText="1"/>
      <protection hidden="1"/>
    </xf>
    <xf numFmtId="0" fontId="3" fillId="2" borderId="26" xfId="1" applyFont="1" applyFill="1" applyBorder="1" applyAlignment="1" applyProtection="1">
      <alignment horizontal="justify" vertical="center" wrapText="1"/>
      <protection hidden="1"/>
    </xf>
    <xf numFmtId="41" fontId="3" fillId="2" borderId="27" xfId="13" applyFont="1" applyFill="1" applyBorder="1" applyAlignment="1" applyProtection="1">
      <alignment horizontal="center" vertical="center" wrapText="1"/>
      <protection hidden="1"/>
    </xf>
    <xf numFmtId="41" fontId="3" fillId="2" borderId="27" xfId="13" applyFont="1" applyFill="1" applyBorder="1" applyAlignment="1" applyProtection="1">
      <alignment horizontal="left" vertical="center" wrapText="1"/>
      <protection hidden="1"/>
    </xf>
    <xf numFmtId="0" fontId="45" fillId="0" borderId="26" xfId="0" applyFont="1" applyBorder="1" applyAlignment="1">
      <alignment horizontal="center" vertical="center"/>
    </xf>
    <xf numFmtId="0" fontId="45" fillId="0" borderId="29" xfId="0" applyFont="1" applyBorder="1"/>
    <xf numFmtId="0" fontId="3" fillId="2" borderId="3" xfId="1" quotePrefix="1" applyFont="1" applyFill="1" applyBorder="1" applyAlignment="1" applyProtection="1">
      <alignment horizontal="left" vertical="center" wrapText="1"/>
      <protection hidden="1"/>
    </xf>
    <xf numFmtId="0" fontId="8" fillId="0" borderId="3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protection hidden="1"/>
    </xf>
    <xf numFmtId="0" fontId="8" fillId="15" borderId="31" xfId="0" applyFont="1" applyFill="1" applyBorder="1" applyAlignment="1" applyProtection="1">
      <alignment horizontal="center" vertical="center"/>
      <protection hidden="1"/>
    </xf>
    <xf numFmtId="0" fontId="3" fillId="2" borderId="31" xfId="1" applyFont="1" applyFill="1" applyBorder="1" applyAlignment="1" applyProtection="1">
      <alignment horizontal="center" vertical="center" wrapText="1"/>
      <protection hidden="1"/>
    </xf>
    <xf numFmtId="0" fontId="3" fillId="2" borderId="31" xfId="1" quotePrefix="1" applyFont="1" applyFill="1" applyBorder="1" applyAlignment="1" applyProtection="1">
      <alignment horizontal="justify" vertical="center" wrapText="1"/>
      <protection hidden="1"/>
    </xf>
    <xf numFmtId="0" fontId="3" fillId="2" borderId="31" xfId="1" quotePrefix="1" applyFont="1" applyFill="1" applyBorder="1" applyAlignment="1" applyProtection="1">
      <alignment horizontal="center" vertical="center" wrapText="1"/>
      <protection hidden="1"/>
    </xf>
    <xf numFmtId="41" fontId="3" fillId="2" borderId="31" xfId="13" applyFont="1" applyFill="1" applyBorder="1" applyAlignment="1" applyProtection="1">
      <alignment horizontal="center" vertical="center" wrapText="1"/>
      <protection hidden="1"/>
    </xf>
    <xf numFmtId="41" fontId="3" fillId="2" borderId="31" xfId="13" applyFont="1" applyFill="1" applyBorder="1" applyAlignment="1" applyProtection="1">
      <alignment horizontal="left" vertical="center" wrapText="1"/>
      <protection hidden="1"/>
    </xf>
    <xf numFmtId="0" fontId="3" fillId="2" borderId="31" xfId="1" applyFont="1" applyFill="1" applyBorder="1" applyAlignment="1" applyProtection="1">
      <alignment horizontal="left" vertical="center" wrapText="1"/>
      <protection hidden="1"/>
    </xf>
    <xf numFmtId="9" fontId="44" fillId="18" borderId="31" xfId="7" applyFont="1" applyFill="1" applyBorder="1" applyAlignment="1" applyProtection="1">
      <alignment horizontal="center" vertical="center" wrapText="1"/>
      <protection hidden="1"/>
    </xf>
    <xf numFmtId="1" fontId="44" fillId="19" borderId="31" xfId="7" applyNumberFormat="1" applyFont="1" applyFill="1" applyBorder="1" applyAlignment="1" applyProtection="1">
      <alignment horizontal="center" vertical="center" wrapText="1"/>
      <protection hidden="1"/>
    </xf>
    <xf numFmtId="1" fontId="44" fillId="9" borderId="31" xfId="7" applyNumberFormat="1" applyFont="1" applyFill="1" applyBorder="1" applyAlignment="1" applyProtection="1">
      <alignment horizontal="center" vertical="center" wrapText="1"/>
      <protection hidden="1"/>
    </xf>
    <xf numFmtId="9" fontId="45" fillId="20" borderId="31" xfId="7" applyFont="1" applyFill="1" applyBorder="1" applyAlignment="1" applyProtection="1">
      <alignment horizontal="center" vertical="center"/>
      <protection hidden="1"/>
    </xf>
    <xf numFmtId="0" fontId="45" fillId="13" borderId="31" xfId="0" applyFont="1" applyFill="1" applyBorder="1" applyAlignment="1" applyProtection="1">
      <alignment horizontal="center" vertical="center"/>
      <protection hidden="1"/>
    </xf>
    <xf numFmtId="0" fontId="45" fillId="0" borderId="31" xfId="0" applyFont="1" applyBorder="1" applyAlignment="1" applyProtection="1">
      <alignment horizontal="center" vertical="center" wrapText="1"/>
      <protection hidden="1"/>
    </xf>
    <xf numFmtId="0" fontId="45" fillId="0" borderId="31" xfId="0" applyFont="1" applyBorder="1" applyAlignment="1" applyProtection="1">
      <alignment horizontal="center" vertical="center"/>
      <protection hidden="1"/>
    </xf>
    <xf numFmtId="0" fontId="45" fillId="0" borderId="31" xfId="0" applyFont="1" applyBorder="1" applyAlignment="1">
      <alignment horizontal="center" vertical="center"/>
    </xf>
    <xf numFmtId="49" fontId="23" fillId="0" borderId="32" xfId="0" applyNumberFormat="1" applyFont="1" applyBorder="1" applyAlignment="1">
      <alignment horizontal="justify" vertical="top" wrapText="1"/>
    </xf>
    <xf numFmtId="0" fontId="45" fillId="0" borderId="31" xfId="0" applyFont="1" applyBorder="1" applyAlignment="1">
      <alignment horizontal="justify" vertical="top" wrapText="1"/>
    </xf>
    <xf numFmtId="0" fontId="45" fillId="0" borderId="33" xfId="0" applyFont="1" applyFill="1" applyBorder="1" applyAlignment="1">
      <alignment horizontal="justify" vertical="top" wrapText="1"/>
    </xf>
    <xf numFmtId="0" fontId="3" fillId="2" borderId="0" xfId="1" applyFont="1" applyFill="1" applyBorder="1" applyAlignment="1" applyProtection="1">
      <alignment horizontal="center" vertical="center" wrapText="1"/>
      <protection hidden="1"/>
    </xf>
    <xf numFmtId="0" fontId="3" fillId="2" borderId="0" xfId="1" applyFont="1" applyFill="1" applyBorder="1" applyAlignment="1" applyProtection="1">
      <alignment horizontal="justify" vertical="center" wrapText="1"/>
      <protection hidden="1"/>
    </xf>
    <xf numFmtId="0" fontId="23" fillId="4" borderId="1" xfId="0" applyFont="1" applyFill="1" applyBorder="1" applyAlignment="1" applyProtection="1">
      <alignment horizontal="justify" vertical="center" wrapText="1"/>
      <protection hidden="1"/>
    </xf>
    <xf numFmtId="0" fontId="23" fillId="2" borderId="1" xfId="0" applyFont="1" applyFill="1" applyBorder="1" applyAlignment="1" applyProtection="1">
      <alignment horizontal="justify" vertical="center" wrapText="1"/>
      <protection hidden="1"/>
    </xf>
    <xf numFmtId="0" fontId="51" fillId="3" borderId="9" xfId="0" applyFont="1" applyFill="1" applyBorder="1" applyAlignment="1" applyProtection="1">
      <alignment horizontal="center"/>
      <protection hidden="1"/>
    </xf>
    <xf numFmtId="0" fontId="51" fillId="3" borderId="8" xfId="0" applyFont="1" applyFill="1" applyBorder="1" applyAlignment="1" applyProtection="1">
      <alignment horizontal="center"/>
      <protection hidden="1"/>
    </xf>
    <xf numFmtId="0" fontId="11" fillId="18" borderId="0" xfId="0" applyFont="1" applyFill="1" applyAlignment="1" applyProtection="1">
      <alignment horizontal="left" vertical="justify" wrapText="1"/>
      <protection hidden="1"/>
    </xf>
    <xf numFmtId="0" fontId="0" fillId="0" borderId="1" xfId="0" applyBorder="1" applyAlignment="1" applyProtection="1">
      <alignment horizontal="justify" vertical="center" wrapText="1"/>
      <protection hidden="1"/>
    </xf>
    <xf numFmtId="0" fontId="18" fillId="0" borderId="13" xfId="0" applyFont="1" applyBorder="1" applyAlignment="1">
      <alignment horizontal="center" wrapText="1"/>
    </xf>
    <xf numFmtId="0" fontId="18" fillId="0" borderId="14" xfId="0" applyFont="1" applyBorder="1" applyAlignment="1">
      <alignment horizontal="center" wrapText="1"/>
    </xf>
    <xf numFmtId="0" fontId="18" fillId="0" borderId="9" xfId="0" applyFont="1" applyBorder="1" applyAlignment="1">
      <alignment horizontal="center" wrapText="1"/>
    </xf>
    <xf numFmtId="0" fontId="18" fillId="0" borderId="8" xfId="0" applyFont="1" applyBorder="1" applyAlignment="1">
      <alignment horizontal="center" wrapText="1"/>
    </xf>
    <xf numFmtId="0" fontId="18" fillId="0" borderId="11" xfId="0" applyFont="1" applyBorder="1" applyAlignment="1">
      <alignment horizontal="center" wrapText="1"/>
    </xf>
    <xf numFmtId="0" fontId="18" fillId="0" borderId="7" xfId="0" applyFont="1" applyBorder="1" applyAlignment="1">
      <alignment horizont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7" xfId="0" applyFont="1" applyBorder="1" applyAlignment="1">
      <alignment horizontal="center" vertical="center" wrapText="1"/>
    </xf>
    <xf numFmtId="0" fontId="29" fillId="0" borderId="11" xfId="0" applyFont="1" applyBorder="1" applyAlignment="1" applyProtection="1">
      <alignment horizontal="center"/>
      <protection hidden="1"/>
    </xf>
    <xf numFmtId="0" fontId="29" fillId="0" borderId="12" xfId="0" applyFont="1" applyBorder="1" applyAlignment="1" applyProtection="1">
      <alignment horizontal="center"/>
      <protection hidden="1"/>
    </xf>
    <xf numFmtId="0" fontId="29" fillId="0" borderId="7" xfId="0" applyFont="1" applyBorder="1" applyAlignment="1" applyProtection="1">
      <alignment horizontal="center"/>
      <protection hidden="1"/>
    </xf>
    <xf numFmtId="0" fontId="29" fillId="0" borderId="13" xfId="0" applyFont="1" applyBorder="1" applyAlignment="1" applyProtection="1">
      <alignment horizontal="center" vertical="center" wrapText="1"/>
      <protection hidden="1"/>
    </xf>
    <xf numFmtId="0" fontId="29" fillId="0" borderId="10" xfId="0" applyFont="1" applyBorder="1" applyAlignment="1" applyProtection="1">
      <alignment horizontal="center" vertical="center" wrapText="1"/>
      <protection hidden="1"/>
    </xf>
    <xf numFmtId="0" fontId="29" fillId="0" borderId="14" xfId="0" applyFont="1" applyBorder="1" applyAlignment="1" applyProtection="1">
      <alignment horizontal="center" vertical="center" wrapText="1"/>
      <protection hidden="1"/>
    </xf>
    <xf numFmtId="0" fontId="29" fillId="0" borderId="9"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8" xfId="0" applyFont="1" applyBorder="1" applyAlignment="1" applyProtection="1">
      <alignment horizontal="center" vertical="center" wrapText="1"/>
      <protection hidden="1"/>
    </xf>
    <xf numFmtId="0" fontId="5" fillId="12" borderId="1" xfId="1" applyFont="1" applyFill="1" applyBorder="1" applyAlignment="1" applyProtection="1">
      <alignment horizontal="center" vertical="center" wrapText="1"/>
      <protection hidden="1"/>
    </xf>
    <xf numFmtId="1" fontId="16" fillId="17" borderId="2" xfId="1" applyNumberFormat="1" applyFont="1" applyFill="1" applyBorder="1" applyAlignment="1" applyProtection="1">
      <alignment horizontal="center" vertical="center" textRotation="90" wrapText="1"/>
      <protection hidden="1"/>
    </xf>
    <xf numFmtId="1" fontId="16" fillId="17" borderId="15" xfId="1" applyNumberFormat="1" applyFont="1" applyFill="1" applyBorder="1" applyAlignment="1" applyProtection="1">
      <alignment horizontal="center" vertical="center" textRotation="90" wrapText="1"/>
      <protection hidden="1"/>
    </xf>
    <xf numFmtId="0" fontId="43" fillId="3" borderId="4" xfId="1" applyFont="1" applyFill="1" applyBorder="1" applyAlignment="1" applyProtection="1">
      <alignment horizontal="center" vertical="center" wrapText="1"/>
      <protection hidden="1"/>
    </xf>
    <xf numFmtId="0" fontId="43" fillId="3" borderId="5" xfId="1" applyFont="1" applyFill="1" applyBorder="1" applyAlignment="1" applyProtection="1">
      <alignment horizontal="center" vertical="center" wrapText="1"/>
      <protection hidden="1"/>
    </xf>
    <xf numFmtId="0" fontId="43" fillId="3" borderId="6" xfId="1" applyFont="1" applyFill="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8" fillId="7" borderId="1" xfId="0" applyFont="1" applyFill="1" applyBorder="1" applyAlignment="1">
      <alignment horizontal="center" vertical="center" wrapText="1"/>
    </xf>
    <xf numFmtId="1" fontId="5" fillId="11" borderId="2" xfId="1" applyNumberFormat="1" applyFont="1" applyFill="1" applyBorder="1" applyAlignment="1" applyProtection="1">
      <alignment horizontal="center" vertical="center" wrapText="1"/>
      <protection hidden="1"/>
    </xf>
    <xf numFmtId="1" fontId="5" fillId="11" borderId="15" xfId="1" applyNumberFormat="1" applyFont="1" applyFill="1" applyBorder="1" applyAlignment="1" applyProtection="1">
      <alignment horizontal="center" vertical="center" wrapText="1"/>
      <protection hidden="1"/>
    </xf>
    <xf numFmtId="1" fontId="27" fillId="3" borderId="2" xfId="1" applyNumberFormat="1" applyFont="1" applyFill="1" applyBorder="1" applyAlignment="1" applyProtection="1">
      <alignment horizontal="center" vertical="center" textRotation="90" wrapText="1"/>
      <protection hidden="1"/>
    </xf>
    <xf numFmtId="1" fontId="27" fillId="3" borderId="15" xfId="1" applyNumberFormat="1" applyFont="1" applyFill="1" applyBorder="1" applyAlignment="1" applyProtection="1">
      <alignment horizontal="center" vertical="center" textRotation="90" wrapText="1"/>
      <protection hidden="1"/>
    </xf>
    <xf numFmtId="0" fontId="5" fillId="3" borderId="2" xfId="1" applyFont="1" applyFill="1" applyBorder="1" applyAlignment="1" applyProtection="1">
      <alignment horizontal="center" vertical="center" wrapText="1"/>
      <protection hidden="1"/>
    </xf>
    <xf numFmtId="0" fontId="5" fillId="3" borderId="15" xfId="1" applyFont="1" applyFill="1" applyBorder="1" applyAlignment="1" applyProtection="1">
      <alignment horizontal="center" vertical="center" wrapText="1"/>
      <protection hidden="1"/>
    </xf>
    <xf numFmtId="0" fontId="5" fillId="3" borderId="4" xfId="1" applyFont="1" applyFill="1" applyBorder="1" applyAlignment="1" applyProtection="1">
      <alignment horizontal="center" vertical="center" wrapText="1"/>
      <protection hidden="1"/>
    </xf>
    <xf numFmtId="0" fontId="5" fillId="3" borderId="5" xfId="1" applyFont="1" applyFill="1" applyBorder="1" applyAlignment="1" applyProtection="1">
      <alignment horizontal="center" vertical="center" wrapText="1"/>
      <protection hidden="1"/>
    </xf>
    <xf numFmtId="0" fontId="5" fillId="12" borderId="9" xfId="0" applyFont="1" applyFill="1" applyBorder="1" applyAlignment="1" applyProtection="1">
      <alignment horizontal="center" vertical="center" wrapText="1"/>
      <protection hidden="1"/>
    </xf>
    <xf numFmtId="0" fontId="5" fillId="12" borderId="0" xfId="0" applyFont="1" applyFill="1" applyAlignment="1" applyProtection="1">
      <alignment horizontal="center" vertical="center" wrapText="1"/>
      <protection hidden="1"/>
    </xf>
    <xf numFmtId="1" fontId="16" fillId="3" borderId="2" xfId="1" applyNumberFormat="1" applyFont="1" applyFill="1" applyBorder="1" applyAlignment="1" applyProtection="1">
      <alignment horizontal="center" vertical="center" textRotation="90" wrapText="1"/>
      <protection hidden="1"/>
    </xf>
    <xf numFmtId="1" fontId="16" fillId="3" borderId="15" xfId="1" applyNumberFormat="1" applyFont="1" applyFill="1" applyBorder="1" applyAlignment="1" applyProtection="1">
      <alignment horizontal="center" vertical="center" textRotation="90" wrapText="1"/>
      <protection hidden="1"/>
    </xf>
    <xf numFmtId="0" fontId="24" fillId="16" borderId="4" xfId="0" applyFont="1" applyFill="1" applyBorder="1" applyAlignment="1">
      <alignment horizontal="center"/>
    </xf>
    <xf numFmtId="0" fontId="24" fillId="16" borderId="5" xfId="0" applyFont="1" applyFill="1" applyBorder="1" applyAlignment="1">
      <alignment horizontal="center"/>
    </xf>
    <xf numFmtId="0" fontId="24" fillId="16" borderId="6" xfId="0" applyFont="1" applyFill="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7" xfId="0" applyFont="1" applyBorder="1" applyAlignment="1">
      <alignment horizontal="center"/>
    </xf>
    <xf numFmtId="0" fontId="17" fillId="0" borderId="1" xfId="0" applyFont="1" applyBorder="1" applyAlignment="1">
      <alignment horizontal="left" vertical="center" wrapText="1"/>
    </xf>
    <xf numFmtId="0" fontId="5" fillId="12" borderId="4" xfId="0" applyFont="1" applyFill="1" applyBorder="1" applyAlignment="1">
      <alignment horizontal="center"/>
    </xf>
    <xf numFmtId="0" fontId="5" fillId="12" borderId="5" xfId="0" applyFont="1" applyFill="1" applyBorder="1" applyAlignment="1">
      <alignment horizontal="center"/>
    </xf>
    <xf numFmtId="0" fontId="5" fillId="12" borderId="6" xfId="0" applyFont="1" applyFill="1" applyBorder="1" applyAlignment="1">
      <alignment horizontal="center"/>
    </xf>
    <xf numFmtId="0" fontId="21" fillId="14" borderId="4" xfId="0" applyFont="1" applyFill="1" applyBorder="1" applyAlignment="1">
      <alignment horizontal="center"/>
    </xf>
    <xf numFmtId="0" fontId="21" fillId="14" borderId="5" xfId="0" applyFont="1" applyFill="1" applyBorder="1" applyAlignment="1">
      <alignment horizontal="center"/>
    </xf>
    <xf numFmtId="0" fontId="21" fillId="14" borderId="6" xfId="0" applyFont="1" applyFill="1" applyBorder="1" applyAlignment="1">
      <alignment horizont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0" xfId="0" applyFont="1" applyAlignment="1">
      <alignment horizontal="center" vertical="center" wrapText="1"/>
    </xf>
    <xf numFmtId="0" fontId="22" fillId="0" borderId="8" xfId="0" applyFont="1" applyBorder="1" applyAlignment="1">
      <alignment horizontal="center" vertical="center" wrapText="1"/>
    </xf>
    <xf numFmtId="14" fontId="17" fillId="0" borderId="1" xfId="0" applyNumberFormat="1" applyFont="1" applyBorder="1" applyAlignment="1">
      <alignment horizontal="center"/>
    </xf>
    <xf numFmtId="0" fontId="17" fillId="0" borderId="1" xfId="0" applyFont="1" applyBorder="1" applyAlignment="1">
      <alignment horizont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27" fillId="17" borderId="4" xfId="0" applyFont="1" applyFill="1" applyBorder="1" applyAlignment="1">
      <alignment horizontal="center"/>
    </xf>
    <xf numFmtId="0" fontId="27" fillId="17" borderId="5" xfId="0" applyFont="1" applyFill="1" applyBorder="1" applyAlignment="1">
      <alignment horizontal="center"/>
    </xf>
    <xf numFmtId="0" fontId="27" fillId="17" borderId="11" xfId="0" applyFont="1" applyFill="1" applyBorder="1" applyAlignment="1">
      <alignment horizontal="center"/>
    </xf>
    <xf numFmtId="0" fontId="27" fillId="17" borderId="12" xfId="0" applyFont="1" applyFill="1" applyBorder="1" applyAlignment="1">
      <alignment horizontal="center"/>
    </xf>
    <xf numFmtId="0" fontId="27" fillId="14" borderId="11" xfId="0" applyFont="1" applyFill="1" applyBorder="1" applyAlignment="1">
      <alignment horizontal="center"/>
    </xf>
    <xf numFmtId="0" fontId="27" fillId="14" borderId="12" xfId="0" applyFont="1" applyFill="1" applyBorder="1" applyAlignment="1">
      <alignment horizontal="center"/>
    </xf>
    <xf numFmtId="0" fontId="49" fillId="14" borderId="1" xfId="1" applyFont="1" applyFill="1" applyBorder="1" applyAlignment="1">
      <alignment horizontal="center" vertical="center" wrapText="1"/>
    </xf>
    <xf numFmtId="0" fontId="29" fillId="0" borderId="12" xfId="0" applyFont="1" applyBorder="1" applyAlignment="1">
      <alignment horizontal="center"/>
    </xf>
    <xf numFmtId="0" fontId="47" fillId="21" borderId="0" xfId="0" applyFont="1" applyFill="1" applyAlignment="1">
      <alignment horizontal="center" vertical="center" wrapText="1" readingOrder="1"/>
    </xf>
    <xf numFmtId="0" fontId="42" fillId="0" borderId="11" xfId="0" applyFont="1" applyBorder="1" applyAlignment="1">
      <alignment horizontal="center" vertical="center"/>
    </xf>
    <xf numFmtId="0" fontId="42" fillId="0" borderId="12" xfId="0" applyFont="1" applyBorder="1" applyAlignment="1">
      <alignment horizontal="center" vertical="center"/>
    </xf>
    <xf numFmtId="0" fontId="42" fillId="0" borderId="7" xfId="0" applyFont="1" applyBorder="1" applyAlignment="1">
      <alignment horizontal="center" vertical="center"/>
    </xf>
    <xf numFmtId="0" fontId="42" fillId="0" borderId="13" xfId="0" applyFont="1" applyBorder="1" applyAlignment="1">
      <alignment horizontal="center" vertical="center"/>
    </xf>
    <xf numFmtId="0" fontId="42" fillId="0" borderId="10" xfId="0" applyFont="1" applyBorder="1" applyAlignment="1">
      <alignment horizontal="center" vertical="center"/>
    </xf>
    <xf numFmtId="0" fontId="42" fillId="0" borderId="14" xfId="0" applyFont="1" applyBorder="1" applyAlignment="1">
      <alignment horizontal="center" vertical="center"/>
    </xf>
    <xf numFmtId="0" fontId="42" fillId="0" borderId="9" xfId="0" applyFont="1" applyBorder="1" applyAlignment="1">
      <alignment horizontal="center" vertical="center"/>
    </xf>
    <xf numFmtId="0" fontId="42" fillId="0" borderId="0" xfId="0" applyFont="1" applyAlignment="1">
      <alignment horizontal="center" vertical="center"/>
    </xf>
    <xf numFmtId="0" fontId="42" fillId="0" borderId="8"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0" fillId="0" borderId="6" xfId="0" applyFont="1" applyBorder="1" applyAlignment="1">
      <alignment horizontal="center" vertical="center"/>
    </xf>
    <xf numFmtId="14" fontId="39" fillId="0" borderId="4" xfId="0" applyNumberFormat="1"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horizontal="center" vertical="center"/>
    </xf>
    <xf numFmtId="0" fontId="47" fillId="21" borderId="0" xfId="0" applyFont="1" applyFill="1" applyAlignment="1">
      <alignment horizontal="center" vertical="center" textRotation="90" wrapText="1" readingOrder="1"/>
    </xf>
    <xf numFmtId="0" fontId="33" fillId="5" borderId="16" xfId="0" applyFont="1" applyFill="1" applyBorder="1" applyAlignment="1">
      <alignment horizontal="center" vertical="center" wrapText="1" readingOrder="1"/>
    </xf>
    <xf numFmtId="0" fontId="33" fillId="5" borderId="0" xfId="0" applyFont="1" applyFill="1" applyAlignment="1">
      <alignment horizontal="center" vertical="center" wrapText="1" readingOrder="1"/>
    </xf>
    <xf numFmtId="0" fontId="33" fillId="5" borderId="17" xfId="0" applyFont="1" applyFill="1" applyBorder="1" applyAlignment="1">
      <alignment horizontal="center" vertical="center" wrapText="1" readingOrder="1"/>
    </xf>
    <xf numFmtId="0" fontId="33" fillId="7" borderId="16" xfId="0" applyFont="1" applyFill="1" applyBorder="1" applyAlignment="1">
      <alignment horizontal="center" vertical="center" wrapText="1" readingOrder="1"/>
    </xf>
    <xf numFmtId="0" fontId="33" fillId="7" borderId="0" xfId="0" applyFont="1" applyFill="1" applyAlignment="1">
      <alignment horizontal="center" vertical="center" wrapText="1" readingOrder="1"/>
    </xf>
    <xf numFmtId="0" fontId="33" fillId="7" borderId="17" xfId="0" applyFont="1" applyFill="1" applyBorder="1" applyAlignment="1">
      <alignment horizontal="center" vertical="center" wrapText="1" readingOrder="1"/>
    </xf>
    <xf numFmtId="0" fontId="33" fillId="4" borderId="16" xfId="0" applyFont="1" applyFill="1" applyBorder="1" applyAlignment="1">
      <alignment horizontal="center" vertical="center" wrapText="1" readingOrder="1"/>
    </xf>
    <xf numFmtId="0" fontId="33" fillId="4" borderId="0" xfId="0" applyFont="1" applyFill="1" applyAlignment="1">
      <alignment horizontal="center" vertical="center" wrapText="1" readingOrder="1"/>
    </xf>
    <xf numFmtId="0" fontId="33" fillId="4" borderId="17" xfId="0" applyFont="1" applyFill="1" applyBorder="1" applyAlignment="1">
      <alignment horizontal="center" vertical="center" wrapText="1" readingOrder="1"/>
    </xf>
    <xf numFmtId="0" fontId="33" fillId="22" borderId="16" xfId="0" applyFont="1" applyFill="1" applyBorder="1" applyAlignment="1">
      <alignment horizontal="center" vertical="center" wrapText="1" readingOrder="1"/>
    </xf>
    <xf numFmtId="0" fontId="33" fillId="22" borderId="0" xfId="0" applyFont="1" applyFill="1" applyAlignment="1">
      <alignment horizontal="center" vertical="center" wrapText="1" readingOrder="1"/>
    </xf>
    <xf numFmtId="0" fontId="34" fillId="7" borderId="16" xfId="0" applyFont="1" applyFill="1" applyBorder="1" applyAlignment="1">
      <alignment horizontal="center" vertical="center" wrapText="1" readingOrder="1"/>
    </xf>
    <xf numFmtId="0" fontId="34" fillId="7" borderId="0" xfId="0" applyFont="1" applyFill="1" applyAlignment="1">
      <alignment horizontal="center" vertical="center" wrapText="1" readingOrder="1"/>
    </xf>
    <xf numFmtId="0" fontId="34" fillId="7" borderId="17" xfId="0" applyFont="1" applyFill="1" applyBorder="1" applyAlignment="1">
      <alignment horizontal="center" vertical="center" wrapText="1" readingOrder="1"/>
    </xf>
    <xf numFmtId="0" fontId="34" fillId="4" borderId="16" xfId="0" applyFont="1" applyFill="1" applyBorder="1" applyAlignment="1">
      <alignment horizontal="center" vertical="center" wrapText="1" readingOrder="1"/>
    </xf>
    <xf numFmtId="0" fontId="34" fillId="4" borderId="0" xfId="0" applyFont="1" applyFill="1" applyAlignment="1">
      <alignment horizontal="center" vertical="center" wrapText="1" readingOrder="1"/>
    </xf>
    <xf numFmtId="0" fontId="34" fillId="4" borderId="17" xfId="0" applyFont="1" applyFill="1" applyBorder="1" applyAlignment="1">
      <alignment horizontal="center" vertical="center" wrapText="1" readingOrder="1"/>
    </xf>
    <xf numFmtId="0" fontId="34" fillId="22" borderId="16" xfId="0" applyFont="1" applyFill="1" applyBorder="1" applyAlignment="1">
      <alignment horizontal="center" vertical="center" wrapText="1" readingOrder="1"/>
    </xf>
    <xf numFmtId="0" fontId="34" fillId="22" borderId="0" xfId="0" applyFont="1" applyFill="1" applyAlignment="1">
      <alignment horizontal="center" vertical="center" wrapText="1" readingOrder="1"/>
    </xf>
    <xf numFmtId="0" fontId="35" fillId="0" borderId="13"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0" xfId="0" applyFont="1" applyBorder="1" applyAlignment="1">
      <alignment horizontal="center" vertical="center"/>
    </xf>
    <xf numFmtId="0" fontId="35" fillId="0" borderId="14" xfId="0" applyFont="1" applyBorder="1" applyAlignment="1">
      <alignment horizontal="center" vertical="center"/>
    </xf>
    <xf numFmtId="0" fontId="35" fillId="0" borderId="9" xfId="0" applyFont="1" applyBorder="1" applyAlignment="1">
      <alignment horizontal="center" vertical="center"/>
    </xf>
    <xf numFmtId="0" fontId="35" fillId="0" borderId="0" xfId="0" applyFont="1" applyAlignment="1">
      <alignment horizontal="center" vertical="center"/>
    </xf>
    <xf numFmtId="0" fontId="35" fillId="0" borderId="8"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35" fillId="0" borderId="7" xfId="0" applyFont="1" applyBorder="1" applyAlignment="1">
      <alignment horizontal="center" vertical="center"/>
    </xf>
    <xf numFmtId="0" fontId="34" fillId="21" borderId="0" xfId="0" applyFont="1" applyFill="1" applyAlignment="1">
      <alignment horizontal="center" vertical="center" wrapText="1" readingOrder="1"/>
    </xf>
    <xf numFmtId="14" fontId="36" fillId="0" borderId="1" xfId="0" applyNumberFormat="1" applyFont="1" applyBorder="1" applyAlignment="1">
      <alignment horizontal="center"/>
    </xf>
    <xf numFmtId="0" fontId="36" fillId="0" borderId="1" xfId="0" applyFont="1" applyBorder="1" applyAlignment="1">
      <alignment horizontal="center"/>
    </xf>
    <xf numFmtId="0" fontId="36" fillId="0" borderId="1" xfId="0" applyFont="1" applyBorder="1" applyAlignment="1">
      <alignment horizontal="left" vertical="center" wrapText="1"/>
    </xf>
    <xf numFmtId="0" fontId="35" fillId="0" borderId="9" xfId="0" applyFont="1" applyBorder="1" applyAlignment="1">
      <alignment horizontal="center" vertical="center" wrapText="1"/>
    </xf>
    <xf numFmtId="0" fontId="34" fillId="21" borderId="0" xfId="0" applyFont="1" applyFill="1" applyAlignment="1">
      <alignment horizontal="center" vertical="center" textRotation="90" wrapText="1" readingOrder="1"/>
    </xf>
    <xf numFmtId="0" fontId="32" fillId="0" borderId="13" xfId="0" applyFont="1" applyBorder="1" applyAlignment="1">
      <alignment horizontal="center" vertical="center"/>
    </xf>
    <xf numFmtId="0" fontId="32" fillId="0" borderId="10" xfId="0" applyFont="1" applyBorder="1" applyAlignment="1">
      <alignment horizontal="center" vertical="center"/>
    </xf>
    <xf numFmtId="0" fontId="32" fillId="0" borderId="14" xfId="0" applyFont="1" applyBorder="1" applyAlignment="1">
      <alignment horizontal="center" vertical="center"/>
    </xf>
    <xf numFmtId="0" fontId="32" fillId="0" borderId="9"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7" xfId="0" applyFont="1" applyBorder="1" applyAlignment="1">
      <alignment horizontal="center" vertical="center"/>
    </xf>
    <xf numFmtId="0" fontId="34" fillId="5" borderId="16" xfId="0" applyFont="1" applyFill="1" applyBorder="1" applyAlignment="1">
      <alignment horizontal="center" vertical="center" wrapText="1" readingOrder="1"/>
    </xf>
    <xf numFmtId="0" fontId="34" fillId="5" borderId="0" xfId="0" applyFont="1" applyFill="1" applyAlignment="1">
      <alignment horizontal="center" vertical="center" wrapText="1" readingOrder="1"/>
    </xf>
    <xf numFmtId="0" fontId="34" fillId="5" borderId="17" xfId="0" applyFont="1" applyFill="1" applyBorder="1" applyAlignment="1">
      <alignment horizontal="center" vertical="center" wrapText="1" readingOrder="1"/>
    </xf>
    <xf numFmtId="0" fontId="37" fillId="0" borderId="1" xfId="0" applyFont="1" applyBorder="1" applyAlignment="1">
      <alignment horizontal="center" vertical="center"/>
    </xf>
    <xf numFmtId="0" fontId="10" fillId="6" borderId="8" xfId="0" applyFont="1" applyFill="1" applyBorder="1" applyAlignment="1">
      <alignment horizontal="center" wrapText="1"/>
    </xf>
    <xf numFmtId="0" fontId="10" fillId="6" borderId="7" xfId="0" applyFont="1"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xf>
    <xf numFmtId="0" fontId="6" fillId="3" borderId="1" xfId="0" applyFont="1" applyFill="1" applyBorder="1" applyAlignment="1">
      <alignment horizontal="center" vertical="center" wrapText="1"/>
    </xf>
    <xf numFmtId="0" fontId="5" fillId="3" borderId="4" xfId="1" applyFont="1" applyFill="1" applyBorder="1" applyAlignment="1">
      <alignment horizontal="left" vertical="center" wrapText="1"/>
    </xf>
    <xf numFmtId="0" fontId="5" fillId="3" borderId="5" xfId="1" applyFont="1" applyFill="1" applyBorder="1" applyAlignment="1">
      <alignment horizontal="left" vertical="center" wrapText="1"/>
    </xf>
    <xf numFmtId="0" fontId="5" fillId="3" borderId="6" xfId="1" applyFont="1" applyFill="1" applyBorder="1" applyAlignment="1">
      <alignment horizontal="left" vertical="center" wrapText="1"/>
    </xf>
    <xf numFmtId="0" fontId="0" fillId="0" borderId="1" xfId="0" applyBorder="1" applyAlignment="1">
      <alignment horizontal="left" wrapText="1"/>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xf>
    <xf numFmtId="0" fontId="10" fillId="3" borderId="1" xfId="0" applyFont="1" applyFill="1" applyBorder="1" applyAlignment="1">
      <alignment horizontal="center"/>
    </xf>
    <xf numFmtId="0" fontId="0" fillId="0" borderId="4" xfId="0" applyBorder="1" applyAlignment="1">
      <alignment horizontal="lef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wrapText="1"/>
    </xf>
    <xf numFmtId="0" fontId="0" fillId="0" borderId="5" xfId="0" applyBorder="1" applyAlignment="1">
      <alignment horizontal="left"/>
    </xf>
    <xf numFmtId="0" fontId="0" fillId="0" borderId="6" xfId="0" applyBorder="1" applyAlignment="1">
      <alignment horizontal="left"/>
    </xf>
    <xf numFmtId="0" fontId="0" fillId="0" borderId="4" xfId="0" applyBorder="1" applyAlignment="1">
      <alignment horizontal="left" vertical="center"/>
    </xf>
  </cellXfs>
  <cellStyles count="15">
    <cellStyle name="Comma 2" xfId="2"/>
    <cellStyle name="Comma 2 2" xfId="8"/>
    <cellStyle name="Millares [0]" xfId="13" builtinId="6"/>
    <cellStyle name="Millares [0] 2" xfId="14"/>
    <cellStyle name="Normal" xfId="0" builtinId="0"/>
    <cellStyle name="Normal - Style1 2" xfId="11"/>
    <cellStyle name="Normal 2" xfId="4"/>
    <cellStyle name="Normal 2 2" xfId="12"/>
    <cellStyle name="Normal 3" xfId="1"/>
    <cellStyle name="Normal 4" xfId="6"/>
    <cellStyle name="Normal 4 2" xfId="10"/>
    <cellStyle name="Percent 2" xfId="5"/>
    <cellStyle name="Percent 3" xfId="3"/>
    <cellStyle name="Percent 3 2" xfId="9"/>
    <cellStyle name="Porcentaje" xfId="7" builtinId="5"/>
  </cellStyles>
  <dxfs count="9">
    <dxf>
      <fill>
        <patternFill>
          <bgColor rgb="FFFFFF00"/>
        </patternFill>
      </fill>
    </dxf>
    <dxf>
      <fill>
        <patternFill>
          <bgColor rgb="FF66FF33"/>
        </patternFill>
      </fill>
    </dxf>
    <dxf>
      <fill>
        <patternFill>
          <bgColor rgb="FFFFC000"/>
        </patternFill>
      </fill>
    </dxf>
    <dxf>
      <fill>
        <patternFill>
          <bgColor rgb="FFFF0000"/>
        </patternFill>
      </fill>
    </dxf>
    <dxf>
      <fill>
        <patternFill>
          <bgColor rgb="FFFFFF00"/>
        </patternFill>
      </fill>
    </dxf>
    <dxf>
      <fill>
        <patternFill>
          <bgColor rgb="FF66FF33"/>
        </patternFill>
      </fill>
    </dxf>
    <dxf>
      <fill>
        <patternFill>
          <bgColor rgb="FFFFC000"/>
        </patternFill>
      </fill>
    </dxf>
    <dxf>
      <fill>
        <patternFill>
          <bgColor rgb="FFFF0000"/>
        </patternFill>
      </fill>
    </dxf>
    <dxf>
      <fill>
        <patternFill patternType="none">
          <fgColor indexed="64"/>
          <bgColor indexed="65"/>
        </patternFill>
      </fill>
    </dxf>
  </dxfs>
  <tableStyles count="0" defaultTableStyle="TableStyleMedium9" defaultPivotStyle="PivotStyleLight16"/>
  <colors>
    <mruColors>
      <color rgb="FF00FF00"/>
      <color rgb="FF66FF33"/>
      <color rgb="FF99FF33"/>
      <color rgb="FFFFFF99"/>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204035</xdr:colOff>
      <xdr:row>0</xdr:row>
      <xdr:rowOff>50133</xdr:rowOff>
    </xdr:from>
    <xdr:ext cx="1751096" cy="532898"/>
    <xdr:pic>
      <xdr:nvPicPr>
        <xdr:cNvPr id="2" name="image2.jpg">
          <a:extLst>
            <a:ext uri="{FF2B5EF4-FFF2-40B4-BE49-F238E27FC236}">
              <a16:creationId xmlns="" xmlns:a16="http://schemas.microsoft.com/office/drawing/2014/main" id="{0C616EAC-0CAC-45D3-B759-68E49F503D30}"/>
            </a:ext>
          </a:extLst>
        </xdr:cNvPr>
        <xdr:cNvPicPr preferRelativeResize="0"/>
      </xdr:nvPicPr>
      <xdr:blipFill>
        <a:blip xmlns:r="http://schemas.openxmlformats.org/officeDocument/2006/relationships" r:embed="rId1" cstate="print"/>
        <a:stretch>
          <a:fillRect/>
        </a:stretch>
      </xdr:blipFill>
      <xdr:spPr>
        <a:xfrm>
          <a:off x="414588" y="50133"/>
          <a:ext cx="1751096" cy="53289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57978</xdr:colOff>
      <xdr:row>0</xdr:row>
      <xdr:rowOff>0</xdr:rowOff>
    </xdr:from>
    <xdr:ext cx="2551871" cy="590550"/>
    <xdr:pic>
      <xdr:nvPicPr>
        <xdr:cNvPr id="4" name="image2.jpg">
          <a:extLst>
            <a:ext uri="{FF2B5EF4-FFF2-40B4-BE49-F238E27FC236}">
              <a16:creationId xmlns="" xmlns:a16="http://schemas.microsoft.com/office/drawing/2014/main" id="{0A1A4DDA-19CF-4990-B64C-6889F3774E04}"/>
            </a:ext>
          </a:extLst>
        </xdr:cNvPr>
        <xdr:cNvPicPr preferRelativeResize="0"/>
      </xdr:nvPicPr>
      <xdr:blipFill rotWithShape="1">
        <a:blip xmlns:r="http://schemas.openxmlformats.org/officeDocument/2006/relationships" r:embed="rId1" cstate="print"/>
        <a:srcRect l="2760"/>
        <a:stretch/>
      </xdr:blipFill>
      <xdr:spPr>
        <a:xfrm>
          <a:off x="57978" y="0"/>
          <a:ext cx="2551871" cy="5905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180202</xdr:colOff>
      <xdr:row>0</xdr:row>
      <xdr:rowOff>0</xdr:rowOff>
    </xdr:from>
    <xdr:ext cx="2145196" cy="538370"/>
    <xdr:pic>
      <xdr:nvPicPr>
        <xdr:cNvPr id="4" name="image2.jpg">
          <a:extLst>
            <a:ext uri="{FF2B5EF4-FFF2-40B4-BE49-F238E27FC236}">
              <a16:creationId xmlns="" xmlns:a16="http://schemas.microsoft.com/office/drawing/2014/main" id="{4D4C8F02-DF46-464D-90B6-FAA3A81662C6}"/>
            </a:ext>
          </a:extLst>
        </xdr:cNvPr>
        <xdr:cNvPicPr preferRelativeResize="0"/>
      </xdr:nvPicPr>
      <xdr:blipFill rotWithShape="1">
        <a:blip xmlns:r="http://schemas.openxmlformats.org/officeDocument/2006/relationships" r:embed="rId1" cstate="print"/>
        <a:srcRect l="2760"/>
        <a:stretch/>
      </xdr:blipFill>
      <xdr:spPr>
        <a:xfrm>
          <a:off x="180202" y="0"/>
          <a:ext cx="2145196" cy="53837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180202</xdr:colOff>
      <xdr:row>0</xdr:row>
      <xdr:rowOff>0</xdr:rowOff>
    </xdr:from>
    <xdr:ext cx="2145196" cy="538370"/>
    <xdr:pic>
      <xdr:nvPicPr>
        <xdr:cNvPr id="2" name="image2.jpg">
          <a:extLst>
            <a:ext uri="{FF2B5EF4-FFF2-40B4-BE49-F238E27FC236}">
              <a16:creationId xmlns="" xmlns:a16="http://schemas.microsoft.com/office/drawing/2014/main" id="{AF6D1E7E-09C7-4792-A281-531B4EA907C2}"/>
            </a:ext>
          </a:extLst>
        </xdr:cNvPr>
        <xdr:cNvPicPr preferRelativeResize="0"/>
      </xdr:nvPicPr>
      <xdr:blipFill rotWithShape="1">
        <a:blip xmlns:r="http://schemas.openxmlformats.org/officeDocument/2006/relationships" r:embed="rId1" cstate="print"/>
        <a:srcRect l="2760"/>
        <a:stretch/>
      </xdr:blipFill>
      <xdr:spPr>
        <a:xfrm>
          <a:off x="180202" y="0"/>
          <a:ext cx="2145196" cy="53837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115397</xdr:rowOff>
    </xdr:from>
    <xdr:ext cx="3508733" cy="1002756"/>
    <xdr:pic>
      <xdr:nvPicPr>
        <xdr:cNvPr id="2" name="image2.jpg">
          <a:extLst>
            <a:ext uri="{FF2B5EF4-FFF2-40B4-BE49-F238E27FC236}">
              <a16:creationId xmlns="" xmlns:a16="http://schemas.microsoft.com/office/drawing/2014/main" id="{3C9FEF69-63A2-4932-AEBE-D86137C1A9BC}"/>
            </a:ext>
          </a:extLst>
        </xdr:cNvPr>
        <xdr:cNvPicPr preferRelativeResize="0"/>
      </xdr:nvPicPr>
      <xdr:blipFill rotWithShape="1">
        <a:blip xmlns:r="http://schemas.openxmlformats.org/officeDocument/2006/relationships" r:embed="rId1" cstate="print"/>
        <a:srcRect l="2760"/>
        <a:stretch/>
      </xdr:blipFill>
      <xdr:spPr>
        <a:xfrm>
          <a:off x="0" y="384582"/>
          <a:ext cx="3508733" cy="1002756"/>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231794</xdr:colOff>
      <xdr:row>1</xdr:row>
      <xdr:rowOff>99217</xdr:rowOff>
    </xdr:from>
    <xdr:ext cx="3617894" cy="1250157"/>
    <xdr:pic>
      <xdr:nvPicPr>
        <xdr:cNvPr id="2" name="image2.jpg">
          <a:extLst>
            <a:ext uri="{FF2B5EF4-FFF2-40B4-BE49-F238E27FC236}">
              <a16:creationId xmlns="" xmlns:a16="http://schemas.microsoft.com/office/drawing/2014/main" id="{038A191D-E805-4A8A-AD2E-45DDA276BF80}"/>
            </a:ext>
          </a:extLst>
        </xdr:cNvPr>
        <xdr:cNvPicPr preferRelativeResize="0"/>
      </xdr:nvPicPr>
      <xdr:blipFill rotWithShape="1">
        <a:blip xmlns:r="http://schemas.openxmlformats.org/officeDocument/2006/relationships" r:embed="rId1" cstate="print"/>
        <a:srcRect l="2760"/>
        <a:stretch/>
      </xdr:blipFill>
      <xdr:spPr>
        <a:xfrm>
          <a:off x="231794" y="337342"/>
          <a:ext cx="3617894" cy="1250157"/>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Luis Guillermo Patiño Muñoz" id="{9003E247-82A9-4B7E-904C-4EFA844F5D63}" userId="S::luis.patino@dnbc.gov.co::58c62001-4e1f-4162-ba11-7545df6c6bef"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C6" dT="2021-10-06T15:06:24.44" personId="{9003E247-82A9-4B7E-904C-4EFA844F5D63}" id="{87C90A3F-6C41-4CC5-B275-0EBF21E18578}">
    <text>Actividades dentro del flujo del proceso donde existe evidencia o se tienen indicios de que pueden ocurrir eventos de riesgo operativo y deben mantenerse bajo control</text>
  </threadedComment>
  <threadedComment ref="AD6" dT="2021-10-06T15:07:31.55" personId="{9003E247-82A9-4B7E-904C-4EFA844F5D63}" id="{8CF2A9C7-0871-442E-BF08-F09B3A2AA12D}">
    <text>el área de impacto es la consecuencia económica o reputacional a la cual se ve expuesta la organización en caso de materializarse un riesgo</text>
  </threadedComment>
  <threadedComment ref="AE6" dT="2021-10-06T15:10:22.77" personId="{9003E247-82A9-4B7E-904C-4EFA844F5D63}" id="{D7691C1B-C1EE-49D2-8AA5-342D6D14C266}">
    <text>son las fuentes generadoras de riesgos: Procesos, Talento Humano, Tecnología, Infraestructura, evento externo</text>
  </threadedComment>
  <threadedComment ref="AF6" dT="2021-10-06T15:14:13.62" personId="{9003E247-82A9-4B7E-904C-4EFA844F5D63}" id="{0C0FDE02-A417-40D7-ADBD-08347F85943E}">
    <text>En lo posblke iniciar con la frase Posibilidad de, y debe contener Impacto (que?) + Causa Inmediata (como?) + Causa Raiz (por que)</text>
  </threadedComment>
  <threadedComment ref="AG6" dT="2021-10-06T15:16:02.78" personId="{9003E247-82A9-4B7E-904C-4EFA844F5D63}" id="{78194232-4A54-4027-B85C-2E56BDB9369A}">
    <text>Tener en cuanta las categorias definidas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1"/>
  <sheetViews>
    <sheetView showGridLines="0" topLeftCell="A19" zoomScale="95" zoomScaleNormal="95" workbookViewId="0">
      <selection activeCell="D21" sqref="D21"/>
    </sheetView>
  </sheetViews>
  <sheetFormatPr baseColWidth="10" defaultColWidth="11.42578125" defaultRowHeight="15" x14ac:dyDescent="0.25"/>
  <cols>
    <col min="1" max="1" width="3.140625" customWidth="1"/>
    <col min="2" max="2" width="16.140625" customWidth="1"/>
    <col min="3" max="3" width="20.7109375" customWidth="1"/>
    <col min="4" max="5" width="61.85546875" customWidth="1"/>
    <col min="6" max="6" width="16" customWidth="1"/>
    <col min="7" max="7" width="13.42578125" bestFit="1" customWidth="1"/>
  </cols>
  <sheetData>
    <row r="1" spans="2:7" s="16" customFormat="1" ht="18" x14ac:dyDescent="0.2">
      <c r="B1" s="383"/>
      <c r="C1" s="384"/>
      <c r="D1" s="389" t="s">
        <v>0</v>
      </c>
      <c r="E1" s="390"/>
      <c r="F1" s="72" t="s">
        <v>1</v>
      </c>
      <c r="G1" s="150" t="s">
        <v>2</v>
      </c>
    </row>
    <row r="2" spans="2:7" ht="18" customHeight="1" x14ac:dyDescent="0.25">
      <c r="B2" s="385"/>
      <c r="C2" s="386"/>
      <c r="D2" s="391" t="s">
        <v>3</v>
      </c>
      <c r="E2" s="392"/>
      <c r="F2" s="72" t="s">
        <v>4</v>
      </c>
      <c r="G2" s="150">
        <v>4</v>
      </c>
    </row>
    <row r="3" spans="2:7" ht="18" customHeight="1" x14ac:dyDescent="0.25">
      <c r="B3" s="387"/>
      <c r="C3" s="388"/>
      <c r="D3" s="393" t="s">
        <v>5</v>
      </c>
      <c r="E3" s="394"/>
      <c r="F3" s="72" t="s">
        <v>6</v>
      </c>
      <c r="G3" s="86">
        <v>44377</v>
      </c>
    </row>
    <row r="4" spans="2:7" x14ac:dyDescent="0.25">
      <c r="B4" s="61"/>
      <c r="F4" s="73"/>
      <c r="G4" s="74"/>
    </row>
    <row r="5" spans="2:7" ht="201" customHeight="1" x14ac:dyDescent="0.25">
      <c r="B5" s="381" t="s">
        <v>7</v>
      </c>
      <c r="C5" s="381"/>
      <c r="D5" s="381"/>
      <c r="E5" s="381"/>
      <c r="F5" s="381"/>
      <c r="G5" s="381"/>
    </row>
    <row r="6" spans="2:7" x14ac:dyDescent="0.25">
      <c r="B6" s="240"/>
      <c r="C6" s="88"/>
      <c r="D6" s="88"/>
      <c r="E6" s="88"/>
      <c r="F6" s="241"/>
      <c r="G6" s="242"/>
    </row>
    <row r="7" spans="2:7" x14ac:dyDescent="0.25">
      <c r="B7" s="240"/>
      <c r="C7" s="88"/>
      <c r="D7" s="88"/>
      <c r="E7" s="88"/>
      <c r="F7" s="241"/>
      <c r="G7" s="242"/>
    </row>
    <row r="8" spans="2:7" ht="55.5" customHeight="1" x14ac:dyDescent="0.25">
      <c r="B8" s="243" t="s">
        <v>8</v>
      </c>
      <c r="C8" s="382" t="s">
        <v>9</v>
      </c>
      <c r="D8" s="382"/>
      <c r="E8" s="382"/>
      <c r="F8" s="382"/>
      <c r="G8" s="382"/>
    </row>
    <row r="9" spans="2:7" ht="45.75" customHeight="1" x14ac:dyDescent="0.25">
      <c r="B9" s="243" t="s">
        <v>10</v>
      </c>
      <c r="C9" s="382" t="s">
        <v>11</v>
      </c>
      <c r="D9" s="382"/>
      <c r="E9" s="382"/>
      <c r="F9" s="382"/>
      <c r="G9" s="382"/>
    </row>
    <row r="10" spans="2:7" x14ac:dyDescent="0.25">
      <c r="B10" s="240"/>
      <c r="C10" s="88"/>
      <c r="D10" s="88"/>
      <c r="E10" s="88"/>
      <c r="F10" s="241"/>
      <c r="G10" s="242"/>
    </row>
    <row r="11" spans="2:7" x14ac:dyDescent="0.25">
      <c r="B11" s="88"/>
      <c r="C11" s="88"/>
      <c r="D11" s="88"/>
      <c r="E11" s="88"/>
      <c r="F11" s="88"/>
      <c r="G11" s="88"/>
    </row>
    <row r="12" spans="2:7" x14ac:dyDescent="0.25">
      <c r="B12" s="244" t="s">
        <v>12</v>
      </c>
      <c r="C12" s="245" t="s">
        <v>13</v>
      </c>
      <c r="D12" s="245" t="s">
        <v>14</v>
      </c>
      <c r="E12" s="379" t="s">
        <v>15</v>
      </c>
      <c r="F12" s="380"/>
      <c r="G12" s="244" t="s">
        <v>16</v>
      </c>
    </row>
    <row r="13" spans="2:7" ht="111" customHeight="1" x14ac:dyDescent="0.25">
      <c r="B13" s="200" t="s">
        <v>17</v>
      </c>
      <c r="C13" s="200" t="s">
        <v>18</v>
      </c>
      <c r="D13" s="239" t="s">
        <v>19</v>
      </c>
      <c r="E13" s="378" t="s">
        <v>20</v>
      </c>
      <c r="F13" s="378"/>
      <c r="G13" s="201" t="s">
        <v>21</v>
      </c>
    </row>
    <row r="14" spans="2:7" ht="120" customHeight="1" x14ac:dyDescent="0.25">
      <c r="B14" s="200" t="s">
        <v>17</v>
      </c>
      <c r="C14" s="200" t="s">
        <v>22</v>
      </c>
      <c r="D14" s="239" t="s">
        <v>23</v>
      </c>
      <c r="E14" s="378" t="s">
        <v>24</v>
      </c>
      <c r="F14" s="378"/>
      <c r="G14" s="201" t="s">
        <v>25</v>
      </c>
    </row>
    <row r="15" spans="2:7" ht="93" customHeight="1" x14ac:dyDescent="0.25">
      <c r="B15" s="200" t="s">
        <v>17</v>
      </c>
      <c r="C15" s="200" t="s">
        <v>26</v>
      </c>
      <c r="D15" s="239" t="s">
        <v>27</v>
      </c>
      <c r="E15" s="378" t="s">
        <v>28</v>
      </c>
      <c r="F15" s="378"/>
      <c r="G15" s="201" t="s">
        <v>29</v>
      </c>
    </row>
    <row r="16" spans="2:7" ht="107.25" customHeight="1" x14ac:dyDescent="0.25">
      <c r="B16" s="200" t="s">
        <v>17</v>
      </c>
      <c r="C16" s="200" t="s">
        <v>30</v>
      </c>
      <c r="D16" s="239" t="s">
        <v>31</v>
      </c>
      <c r="E16" s="378" t="s">
        <v>32</v>
      </c>
      <c r="F16" s="378"/>
      <c r="G16" s="201" t="s">
        <v>33</v>
      </c>
    </row>
    <row r="17" spans="2:7" ht="96" customHeight="1" x14ac:dyDescent="0.25">
      <c r="B17" s="200" t="s">
        <v>17</v>
      </c>
      <c r="C17" s="200" t="s">
        <v>34</v>
      </c>
      <c r="D17" s="239" t="s">
        <v>35</v>
      </c>
      <c r="E17" s="378" t="s">
        <v>36</v>
      </c>
      <c r="F17" s="378"/>
      <c r="G17" s="201" t="s">
        <v>37</v>
      </c>
    </row>
    <row r="18" spans="2:7" ht="48" x14ac:dyDescent="0.25">
      <c r="B18" s="200" t="s">
        <v>38</v>
      </c>
      <c r="C18" s="200" t="s">
        <v>39</v>
      </c>
      <c r="D18" s="239" t="s">
        <v>40</v>
      </c>
      <c r="E18" s="378" t="s">
        <v>41</v>
      </c>
      <c r="F18" s="378"/>
      <c r="G18" s="201" t="s">
        <v>42</v>
      </c>
    </row>
    <row r="19" spans="2:7" ht="108" x14ac:dyDescent="0.25">
      <c r="B19" s="200" t="s">
        <v>38</v>
      </c>
      <c r="C19" s="200" t="s">
        <v>43</v>
      </c>
      <c r="D19" s="239" t="s">
        <v>44</v>
      </c>
      <c r="E19" s="378" t="s">
        <v>45</v>
      </c>
      <c r="F19" s="378"/>
      <c r="G19" s="201" t="s">
        <v>46</v>
      </c>
    </row>
    <row r="20" spans="2:7" ht="72" x14ac:dyDescent="0.25">
      <c r="B20" s="200" t="s">
        <v>38</v>
      </c>
      <c r="C20" s="200" t="s">
        <v>47</v>
      </c>
      <c r="D20" s="239" t="s">
        <v>48</v>
      </c>
      <c r="E20" s="378" t="s">
        <v>49</v>
      </c>
      <c r="F20" s="378"/>
      <c r="G20" s="201" t="s">
        <v>50</v>
      </c>
    </row>
    <row r="21" spans="2:7" ht="84" x14ac:dyDescent="0.25">
      <c r="B21" s="200" t="s">
        <v>38</v>
      </c>
      <c r="C21" s="200" t="s">
        <v>51</v>
      </c>
      <c r="D21" s="239" t="s">
        <v>52</v>
      </c>
      <c r="E21" s="378" t="s">
        <v>53</v>
      </c>
      <c r="F21" s="378"/>
      <c r="G21" s="201" t="s">
        <v>54</v>
      </c>
    </row>
    <row r="22" spans="2:7" ht="36" x14ac:dyDescent="0.25">
      <c r="B22" s="200" t="s">
        <v>38</v>
      </c>
      <c r="C22" s="200" t="s">
        <v>55</v>
      </c>
      <c r="D22" s="239" t="s">
        <v>56</v>
      </c>
      <c r="E22" s="378" t="s">
        <v>57</v>
      </c>
      <c r="F22" s="378"/>
      <c r="G22" s="201" t="s">
        <v>58</v>
      </c>
    </row>
    <row r="23" spans="2:7" ht="72" x14ac:dyDescent="0.25">
      <c r="B23" s="200" t="s">
        <v>59</v>
      </c>
      <c r="C23" s="200" t="s">
        <v>60</v>
      </c>
      <c r="D23" s="239" t="s">
        <v>61</v>
      </c>
      <c r="E23" s="378" t="s">
        <v>62</v>
      </c>
      <c r="F23" s="378"/>
      <c r="G23" s="201" t="s">
        <v>63</v>
      </c>
    </row>
    <row r="24" spans="2:7" ht="60" x14ac:dyDescent="0.25">
      <c r="B24" s="200" t="s">
        <v>59</v>
      </c>
      <c r="C24" s="200" t="s">
        <v>64</v>
      </c>
      <c r="D24" s="239" t="s">
        <v>65</v>
      </c>
      <c r="E24" s="378" t="s">
        <v>66</v>
      </c>
      <c r="F24" s="378"/>
      <c r="G24" s="201" t="s">
        <v>67</v>
      </c>
    </row>
    <row r="25" spans="2:7" ht="60" x14ac:dyDescent="0.25">
      <c r="B25" s="200" t="s">
        <v>59</v>
      </c>
      <c r="C25" s="200" t="s">
        <v>68</v>
      </c>
      <c r="D25" s="239" t="s">
        <v>69</v>
      </c>
      <c r="E25" s="378" t="s">
        <v>70</v>
      </c>
      <c r="F25" s="378"/>
      <c r="G25" s="201" t="s">
        <v>71</v>
      </c>
    </row>
    <row r="26" spans="2:7" ht="48" x14ac:dyDescent="0.25">
      <c r="B26" s="200" t="s">
        <v>59</v>
      </c>
      <c r="C26" s="200" t="s">
        <v>72</v>
      </c>
      <c r="D26" s="239" t="s">
        <v>73</v>
      </c>
      <c r="E26" s="378" t="s">
        <v>74</v>
      </c>
      <c r="F26" s="378"/>
      <c r="G26" s="201" t="s">
        <v>75</v>
      </c>
    </row>
    <row r="27" spans="2:7" ht="60" x14ac:dyDescent="0.25">
      <c r="B27" s="200" t="s">
        <v>59</v>
      </c>
      <c r="C27" s="200" t="s">
        <v>76</v>
      </c>
      <c r="D27" s="239" t="s">
        <v>77</v>
      </c>
      <c r="E27" s="378" t="s">
        <v>78</v>
      </c>
      <c r="F27" s="378"/>
      <c r="G27" s="201" t="s">
        <v>79</v>
      </c>
    </row>
    <row r="28" spans="2:7" ht="48" x14ac:dyDescent="0.25">
      <c r="B28" s="200" t="s">
        <v>59</v>
      </c>
      <c r="C28" s="200" t="s">
        <v>80</v>
      </c>
      <c r="D28" s="239" t="s">
        <v>81</v>
      </c>
      <c r="E28" s="378" t="s">
        <v>82</v>
      </c>
      <c r="F28" s="378"/>
      <c r="G28" s="201" t="s">
        <v>83</v>
      </c>
    </row>
    <row r="29" spans="2:7" ht="48" x14ac:dyDescent="0.25">
      <c r="B29" s="200" t="s">
        <v>59</v>
      </c>
      <c r="C29" s="200" t="s">
        <v>84</v>
      </c>
      <c r="D29" s="377" t="s">
        <v>85</v>
      </c>
      <c r="E29" s="378" t="s">
        <v>86</v>
      </c>
      <c r="F29" s="378"/>
      <c r="G29" s="201" t="s">
        <v>87</v>
      </c>
    </row>
    <row r="30" spans="2:7" ht="48" x14ac:dyDescent="0.25">
      <c r="B30" s="200" t="s">
        <v>59</v>
      </c>
      <c r="C30" s="200" t="s">
        <v>88</v>
      </c>
      <c r="D30" s="239" t="s">
        <v>89</v>
      </c>
      <c r="E30" s="378" t="s">
        <v>90</v>
      </c>
      <c r="F30" s="378"/>
      <c r="G30" s="201" t="s">
        <v>91</v>
      </c>
    </row>
    <row r="31" spans="2:7" ht="48" x14ac:dyDescent="0.25">
      <c r="B31" s="200" t="s">
        <v>92</v>
      </c>
      <c r="C31" s="200" t="s">
        <v>92</v>
      </c>
      <c r="D31" s="239" t="s">
        <v>93</v>
      </c>
      <c r="E31" s="378" t="s">
        <v>86</v>
      </c>
      <c r="F31" s="378"/>
      <c r="G31" s="201" t="s">
        <v>94</v>
      </c>
    </row>
  </sheetData>
  <mergeCells count="27">
    <mergeCell ref="E12:F12"/>
    <mergeCell ref="B5:G5"/>
    <mergeCell ref="C8:G8"/>
    <mergeCell ref="C9:G9"/>
    <mergeCell ref="B1:C3"/>
    <mergeCell ref="D1:E1"/>
    <mergeCell ref="D2:E2"/>
    <mergeCell ref="D3:E3"/>
    <mergeCell ref="E17:F17"/>
    <mergeCell ref="E13:F13"/>
    <mergeCell ref="E14:F14"/>
    <mergeCell ref="E15:F15"/>
    <mergeCell ref="E16:F16"/>
    <mergeCell ref="E18:F18"/>
    <mergeCell ref="E19:F19"/>
    <mergeCell ref="E20:F20"/>
    <mergeCell ref="E21:F21"/>
    <mergeCell ref="E22:F22"/>
    <mergeCell ref="E28:F28"/>
    <mergeCell ref="E29:F29"/>
    <mergeCell ref="E30:F30"/>
    <mergeCell ref="E31:F31"/>
    <mergeCell ref="E23:F23"/>
    <mergeCell ref="E24:F24"/>
    <mergeCell ref="E25:F25"/>
    <mergeCell ref="E26:F26"/>
    <mergeCell ref="E27:F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dimension ref="A1:XEJ107"/>
  <sheetViews>
    <sheetView showGridLines="0" tabSelected="1" topLeftCell="A4" zoomScaleNormal="100" workbookViewId="0">
      <pane xSplit="4" ySplit="3" topLeftCell="E19" activePane="bottomRight" state="frozen"/>
      <selection pane="topRight" activeCell="E4" sqref="E4"/>
      <selection pane="bottomLeft" activeCell="A7" sqref="A7"/>
      <selection pane="bottomRight" activeCell="A21" sqref="A21"/>
    </sheetView>
  </sheetViews>
  <sheetFormatPr baseColWidth="10" defaultColWidth="11.140625" defaultRowHeight="15" zeroHeight="1" x14ac:dyDescent="0.25"/>
  <cols>
    <col min="1" max="1" width="15.85546875" style="88" customWidth="1"/>
    <col min="2" max="2" width="5.5703125" style="88" hidden="1" customWidth="1"/>
    <col min="3" max="3" width="4.85546875" style="88" hidden="1" customWidth="1"/>
    <col min="4" max="4" width="6.140625" style="88" hidden="1" customWidth="1"/>
    <col min="5" max="6" width="12.85546875" style="238" customWidth="1"/>
    <col min="7" max="7" width="19.5703125" style="189" customWidth="1"/>
    <col min="8" max="8" width="31.42578125" style="189" customWidth="1"/>
    <col min="9" max="9" width="15.7109375" style="189" customWidth="1"/>
    <col min="10" max="10" width="42" style="189" customWidth="1"/>
    <col min="11" max="11" width="12.5703125" style="88" hidden="1" customWidth="1"/>
    <col min="12" max="12" width="15.42578125" style="88" hidden="1" customWidth="1"/>
    <col min="13" max="13" width="16.5703125" style="88" customWidth="1"/>
    <col min="14" max="17" width="6.42578125" style="88" hidden="1" customWidth="1"/>
    <col min="18" max="19" width="10.28515625" style="30" hidden="1" customWidth="1"/>
    <col min="20" max="21" width="9.28515625" style="88" hidden="1" customWidth="1"/>
    <col min="22" max="23" width="10.140625" style="88" hidden="1" customWidth="1"/>
    <col min="24" max="24" width="9.7109375" style="88" hidden="1" customWidth="1"/>
    <col min="25" max="25" width="10.140625" style="88" hidden="1" customWidth="1"/>
    <col min="26" max="26" width="18.5703125" style="88" hidden="1" customWidth="1"/>
    <col min="27" max="27" width="21.42578125" style="190" hidden="1" customWidth="1"/>
    <col min="28" max="28" width="14.5703125" customWidth="1"/>
    <col min="29" max="29" width="13.85546875" customWidth="1"/>
    <col min="30" max="30" width="11.42578125" customWidth="1"/>
    <col min="31" max="31" width="11.7109375" customWidth="1"/>
    <col min="32" max="32" width="13" customWidth="1"/>
    <col min="33" max="33" width="12.140625" customWidth="1"/>
    <col min="34" max="34" width="75.140625" customWidth="1"/>
    <col min="35" max="35" width="40" customWidth="1"/>
    <col min="36" max="36" width="65.85546875" customWidth="1"/>
    <col min="37" max="37" width="69.28515625" customWidth="1"/>
    <col min="16363" max="16363" width="18.28515625" bestFit="1" customWidth="1"/>
    <col min="16364" max="16364" width="24" customWidth="1"/>
    <col min="16365" max="16384" width="24" style="85" customWidth="1"/>
  </cols>
  <sheetData>
    <row r="1" spans="1:16364" s="15" customFormat="1" ht="14.25" x14ac:dyDescent="0.2">
      <c r="A1" s="163"/>
      <c r="B1" s="164"/>
      <c r="C1" s="164"/>
      <c r="D1" s="165"/>
      <c r="E1" s="398" t="s">
        <v>95</v>
      </c>
      <c r="F1" s="399"/>
      <c r="G1" s="399"/>
      <c r="H1" s="399"/>
      <c r="I1" s="399"/>
      <c r="J1" s="400"/>
      <c r="K1" s="411" t="s">
        <v>1</v>
      </c>
      <c r="L1" s="411"/>
      <c r="M1" s="166" t="s">
        <v>2</v>
      </c>
      <c r="N1" s="167"/>
      <c r="O1" s="167"/>
      <c r="P1" s="167"/>
      <c r="Q1" s="167"/>
      <c r="R1" s="168"/>
      <c r="S1" s="168"/>
      <c r="T1" s="167"/>
      <c r="U1" s="167"/>
      <c r="V1" s="167"/>
      <c r="W1" s="167"/>
      <c r="X1" s="169"/>
      <c r="Y1" s="169"/>
      <c r="Z1" s="87"/>
      <c r="AA1" s="169"/>
    </row>
    <row r="2" spans="1:16364" s="15" customFormat="1" ht="23.25" customHeight="1" x14ac:dyDescent="0.2">
      <c r="A2" s="170"/>
      <c r="B2" s="169"/>
      <c r="C2" s="169"/>
      <c r="D2" s="171"/>
      <c r="E2" s="401"/>
      <c r="F2" s="402"/>
      <c r="G2" s="403"/>
      <c r="H2" s="403"/>
      <c r="I2" s="403"/>
      <c r="J2" s="404"/>
      <c r="K2" s="411" t="s">
        <v>4</v>
      </c>
      <c r="L2" s="411"/>
      <c r="M2" s="166">
        <v>4</v>
      </c>
      <c r="N2" s="169"/>
      <c r="O2" s="169"/>
      <c r="P2" s="169"/>
      <c r="Q2" s="169"/>
      <c r="R2" s="168"/>
      <c r="S2" s="168"/>
      <c r="T2" s="167"/>
      <c r="U2" s="167"/>
      <c r="V2" s="167"/>
      <c r="W2" s="167"/>
      <c r="X2" s="169"/>
      <c r="Y2" s="169"/>
      <c r="Z2" s="87"/>
      <c r="AA2" s="169"/>
    </row>
    <row r="3" spans="1:16364" s="15" customFormat="1" ht="19.5" customHeight="1" x14ac:dyDescent="0.25">
      <c r="A3" s="172"/>
      <c r="B3" s="173"/>
      <c r="C3" s="173"/>
      <c r="D3" s="174"/>
      <c r="E3" s="395" t="s">
        <v>96</v>
      </c>
      <c r="F3" s="396"/>
      <c r="G3" s="396"/>
      <c r="H3" s="396"/>
      <c r="I3" s="396"/>
      <c r="J3" s="397"/>
      <c r="K3" s="411" t="s">
        <v>6</v>
      </c>
      <c r="L3" s="411"/>
      <c r="M3" s="175">
        <v>44377</v>
      </c>
      <c r="N3" s="167"/>
      <c r="O3" s="167"/>
      <c r="P3" s="167"/>
      <c r="Q3" s="167"/>
      <c r="R3" s="168"/>
      <c r="S3" s="168"/>
      <c r="T3" s="167"/>
      <c r="U3" s="167"/>
      <c r="V3" s="167"/>
      <c r="W3" s="167"/>
      <c r="X3" s="169"/>
      <c r="Y3" s="169"/>
      <c r="Z3" s="87"/>
      <c r="AA3" s="169"/>
    </row>
    <row r="4" spans="1:16364" x14ac:dyDescent="0.25">
      <c r="A4" s="169"/>
      <c r="B4" s="169"/>
      <c r="C4" s="169"/>
      <c r="D4" s="169"/>
      <c r="E4" s="217"/>
      <c r="F4" s="217"/>
      <c r="G4" s="169"/>
      <c r="H4" s="169"/>
      <c r="I4" s="169"/>
      <c r="J4" s="169"/>
      <c r="K4" s="169"/>
      <c r="L4" s="169"/>
      <c r="M4" s="169"/>
      <c r="N4" s="169"/>
      <c r="O4" s="169"/>
      <c r="P4" s="169"/>
      <c r="Q4" s="169"/>
      <c r="R4" s="176"/>
      <c r="S4" s="176"/>
      <c r="AA4" s="88"/>
      <c r="XEI4" s="9"/>
      <c r="XEJ4" s="9"/>
    </row>
    <row r="5" spans="1:16364" s="12" customFormat="1" ht="30.75" customHeight="1" x14ac:dyDescent="0.2">
      <c r="A5" s="417" t="s">
        <v>0</v>
      </c>
      <c r="B5" s="405" t="s">
        <v>97</v>
      </c>
      <c r="C5" s="405"/>
      <c r="D5" s="405"/>
      <c r="E5" s="408" t="s">
        <v>98</v>
      </c>
      <c r="F5" s="409"/>
      <c r="G5" s="409"/>
      <c r="H5" s="409"/>
      <c r="I5" s="409"/>
      <c r="J5" s="410"/>
      <c r="K5" s="419" t="s">
        <v>99</v>
      </c>
      <c r="L5" s="420"/>
      <c r="M5" s="420"/>
      <c r="N5" s="420"/>
      <c r="O5" s="420"/>
      <c r="P5" s="420"/>
      <c r="Q5" s="420"/>
      <c r="R5" s="406" t="s">
        <v>100</v>
      </c>
      <c r="S5" s="415" t="s">
        <v>101</v>
      </c>
      <c r="T5" s="421" t="s">
        <v>102</v>
      </c>
      <c r="U5" s="422"/>
      <c r="V5" s="422"/>
      <c r="W5" s="422"/>
      <c r="X5" s="423" t="s">
        <v>103</v>
      </c>
      <c r="Y5" s="415" t="s">
        <v>104</v>
      </c>
      <c r="Z5" s="413" t="s">
        <v>105</v>
      </c>
      <c r="AA5" s="413" t="s">
        <v>106</v>
      </c>
      <c r="AB5" s="412" t="s">
        <v>1067</v>
      </c>
      <c r="AC5" s="412"/>
      <c r="AD5" s="412"/>
      <c r="AE5" s="412"/>
      <c r="AF5" s="412"/>
      <c r="AG5" s="412"/>
      <c r="AH5" s="412"/>
    </row>
    <row r="6" spans="1:16364" s="12" customFormat="1" ht="78.75" customHeight="1" thickBot="1" x14ac:dyDescent="0.25">
      <c r="A6" s="418"/>
      <c r="B6" s="177" t="s">
        <v>107</v>
      </c>
      <c r="C6" s="177" t="s">
        <v>108</v>
      </c>
      <c r="D6" s="177" t="s">
        <v>109</v>
      </c>
      <c r="E6" s="178" t="s">
        <v>110</v>
      </c>
      <c r="F6" s="178"/>
      <c r="G6" s="178" t="s">
        <v>111</v>
      </c>
      <c r="H6" s="178" t="s">
        <v>112</v>
      </c>
      <c r="I6" s="178" t="s">
        <v>1134</v>
      </c>
      <c r="J6" s="178" t="s">
        <v>113</v>
      </c>
      <c r="K6" s="179" t="s">
        <v>114</v>
      </c>
      <c r="L6" s="179" t="s">
        <v>115</v>
      </c>
      <c r="M6" s="179" t="s">
        <v>116</v>
      </c>
      <c r="N6" s="180" t="s">
        <v>117</v>
      </c>
      <c r="O6" s="180" t="s">
        <v>118</v>
      </c>
      <c r="P6" s="280" t="s">
        <v>119</v>
      </c>
      <c r="Q6" s="280" t="s">
        <v>120</v>
      </c>
      <c r="R6" s="407"/>
      <c r="S6" s="416"/>
      <c r="T6" s="177" t="s">
        <v>121</v>
      </c>
      <c r="U6" s="177" t="s">
        <v>122</v>
      </c>
      <c r="V6" s="181" t="s">
        <v>123</v>
      </c>
      <c r="W6" s="181" t="s">
        <v>123</v>
      </c>
      <c r="X6" s="424"/>
      <c r="Y6" s="416"/>
      <c r="Z6" s="414"/>
      <c r="AA6" s="414"/>
      <c r="AB6" s="281" t="s">
        <v>1135</v>
      </c>
      <c r="AC6" s="281" t="s">
        <v>1066</v>
      </c>
      <c r="AD6" s="282" t="s">
        <v>1136</v>
      </c>
      <c r="AE6" s="282" t="s">
        <v>1137</v>
      </c>
      <c r="AF6" s="282" t="s">
        <v>1065</v>
      </c>
      <c r="AG6" s="282" t="s">
        <v>1138</v>
      </c>
      <c r="AH6" s="283" t="s">
        <v>1181</v>
      </c>
      <c r="AI6" s="283" t="s">
        <v>1182</v>
      </c>
      <c r="AJ6" s="283" t="s">
        <v>1183</v>
      </c>
    </row>
    <row r="7" spans="1:16364" ht="143.25" hidden="1" customHeight="1" x14ac:dyDescent="0.25">
      <c r="A7" s="298" t="s">
        <v>22</v>
      </c>
      <c r="B7" s="299" t="str">
        <f>IFERROR((VLOOKUP(A7,'Mapa de Proceso'!$C$12:$G$31,5,0)),0)</f>
        <v>b</v>
      </c>
      <c r="C7" s="299">
        <v>1</v>
      </c>
      <c r="D7" s="300" t="str">
        <f t="shared" ref="D7:D38" si="0">IFERROR((CONCATENATE(B7,C7)),0)</f>
        <v>b1</v>
      </c>
      <c r="E7" s="301" t="s">
        <v>133</v>
      </c>
      <c r="F7" s="301"/>
      <c r="G7" s="302" t="s">
        <v>138</v>
      </c>
      <c r="H7" s="302" t="s">
        <v>139</v>
      </c>
      <c r="I7" s="303" t="s">
        <v>127</v>
      </c>
      <c r="J7" s="302" t="s">
        <v>140</v>
      </c>
      <c r="K7" s="304">
        <v>360</v>
      </c>
      <c r="L7" s="305">
        <v>0</v>
      </c>
      <c r="M7" s="306" t="s">
        <v>141</v>
      </c>
      <c r="N7" s="307">
        <f t="shared" ref="N7:N38" si="1">IF($L7=0,0%,(IF($L7&lt;=9085260,20%,(IF(AND($L7&gt;9085260,$L7&lt;=45426300),40%,(IF(AND($L7&gt;45426300,$L7&lt;=90852600),60%,(IF(AND($L7&gt;90852600,$L7&lt;=454263000),80%,(IF($L7&gt;454263000,100%,0)))))))))))</f>
        <v>0</v>
      </c>
      <c r="O7" s="307">
        <f t="shared" ref="O7:O38" si="2">IF($M7="No aplica",0%,(IF($M7="Un proceso",20%,(IF($M7="Más de un proceso, ComitéCCI",40%,(IF($M7="Proveedores, Cuerpos de Bomberos",60%,(IF($M7="Gobernaciones, Alcaldías, Junta Nacional de Bomberos, Delegaciones",80%,(IF($M7="A nivel nacional",100%,0)))))))))))</f>
        <v>1</v>
      </c>
      <c r="P7" s="307" cm="1">
        <f t="array" ref="P7">_xlfn.IFS($K7=0,0,AND($K7&gt;0,$K7&lt;=2),20%,AND($K7&gt;2,$K7&lt;=24),40%,AND($K7&gt;24,$K7&lt;=60),60%,AND($K7&gt;60,$K7&lt;=360),80%,$K7&gt;360,100%)</f>
        <v>0.8</v>
      </c>
      <c r="Q7" s="307">
        <f t="shared" ref="Q7:Q38" si="3">MAX(N7,O7)</f>
        <v>1</v>
      </c>
      <c r="R7" s="308">
        <f t="shared" ref="R7:R38" si="4">IF(AND(P7=20%,Q7=20%),1,IF(AND(P7=20%,Q7=40%),2,IF(AND(P7=20%,Q7=60%),3,IF(AND(P7=20%,Q7=80%),4,IF(AND(P7=20%,Q7=100%),5,IF(AND(P7=40%,Q7=20%),6,IF(AND(P7=40%,Q7=40%),7,IF(AND(P7=40%,Q7=60%),8,IF(AND(P7=40%,Q7=80%),9,IF(AND(P7=40%,Q7=100%),10,IF(AND(P7=60%,Q7=20%),11,IF(AND(P7=60%,Q7=40%),12,IF(AND(P7=60%,Q7=60%),13,IF(AND(P7=60%,Q7=80%),14,IF(AND(P7=60%,Q7=100%),15,IF(AND(P7=80%,Q7=20%),16,IF(AND(P7=80%,Q7=40%),17,IF(AND(P7=80%,Q7=60%),18,IF(AND(P7=80%,Q7=80%),19,IF(AND(P7=80%,Q7=100%),20,IF(AND(P7=100%,Q7=20%),21,IF(AND(P7=100%,Q7=40%),22,IF(AND(P7=100%,Q7=60%),23,IF(AND(P7=100%,Q7=80%),24,IF(AND(P7=100%,Q7=100%),25,0)))))))))))))))))))))))))</f>
        <v>20</v>
      </c>
      <c r="S7" s="309" t="str" cm="1">
        <f t="array" ref="S7">IFERROR((_xlfn.IFS(R7=1,"BAJA",R7=2,"BAJA",R7=6,"BAJA",R7=3,"MODERADA",R7=7,"MODERADA",R7=8,"MODERADA",R7=11,"MODERADA",R7=12,"MODERADA",R7=13,"MODERADA",R7=16,"MODERADA",R7=17,"MODERADA",R7=21,"MODERADA",R7=22,"MODERADA",R7=4,"ALTA",R7=9,"ALTA",R7=14,"ALTA",R7=18,"ALTA",R7=19,"ALTA",R7=23,"ALTA",R7=24,"ALTA",R7=5,"EXTREMA",R7=10,"EXTREMA",R7=15,"EXTREMA",R7=20,"EXTREMA",R7=25,"EXTREMA")),0)</f>
        <v>EXTREMA</v>
      </c>
      <c r="T7" s="310" cm="1">
        <f t="array" ref="T7">IFERROR((MIN(IF('Matriz de Controles'!$A$8:$A$10000='Matriz de Riesgos'!D10,'Matriz de Controles'!$W$8:$W$10000))),0)</f>
        <v>0.52</v>
      </c>
      <c r="U7" s="310" cm="1">
        <f t="array" aca="1" ref="U7" ca="1">IFERROR((MIN(IF('Matriz de Controles'!$A$8:$A$10000='Matriz de Riesgos'!D10,'Matriz de Controles'!$Z$8:$Z$10000))),0)</f>
        <v>0.4</v>
      </c>
      <c r="V7" s="310" t="e" cm="1">
        <f t="array" aca="1" ref="V7" ca="1">_xlfn.IFS(T7=0,0,AND(T7&gt;0%,T7&lt;=20%),20%,AND(T7&gt;20%,T7&lt;=40%),40%,AND(T7&gt;40%,T7&lt;=60%),60%,AND(T7&gt;60%,T7&lt;=80%),80%,AND(T7&gt;80%,T7&lt;=100%),100%)</f>
        <v>#NAME?</v>
      </c>
      <c r="W7" s="310" t="e" cm="1">
        <f t="array" aca="1" ref="W7" ca="1">_xlfn.IFS(U7=0,0,AND(U7&gt;=0%,U7&lt;=20%),20%,AND(U7&gt;20%,U7&lt;=40%),40%,AND(U7&gt;40%,U7&lt;=60%),60%,AND(U7&gt;60%,U7&lt;=80%),80%,AND(76&gt;80%,U7&lt;=100%),100%)</f>
        <v>#NAME?</v>
      </c>
      <c r="X7" s="311" t="e">
        <f t="shared" ref="X7:X38" ca="1" si="5">IF(AND(V7=20%,W7=20%),1,IF(AND(V7=20%,W7=40%),2,IF(AND(V7=20%,W7=60%),3,IF(AND(V7=20%,W7=80%),4,IF(AND(V7=20%,W7=100%),5,IF(AND(V7=40%,W7=20%),6,IF(AND(V7=40%,W7=40%),7,IF(AND(V7=40%,W7=60%),8,IF(AND(V7=40%,W7=80%),9,IF(AND(V7=40%,W7=100%),10,IF(AND(V7=60%,W7=20%),11,IF(AND(V7=60%,W7=40%),12,IF(AND(V7=60%,W7=60%),13,IF(AND(V7=60%,W7=80%),14,IF(AND(V7=60%,W7=100%),15,IF(AND(V7=80%,W7=20%),16,IF(AND(V7=80%,W7=40%),17,IF(AND(V7=80%,W7=60%),18,IF(AND(V7=80%,W7=80%),19,IF(AND(V7=80%,W7=100%),20,IF(AND(V7=100%,W7=20%),21,IF(AND(V7=100%,W7=40%),22,IF(AND(V7=100%,W7=60%),23,IF(AND(V7=100%,W7=80%),24,IF(AND(V7=100%,W7=100%),25,0)))))))))))))))))))))))))</f>
        <v>#NAME?</v>
      </c>
      <c r="Y7" s="309" cm="1">
        <f t="array" aca="1" ref="Y7" ca="1">IFERROR((_xlfn.IFS(X7=1,"BAJA",X7=2,"BAJA",X7=6,"BAJA",X7=3,"MODERADA",X7=7,"MODERADA",X7=8,"MODERADA",X7=11,"MODERADA",X7=12,"MODERADA",X7=13,"MODERADA",X7=16,"MODERADA",X7=17,"MODERADA",X7=21,"MODERADA",X7=22,"MODERADA",X7=4,"ALTA",X7=9,"ALTA",X7=14,"ALTA",X7=18,"ALTA",X7=19,"ALTA",X7=23,"ALTA",X7=24,"ALTA",X7=5,"EXTREMA",X7=10,"EXTREMA",X7=15,"EXTREMA",X7=20,"EXTREMA",X7=25,"EXTREMA")),0)</f>
        <v>0</v>
      </c>
      <c r="Z7" s="312" cm="1">
        <f t="array" aca="1" ref="Z7" ca="1">IFERROR((_xlfn.IFS(Y7="BAJA","ACEPTAR",Y7="MODERADA","ACEPTAR/REDUCIR(OPCIONAL)",Y7="ALTA","REDUCIR",Y7="EXTREMA","REDUCIR/EVITAR")),0)</f>
        <v>0</v>
      </c>
      <c r="AA7" s="313" t="s">
        <v>129</v>
      </c>
      <c r="AB7" s="314" t="s">
        <v>1069</v>
      </c>
      <c r="AC7" s="314" t="s">
        <v>1069</v>
      </c>
      <c r="AD7" s="314" t="s">
        <v>1069</v>
      </c>
      <c r="AE7" s="314" t="s">
        <v>1068</v>
      </c>
      <c r="AF7" s="314" t="s">
        <v>1068</v>
      </c>
      <c r="AG7" s="314" t="s">
        <v>1069</v>
      </c>
      <c r="AH7" s="315" t="s">
        <v>1145</v>
      </c>
      <c r="AI7" s="316" t="s">
        <v>1146</v>
      </c>
      <c r="AJ7" s="317" t="s">
        <v>1184</v>
      </c>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row>
    <row r="8" spans="1:16364" ht="99" hidden="1" customHeight="1" x14ac:dyDescent="0.25">
      <c r="A8" s="318" t="s">
        <v>22</v>
      </c>
      <c r="B8" s="60" t="str">
        <f>IFERROR((VLOOKUP(A8,'Mapa de Proceso'!$C$12:$G$31,5,0)),0)</f>
        <v>b</v>
      </c>
      <c r="C8" s="60">
        <v>1</v>
      </c>
      <c r="D8" s="153" t="str">
        <f t="shared" si="0"/>
        <v>b1</v>
      </c>
      <c r="E8" s="235" t="s">
        <v>133</v>
      </c>
      <c r="F8" s="235"/>
      <c r="G8" s="155" t="s">
        <v>142</v>
      </c>
      <c r="H8" s="155" t="s">
        <v>143</v>
      </c>
      <c r="I8" s="160" t="s">
        <v>127</v>
      </c>
      <c r="J8" s="155" t="s">
        <v>1076</v>
      </c>
      <c r="K8" s="202">
        <v>360</v>
      </c>
      <c r="L8" s="203">
        <v>0</v>
      </c>
      <c r="M8" s="186" t="s">
        <v>141</v>
      </c>
      <c r="N8" s="80">
        <f t="shared" si="1"/>
        <v>0</v>
      </c>
      <c r="O8" s="80">
        <f t="shared" si="2"/>
        <v>1</v>
      </c>
      <c r="P8" s="80" cm="1">
        <f t="array" ref="P8">_xlfn.IFS($K8=0,0,AND($K8&gt;0,$K8&lt;=2),20%,AND($K8&gt;2,$K8&lt;=24),40%,AND($K8&gt;24,$K8&lt;=60),60%,AND($K8&gt;60,$K8&lt;=360),80%,$K8&gt;360,100%)</f>
        <v>0.8</v>
      </c>
      <c r="Q8" s="80">
        <f t="shared" si="3"/>
        <v>1</v>
      </c>
      <c r="R8" s="81">
        <f t="shared" si="4"/>
        <v>20</v>
      </c>
      <c r="S8" s="82" t="str" cm="1">
        <f t="array" ref="S8">IFERROR((_xlfn.IFS(R8=1,"BAJA",R8=2,"BAJA",R8=6,"BAJA",R8=3,"MODERADA",R8=7,"MODERADA",R8=8,"MODERADA",R8=11,"MODERADA",R8=12,"MODERADA",R8=13,"MODERADA",R8=16,"MODERADA",R8=17,"MODERADA",R8=21,"MODERADA",R8=22,"MODERADA",R8=4,"ALTA",R8=9,"ALTA",R8=14,"ALTA",R8=18,"ALTA",R8=19,"ALTA",R8=23,"ALTA",R8=24,"ALTA",R8=5,"EXTREMA",R8=10,"EXTREMA",R8=15,"EXTREMA",R8=20,"EXTREMA",R8=25,"EXTREMA")),0)</f>
        <v>EXTREMA</v>
      </c>
      <c r="T8" s="83" cm="1">
        <f t="array" ref="T8">IFERROR((MIN(IF('Matriz de Controles'!$A$8:$A$10000='Matriz de Riesgos'!D11,'Matriz de Controles'!$W$8:$W$10000))),0)</f>
        <v>0.21969999999999995</v>
      </c>
      <c r="U8" s="83" cm="1">
        <f t="array" aca="1" ref="U8" ca="1">IFERROR((MIN(IF('Matriz de Controles'!$A$8:$A$10000='Matriz de Riesgos'!D11,'Matriz de Controles'!$Z$8:$Z$10000))),0)</f>
        <v>0.4</v>
      </c>
      <c r="V8" s="83" t="e" cm="1">
        <f t="array" aca="1" ref="V8" ca="1">_xlfn.IFS(T8=0,0,AND(T8&gt;0%,T8&lt;=20%),20%,AND(T8&gt;20%,T8&lt;=40%),40%,AND(T8&gt;40%,T8&lt;=60%),60%,AND(T8&gt;60%,T8&lt;=80%),80%,AND(T8&gt;80%,T8&lt;=100%),100%)</f>
        <v>#NAME?</v>
      </c>
      <c r="W8" s="83" t="e" cm="1">
        <f t="array" aca="1" ref="W8" ca="1">_xlfn.IFS(U8=0,0,AND(U8&gt;=0%,U8&lt;=20%),20%,AND(U8&gt;20%,U8&lt;=40%),40%,AND(U8&gt;40%,U8&lt;=60%),60%,AND(U8&gt;60%,U8&lt;=80%),80%,AND(76&gt;80%,U8&lt;=100%),100%)</f>
        <v>#NAME?</v>
      </c>
      <c r="X8" s="84" t="e">
        <f t="shared" ca="1" si="5"/>
        <v>#NAME?</v>
      </c>
      <c r="Y8" s="82" cm="1">
        <f t="array" aca="1" ref="Y8" ca="1">IFERROR((_xlfn.IFS(X8=1,"BAJA",X8=2,"BAJA",X8=6,"BAJA",X8=3,"MODERADA",X8=7,"MODERADA",X8=8,"MODERADA",X8=11,"MODERADA",X8=12,"MODERADA",X8=13,"MODERADA",X8=16,"MODERADA",X8=17,"MODERADA",X8=21,"MODERADA",X8=22,"MODERADA",X8=4,"ALTA",X8=9,"ALTA",X8=14,"ALTA",X8=18,"ALTA",X8=19,"ALTA",X8=23,"ALTA",X8=24,"ALTA",X8=5,"EXTREMA",X8=10,"EXTREMA",X8=15,"EXTREMA",X8=20,"EXTREMA",X8=25,"EXTREMA")),0)</f>
        <v>0</v>
      </c>
      <c r="Z8" s="89" cm="1">
        <f t="array" aca="1" ref="Z8" ca="1">IFERROR((_xlfn.IFS(Y8="BAJA","ACEPTAR",Y8="MODERADA","ACEPTAR/REDUCIR(OPCIONAL)",Y8="ALTA","REDUCIR",Y8="EXTREMA","REDUCIR/EVITAR")),0)</f>
        <v>0</v>
      </c>
      <c r="AA8" s="184" t="s">
        <v>129</v>
      </c>
      <c r="AB8" s="261" t="s">
        <v>1069</v>
      </c>
      <c r="AC8" s="261" t="s">
        <v>1069</v>
      </c>
      <c r="AD8" s="261" t="s">
        <v>1069</v>
      </c>
      <c r="AE8" s="261" t="s">
        <v>1068</v>
      </c>
      <c r="AF8" s="261" t="s">
        <v>1068</v>
      </c>
      <c r="AG8" s="261" t="s">
        <v>1069</v>
      </c>
      <c r="AH8" s="274" t="s">
        <v>1147</v>
      </c>
      <c r="AI8" s="276"/>
      <c r="AJ8" s="319"/>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row>
    <row r="9" spans="1:16364" ht="99" hidden="1" customHeight="1" thickBot="1" x14ac:dyDescent="0.25">
      <c r="A9" s="320" t="s">
        <v>22</v>
      </c>
      <c r="B9" s="321" t="str">
        <f>IFERROR((VLOOKUP(A9,'Mapa de Proceso'!$C$12:$G$31,5,0)),0)</f>
        <v>b</v>
      </c>
      <c r="C9" s="321">
        <v>2</v>
      </c>
      <c r="D9" s="322" t="str">
        <f t="shared" si="0"/>
        <v>b2</v>
      </c>
      <c r="E9" s="323" t="s">
        <v>133</v>
      </c>
      <c r="F9" s="323"/>
      <c r="G9" s="324" t="s">
        <v>144</v>
      </c>
      <c r="H9" s="324" t="s">
        <v>145</v>
      </c>
      <c r="I9" s="325" t="s">
        <v>127</v>
      </c>
      <c r="J9" s="324" t="s">
        <v>1077</v>
      </c>
      <c r="K9" s="326">
        <v>2</v>
      </c>
      <c r="L9" s="327">
        <v>0</v>
      </c>
      <c r="M9" s="328" t="s">
        <v>141</v>
      </c>
      <c r="N9" s="329">
        <f t="shared" si="1"/>
        <v>0</v>
      </c>
      <c r="O9" s="329">
        <f t="shared" si="2"/>
        <v>1</v>
      </c>
      <c r="P9" s="329" cm="1">
        <f t="array" ref="P9">_xlfn.IFS($K9=0,0,AND($K9&gt;0,$K9&lt;=2),20%,AND($K9&gt;2,$K9&lt;=24),40%,AND($K9&gt;24,$K9&lt;=60),60%,AND($K9&gt;60,$K9&lt;=360),80%,$K9&gt;360,100%)</f>
        <v>0.2</v>
      </c>
      <c r="Q9" s="329">
        <f t="shared" si="3"/>
        <v>1</v>
      </c>
      <c r="R9" s="330">
        <f t="shared" si="4"/>
        <v>5</v>
      </c>
      <c r="S9" s="331" t="str" cm="1">
        <f t="array" ref="S9">IFERROR((_xlfn.IFS(R9=1,"BAJA",R9=2,"BAJA",R9=6,"BAJA",R9=3,"MODERADA",R9=7,"MODERADA",R9=8,"MODERADA",R9=11,"MODERADA",R9=12,"MODERADA",R9=13,"MODERADA",R9=16,"MODERADA",R9=17,"MODERADA",R9=21,"MODERADA",R9=22,"MODERADA",R9=4,"ALTA",R9=9,"ALTA",R9=14,"ALTA",R9=18,"ALTA",R9=19,"ALTA",R9=23,"ALTA",R9=24,"ALTA",R9=5,"EXTREMA",R9=10,"EXTREMA",R9=15,"EXTREMA",R9=20,"EXTREMA",R9=25,"EXTREMA")),0)</f>
        <v>EXTREMA</v>
      </c>
      <c r="T9" s="332" cm="1">
        <f t="array" ref="T9">IFERROR((MIN(IF('Matriz de Controles'!$A$8:$A$10000='Matriz de Riesgos'!D12,'Matriz de Controles'!$W$8:$W$10000))),0)</f>
        <v>0.52</v>
      </c>
      <c r="U9" s="332" cm="1">
        <f t="array" aca="1" ref="U9" ca="1">IFERROR((MIN(IF('Matriz de Controles'!$A$8:$A$10000='Matriz de Riesgos'!D12,'Matriz de Controles'!$Z$8:$Z$10000))),0)</f>
        <v>0.4</v>
      </c>
      <c r="V9" s="332" t="e" cm="1">
        <f t="array" aca="1" ref="V9" ca="1">_xlfn.IFS(T9=0,0,AND(T9&gt;0%,T9&lt;=20%),20%,AND(T9&gt;20%,T9&lt;=40%),40%,AND(T9&gt;40%,T9&lt;=60%),60%,AND(T9&gt;60%,T9&lt;=80%),80%,AND(T9&gt;80%,T9&lt;=100%),100%)</f>
        <v>#NAME?</v>
      </c>
      <c r="W9" s="332" t="e" cm="1">
        <f t="array" aca="1" ref="W9" ca="1">_xlfn.IFS(U9=0,0,AND(U9&gt;=0%,U9&lt;=20%),20%,AND(U9&gt;20%,U9&lt;=40%),40%,AND(U9&gt;40%,U9&lt;=60%),60%,AND(U9&gt;60%,U9&lt;=80%),80%,AND(76&gt;80%,U9&lt;=100%),100%)</f>
        <v>#NAME?</v>
      </c>
      <c r="X9" s="333" t="e">
        <f t="shared" ca="1" si="5"/>
        <v>#NAME?</v>
      </c>
      <c r="Y9" s="331" cm="1">
        <f t="array" aca="1" ref="Y9" ca="1">IFERROR((_xlfn.IFS(X9=1,"BAJA",X9=2,"BAJA",X9=6,"BAJA",X9=3,"MODERADA",X9=7,"MODERADA",X9=8,"MODERADA",X9=11,"MODERADA",X9=12,"MODERADA",X9=13,"MODERADA",X9=16,"MODERADA",X9=17,"MODERADA",X9=21,"MODERADA",X9=22,"MODERADA",X9=4,"ALTA",X9=9,"ALTA",X9=14,"ALTA",X9=18,"ALTA",X9=19,"ALTA",X9=23,"ALTA",X9=24,"ALTA",X9=5,"EXTREMA",X9=10,"EXTREMA",X9=15,"EXTREMA",X9=20,"EXTREMA",X9=25,"EXTREMA")),0)</f>
        <v>0</v>
      </c>
      <c r="Z9" s="334" cm="1">
        <f t="array" aca="1" ref="Z9" ca="1">IFERROR((_xlfn.IFS(Y9="BAJA","ACEPTAR",Y9="MODERADA","ACEPTAR/REDUCIR(OPCIONAL)",Y9="ALTA","REDUCIR",Y9="EXTREMA","REDUCIR/EVITAR")),0)</f>
        <v>0</v>
      </c>
      <c r="AA9" s="335" t="s">
        <v>146</v>
      </c>
      <c r="AB9" s="336" t="s">
        <v>1069</v>
      </c>
      <c r="AC9" s="336" t="s">
        <v>1069</v>
      </c>
      <c r="AD9" s="336" t="s">
        <v>1069</v>
      </c>
      <c r="AE9" s="336" t="s">
        <v>1068</v>
      </c>
      <c r="AF9" s="336" t="s">
        <v>1068</v>
      </c>
      <c r="AG9" s="336" t="s">
        <v>1069</v>
      </c>
      <c r="AH9" s="337" t="s">
        <v>1148</v>
      </c>
      <c r="AI9" s="338"/>
      <c r="AJ9" s="339"/>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row>
    <row r="10" spans="1:16364" ht="294" customHeight="1" x14ac:dyDescent="0.2">
      <c r="A10" s="340" t="s">
        <v>30</v>
      </c>
      <c r="B10" s="299" t="str">
        <f>IFERROR((VLOOKUP(A10,'Mapa de Proceso'!$C$12:$G$31,5,0)),0)</f>
        <v>d</v>
      </c>
      <c r="C10" s="299">
        <v>1</v>
      </c>
      <c r="D10" s="300" t="str">
        <f t="shared" si="0"/>
        <v>d1</v>
      </c>
      <c r="E10" s="341" t="s">
        <v>133</v>
      </c>
      <c r="F10" s="341"/>
      <c r="G10" s="302" t="s">
        <v>157</v>
      </c>
      <c r="H10" s="302" t="s">
        <v>158</v>
      </c>
      <c r="I10" s="303" t="s">
        <v>136</v>
      </c>
      <c r="J10" s="302" t="s">
        <v>159</v>
      </c>
      <c r="K10" s="342">
        <v>7</v>
      </c>
      <c r="L10" s="343">
        <v>0</v>
      </c>
      <c r="M10" s="306" t="s">
        <v>128</v>
      </c>
      <c r="N10" s="307">
        <f t="shared" si="1"/>
        <v>0</v>
      </c>
      <c r="O10" s="307">
        <f t="shared" si="2"/>
        <v>0.8</v>
      </c>
      <c r="P10" s="307" cm="1">
        <f t="array" ref="P10">_xlfn.IFS($K10=0,0,AND($K10&gt;0,$K10&lt;=2),20%,AND($K10&gt;2,$K10&lt;=24),40%,AND($K10&gt;24,$K10&lt;=60),60%,AND($K10&gt;60,$K10&lt;=360),80%,$K10&gt;360,100%)</f>
        <v>0.4</v>
      </c>
      <c r="Q10" s="307">
        <f t="shared" si="3"/>
        <v>0.8</v>
      </c>
      <c r="R10" s="308">
        <f t="shared" si="4"/>
        <v>9</v>
      </c>
      <c r="S10" s="309" t="str" cm="1">
        <f t="array" ref="S10">IFERROR((_xlfn.IFS(R10=1,"BAJA",R10=2,"BAJA",R10=6,"BAJA",R10=3,"MODERADA",R10=7,"MODERADA",R10=8,"MODERADA",R10=11,"MODERADA",R10=12,"MODERADA",R10=13,"MODERADA",R10=16,"MODERADA",R10=17,"MODERADA",R10=21,"MODERADA",R10=22,"MODERADA",R10=4,"ALTA",R10=9,"ALTA",R10=14,"ALTA",R10=18,"ALTA",R10=19,"ALTA",R10=23,"ALTA",R10=24,"ALTA",R10=5,"EXTREMA",R10=10,"EXTREMA",R10=15,"EXTREMA",R10=20,"EXTREMA",R10=25,"EXTREMA")),0)</f>
        <v>ALTA</v>
      </c>
      <c r="T10" s="310" cm="1">
        <f t="array" ref="T10">IFERROR((MIN(IF('Matriz de Controles'!$A$8:$A$10000='Matriz de Riesgos'!D16,'Matriz de Controles'!$W$8:$W$10000))),0)</f>
        <v>0.54999999999999993</v>
      </c>
      <c r="U10" s="310" cm="1">
        <f t="array" aca="1" ref="U10" ca="1">IFERROR((MIN(IF('Matriz de Controles'!$A$8:$A$10000='Matriz de Riesgos'!D16,'Matriz de Controles'!$Z$8:$Z$10000))),0)</f>
        <v>1</v>
      </c>
      <c r="V10" s="310" t="e" cm="1">
        <f t="array" aca="1" ref="V10" ca="1">_xlfn.IFS(T10=0,0,AND(T10&gt;0%,T10&lt;=20%),20%,AND(T10&gt;20%,T10&lt;=40%),40%,AND(T10&gt;40%,T10&lt;=60%),60%,AND(T10&gt;60%,T10&lt;=80%),80%,AND(T10&gt;80%,T10&lt;=100%),100%)</f>
        <v>#NAME?</v>
      </c>
      <c r="W10" s="310" t="e" cm="1">
        <f t="array" aca="1" ref="W10" ca="1">_xlfn.IFS(U10=0,0,AND(U10&gt;=0%,U10&lt;=20%),20%,AND(U10&gt;20%,U10&lt;=40%),40%,AND(U10&gt;40%,U10&lt;=60%),60%,AND(U10&gt;60%,U10&lt;=80%),80%,AND(76&gt;80%,U10&lt;=100%),100%)</f>
        <v>#NAME?</v>
      </c>
      <c r="X10" s="311" t="e">
        <f t="shared" ca="1" si="5"/>
        <v>#NAME?</v>
      </c>
      <c r="Y10" s="309" cm="1">
        <f t="array" aca="1" ref="Y10" ca="1">IFERROR((_xlfn.IFS(X10=1,"BAJA",X10=2,"BAJA",X10=6,"BAJA",X10=3,"MODERADA",X10=7,"MODERADA",X10=8,"MODERADA",X10=11,"MODERADA",X10=12,"MODERADA",X10=13,"MODERADA",X10=16,"MODERADA",X10=17,"MODERADA",X10=21,"MODERADA",X10=22,"MODERADA",X10=4,"ALTA",X10=9,"ALTA",X10=14,"ALTA",X10=18,"ALTA",X10=19,"ALTA",X10=23,"ALTA",X10=24,"ALTA",X10=5,"EXTREMA",X10=10,"EXTREMA",X10=15,"EXTREMA",X10=20,"EXTREMA",X10=25,"EXTREMA")),0)</f>
        <v>0</v>
      </c>
      <c r="Z10" s="312" cm="1">
        <f t="array" aca="1" ref="Z10" ca="1">IFERROR((_xlfn.IFS(Y10="BAJA","ACEPTAR",Y10="MODERADA","ACEPTAR/REDUCIR(OPCIONAL)",Y10="ALTA","REDUCIR",Y10="EXTREMA","REDUCIR/EVITAR")),0)</f>
        <v>0</v>
      </c>
      <c r="AA10" s="313" t="s">
        <v>129</v>
      </c>
      <c r="AB10" s="344" t="s">
        <v>1069</v>
      </c>
      <c r="AC10" s="344" t="s">
        <v>1069</v>
      </c>
      <c r="AD10" s="344" t="s">
        <v>1068</v>
      </c>
      <c r="AE10" s="344" t="s">
        <v>1068</v>
      </c>
      <c r="AF10" s="344" t="s">
        <v>1068</v>
      </c>
      <c r="AG10" s="344" t="s">
        <v>1068</v>
      </c>
      <c r="AH10" s="315" t="s">
        <v>1149</v>
      </c>
      <c r="AI10" s="316" t="s">
        <v>1150</v>
      </c>
      <c r="AJ10" s="317" t="s">
        <v>1177</v>
      </c>
      <c r="AK10" s="273"/>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c r="AAH10" s="85"/>
      <c r="AAI10" s="85"/>
      <c r="AAJ10" s="85"/>
      <c r="AAK10" s="85"/>
      <c r="AAL10" s="85"/>
      <c r="AAM10" s="85"/>
      <c r="AAN10" s="85"/>
      <c r="AAO10" s="85"/>
      <c r="AAP10" s="85"/>
      <c r="AAQ10" s="85"/>
      <c r="AAR10" s="85"/>
      <c r="AAS10" s="85"/>
      <c r="AAT10" s="85"/>
      <c r="AAU10" s="85"/>
      <c r="AAV10" s="85"/>
      <c r="AAW10" s="85"/>
      <c r="AAX10" s="85"/>
      <c r="AAY10" s="85"/>
      <c r="AAZ10" s="85"/>
      <c r="ABA10" s="85"/>
      <c r="ABB10" s="85"/>
      <c r="ABC10" s="85"/>
      <c r="ABD10" s="85"/>
      <c r="ABE10" s="85"/>
      <c r="ABF10" s="85"/>
      <c r="ABG10" s="85"/>
      <c r="ABH10" s="85"/>
      <c r="ABI10" s="85"/>
      <c r="ABJ10" s="85"/>
      <c r="ABK10" s="85"/>
      <c r="ABL10" s="85"/>
      <c r="ABM10" s="85"/>
      <c r="ABN10" s="85"/>
      <c r="ABO10" s="85"/>
      <c r="ABP10" s="85"/>
      <c r="ABQ10" s="85"/>
      <c r="ABR10" s="85"/>
      <c r="ABS10" s="85"/>
      <c r="ABT10" s="85"/>
      <c r="ABU10" s="85"/>
      <c r="ABV10" s="85"/>
      <c r="ABW10" s="85"/>
      <c r="ABX10" s="85"/>
      <c r="ABY10" s="85"/>
      <c r="ABZ10" s="85"/>
      <c r="ACA10" s="85"/>
      <c r="ACB10" s="85"/>
      <c r="ACC10" s="85"/>
      <c r="ACD10" s="85"/>
      <c r="ACE10" s="85"/>
      <c r="ACF10" s="85"/>
      <c r="ACG10" s="85"/>
      <c r="ACH10" s="85"/>
      <c r="ACI10" s="85"/>
      <c r="ACJ10" s="85"/>
      <c r="ACK10" s="85"/>
      <c r="ACL10" s="85"/>
      <c r="ACM10" s="85"/>
      <c r="ACN10" s="85"/>
      <c r="ACO10" s="85"/>
      <c r="ACP10" s="85"/>
      <c r="ACQ10" s="85"/>
      <c r="ACR10" s="85"/>
      <c r="ACS10" s="85"/>
      <c r="ACT10" s="85"/>
      <c r="ACU10" s="85"/>
      <c r="ACV10" s="85"/>
      <c r="ACW10" s="85"/>
      <c r="ACX10" s="85"/>
      <c r="ACY10" s="85"/>
      <c r="ACZ10" s="85"/>
      <c r="ADA10" s="85"/>
      <c r="ADB10" s="85"/>
      <c r="ADC10" s="85"/>
      <c r="ADD10" s="85"/>
      <c r="ADE10" s="85"/>
      <c r="ADF10" s="85"/>
      <c r="ADG10" s="85"/>
      <c r="ADH10" s="85"/>
      <c r="ADI10" s="85"/>
      <c r="ADJ10" s="85"/>
      <c r="ADK10" s="85"/>
      <c r="ADL10" s="85"/>
      <c r="ADM10" s="85"/>
      <c r="ADN10" s="85"/>
      <c r="ADO10" s="85"/>
      <c r="ADP10" s="85"/>
      <c r="ADQ10" s="85"/>
      <c r="ADR10" s="85"/>
      <c r="ADS10" s="85"/>
      <c r="ADT10" s="85"/>
      <c r="ADU10" s="85"/>
      <c r="ADV10" s="85"/>
      <c r="ADW10" s="85"/>
      <c r="ADX10" s="85"/>
      <c r="ADY10" s="85"/>
      <c r="ADZ10" s="85"/>
      <c r="AEA10" s="85"/>
      <c r="AEB10" s="85"/>
      <c r="AEC10" s="85"/>
      <c r="AED10" s="85"/>
      <c r="AEE10" s="85"/>
      <c r="AEF10" s="85"/>
      <c r="AEG10" s="85"/>
      <c r="AEH10" s="85"/>
      <c r="AEI10" s="85"/>
      <c r="AEJ10" s="85"/>
      <c r="AEK10" s="85"/>
      <c r="AEL10" s="85"/>
      <c r="AEM10" s="85"/>
      <c r="AEN10" s="85"/>
      <c r="AEO10" s="85"/>
      <c r="AEP10" s="85"/>
      <c r="AEQ10" s="85"/>
      <c r="AER10" s="85"/>
      <c r="AES10" s="85"/>
      <c r="AET10" s="85"/>
      <c r="AEU10" s="85"/>
      <c r="AEV10" s="85"/>
      <c r="AEW10" s="85"/>
      <c r="AEX10" s="85"/>
      <c r="AEY10" s="85"/>
      <c r="AEZ10" s="85"/>
      <c r="AFA10" s="85"/>
      <c r="AFB10" s="85"/>
      <c r="AFC10" s="85"/>
      <c r="AFD10" s="85"/>
      <c r="AFE10" s="85"/>
      <c r="AFF10" s="85"/>
      <c r="AFG10" s="85"/>
      <c r="AFH10" s="85"/>
      <c r="AFI10" s="85"/>
      <c r="AFJ10" s="85"/>
      <c r="AFK10" s="85"/>
      <c r="AFL10" s="85"/>
      <c r="AFM10" s="85"/>
      <c r="AFN10" s="85"/>
      <c r="AFO10" s="85"/>
      <c r="AFP10" s="85"/>
      <c r="AFQ10" s="85"/>
      <c r="AFR10" s="85"/>
      <c r="AFS10" s="85"/>
      <c r="AFT10" s="85"/>
      <c r="AFU10" s="85"/>
      <c r="AFV10" s="85"/>
      <c r="AFW10" s="85"/>
      <c r="AFX10" s="85"/>
      <c r="AFY10" s="85"/>
      <c r="AFZ10" s="85"/>
      <c r="AGA10" s="85"/>
      <c r="AGB10" s="85"/>
      <c r="AGC10" s="85"/>
      <c r="AGD10" s="85"/>
      <c r="AGE10" s="85"/>
      <c r="AGF10" s="85"/>
      <c r="AGG10" s="85"/>
      <c r="AGH10" s="85"/>
      <c r="AGI10" s="85"/>
      <c r="AGJ10" s="85"/>
      <c r="AGK10" s="85"/>
      <c r="AGL10" s="85"/>
      <c r="AGM10" s="85"/>
      <c r="AGN10" s="85"/>
      <c r="AGO10" s="85"/>
      <c r="AGP10" s="85"/>
      <c r="AGQ10" s="85"/>
      <c r="AGR10" s="85"/>
      <c r="AGS10" s="85"/>
      <c r="AGT10" s="85"/>
      <c r="AGU10" s="85"/>
      <c r="AGV10" s="85"/>
      <c r="AGW10" s="85"/>
      <c r="AGX10" s="85"/>
      <c r="AGY10" s="85"/>
      <c r="AGZ10" s="85"/>
      <c r="AHA10" s="85"/>
      <c r="AHB10" s="85"/>
      <c r="AHC10" s="85"/>
      <c r="AHD10" s="85"/>
      <c r="AHE10" s="85"/>
      <c r="AHF10" s="85"/>
      <c r="AHG10" s="85"/>
      <c r="AHH10" s="85"/>
      <c r="AHI10" s="85"/>
      <c r="AHJ10" s="85"/>
      <c r="AHK10" s="85"/>
      <c r="AHL10" s="85"/>
      <c r="AHM10" s="85"/>
      <c r="AHN10" s="85"/>
      <c r="AHO10" s="85"/>
      <c r="AHP10" s="85"/>
      <c r="AHQ10" s="85"/>
      <c r="AHR10" s="85"/>
      <c r="AHS10" s="85"/>
      <c r="AHT10" s="85"/>
      <c r="AHU10" s="85"/>
      <c r="AHV10" s="85"/>
      <c r="AHW10" s="85"/>
      <c r="AHX10" s="85"/>
      <c r="AHY10" s="85"/>
      <c r="AHZ10" s="85"/>
      <c r="AIA10" s="85"/>
      <c r="AIB10" s="85"/>
      <c r="AIC10" s="85"/>
      <c r="AID10" s="85"/>
      <c r="AIE10" s="85"/>
      <c r="AIF10" s="85"/>
      <c r="AIG10" s="85"/>
      <c r="AIH10" s="85"/>
      <c r="AII10" s="85"/>
      <c r="AIJ10" s="85"/>
      <c r="AIK10" s="85"/>
      <c r="AIL10" s="85"/>
      <c r="AIM10" s="85"/>
      <c r="AIN10" s="85"/>
      <c r="AIO10" s="85"/>
      <c r="AIP10" s="85"/>
      <c r="AIQ10" s="85"/>
      <c r="AIR10" s="85"/>
      <c r="AIS10" s="85"/>
      <c r="AIT10" s="85"/>
      <c r="AIU10" s="85"/>
      <c r="AIV10" s="85"/>
      <c r="AIW10" s="85"/>
      <c r="AIX10" s="85"/>
      <c r="AIY10" s="85"/>
      <c r="AIZ10" s="85"/>
      <c r="AJA10" s="85"/>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5"/>
      <c r="AKQ10" s="85"/>
      <c r="AKR10" s="85"/>
      <c r="AKS10" s="85"/>
      <c r="AKT10" s="85"/>
      <c r="AKU10" s="85"/>
      <c r="AKV10" s="85"/>
      <c r="AKW10" s="85"/>
      <c r="AKX10" s="85"/>
      <c r="AKY10" s="85"/>
      <c r="AKZ10" s="85"/>
      <c r="ALA10" s="85"/>
      <c r="ALB10" s="85"/>
      <c r="ALC10" s="85"/>
      <c r="ALD10" s="85"/>
      <c r="ALE10" s="85"/>
      <c r="ALF10" s="85"/>
      <c r="ALG10" s="85"/>
      <c r="ALH10" s="85"/>
      <c r="ALI10" s="85"/>
      <c r="ALJ10" s="85"/>
      <c r="ALK10" s="85"/>
      <c r="ALL10" s="85"/>
      <c r="ALM10" s="85"/>
      <c r="ALN10" s="85"/>
      <c r="ALO10" s="85"/>
      <c r="ALP10" s="85"/>
      <c r="ALQ10" s="85"/>
      <c r="ALR10" s="85"/>
      <c r="ALS10" s="85"/>
      <c r="ALT10" s="85"/>
      <c r="ALU10" s="85"/>
      <c r="ALV10" s="85"/>
      <c r="ALW10" s="85"/>
      <c r="ALX10" s="85"/>
      <c r="ALY10" s="85"/>
      <c r="ALZ10" s="85"/>
      <c r="AMA10" s="85"/>
      <c r="AMB10" s="85"/>
      <c r="AMC10" s="85"/>
      <c r="AMD10" s="85"/>
      <c r="AME10" s="85"/>
      <c r="AMF10" s="85"/>
      <c r="AMG10" s="85"/>
      <c r="AMH10" s="85"/>
      <c r="AMI10" s="85"/>
      <c r="AMJ10" s="85"/>
      <c r="AMK10" s="85"/>
      <c r="AML10" s="85"/>
      <c r="AMM10" s="85"/>
      <c r="AMN10" s="85"/>
      <c r="AMO10" s="85"/>
      <c r="AMP10" s="85"/>
      <c r="AMQ10" s="85"/>
      <c r="AMR10" s="85"/>
      <c r="AMS10" s="85"/>
      <c r="AMT10" s="85"/>
      <c r="AMU10" s="85"/>
      <c r="AMV10" s="85"/>
      <c r="AMW10" s="85"/>
      <c r="AMX10" s="85"/>
      <c r="AMY10" s="85"/>
      <c r="AMZ10" s="85"/>
      <c r="ANA10" s="85"/>
      <c r="ANB10" s="85"/>
      <c r="ANC10" s="85"/>
      <c r="AND10" s="85"/>
      <c r="ANE10" s="85"/>
      <c r="ANF10" s="85"/>
      <c r="ANG10" s="85"/>
      <c r="ANH10" s="85"/>
      <c r="ANI10" s="85"/>
      <c r="ANJ10" s="85"/>
      <c r="ANK10" s="85"/>
      <c r="ANL10" s="85"/>
      <c r="ANM10" s="85"/>
      <c r="ANN10" s="85"/>
      <c r="ANO10" s="85"/>
      <c r="ANP10" s="85"/>
      <c r="ANQ10" s="85"/>
      <c r="ANR10" s="85"/>
      <c r="ANS10" s="85"/>
      <c r="ANT10" s="85"/>
      <c r="ANU10" s="85"/>
      <c r="ANV10" s="85"/>
      <c r="ANW10" s="85"/>
      <c r="ANX10" s="85"/>
      <c r="ANY10" s="85"/>
      <c r="ANZ10" s="85"/>
      <c r="AOA10" s="85"/>
      <c r="AOB10" s="85"/>
      <c r="AOC10" s="85"/>
      <c r="AOD10" s="85"/>
      <c r="AOE10" s="85"/>
      <c r="AOF10" s="85"/>
      <c r="AOG10" s="85"/>
      <c r="AOH10" s="85"/>
      <c r="AOI10" s="85"/>
      <c r="AOJ10" s="85"/>
      <c r="AOK10" s="85"/>
      <c r="AOL10" s="85"/>
      <c r="AOM10" s="85"/>
      <c r="AON10" s="85"/>
      <c r="AOO10" s="85"/>
      <c r="AOP10" s="85"/>
      <c r="AOQ10" s="85"/>
      <c r="AOR10" s="85"/>
      <c r="AOS10" s="85"/>
      <c r="AOT10" s="85"/>
      <c r="AOU10" s="85"/>
      <c r="AOV10" s="85"/>
      <c r="AOW10" s="85"/>
      <c r="AOX10" s="85"/>
      <c r="AOY10" s="85"/>
      <c r="AOZ10" s="85"/>
      <c r="APA10" s="85"/>
      <c r="APB10" s="85"/>
      <c r="APC10" s="85"/>
      <c r="APD10" s="85"/>
      <c r="APE10" s="85"/>
      <c r="APF10" s="85"/>
      <c r="APG10" s="85"/>
      <c r="APH10" s="85"/>
      <c r="API10" s="85"/>
      <c r="APJ10" s="85"/>
      <c r="APK10" s="85"/>
      <c r="APL10" s="85"/>
      <c r="APM10" s="85"/>
      <c r="APN10" s="85"/>
      <c r="APO10" s="85"/>
      <c r="APP10" s="85"/>
      <c r="APQ10" s="85"/>
      <c r="APR10" s="85"/>
      <c r="APS10" s="85"/>
      <c r="APT10" s="85"/>
      <c r="APU10" s="85"/>
      <c r="APV10" s="85"/>
      <c r="APW10" s="85"/>
      <c r="APX10" s="85"/>
      <c r="APY10" s="85"/>
      <c r="APZ10" s="85"/>
      <c r="AQA10" s="85"/>
      <c r="AQB10" s="85"/>
      <c r="AQC10" s="85"/>
      <c r="AQD10" s="85"/>
      <c r="AQE10" s="85"/>
      <c r="AQF10" s="85"/>
      <c r="AQG10" s="85"/>
      <c r="AQH10" s="85"/>
      <c r="AQI10" s="85"/>
      <c r="AQJ10" s="85"/>
      <c r="AQK10" s="85"/>
      <c r="AQL10" s="85"/>
      <c r="AQM10" s="85"/>
      <c r="AQN10" s="85"/>
      <c r="AQO10" s="85"/>
      <c r="AQP10" s="85"/>
      <c r="AQQ10" s="85"/>
      <c r="AQR10" s="85"/>
      <c r="AQS10" s="85"/>
      <c r="AQT10" s="85"/>
      <c r="AQU10" s="85"/>
      <c r="AQV10" s="85"/>
      <c r="AQW10" s="85"/>
      <c r="AQX10" s="85"/>
      <c r="AQY10" s="85"/>
      <c r="AQZ10" s="85"/>
      <c r="ARA10" s="85"/>
      <c r="ARB10" s="85"/>
      <c r="ARC10" s="85"/>
      <c r="ARD10" s="85"/>
      <c r="ARE10" s="85"/>
      <c r="ARF10" s="85"/>
      <c r="ARG10" s="85"/>
      <c r="ARH10" s="85"/>
      <c r="ARI10" s="85"/>
      <c r="ARJ10" s="85"/>
      <c r="ARK10" s="85"/>
      <c r="ARL10" s="85"/>
      <c r="ARM10" s="85"/>
      <c r="ARN10" s="85"/>
      <c r="ARO10" s="85"/>
      <c r="ARP10" s="85"/>
      <c r="ARQ10" s="85"/>
      <c r="ARR10" s="85"/>
      <c r="ARS10" s="85"/>
      <c r="ART10" s="85"/>
      <c r="ARU10" s="85"/>
      <c r="ARV10" s="85"/>
      <c r="ARW10" s="85"/>
      <c r="ARX10" s="85"/>
      <c r="ARY10" s="85"/>
      <c r="ARZ10" s="85"/>
      <c r="ASA10" s="85"/>
      <c r="ASB10" s="85"/>
      <c r="ASC10" s="85"/>
      <c r="ASD10" s="85"/>
      <c r="ASE10" s="85"/>
      <c r="ASF10" s="85"/>
      <c r="ASG10" s="85"/>
      <c r="ASH10" s="85"/>
      <c r="ASI10" s="85"/>
      <c r="ASJ10" s="85"/>
      <c r="ASK10" s="85"/>
      <c r="ASL10" s="85"/>
      <c r="ASM10" s="85"/>
      <c r="ASN10" s="85"/>
      <c r="ASO10" s="85"/>
      <c r="ASP10" s="85"/>
      <c r="ASQ10" s="85"/>
      <c r="ASR10" s="85"/>
      <c r="ASS10" s="85"/>
      <c r="AST10" s="85"/>
      <c r="ASU10" s="85"/>
      <c r="ASV10" s="85"/>
      <c r="ASW10" s="85"/>
      <c r="ASX10" s="85"/>
      <c r="ASY10" s="85"/>
      <c r="ASZ10" s="85"/>
      <c r="ATA10" s="85"/>
      <c r="ATB10" s="85"/>
      <c r="ATC10" s="85"/>
      <c r="ATD10" s="85"/>
      <c r="ATE10" s="85"/>
      <c r="ATF10" s="85"/>
      <c r="ATG10" s="85"/>
      <c r="ATH10" s="85"/>
      <c r="ATI10" s="85"/>
      <c r="ATJ10" s="85"/>
      <c r="ATK10" s="85"/>
      <c r="ATL10" s="85"/>
      <c r="ATM10" s="85"/>
      <c r="ATN10" s="85"/>
      <c r="ATO10" s="85"/>
      <c r="ATP10" s="85"/>
      <c r="ATQ10" s="85"/>
      <c r="ATR10" s="85"/>
      <c r="ATS10" s="85"/>
      <c r="ATT10" s="85"/>
      <c r="ATU10" s="85"/>
      <c r="ATV10" s="85"/>
      <c r="ATW10" s="85"/>
      <c r="ATX10" s="85"/>
      <c r="ATY10" s="85"/>
      <c r="ATZ10" s="85"/>
      <c r="AUA10" s="85"/>
      <c r="AUB10" s="85"/>
      <c r="AUC10" s="85"/>
      <c r="AUD10" s="85"/>
      <c r="AUE10" s="85"/>
      <c r="AUF10" s="85"/>
      <c r="AUG10" s="85"/>
      <c r="AUH10" s="85"/>
      <c r="AUI10" s="85"/>
      <c r="AUJ10" s="85"/>
      <c r="AUK10" s="85"/>
      <c r="AUL10" s="85"/>
      <c r="AUM10" s="85"/>
      <c r="AUN10" s="85"/>
      <c r="AUO10" s="85"/>
      <c r="AUP10" s="85"/>
      <c r="AUQ10" s="85"/>
      <c r="AUR10" s="85"/>
      <c r="AUS10" s="85"/>
      <c r="AUT10" s="85"/>
      <c r="AUU10" s="85"/>
      <c r="AUV10" s="85"/>
      <c r="AUW10" s="85"/>
      <c r="AUX10" s="85"/>
      <c r="AUY10" s="85"/>
      <c r="AUZ10" s="85"/>
      <c r="AVA10" s="85"/>
      <c r="AVB10" s="85"/>
      <c r="AVC10" s="85"/>
      <c r="AVD10" s="85"/>
      <c r="AVE10" s="85"/>
      <c r="AVF10" s="85"/>
      <c r="AVG10" s="85"/>
      <c r="AVH10" s="85"/>
      <c r="AVI10" s="85"/>
      <c r="AVJ10" s="85"/>
      <c r="AVK10" s="85"/>
      <c r="AVL10" s="85"/>
      <c r="AVM10" s="85"/>
      <c r="AVN10" s="85"/>
      <c r="AVO10" s="85"/>
      <c r="AVP10" s="85"/>
      <c r="AVQ10" s="85"/>
      <c r="AVR10" s="85"/>
      <c r="AVS10" s="85"/>
      <c r="AVT10" s="85"/>
      <c r="AVU10" s="85"/>
      <c r="AVV10" s="85"/>
      <c r="AVW10" s="85"/>
      <c r="AVX10" s="85"/>
      <c r="AVY10" s="85"/>
      <c r="AVZ10" s="85"/>
      <c r="AWA10" s="85"/>
      <c r="AWB10" s="85"/>
      <c r="AWC10" s="85"/>
      <c r="AWD10" s="85"/>
      <c r="AWE10" s="85"/>
      <c r="AWF10" s="85"/>
      <c r="AWG10" s="85"/>
      <c r="AWH10" s="85"/>
      <c r="AWI10" s="85"/>
      <c r="AWJ10" s="85"/>
      <c r="AWK10" s="85"/>
      <c r="AWL10" s="85"/>
      <c r="AWM10" s="85"/>
      <c r="AWN10" s="85"/>
      <c r="AWO10" s="85"/>
      <c r="AWP10" s="85"/>
      <c r="AWQ10" s="85"/>
      <c r="AWR10" s="85"/>
      <c r="AWS10" s="85"/>
      <c r="AWT10" s="85"/>
      <c r="AWU10" s="85"/>
      <c r="AWV10" s="85"/>
      <c r="AWW10" s="85"/>
      <c r="AWX10" s="85"/>
      <c r="AWY10" s="85"/>
      <c r="AWZ10" s="85"/>
      <c r="AXA10" s="85"/>
      <c r="AXB10" s="85"/>
      <c r="AXC10" s="85"/>
      <c r="AXD10" s="85"/>
      <c r="AXE10" s="85"/>
      <c r="AXF10" s="85"/>
      <c r="AXG10" s="85"/>
      <c r="AXH10" s="85"/>
      <c r="AXI10" s="85"/>
      <c r="AXJ10" s="85"/>
      <c r="AXK10" s="85"/>
      <c r="AXL10" s="85"/>
      <c r="AXM10" s="85"/>
      <c r="AXN10" s="85"/>
      <c r="AXO10" s="85"/>
      <c r="AXP10" s="85"/>
      <c r="AXQ10" s="85"/>
      <c r="AXR10" s="85"/>
      <c r="AXS10" s="85"/>
      <c r="AXT10" s="85"/>
      <c r="AXU10" s="85"/>
      <c r="AXV10" s="85"/>
      <c r="AXW10" s="85"/>
      <c r="AXX10" s="85"/>
      <c r="AXY10" s="85"/>
      <c r="AXZ10" s="85"/>
      <c r="AYA10" s="85"/>
      <c r="AYB10" s="85"/>
      <c r="AYC10" s="85"/>
      <c r="AYD10" s="85"/>
      <c r="AYE10" s="85"/>
      <c r="AYF10" s="85"/>
      <c r="AYG10" s="85"/>
      <c r="AYH10" s="85"/>
      <c r="AYI10" s="85"/>
      <c r="AYJ10" s="85"/>
      <c r="AYK10" s="85"/>
      <c r="AYL10" s="85"/>
      <c r="AYM10" s="85"/>
      <c r="AYN10" s="85"/>
      <c r="AYO10" s="85"/>
      <c r="AYP10" s="85"/>
      <c r="AYQ10" s="85"/>
      <c r="AYR10" s="85"/>
      <c r="AYS10" s="85"/>
      <c r="AYT10" s="85"/>
      <c r="AYU10" s="85"/>
      <c r="AYV10" s="85"/>
      <c r="AYW10" s="85"/>
      <c r="AYX10" s="85"/>
      <c r="AYY10" s="85"/>
      <c r="AYZ10" s="85"/>
      <c r="AZA10" s="85"/>
      <c r="AZB10" s="85"/>
      <c r="AZC10" s="85"/>
      <c r="AZD10" s="85"/>
      <c r="AZE10" s="85"/>
      <c r="AZF10" s="85"/>
      <c r="AZG10" s="85"/>
      <c r="AZH10" s="85"/>
      <c r="AZI10" s="85"/>
      <c r="AZJ10" s="85"/>
      <c r="AZK10" s="85"/>
      <c r="AZL10" s="85"/>
      <c r="AZM10" s="85"/>
      <c r="AZN10" s="85"/>
      <c r="AZO10" s="85"/>
      <c r="AZP10" s="85"/>
      <c r="AZQ10" s="85"/>
      <c r="AZR10" s="85"/>
      <c r="AZS10" s="85"/>
      <c r="AZT10" s="85"/>
      <c r="AZU10" s="85"/>
      <c r="AZV10" s="85"/>
      <c r="AZW10" s="85"/>
      <c r="AZX10" s="85"/>
      <c r="AZY10" s="85"/>
      <c r="AZZ10" s="85"/>
      <c r="BAA10" s="85"/>
      <c r="BAB10" s="85"/>
      <c r="BAC10" s="85"/>
      <c r="BAD10" s="85"/>
      <c r="BAE10" s="85"/>
      <c r="BAF10" s="85"/>
      <c r="BAG10" s="85"/>
      <c r="BAH10" s="85"/>
      <c r="BAI10" s="85"/>
      <c r="BAJ10" s="85"/>
      <c r="BAK10" s="85"/>
      <c r="BAL10" s="85"/>
      <c r="BAM10" s="85"/>
      <c r="BAN10" s="85"/>
      <c r="BAO10" s="85"/>
      <c r="BAP10" s="85"/>
      <c r="BAQ10" s="85"/>
      <c r="BAR10" s="85"/>
      <c r="BAS10" s="85"/>
      <c r="BAT10" s="85"/>
      <c r="BAU10" s="85"/>
      <c r="BAV10" s="85"/>
      <c r="BAW10" s="85"/>
      <c r="BAX10" s="85"/>
      <c r="BAY10" s="85"/>
      <c r="BAZ10" s="85"/>
      <c r="BBA10" s="85"/>
      <c r="BBB10" s="85"/>
      <c r="BBC10" s="85"/>
      <c r="BBD10" s="85"/>
      <c r="BBE10" s="85"/>
      <c r="BBF10" s="85"/>
      <c r="BBG10" s="85"/>
      <c r="BBH10" s="85"/>
      <c r="BBI10" s="85"/>
      <c r="BBJ10" s="85"/>
      <c r="BBK10" s="85"/>
      <c r="BBL10" s="85"/>
      <c r="BBM10" s="85"/>
      <c r="BBN10" s="85"/>
      <c r="BBO10" s="85"/>
      <c r="BBP10" s="85"/>
      <c r="BBQ10" s="85"/>
      <c r="BBR10" s="85"/>
      <c r="BBS10" s="85"/>
      <c r="BBT10" s="85"/>
      <c r="BBU10" s="85"/>
      <c r="BBV10" s="85"/>
      <c r="BBW10" s="85"/>
      <c r="BBX10" s="85"/>
      <c r="BBY10" s="85"/>
      <c r="BBZ10" s="85"/>
      <c r="BCA10" s="85"/>
      <c r="BCB10" s="85"/>
      <c r="BCC10" s="85"/>
      <c r="BCD10" s="85"/>
      <c r="BCE10" s="85"/>
      <c r="BCF10" s="85"/>
      <c r="BCG10" s="85"/>
      <c r="BCH10" s="85"/>
      <c r="BCI10" s="85"/>
      <c r="BCJ10" s="85"/>
      <c r="BCK10" s="85"/>
      <c r="BCL10" s="85"/>
      <c r="BCM10" s="85"/>
      <c r="BCN10" s="85"/>
      <c r="BCO10" s="85"/>
      <c r="BCP10" s="85"/>
      <c r="BCQ10" s="85"/>
      <c r="BCR10" s="85"/>
      <c r="BCS10" s="85"/>
      <c r="BCT10" s="85"/>
      <c r="BCU10" s="85"/>
      <c r="BCV10" s="85"/>
      <c r="BCW10" s="85"/>
      <c r="BCX10" s="85"/>
      <c r="BCY10" s="85"/>
      <c r="BCZ10" s="85"/>
      <c r="BDA10" s="85"/>
      <c r="BDB10" s="85"/>
      <c r="BDC10" s="85"/>
      <c r="BDD10" s="85"/>
      <c r="BDE10" s="85"/>
      <c r="BDF10" s="85"/>
      <c r="BDG10" s="85"/>
      <c r="BDH10" s="85"/>
      <c r="BDI10" s="85"/>
      <c r="BDJ10" s="85"/>
      <c r="BDK10" s="85"/>
      <c r="BDL10" s="85"/>
      <c r="BDM10" s="85"/>
      <c r="BDN10" s="85"/>
      <c r="BDO10" s="85"/>
      <c r="BDP10" s="85"/>
      <c r="BDQ10" s="85"/>
      <c r="BDR10" s="85"/>
      <c r="BDS10" s="85"/>
      <c r="BDT10" s="85"/>
      <c r="BDU10" s="85"/>
      <c r="BDV10" s="85"/>
      <c r="BDW10" s="85"/>
      <c r="BDX10" s="85"/>
      <c r="BDY10" s="85"/>
      <c r="BDZ10" s="85"/>
      <c r="BEA10" s="85"/>
      <c r="BEB10" s="85"/>
      <c r="BEC10" s="85"/>
      <c r="BED10" s="85"/>
      <c r="BEE10" s="85"/>
      <c r="BEF10" s="85"/>
      <c r="BEG10" s="85"/>
      <c r="BEH10" s="85"/>
      <c r="BEI10" s="85"/>
      <c r="BEJ10" s="85"/>
      <c r="BEK10" s="85"/>
      <c r="BEL10" s="85"/>
      <c r="BEM10" s="85"/>
      <c r="BEN10" s="85"/>
      <c r="BEO10" s="85"/>
      <c r="BEP10" s="85"/>
      <c r="BEQ10" s="85"/>
      <c r="BER10" s="85"/>
      <c r="BES10" s="85"/>
      <c r="BET10" s="85"/>
      <c r="BEU10" s="85"/>
      <c r="BEV10" s="85"/>
      <c r="BEW10" s="85"/>
      <c r="BEX10" s="85"/>
      <c r="BEY10" s="85"/>
      <c r="BEZ10" s="85"/>
      <c r="BFA10" s="85"/>
      <c r="BFB10" s="85"/>
      <c r="BFC10" s="85"/>
      <c r="BFD10" s="85"/>
      <c r="BFE10" s="85"/>
      <c r="BFF10" s="85"/>
      <c r="BFG10" s="85"/>
      <c r="BFH10" s="85"/>
      <c r="BFI10" s="85"/>
      <c r="BFJ10" s="85"/>
      <c r="BFK10" s="85"/>
      <c r="BFL10" s="85"/>
      <c r="BFM10" s="85"/>
      <c r="BFN10" s="85"/>
      <c r="BFO10" s="85"/>
      <c r="BFP10" s="85"/>
      <c r="BFQ10" s="85"/>
      <c r="BFR10" s="85"/>
      <c r="BFS10" s="85"/>
      <c r="BFT10" s="85"/>
      <c r="BFU10" s="85"/>
      <c r="BFV10" s="85"/>
      <c r="BFW10" s="85"/>
      <c r="BFX10" s="85"/>
      <c r="BFY10" s="85"/>
      <c r="BFZ10" s="85"/>
      <c r="BGA10" s="85"/>
      <c r="BGB10" s="85"/>
      <c r="BGC10" s="85"/>
      <c r="BGD10" s="85"/>
      <c r="BGE10" s="85"/>
      <c r="BGF10" s="85"/>
      <c r="BGG10" s="85"/>
      <c r="BGH10" s="85"/>
      <c r="BGI10" s="85"/>
      <c r="BGJ10" s="85"/>
      <c r="BGK10" s="85"/>
      <c r="BGL10" s="85"/>
      <c r="BGM10" s="85"/>
      <c r="BGN10" s="85"/>
      <c r="BGO10" s="85"/>
      <c r="BGP10" s="85"/>
      <c r="BGQ10" s="85"/>
      <c r="BGR10" s="85"/>
      <c r="BGS10" s="85"/>
      <c r="BGT10" s="85"/>
      <c r="BGU10" s="85"/>
      <c r="BGV10" s="85"/>
      <c r="BGW10" s="85"/>
      <c r="BGX10" s="85"/>
      <c r="BGY10" s="85"/>
      <c r="BGZ10" s="85"/>
      <c r="BHA10" s="85"/>
      <c r="BHB10" s="85"/>
      <c r="BHC10" s="85"/>
      <c r="BHD10" s="85"/>
      <c r="BHE10" s="85"/>
      <c r="BHF10" s="85"/>
      <c r="BHG10" s="85"/>
      <c r="BHH10" s="85"/>
      <c r="BHI10" s="85"/>
      <c r="BHJ10" s="85"/>
      <c r="BHK10" s="85"/>
      <c r="BHL10" s="85"/>
      <c r="BHM10" s="85"/>
      <c r="BHN10" s="85"/>
      <c r="BHO10" s="85"/>
      <c r="BHP10" s="85"/>
      <c r="BHQ10" s="85"/>
      <c r="BHR10" s="85"/>
      <c r="BHS10" s="85"/>
      <c r="BHT10" s="85"/>
      <c r="BHU10" s="85"/>
      <c r="BHV10" s="85"/>
      <c r="BHW10" s="85"/>
      <c r="BHX10" s="85"/>
      <c r="BHY10" s="85"/>
      <c r="BHZ10" s="85"/>
      <c r="BIA10" s="85"/>
      <c r="BIB10" s="85"/>
      <c r="BIC10" s="85"/>
      <c r="BID10" s="85"/>
      <c r="BIE10" s="85"/>
      <c r="BIF10" s="85"/>
      <c r="BIG10" s="85"/>
      <c r="BIH10" s="85"/>
      <c r="BII10" s="85"/>
      <c r="BIJ10" s="85"/>
      <c r="BIK10" s="85"/>
      <c r="BIL10" s="85"/>
      <c r="BIM10" s="85"/>
      <c r="BIN10" s="85"/>
      <c r="BIO10" s="85"/>
      <c r="BIP10" s="85"/>
      <c r="BIQ10" s="85"/>
      <c r="BIR10" s="85"/>
      <c r="BIS10" s="85"/>
      <c r="BIT10" s="85"/>
      <c r="BIU10" s="85"/>
      <c r="BIV10" s="85"/>
      <c r="BIW10" s="85"/>
      <c r="BIX10" s="85"/>
      <c r="BIY10" s="85"/>
      <c r="BIZ10" s="85"/>
      <c r="BJA10" s="85"/>
      <c r="BJB10" s="85"/>
      <c r="BJC10" s="85"/>
      <c r="BJD10" s="85"/>
      <c r="BJE10" s="85"/>
      <c r="BJF10" s="85"/>
      <c r="BJG10" s="85"/>
      <c r="BJH10" s="85"/>
      <c r="BJI10" s="85"/>
      <c r="BJJ10" s="85"/>
      <c r="BJK10" s="85"/>
      <c r="BJL10" s="85"/>
      <c r="BJM10" s="85"/>
      <c r="BJN10" s="85"/>
      <c r="BJO10" s="85"/>
      <c r="BJP10" s="85"/>
      <c r="BJQ10" s="85"/>
      <c r="BJR10" s="85"/>
      <c r="BJS10" s="85"/>
      <c r="BJT10" s="85"/>
      <c r="BJU10" s="85"/>
      <c r="BJV10" s="85"/>
      <c r="BJW10" s="85"/>
      <c r="BJX10" s="85"/>
      <c r="BJY10" s="85"/>
      <c r="BJZ10" s="85"/>
      <c r="BKA10" s="85"/>
      <c r="BKB10" s="85"/>
      <c r="BKC10" s="85"/>
      <c r="BKD10" s="85"/>
      <c r="BKE10" s="85"/>
      <c r="BKF10" s="85"/>
      <c r="BKG10" s="85"/>
      <c r="BKH10" s="85"/>
      <c r="BKI10" s="85"/>
      <c r="BKJ10" s="85"/>
      <c r="BKK10" s="85"/>
      <c r="BKL10" s="85"/>
      <c r="BKM10" s="85"/>
      <c r="BKN10" s="85"/>
      <c r="BKO10" s="85"/>
      <c r="BKP10" s="85"/>
      <c r="BKQ10" s="85"/>
      <c r="BKR10" s="85"/>
      <c r="BKS10" s="85"/>
      <c r="BKT10" s="85"/>
      <c r="BKU10" s="85"/>
      <c r="BKV10" s="85"/>
      <c r="BKW10" s="85"/>
      <c r="BKX10" s="85"/>
      <c r="BKY10" s="85"/>
      <c r="BKZ10" s="85"/>
      <c r="BLA10" s="85"/>
      <c r="BLB10" s="85"/>
      <c r="BLC10" s="85"/>
      <c r="BLD10" s="85"/>
      <c r="BLE10" s="85"/>
      <c r="BLF10" s="85"/>
      <c r="BLG10" s="85"/>
      <c r="BLH10" s="85"/>
      <c r="BLI10" s="85"/>
      <c r="BLJ10" s="85"/>
      <c r="BLK10" s="85"/>
      <c r="BLL10" s="85"/>
      <c r="BLM10" s="85"/>
      <c r="BLN10" s="85"/>
      <c r="BLO10" s="85"/>
      <c r="BLP10" s="85"/>
      <c r="BLQ10" s="85"/>
      <c r="BLR10" s="85"/>
      <c r="BLS10" s="85"/>
      <c r="BLT10" s="85"/>
      <c r="BLU10" s="85"/>
      <c r="BLV10" s="85"/>
      <c r="BLW10" s="85"/>
      <c r="BLX10" s="85"/>
      <c r="BLY10" s="85"/>
      <c r="BLZ10" s="85"/>
      <c r="BMA10" s="85"/>
      <c r="BMB10" s="85"/>
      <c r="BMC10" s="85"/>
      <c r="BMD10" s="85"/>
      <c r="BME10" s="85"/>
      <c r="BMF10" s="85"/>
      <c r="BMG10" s="85"/>
      <c r="BMH10" s="85"/>
      <c r="BMI10" s="85"/>
      <c r="BMJ10" s="85"/>
      <c r="BMK10" s="85"/>
      <c r="BML10" s="85"/>
      <c r="BMM10" s="85"/>
      <c r="BMN10" s="85"/>
      <c r="BMO10" s="85"/>
      <c r="BMP10" s="85"/>
      <c r="BMQ10" s="85"/>
      <c r="BMR10" s="85"/>
      <c r="BMS10" s="85"/>
      <c r="BMT10" s="85"/>
      <c r="BMU10" s="85"/>
      <c r="BMV10" s="85"/>
      <c r="BMW10" s="85"/>
      <c r="BMX10" s="85"/>
      <c r="BMY10" s="85"/>
      <c r="BMZ10" s="85"/>
      <c r="BNA10" s="85"/>
      <c r="BNB10" s="85"/>
      <c r="BNC10" s="85"/>
      <c r="BND10" s="85"/>
      <c r="BNE10" s="85"/>
      <c r="BNF10" s="85"/>
      <c r="BNG10" s="85"/>
      <c r="BNH10" s="85"/>
      <c r="BNI10" s="85"/>
      <c r="BNJ10" s="85"/>
      <c r="BNK10" s="85"/>
      <c r="BNL10" s="85"/>
      <c r="BNM10" s="85"/>
      <c r="BNN10" s="85"/>
      <c r="BNO10" s="85"/>
      <c r="BNP10" s="85"/>
      <c r="BNQ10" s="85"/>
      <c r="BNR10" s="85"/>
      <c r="BNS10" s="85"/>
      <c r="BNT10" s="85"/>
      <c r="BNU10" s="85"/>
      <c r="BNV10" s="85"/>
      <c r="BNW10" s="85"/>
      <c r="BNX10" s="85"/>
      <c r="BNY10" s="85"/>
      <c r="BNZ10" s="85"/>
      <c r="BOA10" s="85"/>
      <c r="BOB10" s="85"/>
      <c r="BOC10" s="85"/>
      <c r="BOD10" s="85"/>
      <c r="BOE10" s="85"/>
      <c r="BOF10" s="85"/>
      <c r="BOG10" s="85"/>
      <c r="BOH10" s="85"/>
      <c r="BOI10" s="85"/>
      <c r="BOJ10" s="85"/>
      <c r="BOK10" s="85"/>
      <c r="BOL10" s="85"/>
      <c r="BOM10" s="85"/>
      <c r="BON10" s="85"/>
      <c r="BOO10" s="85"/>
      <c r="BOP10" s="85"/>
      <c r="BOQ10" s="85"/>
      <c r="BOR10" s="85"/>
      <c r="BOS10" s="85"/>
      <c r="BOT10" s="85"/>
      <c r="BOU10" s="85"/>
      <c r="BOV10" s="85"/>
      <c r="BOW10" s="85"/>
      <c r="BOX10" s="85"/>
      <c r="BOY10" s="85"/>
      <c r="BOZ10" s="85"/>
      <c r="BPA10" s="85"/>
      <c r="BPB10" s="85"/>
      <c r="BPC10" s="85"/>
      <c r="BPD10" s="85"/>
      <c r="BPE10" s="85"/>
      <c r="BPF10" s="85"/>
      <c r="BPG10" s="85"/>
      <c r="BPH10" s="85"/>
      <c r="BPI10" s="85"/>
      <c r="BPJ10" s="85"/>
      <c r="BPK10" s="85"/>
      <c r="BPL10" s="85"/>
      <c r="BPM10" s="85"/>
      <c r="BPN10" s="85"/>
      <c r="BPO10" s="85"/>
      <c r="BPP10" s="85"/>
      <c r="BPQ10" s="85"/>
      <c r="BPR10" s="85"/>
      <c r="BPS10" s="85"/>
      <c r="BPT10" s="85"/>
      <c r="BPU10" s="85"/>
      <c r="BPV10" s="85"/>
      <c r="BPW10" s="85"/>
      <c r="BPX10" s="85"/>
      <c r="BPY10" s="85"/>
      <c r="BPZ10" s="85"/>
      <c r="BQA10" s="85"/>
      <c r="BQB10" s="85"/>
      <c r="BQC10" s="85"/>
      <c r="BQD10" s="85"/>
      <c r="BQE10" s="85"/>
      <c r="BQF10" s="85"/>
      <c r="BQG10" s="85"/>
      <c r="BQH10" s="85"/>
      <c r="BQI10" s="85"/>
      <c r="BQJ10" s="85"/>
      <c r="BQK10" s="85"/>
      <c r="BQL10" s="85"/>
      <c r="BQM10" s="85"/>
      <c r="BQN10" s="85"/>
      <c r="BQO10" s="85"/>
      <c r="BQP10" s="85"/>
      <c r="BQQ10" s="85"/>
      <c r="BQR10" s="85"/>
      <c r="BQS10" s="85"/>
      <c r="BQT10" s="85"/>
      <c r="BQU10" s="85"/>
      <c r="BQV10" s="85"/>
      <c r="BQW10" s="85"/>
      <c r="BQX10" s="85"/>
      <c r="BQY10" s="85"/>
      <c r="BQZ10" s="85"/>
      <c r="BRA10" s="85"/>
      <c r="BRB10" s="85"/>
      <c r="BRC10" s="85"/>
      <c r="BRD10" s="85"/>
      <c r="BRE10" s="85"/>
      <c r="BRF10" s="85"/>
      <c r="BRG10" s="85"/>
      <c r="BRH10" s="85"/>
      <c r="BRI10" s="85"/>
      <c r="BRJ10" s="85"/>
      <c r="BRK10" s="85"/>
      <c r="BRL10" s="85"/>
      <c r="BRM10" s="85"/>
      <c r="BRN10" s="85"/>
      <c r="BRO10" s="85"/>
      <c r="BRP10" s="85"/>
      <c r="BRQ10" s="85"/>
      <c r="BRR10" s="85"/>
      <c r="BRS10" s="85"/>
      <c r="BRT10" s="85"/>
      <c r="BRU10" s="85"/>
      <c r="BRV10" s="85"/>
      <c r="BRW10" s="85"/>
      <c r="BRX10" s="85"/>
      <c r="BRY10" s="85"/>
      <c r="BRZ10" s="85"/>
      <c r="BSA10" s="85"/>
      <c r="BSB10" s="85"/>
      <c r="BSC10" s="85"/>
      <c r="BSD10" s="85"/>
      <c r="BSE10" s="85"/>
      <c r="BSF10" s="85"/>
      <c r="BSG10" s="85"/>
      <c r="BSH10" s="85"/>
      <c r="BSI10" s="85"/>
      <c r="BSJ10" s="85"/>
      <c r="BSK10" s="85"/>
      <c r="BSL10" s="85"/>
      <c r="BSM10" s="85"/>
      <c r="BSN10" s="85"/>
      <c r="BSO10" s="85"/>
      <c r="BSP10" s="85"/>
      <c r="BSQ10" s="85"/>
      <c r="BSR10" s="85"/>
      <c r="BSS10" s="85"/>
      <c r="BST10" s="85"/>
      <c r="BSU10" s="85"/>
      <c r="BSV10" s="85"/>
      <c r="BSW10" s="85"/>
      <c r="BSX10" s="85"/>
      <c r="BSY10" s="85"/>
      <c r="BSZ10" s="85"/>
      <c r="BTA10" s="85"/>
      <c r="BTB10" s="85"/>
      <c r="BTC10" s="85"/>
      <c r="BTD10" s="85"/>
      <c r="BTE10" s="85"/>
      <c r="BTF10" s="85"/>
      <c r="BTG10" s="85"/>
      <c r="BTH10" s="85"/>
      <c r="BTI10" s="85"/>
      <c r="BTJ10" s="85"/>
      <c r="BTK10" s="85"/>
      <c r="BTL10" s="85"/>
      <c r="BTM10" s="85"/>
      <c r="BTN10" s="85"/>
      <c r="BTO10" s="85"/>
      <c r="BTP10" s="85"/>
      <c r="BTQ10" s="85"/>
      <c r="BTR10" s="85"/>
      <c r="BTS10" s="85"/>
      <c r="BTT10" s="85"/>
      <c r="BTU10" s="85"/>
      <c r="BTV10" s="85"/>
      <c r="BTW10" s="85"/>
      <c r="BTX10" s="85"/>
      <c r="BTY10" s="85"/>
      <c r="BTZ10" s="85"/>
      <c r="BUA10" s="85"/>
      <c r="BUB10" s="85"/>
      <c r="BUC10" s="85"/>
      <c r="BUD10" s="85"/>
      <c r="BUE10" s="85"/>
      <c r="BUF10" s="85"/>
      <c r="BUG10" s="85"/>
      <c r="BUH10" s="85"/>
      <c r="BUI10" s="85"/>
      <c r="BUJ10" s="85"/>
      <c r="BUK10" s="85"/>
      <c r="BUL10" s="85"/>
      <c r="BUM10" s="85"/>
      <c r="BUN10" s="85"/>
      <c r="BUO10" s="85"/>
      <c r="BUP10" s="85"/>
      <c r="BUQ10" s="85"/>
      <c r="BUR10" s="85"/>
      <c r="BUS10" s="85"/>
      <c r="BUT10" s="85"/>
      <c r="BUU10" s="85"/>
      <c r="BUV10" s="85"/>
      <c r="BUW10" s="85"/>
      <c r="BUX10" s="85"/>
      <c r="BUY10" s="85"/>
      <c r="BUZ10" s="85"/>
      <c r="BVA10" s="85"/>
      <c r="BVB10" s="85"/>
      <c r="BVC10" s="85"/>
      <c r="BVD10" s="85"/>
      <c r="BVE10" s="85"/>
      <c r="BVF10" s="85"/>
      <c r="BVG10" s="85"/>
      <c r="BVH10" s="85"/>
      <c r="BVI10" s="85"/>
      <c r="BVJ10" s="85"/>
      <c r="BVK10" s="85"/>
      <c r="BVL10" s="85"/>
      <c r="BVM10" s="85"/>
      <c r="BVN10" s="85"/>
      <c r="BVO10" s="85"/>
      <c r="BVP10" s="85"/>
      <c r="BVQ10" s="85"/>
      <c r="BVR10" s="85"/>
      <c r="BVS10" s="85"/>
      <c r="BVT10" s="85"/>
      <c r="BVU10" s="85"/>
      <c r="BVV10" s="85"/>
      <c r="BVW10" s="85"/>
      <c r="BVX10" s="85"/>
      <c r="BVY10" s="85"/>
      <c r="BVZ10" s="85"/>
      <c r="BWA10" s="85"/>
      <c r="BWB10" s="85"/>
      <c r="BWC10" s="85"/>
      <c r="BWD10" s="85"/>
      <c r="BWE10" s="85"/>
      <c r="BWF10" s="85"/>
      <c r="BWG10" s="85"/>
      <c r="BWH10" s="85"/>
      <c r="BWI10" s="85"/>
      <c r="BWJ10" s="85"/>
      <c r="BWK10" s="85"/>
      <c r="BWL10" s="85"/>
      <c r="BWM10" s="85"/>
      <c r="BWN10" s="85"/>
      <c r="BWO10" s="85"/>
      <c r="BWP10" s="85"/>
      <c r="BWQ10" s="85"/>
      <c r="BWR10" s="85"/>
      <c r="BWS10" s="85"/>
      <c r="BWT10" s="85"/>
      <c r="BWU10" s="85"/>
      <c r="BWV10" s="85"/>
      <c r="BWW10" s="85"/>
      <c r="BWX10" s="85"/>
      <c r="BWY10" s="85"/>
      <c r="BWZ10" s="85"/>
      <c r="BXA10" s="85"/>
      <c r="BXB10" s="85"/>
      <c r="BXC10" s="85"/>
      <c r="BXD10" s="85"/>
      <c r="BXE10" s="85"/>
      <c r="BXF10" s="85"/>
      <c r="BXG10" s="85"/>
      <c r="BXH10" s="85"/>
      <c r="BXI10" s="85"/>
      <c r="BXJ10" s="85"/>
      <c r="BXK10" s="85"/>
      <c r="BXL10" s="85"/>
      <c r="BXM10" s="85"/>
      <c r="BXN10" s="85"/>
      <c r="BXO10" s="85"/>
      <c r="BXP10" s="85"/>
      <c r="BXQ10" s="85"/>
      <c r="BXR10" s="85"/>
      <c r="BXS10" s="85"/>
      <c r="BXT10" s="85"/>
      <c r="BXU10" s="85"/>
      <c r="BXV10" s="85"/>
      <c r="BXW10" s="85"/>
      <c r="BXX10" s="85"/>
      <c r="BXY10" s="85"/>
      <c r="BXZ10" s="85"/>
      <c r="BYA10" s="85"/>
      <c r="BYB10" s="85"/>
      <c r="BYC10" s="85"/>
      <c r="BYD10" s="85"/>
      <c r="BYE10" s="85"/>
      <c r="BYF10" s="85"/>
      <c r="BYG10" s="85"/>
      <c r="BYH10" s="85"/>
      <c r="BYI10" s="85"/>
      <c r="BYJ10" s="85"/>
      <c r="BYK10" s="85"/>
      <c r="BYL10" s="85"/>
      <c r="BYM10" s="85"/>
      <c r="BYN10" s="85"/>
      <c r="BYO10" s="85"/>
      <c r="BYP10" s="85"/>
      <c r="BYQ10" s="85"/>
      <c r="BYR10" s="85"/>
      <c r="BYS10" s="85"/>
      <c r="BYT10" s="85"/>
      <c r="BYU10" s="85"/>
      <c r="BYV10" s="85"/>
      <c r="BYW10" s="85"/>
      <c r="BYX10" s="85"/>
      <c r="BYY10" s="85"/>
      <c r="BYZ10" s="85"/>
      <c r="BZA10" s="85"/>
      <c r="BZB10" s="85"/>
      <c r="BZC10" s="85"/>
      <c r="BZD10" s="85"/>
      <c r="BZE10" s="85"/>
      <c r="BZF10" s="85"/>
      <c r="BZG10" s="85"/>
      <c r="BZH10" s="85"/>
      <c r="BZI10" s="85"/>
      <c r="BZJ10" s="85"/>
      <c r="BZK10" s="85"/>
      <c r="BZL10" s="85"/>
      <c r="BZM10" s="85"/>
      <c r="BZN10" s="85"/>
      <c r="BZO10" s="85"/>
      <c r="BZP10" s="85"/>
      <c r="BZQ10" s="85"/>
      <c r="BZR10" s="85"/>
      <c r="BZS10" s="85"/>
      <c r="BZT10" s="85"/>
      <c r="BZU10" s="85"/>
      <c r="BZV10" s="85"/>
      <c r="BZW10" s="85"/>
      <c r="BZX10" s="85"/>
      <c r="BZY10" s="85"/>
      <c r="BZZ10" s="85"/>
      <c r="CAA10" s="85"/>
      <c r="CAB10" s="85"/>
      <c r="CAC10" s="85"/>
      <c r="CAD10" s="85"/>
      <c r="CAE10" s="85"/>
      <c r="CAF10" s="85"/>
      <c r="CAG10" s="85"/>
      <c r="CAH10" s="85"/>
      <c r="CAI10" s="85"/>
      <c r="CAJ10" s="85"/>
      <c r="CAK10" s="85"/>
      <c r="CAL10" s="85"/>
      <c r="CAM10" s="85"/>
      <c r="CAN10" s="85"/>
      <c r="CAO10" s="85"/>
      <c r="CAP10" s="85"/>
      <c r="CAQ10" s="85"/>
      <c r="CAR10" s="85"/>
      <c r="CAS10" s="85"/>
      <c r="CAT10" s="85"/>
      <c r="CAU10" s="85"/>
      <c r="CAV10" s="85"/>
      <c r="CAW10" s="85"/>
      <c r="CAX10" s="85"/>
      <c r="CAY10" s="85"/>
      <c r="CAZ10" s="85"/>
      <c r="CBA10" s="85"/>
      <c r="CBB10" s="85"/>
      <c r="CBC10" s="85"/>
      <c r="CBD10" s="85"/>
      <c r="CBE10" s="85"/>
      <c r="CBF10" s="85"/>
      <c r="CBG10" s="85"/>
      <c r="CBH10" s="85"/>
      <c r="CBI10" s="85"/>
      <c r="CBJ10" s="85"/>
      <c r="CBK10" s="85"/>
      <c r="CBL10" s="85"/>
      <c r="CBM10" s="85"/>
      <c r="CBN10" s="85"/>
      <c r="CBO10" s="85"/>
      <c r="CBP10" s="85"/>
      <c r="CBQ10" s="85"/>
      <c r="CBR10" s="85"/>
      <c r="CBS10" s="85"/>
      <c r="CBT10" s="85"/>
      <c r="CBU10" s="85"/>
      <c r="CBV10" s="85"/>
      <c r="CBW10" s="85"/>
      <c r="CBX10" s="85"/>
      <c r="CBY10" s="85"/>
      <c r="CBZ10" s="85"/>
      <c r="CCA10" s="85"/>
      <c r="CCB10" s="85"/>
      <c r="CCC10" s="85"/>
      <c r="CCD10" s="85"/>
      <c r="CCE10" s="85"/>
      <c r="CCF10" s="85"/>
      <c r="CCG10" s="85"/>
      <c r="CCH10" s="85"/>
      <c r="CCI10" s="85"/>
      <c r="CCJ10" s="85"/>
      <c r="CCK10" s="85"/>
      <c r="CCL10" s="85"/>
      <c r="CCM10" s="85"/>
      <c r="CCN10" s="85"/>
      <c r="CCO10" s="85"/>
      <c r="CCP10" s="85"/>
      <c r="CCQ10" s="85"/>
      <c r="CCR10" s="85"/>
      <c r="CCS10" s="85"/>
      <c r="CCT10" s="85"/>
      <c r="CCU10" s="85"/>
      <c r="CCV10" s="85"/>
      <c r="CCW10" s="85"/>
      <c r="CCX10" s="85"/>
      <c r="CCY10" s="85"/>
      <c r="CCZ10" s="85"/>
      <c r="CDA10" s="85"/>
      <c r="CDB10" s="85"/>
      <c r="CDC10" s="85"/>
      <c r="CDD10" s="85"/>
      <c r="CDE10" s="85"/>
      <c r="CDF10" s="85"/>
      <c r="CDG10" s="85"/>
      <c r="CDH10" s="85"/>
      <c r="CDI10" s="85"/>
      <c r="CDJ10" s="85"/>
      <c r="CDK10" s="85"/>
      <c r="CDL10" s="85"/>
      <c r="CDM10" s="85"/>
      <c r="CDN10" s="85"/>
      <c r="CDO10" s="85"/>
      <c r="CDP10" s="85"/>
      <c r="CDQ10" s="85"/>
      <c r="CDR10" s="85"/>
      <c r="CDS10" s="85"/>
      <c r="CDT10" s="85"/>
      <c r="CDU10" s="85"/>
      <c r="CDV10" s="85"/>
      <c r="CDW10" s="85"/>
      <c r="CDX10" s="85"/>
      <c r="CDY10" s="85"/>
      <c r="CDZ10" s="85"/>
      <c r="CEA10" s="85"/>
      <c r="CEB10" s="85"/>
      <c r="CEC10" s="85"/>
      <c r="CED10" s="85"/>
      <c r="CEE10" s="85"/>
      <c r="CEF10" s="85"/>
      <c r="CEG10" s="85"/>
      <c r="CEH10" s="85"/>
      <c r="CEI10" s="85"/>
      <c r="CEJ10" s="85"/>
      <c r="CEK10" s="85"/>
      <c r="CEL10" s="85"/>
      <c r="CEM10" s="85"/>
      <c r="CEN10" s="85"/>
      <c r="CEO10" s="85"/>
      <c r="CEP10" s="85"/>
      <c r="CEQ10" s="85"/>
      <c r="CER10" s="85"/>
      <c r="CES10" s="85"/>
      <c r="CET10" s="85"/>
      <c r="CEU10" s="85"/>
      <c r="CEV10" s="85"/>
      <c r="CEW10" s="85"/>
      <c r="CEX10" s="85"/>
      <c r="CEY10" s="85"/>
      <c r="CEZ10" s="85"/>
      <c r="CFA10" s="85"/>
      <c r="CFB10" s="85"/>
      <c r="CFC10" s="85"/>
      <c r="CFD10" s="85"/>
      <c r="CFE10" s="85"/>
      <c r="CFF10" s="85"/>
      <c r="CFG10" s="85"/>
      <c r="CFH10" s="85"/>
      <c r="CFI10" s="85"/>
      <c r="CFJ10" s="85"/>
      <c r="CFK10" s="85"/>
      <c r="CFL10" s="85"/>
      <c r="CFM10" s="85"/>
      <c r="CFN10" s="85"/>
      <c r="CFO10" s="85"/>
      <c r="CFP10" s="85"/>
      <c r="CFQ10" s="85"/>
      <c r="CFR10" s="85"/>
      <c r="CFS10" s="85"/>
      <c r="CFT10" s="85"/>
      <c r="CFU10" s="85"/>
      <c r="CFV10" s="85"/>
      <c r="CFW10" s="85"/>
      <c r="CFX10" s="85"/>
      <c r="CFY10" s="85"/>
      <c r="CFZ10" s="85"/>
      <c r="CGA10" s="85"/>
      <c r="CGB10" s="85"/>
      <c r="CGC10" s="85"/>
      <c r="CGD10" s="85"/>
      <c r="CGE10" s="85"/>
      <c r="CGF10" s="85"/>
      <c r="CGG10" s="85"/>
      <c r="CGH10" s="85"/>
      <c r="CGI10" s="85"/>
      <c r="CGJ10" s="85"/>
      <c r="CGK10" s="85"/>
      <c r="CGL10" s="85"/>
      <c r="CGM10" s="85"/>
      <c r="CGN10" s="85"/>
      <c r="CGO10" s="85"/>
      <c r="CGP10" s="85"/>
      <c r="CGQ10" s="85"/>
      <c r="CGR10" s="85"/>
      <c r="CGS10" s="85"/>
      <c r="CGT10" s="85"/>
      <c r="CGU10" s="85"/>
      <c r="CGV10" s="85"/>
      <c r="CGW10" s="85"/>
      <c r="CGX10" s="85"/>
      <c r="CGY10" s="85"/>
      <c r="CGZ10" s="85"/>
      <c r="CHA10" s="85"/>
      <c r="CHB10" s="85"/>
      <c r="CHC10" s="85"/>
      <c r="CHD10" s="85"/>
      <c r="CHE10" s="85"/>
      <c r="CHF10" s="85"/>
      <c r="CHG10" s="85"/>
      <c r="CHH10" s="85"/>
      <c r="CHI10" s="85"/>
      <c r="CHJ10" s="85"/>
      <c r="CHK10" s="85"/>
      <c r="CHL10" s="85"/>
      <c r="CHM10" s="85"/>
      <c r="CHN10" s="85"/>
      <c r="CHO10" s="85"/>
      <c r="CHP10" s="85"/>
      <c r="CHQ10" s="85"/>
      <c r="CHR10" s="85"/>
      <c r="CHS10" s="85"/>
      <c r="CHT10" s="85"/>
      <c r="CHU10" s="85"/>
      <c r="CHV10" s="85"/>
      <c r="CHW10" s="85"/>
      <c r="CHX10" s="85"/>
      <c r="CHY10" s="85"/>
      <c r="CHZ10" s="85"/>
      <c r="CIA10" s="85"/>
      <c r="CIB10" s="85"/>
      <c r="CIC10" s="85"/>
      <c r="CID10" s="85"/>
      <c r="CIE10" s="85"/>
      <c r="CIF10" s="85"/>
      <c r="CIG10" s="85"/>
      <c r="CIH10" s="85"/>
      <c r="CII10" s="85"/>
      <c r="CIJ10" s="85"/>
      <c r="CIK10" s="85"/>
      <c r="CIL10" s="85"/>
      <c r="CIM10" s="85"/>
      <c r="CIN10" s="85"/>
      <c r="CIO10" s="85"/>
      <c r="CIP10" s="85"/>
      <c r="CIQ10" s="85"/>
      <c r="CIR10" s="85"/>
      <c r="CIS10" s="85"/>
      <c r="CIT10" s="85"/>
      <c r="CIU10" s="85"/>
      <c r="CIV10" s="85"/>
      <c r="CIW10" s="85"/>
      <c r="CIX10" s="85"/>
      <c r="CIY10" s="85"/>
      <c r="CIZ10" s="85"/>
      <c r="CJA10" s="85"/>
      <c r="CJB10" s="85"/>
      <c r="CJC10" s="85"/>
      <c r="CJD10" s="85"/>
      <c r="CJE10" s="85"/>
      <c r="CJF10" s="85"/>
      <c r="CJG10" s="85"/>
      <c r="CJH10" s="85"/>
      <c r="CJI10" s="85"/>
      <c r="CJJ10" s="85"/>
      <c r="CJK10" s="85"/>
      <c r="CJL10" s="85"/>
      <c r="CJM10" s="85"/>
      <c r="CJN10" s="85"/>
      <c r="CJO10" s="85"/>
      <c r="CJP10" s="85"/>
      <c r="CJQ10" s="85"/>
      <c r="CJR10" s="85"/>
      <c r="CJS10" s="85"/>
      <c r="CJT10" s="85"/>
      <c r="CJU10" s="85"/>
      <c r="CJV10" s="85"/>
      <c r="CJW10" s="85"/>
      <c r="CJX10" s="85"/>
      <c r="CJY10" s="85"/>
      <c r="CJZ10" s="85"/>
      <c r="CKA10" s="85"/>
      <c r="CKB10" s="85"/>
      <c r="CKC10" s="85"/>
      <c r="CKD10" s="85"/>
      <c r="CKE10" s="85"/>
      <c r="CKF10" s="85"/>
      <c r="CKG10" s="85"/>
      <c r="CKH10" s="85"/>
      <c r="CKI10" s="85"/>
      <c r="CKJ10" s="85"/>
      <c r="CKK10" s="85"/>
      <c r="CKL10" s="85"/>
      <c r="CKM10" s="85"/>
      <c r="CKN10" s="85"/>
      <c r="CKO10" s="85"/>
      <c r="CKP10" s="85"/>
      <c r="CKQ10" s="85"/>
      <c r="CKR10" s="85"/>
      <c r="CKS10" s="85"/>
      <c r="CKT10" s="85"/>
      <c r="CKU10" s="85"/>
      <c r="CKV10" s="85"/>
      <c r="CKW10" s="85"/>
      <c r="CKX10" s="85"/>
      <c r="CKY10" s="85"/>
      <c r="CKZ10" s="85"/>
      <c r="CLA10" s="85"/>
      <c r="CLB10" s="85"/>
      <c r="CLC10" s="85"/>
      <c r="CLD10" s="85"/>
      <c r="CLE10" s="85"/>
      <c r="CLF10" s="85"/>
      <c r="CLG10" s="85"/>
      <c r="CLH10" s="85"/>
      <c r="CLI10" s="85"/>
      <c r="CLJ10" s="85"/>
      <c r="CLK10" s="85"/>
      <c r="CLL10" s="85"/>
      <c r="CLM10" s="85"/>
      <c r="CLN10" s="85"/>
      <c r="CLO10" s="85"/>
      <c r="CLP10" s="85"/>
      <c r="CLQ10" s="85"/>
      <c r="CLR10" s="85"/>
      <c r="CLS10" s="85"/>
      <c r="CLT10" s="85"/>
      <c r="CLU10" s="85"/>
      <c r="CLV10" s="85"/>
      <c r="CLW10" s="85"/>
      <c r="CLX10" s="85"/>
      <c r="CLY10" s="85"/>
      <c r="CLZ10" s="85"/>
      <c r="CMA10" s="85"/>
      <c r="CMB10" s="85"/>
      <c r="CMC10" s="85"/>
      <c r="CMD10" s="85"/>
      <c r="CME10" s="85"/>
      <c r="CMF10" s="85"/>
      <c r="CMG10" s="85"/>
      <c r="CMH10" s="85"/>
      <c r="CMI10" s="85"/>
      <c r="CMJ10" s="85"/>
      <c r="CMK10" s="85"/>
      <c r="CML10" s="85"/>
      <c r="CMM10" s="85"/>
      <c r="CMN10" s="85"/>
      <c r="CMO10" s="85"/>
      <c r="CMP10" s="85"/>
      <c r="CMQ10" s="85"/>
      <c r="CMR10" s="85"/>
      <c r="CMS10" s="85"/>
      <c r="CMT10" s="85"/>
      <c r="CMU10" s="85"/>
      <c r="CMV10" s="85"/>
      <c r="CMW10" s="85"/>
      <c r="CMX10" s="85"/>
      <c r="CMY10" s="85"/>
      <c r="CMZ10" s="85"/>
      <c r="CNA10" s="85"/>
      <c r="CNB10" s="85"/>
      <c r="CNC10" s="85"/>
      <c r="CND10" s="85"/>
      <c r="CNE10" s="85"/>
      <c r="CNF10" s="85"/>
      <c r="CNG10" s="85"/>
      <c r="CNH10" s="85"/>
      <c r="CNI10" s="85"/>
      <c r="CNJ10" s="85"/>
      <c r="CNK10" s="85"/>
      <c r="CNL10" s="85"/>
      <c r="CNM10" s="85"/>
      <c r="CNN10" s="85"/>
      <c r="CNO10" s="85"/>
      <c r="CNP10" s="85"/>
      <c r="CNQ10" s="85"/>
      <c r="CNR10" s="85"/>
      <c r="CNS10" s="85"/>
      <c r="CNT10" s="85"/>
      <c r="CNU10" s="85"/>
      <c r="CNV10" s="85"/>
      <c r="CNW10" s="85"/>
      <c r="CNX10" s="85"/>
      <c r="CNY10" s="85"/>
      <c r="CNZ10" s="85"/>
      <c r="COA10" s="85"/>
      <c r="COB10" s="85"/>
      <c r="COC10" s="85"/>
      <c r="COD10" s="85"/>
      <c r="COE10" s="85"/>
      <c r="COF10" s="85"/>
      <c r="COG10" s="85"/>
      <c r="COH10" s="85"/>
      <c r="COI10" s="85"/>
      <c r="COJ10" s="85"/>
      <c r="COK10" s="85"/>
      <c r="COL10" s="85"/>
      <c r="COM10" s="85"/>
      <c r="CON10" s="85"/>
      <c r="COO10" s="85"/>
      <c r="COP10" s="85"/>
      <c r="COQ10" s="85"/>
      <c r="COR10" s="85"/>
      <c r="COS10" s="85"/>
      <c r="COT10" s="85"/>
      <c r="COU10" s="85"/>
      <c r="COV10" s="85"/>
      <c r="COW10" s="85"/>
      <c r="COX10" s="85"/>
      <c r="COY10" s="85"/>
      <c r="COZ10" s="85"/>
      <c r="CPA10" s="85"/>
      <c r="CPB10" s="85"/>
      <c r="CPC10" s="85"/>
      <c r="CPD10" s="85"/>
      <c r="CPE10" s="85"/>
      <c r="CPF10" s="85"/>
      <c r="CPG10" s="85"/>
      <c r="CPH10" s="85"/>
      <c r="CPI10" s="85"/>
      <c r="CPJ10" s="85"/>
      <c r="CPK10" s="85"/>
      <c r="CPL10" s="85"/>
      <c r="CPM10" s="85"/>
      <c r="CPN10" s="85"/>
      <c r="CPO10" s="85"/>
      <c r="CPP10" s="85"/>
      <c r="CPQ10" s="85"/>
      <c r="CPR10" s="85"/>
      <c r="CPS10" s="85"/>
      <c r="CPT10" s="85"/>
      <c r="CPU10" s="85"/>
      <c r="CPV10" s="85"/>
      <c r="CPW10" s="85"/>
      <c r="CPX10" s="85"/>
      <c r="CPY10" s="85"/>
      <c r="CPZ10" s="85"/>
      <c r="CQA10" s="85"/>
      <c r="CQB10" s="85"/>
      <c r="CQC10" s="85"/>
      <c r="CQD10" s="85"/>
      <c r="CQE10" s="85"/>
      <c r="CQF10" s="85"/>
      <c r="CQG10" s="85"/>
      <c r="CQH10" s="85"/>
      <c r="CQI10" s="85"/>
      <c r="CQJ10" s="85"/>
      <c r="CQK10" s="85"/>
      <c r="CQL10" s="85"/>
      <c r="CQM10" s="85"/>
      <c r="CQN10" s="85"/>
      <c r="CQO10" s="85"/>
      <c r="CQP10" s="85"/>
      <c r="CQQ10" s="85"/>
      <c r="CQR10" s="85"/>
      <c r="CQS10" s="85"/>
      <c r="CQT10" s="85"/>
      <c r="CQU10" s="85"/>
      <c r="CQV10" s="85"/>
      <c r="CQW10" s="85"/>
      <c r="CQX10" s="85"/>
      <c r="CQY10" s="85"/>
      <c r="CQZ10" s="85"/>
      <c r="CRA10" s="85"/>
      <c r="CRB10" s="85"/>
      <c r="CRC10" s="85"/>
      <c r="CRD10" s="85"/>
      <c r="CRE10" s="85"/>
      <c r="CRF10" s="85"/>
      <c r="CRG10" s="85"/>
      <c r="CRH10" s="85"/>
      <c r="CRI10" s="85"/>
      <c r="CRJ10" s="85"/>
      <c r="CRK10" s="85"/>
      <c r="CRL10" s="85"/>
      <c r="CRM10" s="85"/>
      <c r="CRN10" s="85"/>
      <c r="CRO10" s="85"/>
      <c r="CRP10" s="85"/>
      <c r="CRQ10" s="85"/>
      <c r="CRR10" s="85"/>
      <c r="CRS10" s="85"/>
      <c r="CRT10" s="85"/>
      <c r="CRU10" s="85"/>
      <c r="CRV10" s="85"/>
      <c r="CRW10" s="85"/>
      <c r="CRX10" s="85"/>
      <c r="CRY10" s="85"/>
      <c r="CRZ10" s="85"/>
      <c r="CSA10" s="85"/>
      <c r="CSB10" s="85"/>
      <c r="CSC10" s="85"/>
      <c r="CSD10" s="85"/>
      <c r="CSE10" s="85"/>
      <c r="CSF10" s="85"/>
      <c r="CSG10" s="85"/>
      <c r="CSH10" s="85"/>
      <c r="CSI10" s="85"/>
      <c r="CSJ10" s="85"/>
      <c r="CSK10" s="85"/>
      <c r="CSL10" s="85"/>
      <c r="CSM10" s="85"/>
      <c r="CSN10" s="85"/>
      <c r="CSO10" s="85"/>
      <c r="CSP10" s="85"/>
      <c r="CSQ10" s="85"/>
      <c r="CSR10" s="85"/>
      <c r="CSS10" s="85"/>
      <c r="CST10" s="85"/>
      <c r="CSU10" s="85"/>
      <c r="CSV10" s="85"/>
      <c r="CSW10" s="85"/>
      <c r="CSX10" s="85"/>
      <c r="CSY10" s="85"/>
      <c r="CSZ10" s="85"/>
      <c r="CTA10" s="85"/>
      <c r="CTB10" s="85"/>
      <c r="CTC10" s="85"/>
      <c r="CTD10" s="85"/>
      <c r="CTE10" s="85"/>
      <c r="CTF10" s="85"/>
      <c r="CTG10" s="85"/>
      <c r="CTH10" s="85"/>
      <c r="CTI10" s="85"/>
      <c r="CTJ10" s="85"/>
      <c r="CTK10" s="85"/>
      <c r="CTL10" s="85"/>
      <c r="CTM10" s="85"/>
      <c r="CTN10" s="85"/>
      <c r="CTO10" s="85"/>
      <c r="CTP10" s="85"/>
      <c r="CTQ10" s="85"/>
      <c r="CTR10" s="85"/>
      <c r="CTS10" s="85"/>
      <c r="CTT10" s="85"/>
      <c r="CTU10" s="85"/>
      <c r="CTV10" s="85"/>
      <c r="CTW10" s="85"/>
      <c r="CTX10" s="85"/>
      <c r="CTY10" s="85"/>
      <c r="CTZ10" s="85"/>
      <c r="CUA10" s="85"/>
      <c r="CUB10" s="85"/>
      <c r="CUC10" s="85"/>
      <c r="CUD10" s="85"/>
      <c r="CUE10" s="85"/>
      <c r="CUF10" s="85"/>
      <c r="CUG10" s="85"/>
      <c r="CUH10" s="85"/>
      <c r="CUI10" s="85"/>
      <c r="CUJ10" s="85"/>
      <c r="CUK10" s="85"/>
      <c r="CUL10" s="85"/>
      <c r="CUM10" s="85"/>
      <c r="CUN10" s="85"/>
      <c r="CUO10" s="85"/>
      <c r="CUP10" s="85"/>
      <c r="CUQ10" s="85"/>
      <c r="CUR10" s="85"/>
      <c r="CUS10" s="85"/>
      <c r="CUT10" s="85"/>
      <c r="CUU10" s="85"/>
      <c r="CUV10" s="85"/>
      <c r="CUW10" s="85"/>
      <c r="CUX10" s="85"/>
      <c r="CUY10" s="85"/>
      <c r="CUZ10" s="85"/>
      <c r="CVA10" s="85"/>
      <c r="CVB10" s="85"/>
      <c r="CVC10" s="85"/>
      <c r="CVD10" s="85"/>
      <c r="CVE10" s="85"/>
      <c r="CVF10" s="85"/>
      <c r="CVG10" s="85"/>
      <c r="CVH10" s="85"/>
      <c r="CVI10" s="85"/>
      <c r="CVJ10" s="85"/>
      <c r="CVK10" s="85"/>
      <c r="CVL10" s="85"/>
      <c r="CVM10" s="85"/>
      <c r="CVN10" s="85"/>
      <c r="CVO10" s="85"/>
      <c r="CVP10" s="85"/>
      <c r="CVQ10" s="85"/>
      <c r="CVR10" s="85"/>
      <c r="CVS10" s="85"/>
      <c r="CVT10" s="85"/>
      <c r="CVU10" s="85"/>
      <c r="CVV10" s="85"/>
      <c r="CVW10" s="85"/>
      <c r="CVX10" s="85"/>
      <c r="CVY10" s="85"/>
      <c r="CVZ10" s="85"/>
      <c r="CWA10" s="85"/>
      <c r="CWB10" s="85"/>
      <c r="CWC10" s="85"/>
      <c r="CWD10" s="85"/>
      <c r="CWE10" s="85"/>
      <c r="CWF10" s="85"/>
      <c r="CWG10" s="85"/>
      <c r="CWH10" s="85"/>
      <c r="CWI10" s="85"/>
      <c r="CWJ10" s="85"/>
      <c r="CWK10" s="85"/>
      <c r="CWL10" s="85"/>
      <c r="CWM10" s="85"/>
      <c r="CWN10" s="85"/>
      <c r="CWO10" s="85"/>
      <c r="CWP10" s="85"/>
      <c r="CWQ10" s="85"/>
      <c r="CWR10" s="85"/>
      <c r="CWS10" s="85"/>
      <c r="CWT10" s="85"/>
      <c r="CWU10" s="85"/>
      <c r="CWV10" s="85"/>
      <c r="CWW10" s="85"/>
      <c r="CWX10" s="85"/>
      <c r="CWY10" s="85"/>
      <c r="CWZ10" s="85"/>
      <c r="CXA10" s="85"/>
      <c r="CXB10" s="85"/>
      <c r="CXC10" s="85"/>
      <c r="CXD10" s="85"/>
      <c r="CXE10" s="85"/>
      <c r="CXF10" s="85"/>
      <c r="CXG10" s="85"/>
      <c r="CXH10" s="85"/>
      <c r="CXI10" s="85"/>
      <c r="CXJ10" s="85"/>
      <c r="CXK10" s="85"/>
      <c r="CXL10" s="85"/>
      <c r="CXM10" s="85"/>
      <c r="CXN10" s="85"/>
      <c r="CXO10" s="85"/>
      <c r="CXP10" s="85"/>
      <c r="CXQ10" s="85"/>
      <c r="CXR10" s="85"/>
      <c r="CXS10" s="85"/>
      <c r="CXT10" s="85"/>
      <c r="CXU10" s="85"/>
      <c r="CXV10" s="85"/>
      <c r="CXW10" s="85"/>
      <c r="CXX10" s="85"/>
      <c r="CXY10" s="85"/>
      <c r="CXZ10" s="85"/>
      <c r="CYA10" s="85"/>
      <c r="CYB10" s="85"/>
      <c r="CYC10" s="85"/>
      <c r="CYD10" s="85"/>
      <c r="CYE10" s="85"/>
      <c r="CYF10" s="85"/>
      <c r="CYG10" s="85"/>
      <c r="CYH10" s="85"/>
      <c r="CYI10" s="85"/>
      <c r="CYJ10" s="85"/>
      <c r="CYK10" s="85"/>
      <c r="CYL10" s="85"/>
      <c r="CYM10" s="85"/>
      <c r="CYN10" s="85"/>
      <c r="CYO10" s="85"/>
      <c r="CYP10" s="85"/>
      <c r="CYQ10" s="85"/>
      <c r="CYR10" s="85"/>
      <c r="CYS10" s="85"/>
      <c r="CYT10" s="85"/>
      <c r="CYU10" s="85"/>
      <c r="CYV10" s="85"/>
      <c r="CYW10" s="85"/>
      <c r="CYX10" s="85"/>
      <c r="CYY10" s="85"/>
      <c r="CYZ10" s="85"/>
      <c r="CZA10" s="85"/>
      <c r="CZB10" s="85"/>
      <c r="CZC10" s="85"/>
      <c r="CZD10" s="85"/>
      <c r="CZE10" s="85"/>
      <c r="CZF10" s="85"/>
      <c r="CZG10" s="85"/>
      <c r="CZH10" s="85"/>
      <c r="CZI10" s="85"/>
      <c r="CZJ10" s="85"/>
      <c r="CZK10" s="85"/>
      <c r="CZL10" s="85"/>
      <c r="CZM10" s="85"/>
      <c r="CZN10" s="85"/>
      <c r="CZO10" s="85"/>
      <c r="CZP10" s="85"/>
      <c r="CZQ10" s="85"/>
      <c r="CZR10" s="85"/>
      <c r="CZS10" s="85"/>
      <c r="CZT10" s="85"/>
      <c r="CZU10" s="85"/>
      <c r="CZV10" s="85"/>
      <c r="CZW10" s="85"/>
      <c r="CZX10" s="85"/>
      <c r="CZY10" s="85"/>
      <c r="CZZ10" s="85"/>
      <c r="DAA10" s="85"/>
      <c r="DAB10" s="85"/>
      <c r="DAC10" s="85"/>
      <c r="DAD10" s="85"/>
      <c r="DAE10" s="85"/>
      <c r="DAF10" s="85"/>
      <c r="DAG10" s="85"/>
      <c r="DAH10" s="85"/>
      <c r="DAI10" s="85"/>
      <c r="DAJ10" s="85"/>
      <c r="DAK10" s="85"/>
      <c r="DAL10" s="85"/>
      <c r="DAM10" s="85"/>
      <c r="DAN10" s="85"/>
      <c r="DAO10" s="85"/>
      <c r="DAP10" s="85"/>
      <c r="DAQ10" s="85"/>
      <c r="DAR10" s="85"/>
      <c r="DAS10" s="85"/>
      <c r="DAT10" s="85"/>
      <c r="DAU10" s="85"/>
      <c r="DAV10" s="85"/>
      <c r="DAW10" s="85"/>
      <c r="DAX10" s="85"/>
      <c r="DAY10" s="85"/>
      <c r="DAZ10" s="85"/>
      <c r="DBA10" s="85"/>
      <c r="DBB10" s="85"/>
      <c r="DBC10" s="85"/>
      <c r="DBD10" s="85"/>
      <c r="DBE10" s="85"/>
      <c r="DBF10" s="85"/>
      <c r="DBG10" s="85"/>
      <c r="DBH10" s="85"/>
      <c r="DBI10" s="85"/>
      <c r="DBJ10" s="85"/>
      <c r="DBK10" s="85"/>
      <c r="DBL10" s="85"/>
      <c r="DBM10" s="85"/>
      <c r="DBN10" s="85"/>
      <c r="DBO10" s="85"/>
      <c r="DBP10" s="85"/>
      <c r="DBQ10" s="85"/>
      <c r="DBR10" s="85"/>
      <c r="DBS10" s="85"/>
      <c r="DBT10" s="85"/>
      <c r="DBU10" s="85"/>
      <c r="DBV10" s="85"/>
      <c r="DBW10" s="85"/>
      <c r="DBX10" s="85"/>
      <c r="DBY10" s="85"/>
      <c r="DBZ10" s="85"/>
      <c r="DCA10" s="85"/>
      <c r="DCB10" s="85"/>
      <c r="DCC10" s="85"/>
      <c r="DCD10" s="85"/>
      <c r="DCE10" s="85"/>
      <c r="DCF10" s="85"/>
      <c r="DCG10" s="85"/>
      <c r="DCH10" s="85"/>
      <c r="DCI10" s="85"/>
      <c r="DCJ10" s="85"/>
      <c r="DCK10" s="85"/>
      <c r="DCL10" s="85"/>
      <c r="DCM10" s="85"/>
      <c r="DCN10" s="85"/>
      <c r="DCO10" s="85"/>
      <c r="DCP10" s="85"/>
      <c r="DCQ10" s="85"/>
      <c r="DCR10" s="85"/>
      <c r="DCS10" s="85"/>
      <c r="DCT10" s="85"/>
      <c r="DCU10" s="85"/>
      <c r="DCV10" s="85"/>
      <c r="DCW10" s="85"/>
      <c r="DCX10" s="85"/>
      <c r="DCY10" s="85"/>
      <c r="DCZ10" s="85"/>
      <c r="DDA10" s="85"/>
      <c r="DDB10" s="85"/>
      <c r="DDC10" s="85"/>
      <c r="DDD10" s="85"/>
      <c r="DDE10" s="85"/>
      <c r="DDF10" s="85"/>
      <c r="DDG10" s="85"/>
      <c r="DDH10" s="85"/>
      <c r="DDI10" s="85"/>
      <c r="DDJ10" s="85"/>
      <c r="DDK10" s="85"/>
      <c r="DDL10" s="85"/>
      <c r="DDM10" s="85"/>
      <c r="DDN10" s="85"/>
      <c r="DDO10" s="85"/>
      <c r="DDP10" s="85"/>
      <c r="DDQ10" s="85"/>
      <c r="DDR10" s="85"/>
      <c r="DDS10" s="85"/>
      <c r="DDT10" s="85"/>
      <c r="DDU10" s="85"/>
      <c r="DDV10" s="85"/>
      <c r="DDW10" s="85"/>
      <c r="DDX10" s="85"/>
      <c r="DDY10" s="85"/>
      <c r="DDZ10" s="85"/>
      <c r="DEA10" s="85"/>
      <c r="DEB10" s="85"/>
      <c r="DEC10" s="85"/>
      <c r="DED10" s="85"/>
      <c r="DEE10" s="85"/>
      <c r="DEF10" s="85"/>
      <c r="DEG10" s="85"/>
      <c r="DEH10" s="85"/>
      <c r="DEI10" s="85"/>
      <c r="DEJ10" s="85"/>
      <c r="DEK10" s="85"/>
      <c r="DEL10" s="85"/>
      <c r="DEM10" s="85"/>
      <c r="DEN10" s="85"/>
      <c r="DEO10" s="85"/>
      <c r="DEP10" s="85"/>
      <c r="DEQ10" s="85"/>
      <c r="DER10" s="85"/>
      <c r="DES10" s="85"/>
      <c r="DET10" s="85"/>
      <c r="DEU10" s="85"/>
      <c r="DEV10" s="85"/>
      <c r="DEW10" s="85"/>
      <c r="DEX10" s="85"/>
      <c r="DEY10" s="85"/>
      <c r="DEZ10" s="85"/>
      <c r="DFA10" s="85"/>
      <c r="DFB10" s="85"/>
      <c r="DFC10" s="85"/>
      <c r="DFD10" s="85"/>
      <c r="DFE10" s="85"/>
      <c r="DFF10" s="85"/>
      <c r="DFG10" s="85"/>
      <c r="DFH10" s="85"/>
      <c r="DFI10" s="85"/>
      <c r="DFJ10" s="85"/>
      <c r="DFK10" s="85"/>
      <c r="DFL10" s="85"/>
      <c r="DFM10" s="85"/>
      <c r="DFN10" s="85"/>
      <c r="DFO10" s="85"/>
      <c r="DFP10" s="85"/>
      <c r="DFQ10" s="85"/>
      <c r="DFR10" s="85"/>
      <c r="DFS10" s="85"/>
      <c r="DFT10" s="85"/>
      <c r="DFU10" s="85"/>
      <c r="DFV10" s="85"/>
      <c r="DFW10" s="85"/>
      <c r="DFX10" s="85"/>
      <c r="DFY10" s="85"/>
      <c r="DFZ10" s="85"/>
      <c r="DGA10" s="85"/>
      <c r="DGB10" s="85"/>
      <c r="DGC10" s="85"/>
      <c r="DGD10" s="85"/>
      <c r="DGE10" s="85"/>
      <c r="DGF10" s="85"/>
      <c r="DGG10" s="85"/>
      <c r="DGH10" s="85"/>
      <c r="DGI10" s="85"/>
      <c r="DGJ10" s="85"/>
      <c r="DGK10" s="85"/>
      <c r="DGL10" s="85"/>
      <c r="DGM10" s="85"/>
      <c r="DGN10" s="85"/>
      <c r="DGO10" s="85"/>
      <c r="DGP10" s="85"/>
      <c r="DGQ10" s="85"/>
      <c r="DGR10" s="85"/>
      <c r="DGS10" s="85"/>
      <c r="DGT10" s="85"/>
      <c r="DGU10" s="85"/>
      <c r="DGV10" s="85"/>
      <c r="DGW10" s="85"/>
      <c r="DGX10" s="85"/>
      <c r="DGY10" s="85"/>
      <c r="DGZ10" s="85"/>
      <c r="DHA10" s="85"/>
      <c r="DHB10" s="85"/>
      <c r="DHC10" s="85"/>
      <c r="DHD10" s="85"/>
      <c r="DHE10" s="85"/>
      <c r="DHF10" s="85"/>
      <c r="DHG10" s="85"/>
      <c r="DHH10" s="85"/>
      <c r="DHI10" s="85"/>
      <c r="DHJ10" s="85"/>
      <c r="DHK10" s="85"/>
      <c r="DHL10" s="85"/>
      <c r="DHM10" s="85"/>
      <c r="DHN10" s="85"/>
      <c r="DHO10" s="85"/>
      <c r="DHP10" s="85"/>
      <c r="DHQ10" s="85"/>
      <c r="DHR10" s="85"/>
      <c r="DHS10" s="85"/>
      <c r="DHT10" s="85"/>
      <c r="DHU10" s="85"/>
      <c r="DHV10" s="85"/>
      <c r="DHW10" s="85"/>
      <c r="DHX10" s="85"/>
      <c r="DHY10" s="85"/>
      <c r="DHZ10" s="85"/>
      <c r="DIA10" s="85"/>
      <c r="DIB10" s="85"/>
      <c r="DIC10" s="85"/>
      <c r="DID10" s="85"/>
      <c r="DIE10" s="85"/>
      <c r="DIF10" s="85"/>
      <c r="DIG10" s="85"/>
      <c r="DIH10" s="85"/>
      <c r="DII10" s="85"/>
      <c r="DIJ10" s="85"/>
      <c r="DIK10" s="85"/>
      <c r="DIL10" s="85"/>
      <c r="DIM10" s="85"/>
      <c r="DIN10" s="85"/>
      <c r="DIO10" s="85"/>
      <c r="DIP10" s="85"/>
      <c r="DIQ10" s="85"/>
      <c r="DIR10" s="85"/>
      <c r="DIS10" s="85"/>
      <c r="DIT10" s="85"/>
      <c r="DIU10" s="85"/>
      <c r="DIV10" s="85"/>
      <c r="DIW10" s="85"/>
      <c r="DIX10" s="85"/>
      <c r="DIY10" s="85"/>
      <c r="DIZ10" s="85"/>
      <c r="DJA10" s="85"/>
      <c r="DJB10" s="85"/>
      <c r="DJC10" s="85"/>
      <c r="DJD10" s="85"/>
      <c r="DJE10" s="85"/>
      <c r="DJF10" s="85"/>
      <c r="DJG10" s="85"/>
      <c r="DJH10" s="85"/>
      <c r="DJI10" s="85"/>
      <c r="DJJ10" s="85"/>
      <c r="DJK10" s="85"/>
      <c r="DJL10" s="85"/>
      <c r="DJM10" s="85"/>
      <c r="DJN10" s="85"/>
      <c r="DJO10" s="85"/>
      <c r="DJP10" s="85"/>
      <c r="DJQ10" s="85"/>
      <c r="DJR10" s="85"/>
      <c r="DJS10" s="85"/>
      <c r="DJT10" s="85"/>
      <c r="DJU10" s="85"/>
      <c r="DJV10" s="85"/>
      <c r="DJW10" s="85"/>
      <c r="DJX10" s="85"/>
      <c r="DJY10" s="85"/>
      <c r="DJZ10" s="85"/>
      <c r="DKA10" s="85"/>
      <c r="DKB10" s="85"/>
      <c r="DKC10" s="85"/>
      <c r="DKD10" s="85"/>
      <c r="DKE10" s="85"/>
      <c r="DKF10" s="85"/>
      <c r="DKG10" s="85"/>
      <c r="DKH10" s="85"/>
      <c r="DKI10" s="85"/>
      <c r="DKJ10" s="85"/>
      <c r="DKK10" s="85"/>
      <c r="DKL10" s="85"/>
      <c r="DKM10" s="85"/>
      <c r="DKN10" s="85"/>
      <c r="DKO10" s="85"/>
      <c r="DKP10" s="85"/>
      <c r="DKQ10" s="85"/>
      <c r="DKR10" s="85"/>
      <c r="DKS10" s="85"/>
      <c r="DKT10" s="85"/>
      <c r="DKU10" s="85"/>
      <c r="DKV10" s="85"/>
      <c r="DKW10" s="85"/>
      <c r="DKX10" s="85"/>
      <c r="DKY10" s="85"/>
      <c r="DKZ10" s="85"/>
      <c r="DLA10" s="85"/>
      <c r="DLB10" s="85"/>
      <c r="DLC10" s="85"/>
      <c r="DLD10" s="85"/>
      <c r="DLE10" s="85"/>
      <c r="DLF10" s="85"/>
      <c r="DLG10" s="85"/>
      <c r="DLH10" s="85"/>
      <c r="DLI10" s="85"/>
      <c r="DLJ10" s="85"/>
      <c r="DLK10" s="85"/>
      <c r="DLL10" s="85"/>
      <c r="DLM10" s="85"/>
      <c r="DLN10" s="85"/>
      <c r="DLO10" s="85"/>
      <c r="DLP10" s="85"/>
      <c r="DLQ10" s="85"/>
      <c r="DLR10" s="85"/>
      <c r="DLS10" s="85"/>
      <c r="DLT10" s="85"/>
      <c r="DLU10" s="85"/>
      <c r="DLV10" s="85"/>
      <c r="DLW10" s="85"/>
      <c r="DLX10" s="85"/>
      <c r="DLY10" s="85"/>
      <c r="DLZ10" s="85"/>
      <c r="DMA10" s="85"/>
      <c r="DMB10" s="85"/>
      <c r="DMC10" s="85"/>
      <c r="DMD10" s="85"/>
      <c r="DME10" s="85"/>
      <c r="DMF10" s="85"/>
      <c r="DMG10" s="85"/>
      <c r="DMH10" s="85"/>
      <c r="DMI10" s="85"/>
      <c r="DMJ10" s="85"/>
      <c r="DMK10" s="85"/>
      <c r="DML10" s="85"/>
      <c r="DMM10" s="85"/>
      <c r="DMN10" s="85"/>
      <c r="DMO10" s="85"/>
      <c r="DMP10" s="85"/>
      <c r="DMQ10" s="85"/>
      <c r="DMR10" s="85"/>
      <c r="DMS10" s="85"/>
      <c r="DMT10" s="85"/>
      <c r="DMU10" s="85"/>
      <c r="DMV10" s="85"/>
      <c r="DMW10" s="85"/>
      <c r="DMX10" s="85"/>
      <c r="DMY10" s="85"/>
      <c r="DMZ10" s="85"/>
      <c r="DNA10" s="85"/>
      <c r="DNB10" s="85"/>
      <c r="DNC10" s="85"/>
      <c r="DND10" s="85"/>
      <c r="DNE10" s="85"/>
      <c r="DNF10" s="85"/>
      <c r="DNG10" s="85"/>
      <c r="DNH10" s="85"/>
      <c r="DNI10" s="85"/>
      <c r="DNJ10" s="85"/>
      <c r="DNK10" s="85"/>
      <c r="DNL10" s="85"/>
      <c r="DNM10" s="85"/>
      <c r="DNN10" s="85"/>
      <c r="DNO10" s="85"/>
      <c r="DNP10" s="85"/>
      <c r="DNQ10" s="85"/>
      <c r="DNR10" s="85"/>
      <c r="DNS10" s="85"/>
      <c r="DNT10" s="85"/>
      <c r="DNU10" s="85"/>
      <c r="DNV10" s="85"/>
      <c r="DNW10" s="85"/>
      <c r="DNX10" s="85"/>
      <c r="DNY10" s="85"/>
      <c r="DNZ10" s="85"/>
      <c r="DOA10" s="85"/>
      <c r="DOB10" s="85"/>
      <c r="DOC10" s="85"/>
      <c r="DOD10" s="85"/>
      <c r="DOE10" s="85"/>
      <c r="DOF10" s="85"/>
      <c r="DOG10" s="85"/>
      <c r="DOH10" s="85"/>
      <c r="DOI10" s="85"/>
      <c r="DOJ10" s="85"/>
      <c r="DOK10" s="85"/>
      <c r="DOL10" s="85"/>
      <c r="DOM10" s="85"/>
      <c r="DON10" s="85"/>
      <c r="DOO10" s="85"/>
      <c r="DOP10" s="85"/>
      <c r="DOQ10" s="85"/>
      <c r="DOR10" s="85"/>
      <c r="DOS10" s="85"/>
      <c r="DOT10" s="85"/>
      <c r="DOU10" s="85"/>
      <c r="DOV10" s="85"/>
      <c r="DOW10" s="85"/>
      <c r="DOX10" s="85"/>
      <c r="DOY10" s="85"/>
      <c r="DOZ10" s="85"/>
      <c r="DPA10" s="85"/>
      <c r="DPB10" s="85"/>
      <c r="DPC10" s="85"/>
      <c r="DPD10" s="85"/>
      <c r="DPE10" s="85"/>
      <c r="DPF10" s="85"/>
      <c r="DPG10" s="85"/>
      <c r="DPH10" s="85"/>
      <c r="DPI10" s="85"/>
      <c r="DPJ10" s="85"/>
      <c r="DPK10" s="85"/>
      <c r="DPL10" s="85"/>
      <c r="DPM10" s="85"/>
      <c r="DPN10" s="85"/>
      <c r="DPO10" s="85"/>
      <c r="DPP10" s="85"/>
      <c r="DPQ10" s="85"/>
      <c r="DPR10" s="85"/>
      <c r="DPS10" s="85"/>
      <c r="DPT10" s="85"/>
      <c r="DPU10" s="85"/>
      <c r="DPV10" s="85"/>
      <c r="DPW10" s="85"/>
      <c r="DPX10" s="85"/>
      <c r="DPY10" s="85"/>
      <c r="DPZ10" s="85"/>
      <c r="DQA10" s="85"/>
      <c r="DQB10" s="85"/>
      <c r="DQC10" s="85"/>
      <c r="DQD10" s="85"/>
      <c r="DQE10" s="85"/>
      <c r="DQF10" s="85"/>
      <c r="DQG10" s="85"/>
      <c r="DQH10" s="85"/>
      <c r="DQI10" s="85"/>
      <c r="DQJ10" s="85"/>
      <c r="DQK10" s="85"/>
      <c r="DQL10" s="85"/>
      <c r="DQM10" s="85"/>
      <c r="DQN10" s="85"/>
      <c r="DQO10" s="85"/>
      <c r="DQP10" s="85"/>
      <c r="DQQ10" s="85"/>
      <c r="DQR10" s="85"/>
      <c r="DQS10" s="85"/>
      <c r="DQT10" s="85"/>
      <c r="DQU10" s="85"/>
      <c r="DQV10" s="85"/>
      <c r="DQW10" s="85"/>
      <c r="DQX10" s="85"/>
      <c r="DQY10" s="85"/>
      <c r="DQZ10" s="85"/>
      <c r="DRA10" s="85"/>
      <c r="DRB10" s="85"/>
      <c r="DRC10" s="85"/>
      <c r="DRD10" s="85"/>
      <c r="DRE10" s="85"/>
      <c r="DRF10" s="85"/>
      <c r="DRG10" s="85"/>
      <c r="DRH10" s="85"/>
      <c r="DRI10" s="85"/>
      <c r="DRJ10" s="85"/>
      <c r="DRK10" s="85"/>
      <c r="DRL10" s="85"/>
      <c r="DRM10" s="85"/>
      <c r="DRN10" s="85"/>
      <c r="DRO10" s="85"/>
      <c r="DRP10" s="85"/>
      <c r="DRQ10" s="85"/>
      <c r="DRR10" s="85"/>
      <c r="DRS10" s="85"/>
      <c r="DRT10" s="85"/>
      <c r="DRU10" s="85"/>
      <c r="DRV10" s="85"/>
      <c r="DRW10" s="85"/>
      <c r="DRX10" s="85"/>
      <c r="DRY10" s="85"/>
      <c r="DRZ10" s="85"/>
      <c r="DSA10" s="85"/>
      <c r="DSB10" s="85"/>
      <c r="DSC10" s="85"/>
      <c r="DSD10" s="85"/>
      <c r="DSE10" s="85"/>
      <c r="DSF10" s="85"/>
      <c r="DSG10" s="85"/>
      <c r="DSH10" s="85"/>
      <c r="DSI10" s="85"/>
      <c r="DSJ10" s="85"/>
      <c r="DSK10" s="85"/>
      <c r="DSL10" s="85"/>
      <c r="DSM10" s="85"/>
      <c r="DSN10" s="85"/>
      <c r="DSO10" s="85"/>
      <c r="DSP10" s="85"/>
      <c r="DSQ10" s="85"/>
      <c r="DSR10" s="85"/>
      <c r="DSS10" s="85"/>
      <c r="DST10" s="85"/>
      <c r="DSU10" s="85"/>
      <c r="DSV10" s="85"/>
      <c r="DSW10" s="85"/>
      <c r="DSX10" s="85"/>
      <c r="DSY10" s="85"/>
      <c r="DSZ10" s="85"/>
      <c r="DTA10" s="85"/>
      <c r="DTB10" s="85"/>
      <c r="DTC10" s="85"/>
      <c r="DTD10" s="85"/>
      <c r="DTE10" s="85"/>
      <c r="DTF10" s="85"/>
      <c r="DTG10" s="85"/>
      <c r="DTH10" s="85"/>
      <c r="DTI10" s="85"/>
      <c r="DTJ10" s="85"/>
      <c r="DTK10" s="85"/>
      <c r="DTL10" s="85"/>
      <c r="DTM10" s="85"/>
      <c r="DTN10" s="85"/>
      <c r="DTO10" s="85"/>
      <c r="DTP10" s="85"/>
      <c r="DTQ10" s="85"/>
      <c r="DTR10" s="85"/>
      <c r="DTS10" s="85"/>
      <c r="DTT10" s="85"/>
      <c r="DTU10" s="85"/>
      <c r="DTV10" s="85"/>
      <c r="DTW10" s="85"/>
      <c r="DTX10" s="85"/>
      <c r="DTY10" s="85"/>
      <c r="DTZ10" s="85"/>
      <c r="DUA10" s="85"/>
      <c r="DUB10" s="85"/>
      <c r="DUC10" s="85"/>
      <c r="DUD10" s="85"/>
      <c r="DUE10" s="85"/>
      <c r="DUF10" s="85"/>
      <c r="DUG10" s="85"/>
      <c r="DUH10" s="85"/>
      <c r="DUI10" s="85"/>
      <c r="DUJ10" s="85"/>
      <c r="DUK10" s="85"/>
      <c r="DUL10" s="85"/>
      <c r="DUM10" s="85"/>
      <c r="DUN10" s="85"/>
      <c r="DUO10" s="85"/>
      <c r="DUP10" s="85"/>
      <c r="DUQ10" s="85"/>
      <c r="DUR10" s="85"/>
      <c r="DUS10" s="85"/>
      <c r="DUT10" s="85"/>
      <c r="DUU10" s="85"/>
      <c r="DUV10" s="85"/>
      <c r="DUW10" s="85"/>
      <c r="DUX10" s="85"/>
      <c r="DUY10" s="85"/>
      <c r="DUZ10" s="85"/>
      <c r="DVA10" s="85"/>
      <c r="DVB10" s="85"/>
      <c r="DVC10" s="85"/>
      <c r="DVD10" s="85"/>
      <c r="DVE10" s="85"/>
      <c r="DVF10" s="85"/>
      <c r="DVG10" s="85"/>
      <c r="DVH10" s="85"/>
      <c r="DVI10" s="85"/>
      <c r="DVJ10" s="85"/>
      <c r="DVK10" s="85"/>
      <c r="DVL10" s="85"/>
      <c r="DVM10" s="85"/>
      <c r="DVN10" s="85"/>
      <c r="DVO10" s="85"/>
      <c r="DVP10" s="85"/>
      <c r="DVQ10" s="85"/>
      <c r="DVR10" s="85"/>
      <c r="DVS10" s="85"/>
      <c r="DVT10" s="85"/>
      <c r="DVU10" s="85"/>
      <c r="DVV10" s="85"/>
      <c r="DVW10" s="85"/>
      <c r="DVX10" s="85"/>
      <c r="DVY10" s="85"/>
      <c r="DVZ10" s="85"/>
      <c r="DWA10" s="85"/>
      <c r="DWB10" s="85"/>
      <c r="DWC10" s="85"/>
      <c r="DWD10" s="85"/>
      <c r="DWE10" s="85"/>
      <c r="DWF10" s="85"/>
      <c r="DWG10" s="85"/>
      <c r="DWH10" s="85"/>
      <c r="DWI10" s="85"/>
      <c r="DWJ10" s="85"/>
      <c r="DWK10" s="85"/>
      <c r="DWL10" s="85"/>
      <c r="DWM10" s="85"/>
      <c r="DWN10" s="85"/>
      <c r="DWO10" s="85"/>
      <c r="DWP10" s="85"/>
      <c r="DWQ10" s="85"/>
      <c r="DWR10" s="85"/>
      <c r="DWS10" s="85"/>
      <c r="DWT10" s="85"/>
      <c r="DWU10" s="85"/>
      <c r="DWV10" s="85"/>
      <c r="DWW10" s="85"/>
      <c r="DWX10" s="85"/>
      <c r="DWY10" s="85"/>
      <c r="DWZ10" s="85"/>
      <c r="DXA10" s="85"/>
      <c r="DXB10" s="85"/>
      <c r="DXC10" s="85"/>
      <c r="DXD10" s="85"/>
      <c r="DXE10" s="85"/>
      <c r="DXF10" s="85"/>
      <c r="DXG10" s="85"/>
      <c r="DXH10" s="85"/>
      <c r="DXI10" s="85"/>
      <c r="DXJ10" s="85"/>
      <c r="DXK10" s="85"/>
      <c r="DXL10" s="85"/>
      <c r="DXM10" s="85"/>
      <c r="DXN10" s="85"/>
      <c r="DXO10" s="85"/>
      <c r="DXP10" s="85"/>
      <c r="DXQ10" s="85"/>
      <c r="DXR10" s="85"/>
      <c r="DXS10" s="85"/>
      <c r="DXT10" s="85"/>
      <c r="DXU10" s="85"/>
      <c r="DXV10" s="85"/>
      <c r="DXW10" s="85"/>
      <c r="DXX10" s="85"/>
      <c r="DXY10" s="85"/>
      <c r="DXZ10" s="85"/>
      <c r="DYA10" s="85"/>
      <c r="DYB10" s="85"/>
      <c r="DYC10" s="85"/>
      <c r="DYD10" s="85"/>
      <c r="DYE10" s="85"/>
      <c r="DYF10" s="85"/>
      <c r="DYG10" s="85"/>
      <c r="DYH10" s="85"/>
      <c r="DYI10" s="85"/>
      <c r="DYJ10" s="85"/>
      <c r="DYK10" s="85"/>
      <c r="DYL10" s="85"/>
      <c r="DYM10" s="85"/>
      <c r="DYN10" s="85"/>
      <c r="DYO10" s="85"/>
      <c r="DYP10" s="85"/>
      <c r="DYQ10" s="85"/>
      <c r="DYR10" s="85"/>
      <c r="DYS10" s="85"/>
      <c r="DYT10" s="85"/>
      <c r="DYU10" s="85"/>
      <c r="DYV10" s="85"/>
      <c r="DYW10" s="85"/>
      <c r="DYX10" s="85"/>
      <c r="DYY10" s="85"/>
      <c r="DYZ10" s="85"/>
      <c r="DZA10" s="85"/>
      <c r="DZB10" s="85"/>
      <c r="DZC10" s="85"/>
      <c r="DZD10" s="85"/>
      <c r="DZE10" s="85"/>
      <c r="DZF10" s="85"/>
      <c r="DZG10" s="85"/>
      <c r="DZH10" s="85"/>
      <c r="DZI10" s="85"/>
      <c r="DZJ10" s="85"/>
      <c r="DZK10" s="85"/>
      <c r="DZL10" s="85"/>
      <c r="DZM10" s="85"/>
      <c r="DZN10" s="85"/>
      <c r="DZO10" s="85"/>
      <c r="DZP10" s="85"/>
      <c r="DZQ10" s="85"/>
      <c r="DZR10" s="85"/>
      <c r="DZS10" s="85"/>
      <c r="DZT10" s="85"/>
      <c r="DZU10" s="85"/>
      <c r="DZV10" s="85"/>
      <c r="DZW10" s="85"/>
      <c r="DZX10" s="85"/>
      <c r="DZY10" s="85"/>
      <c r="DZZ10" s="85"/>
      <c r="EAA10" s="85"/>
      <c r="EAB10" s="85"/>
      <c r="EAC10" s="85"/>
      <c r="EAD10" s="85"/>
      <c r="EAE10" s="85"/>
      <c r="EAF10" s="85"/>
      <c r="EAG10" s="85"/>
      <c r="EAH10" s="85"/>
      <c r="EAI10" s="85"/>
      <c r="EAJ10" s="85"/>
      <c r="EAK10" s="85"/>
      <c r="EAL10" s="85"/>
      <c r="EAM10" s="85"/>
      <c r="EAN10" s="85"/>
      <c r="EAO10" s="85"/>
      <c r="EAP10" s="85"/>
      <c r="EAQ10" s="85"/>
      <c r="EAR10" s="85"/>
      <c r="EAS10" s="85"/>
      <c r="EAT10" s="85"/>
      <c r="EAU10" s="85"/>
      <c r="EAV10" s="85"/>
      <c r="EAW10" s="85"/>
      <c r="EAX10" s="85"/>
      <c r="EAY10" s="85"/>
      <c r="EAZ10" s="85"/>
      <c r="EBA10" s="85"/>
      <c r="EBB10" s="85"/>
      <c r="EBC10" s="85"/>
      <c r="EBD10" s="85"/>
      <c r="EBE10" s="85"/>
      <c r="EBF10" s="85"/>
      <c r="EBG10" s="85"/>
      <c r="EBH10" s="85"/>
      <c r="EBI10" s="85"/>
      <c r="EBJ10" s="85"/>
      <c r="EBK10" s="85"/>
      <c r="EBL10" s="85"/>
      <c r="EBM10" s="85"/>
      <c r="EBN10" s="85"/>
      <c r="EBO10" s="85"/>
      <c r="EBP10" s="85"/>
      <c r="EBQ10" s="85"/>
      <c r="EBR10" s="85"/>
      <c r="EBS10" s="85"/>
      <c r="EBT10" s="85"/>
      <c r="EBU10" s="85"/>
      <c r="EBV10" s="85"/>
      <c r="EBW10" s="85"/>
      <c r="EBX10" s="85"/>
      <c r="EBY10" s="85"/>
      <c r="EBZ10" s="85"/>
      <c r="ECA10" s="85"/>
      <c r="ECB10" s="85"/>
      <c r="ECC10" s="85"/>
      <c r="ECD10" s="85"/>
      <c r="ECE10" s="85"/>
      <c r="ECF10" s="85"/>
      <c r="ECG10" s="85"/>
      <c r="ECH10" s="85"/>
      <c r="ECI10" s="85"/>
      <c r="ECJ10" s="85"/>
      <c r="ECK10" s="85"/>
      <c r="ECL10" s="85"/>
      <c r="ECM10" s="85"/>
      <c r="ECN10" s="85"/>
      <c r="ECO10" s="85"/>
      <c r="ECP10" s="85"/>
      <c r="ECQ10" s="85"/>
      <c r="ECR10" s="85"/>
      <c r="ECS10" s="85"/>
      <c r="ECT10" s="85"/>
      <c r="ECU10" s="85"/>
      <c r="ECV10" s="85"/>
      <c r="ECW10" s="85"/>
      <c r="ECX10" s="85"/>
      <c r="ECY10" s="85"/>
      <c r="ECZ10" s="85"/>
      <c r="EDA10" s="85"/>
      <c r="EDB10" s="85"/>
      <c r="EDC10" s="85"/>
      <c r="EDD10" s="85"/>
      <c r="EDE10" s="85"/>
      <c r="EDF10" s="85"/>
      <c r="EDG10" s="85"/>
      <c r="EDH10" s="85"/>
      <c r="EDI10" s="85"/>
      <c r="EDJ10" s="85"/>
      <c r="EDK10" s="85"/>
      <c r="EDL10" s="85"/>
      <c r="EDM10" s="85"/>
      <c r="EDN10" s="85"/>
      <c r="EDO10" s="85"/>
      <c r="EDP10" s="85"/>
      <c r="EDQ10" s="85"/>
      <c r="EDR10" s="85"/>
      <c r="EDS10" s="85"/>
      <c r="EDT10" s="85"/>
      <c r="EDU10" s="85"/>
      <c r="EDV10" s="85"/>
      <c r="EDW10" s="85"/>
      <c r="EDX10" s="85"/>
      <c r="EDY10" s="85"/>
      <c r="EDZ10" s="85"/>
      <c r="EEA10" s="85"/>
      <c r="EEB10" s="85"/>
      <c r="EEC10" s="85"/>
      <c r="EED10" s="85"/>
      <c r="EEE10" s="85"/>
      <c r="EEF10" s="85"/>
      <c r="EEG10" s="85"/>
      <c r="EEH10" s="85"/>
      <c r="EEI10" s="85"/>
      <c r="EEJ10" s="85"/>
      <c r="EEK10" s="85"/>
      <c r="EEL10" s="85"/>
      <c r="EEM10" s="85"/>
      <c r="EEN10" s="85"/>
      <c r="EEO10" s="85"/>
      <c r="EEP10" s="85"/>
      <c r="EEQ10" s="85"/>
      <c r="EER10" s="85"/>
      <c r="EES10" s="85"/>
      <c r="EET10" s="85"/>
      <c r="EEU10" s="85"/>
      <c r="EEV10" s="85"/>
      <c r="EEW10" s="85"/>
      <c r="EEX10" s="85"/>
      <c r="EEY10" s="85"/>
      <c r="EEZ10" s="85"/>
      <c r="EFA10" s="85"/>
      <c r="EFB10" s="85"/>
      <c r="EFC10" s="85"/>
      <c r="EFD10" s="85"/>
      <c r="EFE10" s="85"/>
      <c r="EFF10" s="85"/>
      <c r="EFG10" s="85"/>
      <c r="EFH10" s="85"/>
      <c r="EFI10" s="85"/>
      <c r="EFJ10" s="85"/>
      <c r="EFK10" s="85"/>
      <c r="EFL10" s="85"/>
      <c r="EFM10" s="85"/>
      <c r="EFN10" s="85"/>
      <c r="EFO10" s="85"/>
      <c r="EFP10" s="85"/>
      <c r="EFQ10" s="85"/>
      <c r="EFR10" s="85"/>
      <c r="EFS10" s="85"/>
      <c r="EFT10" s="85"/>
      <c r="EFU10" s="85"/>
      <c r="EFV10" s="85"/>
      <c r="EFW10" s="85"/>
      <c r="EFX10" s="85"/>
      <c r="EFY10" s="85"/>
      <c r="EFZ10" s="85"/>
      <c r="EGA10" s="85"/>
      <c r="EGB10" s="85"/>
      <c r="EGC10" s="85"/>
      <c r="EGD10" s="85"/>
      <c r="EGE10" s="85"/>
      <c r="EGF10" s="85"/>
      <c r="EGG10" s="85"/>
      <c r="EGH10" s="85"/>
      <c r="EGI10" s="85"/>
      <c r="EGJ10" s="85"/>
      <c r="EGK10" s="85"/>
      <c r="EGL10" s="85"/>
      <c r="EGM10" s="85"/>
      <c r="EGN10" s="85"/>
      <c r="EGO10" s="85"/>
      <c r="EGP10" s="85"/>
      <c r="EGQ10" s="85"/>
      <c r="EGR10" s="85"/>
      <c r="EGS10" s="85"/>
      <c r="EGT10" s="85"/>
      <c r="EGU10" s="85"/>
      <c r="EGV10" s="85"/>
      <c r="EGW10" s="85"/>
      <c r="EGX10" s="85"/>
      <c r="EGY10" s="85"/>
      <c r="EGZ10" s="85"/>
      <c r="EHA10" s="85"/>
      <c r="EHB10" s="85"/>
      <c r="EHC10" s="85"/>
      <c r="EHD10" s="85"/>
      <c r="EHE10" s="85"/>
      <c r="EHF10" s="85"/>
      <c r="EHG10" s="85"/>
      <c r="EHH10" s="85"/>
      <c r="EHI10" s="85"/>
      <c r="EHJ10" s="85"/>
      <c r="EHK10" s="85"/>
      <c r="EHL10" s="85"/>
      <c r="EHM10" s="85"/>
      <c r="EHN10" s="85"/>
      <c r="EHO10" s="85"/>
      <c r="EHP10" s="85"/>
      <c r="EHQ10" s="85"/>
      <c r="EHR10" s="85"/>
      <c r="EHS10" s="85"/>
      <c r="EHT10" s="85"/>
      <c r="EHU10" s="85"/>
      <c r="EHV10" s="85"/>
      <c r="EHW10" s="85"/>
      <c r="EHX10" s="85"/>
      <c r="EHY10" s="85"/>
      <c r="EHZ10" s="85"/>
      <c r="EIA10" s="85"/>
      <c r="EIB10" s="85"/>
      <c r="EIC10" s="85"/>
      <c r="EID10" s="85"/>
      <c r="EIE10" s="85"/>
      <c r="EIF10" s="85"/>
      <c r="EIG10" s="85"/>
      <c r="EIH10" s="85"/>
      <c r="EII10" s="85"/>
      <c r="EIJ10" s="85"/>
      <c r="EIK10" s="85"/>
      <c r="EIL10" s="85"/>
      <c r="EIM10" s="85"/>
      <c r="EIN10" s="85"/>
      <c r="EIO10" s="85"/>
      <c r="EIP10" s="85"/>
      <c r="EIQ10" s="85"/>
      <c r="EIR10" s="85"/>
      <c r="EIS10" s="85"/>
      <c r="EIT10" s="85"/>
      <c r="EIU10" s="85"/>
      <c r="EIV10" s="85"/>
      <c r="EIW10" s="85"/>
      <c r="EIX10" s="85"/>
      <c r="EIY10" s="85"/>
      <c r="EIZ10" s="85"/>
      <c r="EJA10" s="85"/>
      <c r="EJB10" s="85"/>
      <c r="EJC10" s="85"/>
      <c r="EJD10" s="85"/>
      <c r="EJE10" s="85"/>
      <c r="EJF10" s="85"/>
      <c r="EJG10" s="85"/>
      <c r="EJH10" s="85"/>
      <c r="EJI10" s="85"/>
      <c r="EJJ10" s="85"/>
      <c r="EJK10" s="85"/>
      <c r="EJL10" s="85"/>
      <c r="EJM10" s="85"/>
      <c r="EJN10" s="85"/>
      <c r="EJO10" s="85"/>
      <c r="EJP10" s="85"/>
      <c r="EJQ10" s="85"/>
      <c r="EJR10" s="85"/>
      <c r="EJS10" s="85"/>
      <c r="EJT10" s="85"/>
      <c r="EJU10" s="85"/>
      <c r="EJV10" s="85"/>
      <c r="EJW10" s="85"/>
      <c r="EJX10" s="85"/>
      <c r="EJY10" s="85"/>
      <c r="EJZ10" s="85"/>
      <c r="EKA10" s="85"/>
      <c r="EKB10" s="85"/>
      <c r="EKC10" s="85"/>
      <c r="EKD10" s="85"/>
      <c r="EKE10" s="85"/>
      <c r="EKF10" s="85"/>
      <c r="EKG10" s="85"/>
      <c r="EKH10" s="85"/>
      <c r="EKI10" s="85"/>
      <c r="EKJ10" s="85"/>
      <c r="EKK10" s="85"/>
      <c r="EKL10" s="85"/>
      <c r="EKM10" s="85"/>
      <c r="EKN10" s="85"/>
      <c r="EKO10" s="85"/>
      <c r="EKP10" s="85"/>
      <c r="EKQ10" s="85"/>
      <c r="EKR10" s="85"/>
      <c r="EKS10" s="85"/>
      <c r="EKT10" s="85"/>
      <c r="EKU10" s="85"/>
      <c r="EKV10" s="85"/>
      <c r="EKW10" s="85"/>
      <c r="EKX10" s="85"/>
      <c r="EKY10" s="85"/>
      <c r="EKZ10" s="85"/>
      <c r="ELA10" s="85"/>
      <c r="ELB10" s="85"/>
      <c r="ELC10" s="85"/>
      <c r="ELD10" s="85"/>
      <c r="ELE10" s="85"/>
      <c r="ELF10" s="85"/>
      <c r="ELG10" s="85"/>
      <c r="ELH10" s="85"/>
      <c r="ELI10" s="85"/>
      <c r="ELJ10" s="85"/>
      <c r="ELK10" s="85"/>
      <c r="ELL10" s="85"/>
      <c r="ELM10" s="85"/>
      <c r="ELN10" s="85"/>
      <c r="ELO10" s="85"/>
      <c r="ELP10" s="85"/>
      <c r="ELQ10" s="85"/>
      <c r="ELR10" s="85"/>
      <c r="ELS10" s="85"/>
      <c r="ELT10" s="85"/>
      <c r="ELU10" s="85"/>
      <c r="ELV10" s="85"/>
      <c r="ELW10" s="85"/>
      <c r="ELX10" s="85"/>
      <c r="ELY10" s="85"/>
      <c r="ELZ10" s="85"/>
      <c r="EMA10" s="85"/>
      <c r="EMB10" s="85"/>
      <c r="EMC10" s="85"/>
      <c r="EMD10" s="85"/>
      <c r="EME10" s="85"/>
      <c r="EMF10" s="85"/>
      <c r="EMG10" s="85"/>
      <c r="EMH10" s="85"/>
      <c r="EMI10" s="85"/>
      <c r="EMJ10" s="85"/>
      <c r="EMK10" s="85"/>
      <c r="EML10" s="85"/>
      <c r="EMM10" s="85"/>
      <c r="EMN10" s="85"/>
      <c r="EMO10" s="85"/>
      <c r="EMP10" s="85"/>
      <c r="EMQ10" s="85"/>
      <c r="EMR10" s="85"/>
      <c r="EMS10" s="85"/>
      <c r="EMT10" s="85"/>
      <c r="EMU10" s="85"/>
      <c r="EMV10" s="85"/>
      <c r="EMW10" s="85"/>
      <c r="EMX10" s="85"/>
      <c r="EMY10" s="85"/>
      <c r="EMZ10" s="85"/>
      <c r="ENA10" s="85"/>
      <c r="ENB10" s="85"/>
      <c r="ENC10" s="85"/>
      <c r="END10" s="85"/>
      <c r="ENE10" s="85"/>
      <c r="ENF10" s="85"/>
      <c r="ENG10" s="85"/>
      <c r="ENH10" s="85"/>
      <c r="ENI10" s="85"/>
      <c r="ENJ10" s="85"/>
      <c r="ENK10" s="85"/>
      <c r="ENL10" s="85"/>
      <c r="ENM10" s="85"/>
      <c r="ENN10" s="85"/>
      <c r="ENO10" s="85"/>
      <c r="ENP10" s="85"/>
      <c r="ENQ10" s="85"/>
      <c r="ENR10" s="85"/>
      <c r="ENS10" s="85"/>
      <c r="ENT10" s="85"/>
      <c r="ENU10" s="85"/>
      <c r="ENV10" s="85"/>
      <c r="ENW10" s="85"/>
      <c r="ENX10" s="85"/>
      <c r="ENY10" s="85"/>
      <c r="ENZ10" s="85"/>
      <c r="EOA10" s="85"/>
      <c r="EOB10" s="85"/>
      <c r="EOC10" s="85"/>
      <c r="EOD10" s="85"/>
      <c r="EOE10" s="85"/>
      <c r="EOF10" s="85"/>
      <c r="EOG10" s="85"/>
      <c r="EOH10" s="85"/>
      <c r="EOI10" s="85"/>
      <c r="EOJ10" s="85"/>
      <c r="EOK10" s="85"/>
      <c r="EOL10" s="85"/>
      <c r="EOM10" s="85"/>
      <c r="EON10" s="85"/>
      <c r="EOO10" s="85"/>
      <c r="EOP10" s="85"/>
      <c r="EOQ10" s="85"/>
      <c r="EOR10" s="85"/>
      <c r="EOS10" s="85"/>
      <c r="EOT10" s="85"/>
      <c r="EOU10" s="85"/>
      <c r="EOV10" s="85"/>
      <c r="EOW10" s="85"/>
      <c r="EOX10" s="85"/>
      <c r="EOY10" s="85"/>
      <c r="EOZ10" s="85"/>
      <c r="EPA10" s="85"/>
      <c r="EPB10" s="85"/>
      <c r="EPC10" s="85"/>
      <c r="EPD10" s="85"/>
      <c r="EPE10" s="85"/>
      <c r="EPF10" s="85"/>
      <c r="EPG10" s="85"/>
      <c r="EPH10" s="85"/>
      <c r="EPI10" s="85"/>
      <c r="EPJ10" s="85"/>
      <c r="EPK10" s="85"/>
      <c r="EPL10" s="85"/>
      <c r="EPM10" s="85"/>
      <c r="EPN10" s="85"/>
      <c r="EPO10" s="85"/>
      <c r="EPP10" s="85"/>
      <c r="EPQ10" s="85"/>
      <c r="EPR10" s="85"/>
      <c r="EPS10" s="85"/>
      <c r="EPT10" s="85"/>
      <c r="EPU10" s="85"/>
      <c r="EPV10" s="85"/>
      <c r="EPW10" s="85"/>
      <c r="EPX10" s="85"/>
      <c r="EPY10" s="85"/>
      <c r="EPZ10" s="85"/>
      <c r="EQA10" s="85"/>
      <c r="EQB10" s="85"/>
      <c r="EQC10" s="85"/>
      <c r="EQD10" s="85"/>
      <c r="EQE10" s="85"/>
      <c r="EQF10" s="85"/>
      <c r="EQG10" s="85"/>
      <c r="EQH10" s="85"/>
      <c r="EQI10" s="85"/>
      <c r="EQJ10" s="85"/>
      <c r="EQK10" s="85"/>
      <c r="EQL10" s="85"/>
      <c r="EQM10" s="85"/>
      <c r="EQN10" s="85"/>
      <c r="EQO10" s="85"/>
      <c r="EQP10" s="85"/>
      <c r="EQQ10" s="85"/>
      <c r="EQR10" s="85"/>
      <c r="EQS10" s="85"/>
      <c r="EQT10" s="85"/>
      <c r="EQU10" s="85"/>
      <c r="EQV10" s="85"/>
      <c r="EQW10" s="85"/>
      <c r="EQX10" s="85"/>
      <c r="EQY10" s="85"/>
      <c r="EQZ10" s="85"/>
      <c r="ERA10" s="85"/>
      <c r="ERB10" s="85"/>
      <c r="ERC10" s="85"/>
      <c r="ERD10" s="85"/>
      <c r="ERE10" s="85"/>
      <c r="ERF10" s="85"/>
      <c r="ERG10" s="85"/>
      <c r="ERH10" s="85"/>
      <c r="ERI10" s="85"/>
      <c r="ERJ10" s="85"/>
      <c r="ERK10" s="85"/>
      <c r="ERL10" s="85"/>
      <c r="ERM10" s="85"/>
      <c r="ERN10" s="85"/>
      <c r="ERO10" s="85"/>
      <c r="ERP10" s="85"/>
      <c r="ERQ10" s="85"/>
      <c r="ERR10" s="85"/>
      <c r="ERS10" s="85"/>
      <c r="ERT10" s="85"/>
      <c r="ERU10" s="85"/>
      <c r="ERV10" s="85"/>
      <c r="ERW10" s="85"/>
      <c r="ERX10" s="85"/>
      <c r="ERY10" s="85"/>
      <c r="ERZ10" s="85"/>
      <c r="ESA10" s="85"/>
      <c r="ESB10" s="85"/>
      <c r="ESC10" s="85"/>
      <c r="ESD10" s="85"/>
      <c r="ESE10" s="85"/>
      <c r="ESF10" s="85"/>
      <c r="ESG10" s="85"/>
      <c r="ESH10" s="85"/>
      <c r="ESI10" s="85"/>
      <c r="ESJ10" s="85"/>
      <c r="ESK10" s="85"/>
      <c r="ESL10" s="85"/>
      <c r="ESM10" s="85"/>
      <c r="ESN10" s="85"/>
      <c r="ESO10" s="85"/>
      <c r="ESP10" s="85"/>
      <c r="ESQ10" s="85"/>
      <c r="ESR10" s="85"/>
      <c r="ESS10" s="85"/>
      <c r="EST10" s="85"/>
      <c r="ESU10" s="85"/>
      <c r="ESV10" s="85"/>
      <c r="ESW10" s="85"/>
      <c r="ESX10" s="85"/>
      <c r="ESY10" s="85"/>
      <c r="ESZ10" s="85"/>
      <c r="ETA10" s="85"/>
      <c r="ETB10" s="85"/>
      <c r="ETC10" s="85"/>
      <c r="ETD10" s="85"/>
      <c r="ETE10" s="85"/>
      <c r="ETF10" s="85"/>
      <c r="ETG10" s="85"/>
      <c r="ETH10" s="85"/>
      <c r="ETI10" s="85"/>
      <c r="ETJ10" s="85"/>
      <c r="ETK10" s="85"/>
      <c r="ETL10" s="85"/>
      <c r="ETM10" s="85"/>
      <c r="ETN10" s="85"/>
      <c r="ETO10" s="85"/>
      <c r="ETP10" s="85"/>
      <c r="ETQ10" s="85"/>
      <c r="ETR10" s="85"/>
      <c r="ETS10" s="85"/>
      <c r="ETT10" s="85"/>
      <c r="ETU10" s="85"/>
      <c r="ETV10" s="85"/>
      <c r="ETW10" s="85"/>
      <c r="ETX10" s="85"/>
      <c r="ETY10" s="85"/>
      <c r="ETZ10" s="85"/>
      <c r="EUA10" s="85"/>
      <c r="EUB10" s="85"/>
      <c r="EUC10" s="85"/>
      <c r="EUD10" s="85"/>
      <c r="EUE10" s="85"/>
      <c r="EUF10" s="85"/>
      <c r="EUG10" s="85"/>
      <c r="EUH10" s="85"/>
      <c r="EUI10" s="85"/>
      <c r="EUJ10" s="85"/>
      <c r="EUK10" s="85"/>
      <c r="EUL10" s="85"/>
      <c r="EUM10" s="85"/>
      <c r="EUN10" s="85"/>
      <c r="EUO10" s="85"/>
      <c r="EUP10" s="85"/>
      <c r="EUQ10" s="85"/>
      <c r="EUR10" s="85"/>
      <c r="EUS10" s="85"/>
      <c r="EUT10" s="85"/>
      <c r="EUU10" s="85"/>
      <c r="EUV10" s="85"/>
      <c r="EUW10" s="85"/>
      <c r="EUX10" s="85"/>
      <c r="EUY10" s="85"/>
      <c r="EUZ10" s="85"/>
      <c r="EVA10" s="85"/>
      <c r="EVB10" s="85"/>
      <c r="EVC10" s="85"/>
      <c r="EVD10" s="85"/>
      <c r="EVE10" s="85"/>
      <c r="EVF10" s="85"/>
      <c r="EVG10" s="85"/>
      <c r="EVH10" s="85"/>
      <c r="EVI10" s="85"/>
      <c r="EVJ10" s="85"/>
      <c r="EVK10" s="85"/>
      <c r="EVL10" s="85"/>
      <c r="EVM10" s="85"/>
      <c r="EVN10" s="85"/>
      <c r="EVO10" s="85"/>
      <c r="EVP10" s="85"/>
      <c r="EVQ10" s="85"/>
      <c r="EVR10" s="85"/>
      <c r="EVS10" s="85"/>
      <c r="EVT10" s="85"/>
      <c r="EVU10" s="85"/>
      <c r="EVV10" s="85"/>
      <c r="EVW10" s="85"/>
      <c r="EVX10" s="85"/>
      <c r="EVY10" s="85"/>
      <c r="EVZ10" s="85"/>
      <c r="EWA10" s="85"/>
      <c r="EWB10" s="85"/>
      <c r="EWC10" s="85"/>
      <c r="EWD10" s="85"/>
      <c r="EWE10" s="85"/>
      <c r="EWF10" s="85"/>
      <c r="EWG10" s="85"/>
      <c r="EWH10" s="85"/>
      <c r="EWI10" s="85"/>
      <c r="EWJ10" s="85"/>
      <c r="EWK10" s="85"/>
      <c r="EWL10" s="85"/>
      <c r="EWM10" s="85"/>
      <c r="EWN10" s="85"/>
      <c r="EWO10" s="85"/>
      <c r="EWP10" s="85"/>
      <c r="EWQ10" s="85"/>
      <c r="EWR10" s="85"/>
      <c r="EWS10" s="85"/>
      <c r="EWT10" s="85"/>
      <c r="EWU10" s="85"/>
      <c r="EWV10" s="85"/>
      <c r="EWW10" s="85"/>
      <c r="EWX10" s="85"/>
      <c r="EWY10" s="85"/>
      <c r="EWZ10" s="85"/>
      <c r="EXA10" s="85"/>
      <c r="EXB10" s="85"/>
      <c r="EXC10" s="85"/>
      <c r="EXD10" s="85"/>
      <c r="EXE10" s="85"/>
      <c r="EXF10" s="85"/>
      <c r="EXG10" s="85"/>
      <c r="EXH10" s="85"/>
      <c r="EXI10" s="85"/>
      <c r="EXJ10" s="85"/>
      <c r="EXK10" s="85"/>
      <c r="EXL10" s="85"/>
      <c r="EXM10" s="85"/>
      <c r="EXN10" s="85"/>
      <c r="EXO10" s="85"/>
      <c r="EXP10" s="85"/>
      <c r="EXQ10" s="85"/>
      <c r="EXR10" s="85"/>
      <c r="EXS10" s="85"/>
      <c r="EXT10" s="85"/>
      <c r="EXU10" s="85"/>
      <c r="EXV10" s="85"/>
      <c r="EXW10" s="85"/>
      <c r="EXX10" s="85"/>
      <c r="EXY10" s="85"/>
      <c r="EXZ10" s="85"/>
      <c r="EYA10" s="85"/>
      <c r="EYB10" s="85"/>
      <c r="EYC10" s="85"/>
      <c r="EYD10" s="85"/>
      <c r="EYE10" s="85"/>
      <c r="EYF10" s="85"/>
      <c r="EYG10" s="85"/>
      <c r="EYH10" s="85"/>
      <c r="EYI10" s="85"/>
      <c r="EYJ10" s="85"/>
      <c r="EYK10" s="85"/>
      <c r="EYL10" s="85"/>
      <c r="EYM10" s="85"/>
      <c r="EYN10" s="85"/>
      <c r="EYO10" s="85"/>
      <c r="EYP10" s="85"/>
      <c r="EYQ10" s="85"/>
      <c r="EYR10" s="85"/>
      <c r="EYS10" s="85"/>
      <c r="EYT10" s="85"/>
      <c r="EYU10" s="85"/>
      <c r="EYV10" s="85"/>
      <c r="EYW10" s="85"/>
      <c r="EYX10" s="85"/>
      <c r="EYY10" s="85"/>
      <c r="EYZ10" s="85"/>
      <c r="EZA10" s="85"/>
      <c r="EZB10" s="85"/>
      <c r="EZC10" s="85"/>
      <c r="EZD10" s="85"/>
      <c r="EZE10" s="85"/>
      <c r="EZF10" s="85"/>
      <c r="EZG10" s="85"/>
      <c r="EZH10" s="85"/>
      <c r="EZI10" s="85"/>
      <c r="EZJ10" s="85"/>
      <c r="EZK10" s="85"/>
      <c r="EZL10" s="85"/>
      <c r="EZM10" s="85"/>
      <c r="EZN10" s="85"/>
      <c r="EZO10" s="85"/>
      <c r="EZP10" s="85"/>
      <c r="EZQ10" s="85"/>
      <c r="EZR10" s="85"/>
      <c r="EZS10" s="85"/>
      <c r="EZT10" s="85"/>
      <c r="EZU10" s="85"/>
      <c r="EZV10" s="85"/>
      <c r="EZW10" s="85"/>
      <c r="EZX10" s="85"/>
      <c r="EZY10" s="85"/>
      <c r="EZZ10" s="85"/>
      <c r="FAA10" s="85"/>
      <c r="FAB10" s="85"/>
      <c r="FAC10" s="85"/>
      <c r="FAD10" s="85"/>
      <c r="FAE10" s="85"/>
      <c r="FAF10" s="85"/>
      <c r="FAG10" s="85"/>
      <c r="FAH10" s="85"/>
      <c r="FAI10" s="85"/>
      <c r="FAJ10" s="85"/>
      <c r="FAK10" s="85"/>
      <c r="FAL10" s="85"/>
      <c r="FAM10" s="85"/>
      <c r="FAN10" s="85"/>
      <c r="FAO10" s="85"/>
      <c r="FAP10" s="85"/>
      <c r="FAQ10" s="85"/>
      <c r="FAR10" s="85"/>
      <c r="FAS10" s="85"/>
      <c r="FAT10" s="85"/>
      <c r="FAU10" s="85"/>
      <c r="FAV10" s="85"/>
      <c r="FAW10" s="85"/>
      <c r="FAX10" s="85"/>
      <c r="FAY10" s="85"/>
      <c r="FAZ10" s="85"/>
      <c r="FBA10" s="85"/>
      <c r="FBB10" s="85"/>
      <c r="FBC10" s="85"/>
      <c r="FBD10" s="85"/>
      <c r="FBE10" s="85"/>
      <c r="FBF10" s="85"/>
      <c r="FBG10" s="85"/>
      <c r="FBH10" s="85"/>
      <c r="FBI10" s="85"/>
      <c r="FBJ10" s="85"/>
      <c r="FBK10" s="85"/>
      <c r="FBL10" s="85"/>
      <c r="FBM10" s="85"/>
      <c r="FBN10" s="85"/>
      <c r="FBO10" s="85"/>
      <c r="FBP10" s="85"/>
      <c r="FBQ10" s="85"/>
      <c r="FBR10" s="85"/>
      <c r="FBS10" s="85"/>
      <c r="FBT10" s="85"/>
      <c r="FBU10" s="85"/>
      <c r="FBV10" s="85"/>
      <c r="FBW10" s="85"/>
      <c r="FBX10" s="85"/>
      <c r="FBY10" s="85"/>
      <c r="FBZ10" s="85"/>
      <c r="FCA10" s="85"/>
      <c r="FCB10" s="85"/>
      <c r="FCC10" s="85"/>
      <c r="FCD10" s="85"/>
      <c r="FCE10" s="85"/>
      <c r="FCF10" s="85"/>
      <c r="FCG10" s="85"/>
      <c r="FCH10" s="85"/>
      <c r="FCI10" s="85"/>
      <c r="FCJ10" s="85"/>
      <c r="FCK10" s="85"/>
      <c r="FCL10" s="85"/>
      <c r="FCM10" s="85"/>
      <c r="FCN10" s="85"/>
      <c r="FCO10" s="85"/>
      <c r="FCP10" s="85"/>
      <c r="FCQ10" s="85"/>
      <c r="FCR10" s="85"/>
      <c r="FCS10" s="85"/>
      <c r="FCT10" s="85"/>
      <c r="FCU10" s="85"/>
      <c r="FCV10" s="85"/>
      <c r="FCW10" s="85"/>
      <c r="FCX10" s="85"/>
      <c r="FCY10" s="85"/>
      <c r="FCZ10" s="85"/>
      <c r="FDA10" s="85"/>
      <c r="FDB10" s="85"/>
      <c r="FDC10" s="85"/>
      <c r="FDD10" s="85"/>
      <c r="FDE10" s="85"/>
      <c r="FDF10" s="85"/>
      <c r="FDG10" s="85"/>
      <c r="FDH10" s="85"/>
      <c r="FDI10" s="85"/>
      <c r="FDJ10" s="85"/>
      <c r="FDK10" s="85"/>
      <c r="FDL10" s="85"/>
      <c r="FDM10" s="85"/>
      <c r="FDN10" s="85"/>
      <c r="FDO10" s="85"/>
      <c r="FDP10" s="85"/>
      <c r="FDQ10" s="85"/>
      <c r="FDR10" s="85"/>
      <c r="FDS10" s="85"/>
      <c r="FDT10" s="85"/>
      <c r="FDU10" s="85"/>
      <c r="FDV10" s="85"/>
      <c r="FDW10" s="85"/>
      <c r="FDX10" s="85"/>
      <c r="FDY10" s="85"/>
      <c r="FDZ10" s="85"/>
      <c r="FEA10" s="85"/>
      <c r="FEB10" s="85"/>
      <c r="FEC10" s="85"/>
      <c r="FED10" s="85"/>
      <c r="FEE10" s="85"/>
      <c r="FEF10" s="85"/>
      <c r="FEG10" s="85"/>
      <c r="FEH10" s="85"/>
      <c r="FEI10" s="85"/>
      <c r="FEJ10" s="85"/>
      <c r="FEK10" s="85"/>
      <c r="FEL10" s="85"/>
      <c r="FEM10" s="85"/>
      <c r="FEN10" s="85"/>
      <c r="FEO10" s="85"/>
      <c r="FEP10" s="85"/>
      <c r="FEQ10" s="85"/>
      <c r="FER10" s="85"/>
      <c r="FES10" s="85"/>
      <c r="FET10" s="85"/>
      <c r="FEU10" s="85"/>
      <c r="FEV10" s="85"/>
      <c r="FEW10" s="85"/>
      <c r="FEX10" s="85"/>
      <c r="FEY10" s="85"/>
      <c r="FEZ10" s="85"/>
      <c r="FFA10" s="85"/>
      <c r="FFB10" s="85"/>
      <c r="FFC10" s="85"/>
      <c r="FFD10" s="85"/>
      <c r="FFE10" s="85"/>
      <c r="FFF10" s="85"/>
      <c r="FFG10" s="85"/>
      <c r="FFH10" s="85"/>
      <c r="FFI10" s="85"/>
      <c r="FFJ10" s="85"/>
      <c r="FFK10" s="85"/>
      <c r="FFL10" s="85"/>
      <c r="FFM10" s="85"/>
      <c r="FFN10" s="85"/>
      <c r="FFO10" s="85"/>
      <c r="FFP10" s="85"/>
      <c r="FFQ10" s="85"/>
      <c r="FFR10" s="85"/>
      <c r="FFS10" s="85"/>
      <c r="FFT10" s="85"/>
      <c r="FFU10" s="85"/>
      <c r="FFV10" s="85"/>
      <c r="FFW10" s="85"/>
      <c r="FFX10" s="85"/>
      <c r="FFY10" s="85"/>
      <c r="FFZ10" s="85"/>
      <c r="FGA10" s="85"/>
      <c r="FGB10" s="85"/>
      <c r="FGC10" s="85"/>
      <c r="FGD10" s="85"/>
      <c r="FGE10" s="85"/>
      <c r="FGF10" s="85"/>
      <c r="FGG10" s="85"/>
      <c r="FGH10" s="85"/>
      <c r="FGI10" s="85"/>
      <c r="FGJ10" s="85"/>
      <c r="FGK10" s="85"/>
      <c r="FGL10" s="85"/>
      <c r="FGM10" s="85"/>
      <c r="FGN10" s="85"/>
      <c r="FGO10" s="85"/>
      <c r="FGP10" s="85"/>
      <c r="FGQ10" s="85"/>
      <c r="FGR10" s="85"/>
      <c r="FGS10" s="85"/>
      <c r="FGT10" s="85"/>
      <c r="FGU10" s="85"/>
      <c r="FGV10" s="85"/>
      <c r="FGW10" s="85"/>
      <c r="FGX10" s="85"/>
      <c r="FGY10" s="85"/>
      <c r="FGZ10" s="85"/>
      <c r="FHA10" s="85"/>
      <c r="FHB10" s="85"/>
      <c r="FHC10" s="85"/>
      <c r="FHD10" s="85"/>
      <c r="FHE10" s="85"/>
      <c r="FHF10" s="85"/>
      <c r="FHG10" s="85"/>
      <c r="FHH10" s="85"/>
      <c r="FHI10" s="85"/>
      <c r="FHJ10" s="85"/>
      <c r="FHK10" s="85"/>
      <c r="FHL10" s="85"/>
      <c r="FHM10" s="85"/>
      <c r="FHN10" s="85"/>
      <c r="FHO10" s="85"/>
      <c r="FHP10" s="85"/>
      <c r="FHQ10" s="85"/>
      <c r="FHR10" s="85"/>
      <c r="FHS10" s="85"/>
      <c r="FHT10" s="85"/>
      <c r="FHU10" s="85"/>
      <c r="FHV10" s="85"/>
      <c r="FHW10" s="85"/>
      <c r="FHX10" s="85"/>
      <c r="FHY10" s="85"/>
      <c r="FHZ10" s="85"/>
      <c r="FIA10" s="85"/>
      <c r="FIB10" s="85"/>
      <c r="FIC10" s="85"/>
      <c r="FID10" s="85"/>
      <c r="FIE10" s="85"/>
      <c r="FIF10" s="85"/>
      <c r="FIG10" s="85"/>
      <c r="FIH10" s="85"/>
      <c r="FII10" s="85"/>
      <c r="FIJ10" s="85"/>
      <c r="FIK10" s="85"/>
      <c r="FIL10" s="85"/>
      <c r="FIM10" s="85"/>
      <c r="FIN10" s="85"/>
      <c r="FIO10" s="85"/>
      <c r="FIP10" s="85"/>
      <c r="FIQ10" s="85"/>
      <c r="FIR10" s="85"/>
      <c r="FIS10" s="85"/>
      <c r="FIT10" s="85"/>
      <c r="FIU10" s="85"/>
      <c r="FIV10" s="85"/>
      <c r="FIW10" s="85"/>
      <c r="FIX10" s="85"/>
      <c r="FIY10" s="85"/>
      <c r="FIZ10" s="85"/>
      <c r="FJA10" s="85"/>
      <c r="FJB10" s="85"/>
      <c r="FJC10" s="85"/>
      <c r="FJD10" s="85"/>
      <c r="FJE10" s="85"/>
      <c r="FJF10" s="85"/>
      <c r="FJG10" s="85"/>
      <c r="FJH10" s="85"/>
      <c r="FJI10" s="85"/>
      <c r="FJJ10" s="85"/>
      <c r="FJK10" s="85"/>
      <c r="FJL10" s="85"/>
      <c r="FJM10" s="85"/>
      <c r="FJN10" s="85"/>
      <c r="FJO10" s="85"/>
      <c r="FJP10" s="85"/>
      <c r="FJQ10" s="85"/>
      <c r="FJR10" s="85"/>
      <c r="FJS10" s="85"/>
      <c r="FJT10" s="85"/>
      <c r="FJU10" s="85"/>
      <c r="FJV10" s="85"/>
      <c r="FJW10" s="85"/>
      <c r="FJX10" s="85"/>
      <c r="FJY10" s="85"/>
      <c r="FJZ10" s="85"/>
      <c r="FKA10" s="85"/>
      <c r="FKB10" s="85"/>
      <c r="FKC10" s="85"/>
      <c r="FKD10" s="85"/>
      <c r="FKE10" s="85"/>
      <c r="FKF10" s="85"/>
      <c r="FKG10" s="85"/>
      <c r="FKH10" s="85"/>
      <c r="FKI10" s="85"/>
      <c r="FKJ10" s="85"/>
      <c r="FKK10" s="85"/>
      <c r="FKL10" s="85"/>
      <c r="FKM10" s="85"/>
      <c r="FKN10" s="85"/>
      <c r="FKO10" s="85"/>
      <c r="FKP10" s="85"/>
      <c r="FKQ10" s="85"/>
      <c r="FKR10" s="85"/>
      <c r="FKS10" s="85"/>
      <c r="FKT10" s="85"/>
      <c r="FKU10" s="85"/>
      <c r="FKV10" s="85"/>
      <c r="FKW10" s="85"/>
      <c r="FKX10" s="85"/>
      <c r="FKY10" s="85"/>
      <c r="FKZ10" s="85"/>
      <c r="FLA10" s="85"/>
      <c r="FLB10" s="85"/>
      <c r="FLC10" s="85"/>
      <c r="FLD10" s="85"/>
      <c r="FLE10" s="85"/>
      <c r="FLF10" s="85"/>
      <c r="FLG10" s="85"/>
      <c r="FLH10" s="85"/>
      <c r="FLI10" s="85"/>
      <c r="FLJ10" s="85"/>
      <c r="FLK10" s="85"/>
      <c r="FLL10" s="85"/>
      <c r="FLM10" s="85"/>
      <c r="FLN10" s="85"/>
      <c r="FLO10" s="85"/>
      <c r="FLP10" s="85"/>
      <c r="FLQ10" s="85"/>
      <c r="FLR10" s="85"/>
      <c r="FLS10" s="85"/>
      <c r="FLT10" s="85"/>
      <c r="FLU10" s="85"/>
      <c r="FLV10" s="85"/>
      <c r="FLW10" s="85"/>
      <c r="FLX10" s="85"/>
      <c r="FLY10" s="85"/>
      <c r="FLZ10" s="85"/>
      <c r="FMA10" s="85"/>
      <c r="FMB10" s="85"/>
      <c r="FMC10" s="85"/>
      <c r="FMD10" s="85"/>
      <c r="FME10" s="85"/>
      <c r="FMF10" s="85"/>
      <c r="FMG10" s="85"/>
      <c r="FMH10" s="85"/>
      <c r="FMI10" s="85"/>
      <c r="FMJ10" s="85"/>
      <c r="FMK10" s="85"/>
      <c r="FML10" s="85"/>
      <c r="FMM10" s="85"/>
      <c r="FMN10" s="85"/>
      <c r="FMO10" s="85"/>
      <c r="FMP10" s="85"/>
      <c r="FMQ10" s="85"/>
      <c r="FMR10" s="85"/>
      <c r="FMS10" s="85"/>
      <c r="FMT10" s="85"/>
      <c r="FMU10" s="85"/>
      <c r="FMV10" s="85"/>
      <c r="FMW10" s="85"/>
      <c r="FMX10" s="85"/>
      <c r="FMY10" s="85"/>
      <c r="FMZ10" s="85"/>
      <c r="FNA10" s="85"/>
      <c r="FNB10" s="85"/>
      <c r="FNC10" s="85"/>
      <c r="FND10" s="85"/>
      <c r="FNE10" s="85"/>
      <c r="FNF10" s="85"/>
      <c r="FNG10" s="85"/>
      <c r="FNH10" s="85"/>
      <c r="FNI10" s="85"/>
      <c r="FNJ10" s="85"/>
      <c r="FNK10" s="85"/>
      <c r="FNL10" s="85"/>
      <c r="FNM10" s="85"/>
      <c r="FNN10" s="85"/>
      <c r="FNO10" s="85"/>
      <c r="FNP10" s="85"/>
      <c r="FNQ10" s="85"/>
      <c r="FNR10" s="85"/>
      <c r="FNS10" s="85"/>
      <c r="FNT10" s="85"/>
      <c r="FNU10" s="85"/>
      <c r="FNV10" s="85"/>
      <c r="FNW10" s="85"/>
      <c r="FNX10" s="85"/>
      <c r="FNY10" s="85"/>
      <c r="FNZ10" s="85"/>
      <c r="FOA10" s="85"/>
      <c r="FOB10" s="85"/>
      <c r="FOC10" s="85"/>
      <c r="FOD10" s="85"/>
      <c r="FOE10" s="85"/>
      <c r="FOF10" s="85"/>
      <c r="FOG10" s="85"/>
      <c r="FOH10" s="85"/>
      <c r="FOI10" s="85"/>
      <c r="FOJ10" s="85"/>
      <c r="FOK10" s="85"/>
      <c r="FOL10" s="85"/>
      <c r="FOM10" s="85"/>
      <c r="FON10" s="85"/>
      <c r="FOO10" s="85"/>
      <c r="FOP10" s="85"/>
      <c r="FOQ10" s="85"/>
      <c r="FOR10" s="85"/>
      <c r="FOS10" s="85"/>
      <c r="FOT10" s="85"/>
      <c r="FOU10" s="85"/>
      <c r="FOV10" s="85"/>
      <c r="FOW10" s="85"/>
      <c r="FOX10" s="85"/>
      <c r="FOY10" s="85"/>
      <c r="FOZ10" s="85"/>
      <c r="FPA10" s="85"/>
      <c r="FPB10" s="85"/>
      <c r="FPC10" s="85"/>
      <c r="FPD10" s="85"/>
      <c r="FPE10" s="85"/>
      <c r="FPF10" s="85"/>
      <c r="FPG10" s="85"/>
      <c r="FPH10" s="85"/>
      <c r="FPI10" s="85"/>
      <c r="FPJ10" s="85"/>
      <c r="FPK10" s="85"/>
      <c r="FPL10" s="85"/>
      <c r="FPM10" s="85"/>
      <c r="FPN10" s="85"/>
      <c r="FPO10" s="85"/>
      <c r="FPP10" s="85"/>
      <c r="FPQ10" s="85"/>
      <c r="FPR10" s="85"/>
      <c r="FPS10" s="85"/>
      <c r="FPT10" s="85"/>
      <c r="FPU10" s="85"/>
      <c r="FPV10" s="85"/>
      <c r="FPW10" s="85"/>
      <c r="FPX10" s="85"/>
      <c r="FPY10" s="85"/>
      <c r="FPZ10" s="85"/>
      <c r="FQA10" s="85"/>
      <c r="FQB10" s="85"/>
      <c r="FQC10" s="85"/>
      <c r="FQD10" s="85"/>
      <c r="FQE10" s="85"/>
      <c r="FQF10" s="85"/>
      <c r="FQG10" s="85"/>
      <c r="FQH10" s="85"/>
      <c r="FQI10" s="85"/>
      <c r="FQJ10" s="85"/>
      <c r="FQK10" s="85"/>
      <c r="FQL10" s="85"/>
      <c r="FQM10" s="85"/>
      <c r="FQN10" s="85"/>
      <c r="FQO10" s="85"/>
      <c r="FQP10" s="85"/>
      <c r="FQQ10" s="85"/>
      <c r="FQR10" s="85"/>
      <c r="FQS10" s="85"/>
      <c r="FQT10" s="85"/>
      <c r="FQU10" s="85"/>
      <c r="FQV10" s="85"/>
      <c r="FQW10" s="85"/>
      <c r="FQX10" s="85"/>
      <c r="FQY10" s="85"/>
      <c r="FQZ10" s="85"/>
      <c r="FRA10" s="85"/>
      <c r="FRB10" s="85"/>
      <c r="FRC10" s="85"/>
      <c r="FRD10" s="85"/>
      <c r="FRE10" s="85"/>
      <c r="FRF10" s="85"/>
      <c r="FRG10" s="85"/>
      <c r="FRH10" s="85"/>
      <c r="FRI10" s="85"/>
      <c r="FRJ10" s="85"/>
      <c r="FRK10" s="85"/>
      <c r="FRL10" s="85"/>
      <c r="FRM10" s="85"/>
      <c r="FRN10" s="85"/>
      <c r="FRO10" s="85"/>
      <c r="FRP10" s="85"/>
      <c r="FRQ10" s="85"/>
      <c r="FRR10" s="85"/>
      <c r="FRS10" s="85"/>
      <c r="FRT10" s="85"/>
      <c r="FRU10" s="85"/>
      <c r="FRV10" s="85"/>
      <c r="FRW10" s="85"/>
      <c r="FRX10" s="85"/>
      <c r="FRY10" s="85"/>
      <c r="FRZ10" s="85"/>
      <c r="FSA10" s="85"/>
      <c r="FSB10" s="85"/>
      <c r="FSC10" s="85"/>
      <c r="FSD10" s="85"/>
      <c r="FSE10" s="85"/>
      <c r="FSF10" s="85"/>
      <c r="FSG10" s="85"/>
      <c r="FSH10" s="85"/>
      <c r="FSI10" s="85"/>
      <c r="FSJ10" s="85"/>
      <c r="FSK10" s="85"/>
      <c r="FSL10" s="85"/>
      <c r="FSM10" s="85"/>
      <c r="FSN10" s="85"/>
      <c r="FSO10" s="85"/>
      <c r="FSP10" s="85"/>
      <c r="FSQ10" s="85"/>
      <c r="FSR10" s="85"/>
      <c r="FSS10" s="85"/>
      <c r="FST10" s="85"/>
      <c r="FSU10" s="85"/>
      <c r="FSV10" s="85"/>
      <c r="FSW10" s="85"/>
      <c r="FSX10" s="85"/>
      <c r="FSY10" s="85"/>
      <c r="FSZ10" s="85"/>
      <c r="FTA10" s="85"/>
      <c r="FTB10" s="85"/>
      <c r="FTC10" s="85"/>
      <c r="FTD10" s="85"/>
      <c r="FTE10" s="85"/>
      <c r="FTF10" s="85"/>
      <c r="FTG10" s="85"/>
      <c r="FTH10" s="85"/>
      <c r="FTI10" s="85"/>
      <c r="FTJ10" s="85"/>
      <c r="FTK10" s="85"/>
      <c r="FTL10" s="85"/>
      <c r="FTM10" s="85"/>
      <c r="FTN10" s="85"/>
      <c r="FTO10" s="85"/>
      <c r="FTP10" s="85"/>
      <c r="FTQ10" s="85"/>
      <c r="FTR10" s="85"/>
      <c r="FTS10" s="85"/>
      <c r="FTT10" s="85"/>
      <c r="FTU10" s="85"/>
      <c r="FTV10" s="85"/>
      <c r="FTW10" s="85"/>
      <c r="FTX10" s="85"/>
      <c r="FTY10" s="85"/>
      <c r="FTZ10" s="85"/>
      <c r="FUA10" s="85"/>
      <c r="FUB10" s="85"/>
      <c r="FUC10" s="85"/>
      <c r="FUD10" s="85"/>
      <c r="FUE10" s="85"/>
      <c r="FUF10" s="85"/>
      <c r="FUG10" s="85"/>
      <c r="FUH10" s="85"/>
      <c r="FUI10" s="85"/>
      <c r="FUJ10" s="85"/>
      <c r="FUK10" s="85"/>
      <c r="FUL10" s="85"/>
      <c r="FUM10" s="85"/>
      <c r="FUN10" s="85"/>
      <c r="FUO10" s="85"/>
      <c r="FUP10" s="85"/>
      <c r="FUQ10" s="85"/>
      <c r="FUR10" s="85"/>
      <c r="FUS10" s="85"/>
      <c r="FUT10" s="85"/>
      <c r="FUU10" s="85"/>
      <c r="FUV10" s="85"/>
      <c r="FUW10" s="85"/>
      <c r="FUX10" s="85"/>
      <c r="FUY10" s="85"/>
      <c r="FUZ10" s="85"/>
      <c r="FVA10" s="85"/>
      <c r="FVB10" s="85"/>
      <c r="FVC10" s="85"/>
      <c r="FVD10" s="85"/>
      <c r="FVE10" s="85"/>
      <c r="FVF10" s="85"/>
      <c r="FVG10" s="85"/>
      <c r="FVH10" s="85"/>
      <c r="FVI10" s="85"/>
      <c r="FVJ10" s="85"/>
      <c r="FVK10" s="85"/>
      <c r="FVL10" s="85"/>
      <c r="FVM10" s="85"/>
      <c r="FVN10" s="85"/>
      <c r="FVO10" s="85"/>
      <c r="FVP10" s="85"/>
      <c r="FVQ10" s="85"/>
      <c r="FVR10" s="85"/>
      <c r="FVS10" s="85"/>
      <c r="FVT10" s="85"/>
      <c r="FVU10" s="85"/>
      <c r="FVV10" s="85"/>
      <c r="FVW10" s="85"/>
      <c r="FVX10" s="85"/>
      <c r="FVY10" s="85"/>
      <c r="FVZ10" s="85"/>
      <c r="FWA10" s="85"/>
      <c r="FWB10" s="85"/>
      <c r="FWC10" s="85"/>
      <c r="FWD10" s="85"/>
      <c r="FWE10" s="85"/>
      <c r="FWF10" s="85"/>
      <c r="FWG10" s="85"/>
      <c r="FWH10" s="85"/>
      <c r="FWI10" s="85"/>
      <c r="FWJ10" s="85"/>
      <c r="FWK10" s="85"/>
      <c r="FWL10" s="85"/>
      <c r="FWM10" s="85"/>
      <c r="FWN10" s="85"/>
      <c r="FWO10" s="85"/>
      <c r="FWP10" s="85"/>
      <c r="FWQ10" s="85"/>
      <c r="FWR10" s="85"/>
      <c r="FWS10" s="85"/>
      <c r="FWT10" s="85"/>
      <c r="FWU10" s="85"/>
      <c r="FWV10" s="85"/>
      <c r="FWW10" s="85"/>
      <c r="FWX10" s="85"/>
      <c r="FWY10" s="85"/>
      <c r="FWZ10" s="85"/>
      <c r="FXA10" s="85"/>
      <c r="FXB10" s="85"/>
      <c r="FXC10" s="85"/>
      <c r="FXD10" s="85"/>
      <c r="FXE10" s="85"/>
      <c r="FXF10" s="85"/>
      <c r="FXG10" s="85"/>
      <c r="FXH10" s="85"/>
      <c r="FXI10" s="85"/>
      <c r="FXJ10" s="85"/>
      <c r="FXK10" s="85"/>
      <c r="FXL10" s="85"/>
      <c r="FXM10" s="85"/>
      <c r="FXN10" s="85"/>
      <c r="FXO10" s="85"/>
      <c r="FXP10" s="85"/>
      <c r="FXQ10" s="85"/>
      <c r="FXR10" s="85"/>
      <c r="FXS10" s="85"/>
      <c r="FXT10" s="85"/>
      <c r="FXU10" s="85"/>
      <c r="FXV10" s="85"/>
      <c r="FXW10" s="85"/>
      <c r="FXX10" s="85"/>
      <c r="FXY10" s="85"/>
      <c r="FXZ10" s="85"/>
      <c r="FYA10" s="85"/>
      <c r="FYB10" s="85"/>
      <c r="FYC10" s="85"/>
      <c r="FYD10" s="85"/>
      <c r="FYE10" s="85"/>
      <c r="FYF10" s="85"/>
      <c r="FYG10" s="85"/>
      <c r="FYH10" s="85"/>
      <c r="FYI10" s="85"/>
      <c r="FYJ10" s="85"/>
      <c r="FYK10" s="85"/>
      <c r="FYL10" s="85"/>
      <c r="FYM10" s="85"/>
      <c r="FYN10" s="85"/>
      <c r="FYO10" s="85"/>
      <c r="FYP10" s="85"/>
      <c r="FYQ10" s="85"/>
      <c r="FYR10" s="85"/>
      <c r="FYS10" s="85"/>
      <c r="FYT10" s="85"/>
      <c r="FYU10" s="85"/>
      <c r="FYV10" s="85"/>
      <c r="FYW10" s="85"/>
      <c r="FYX10" s="85"/>
      <c r="FYY10" s="85"/>
      <c r="FYZ10" s="85"/>
      <c r="FZA10" s="85"/>
      <c r="FZB10" s="85"/>
      <c r="FZC10" s="85"/>
      <c r="FZD10" s="85"/>
      <c r="FZE10" s="85"/>
      <c r="FZF10" s="85"/>
      <c r="FZG10" s="85"/>
      <c r="FZH10" s="85"/>
      <c r="FZI10" s="85"/>
      <c r="FZJ10" s="85"/>
      <c r="FZK10" s="85"/>
      <c r="FZL10" s="85"/>
      <c r="FZM10" s="85"/>
      <c r="FZN10" s="85"/>
      <c r="FZO10" s="85"/>
      <c r="FZP10" s="85"/>
      <c r="FZQ10" s="85"/>
      <c r="FZR10" s="85"/>
      <c r="FZS10" s="85"/>
      <c r="FZT10" s="85"/>
      <c r="FZU10" s="85"/>
      <c r="FZV10" s="85"/>
      <c r="FZW10" s="85"/>
      <c r="FZX10" s="85"/>
      <c r="FZY10" s="85"/>
      <c r="FZZ10" s="85"/>
      <c r="GAA10" s="85"/>
      <c r="GAB10" s="85"/>
      <c r="GAC10" s="85"/>
      <c r="GAD10" s="85"/>
      <c r="GAE10" s="85"/>
      <c r="GAF10" s="85"/>
      <c r="GAG10" s="85"/>
      <c r="GAH10" s="85"/>
      <c r="GAI10" s="85"/>
      <c r="GAJ10" s="85"/>
      <c r="GAK10" s="85"/>
      <c r="GAL10" s="85"/>
      <c r="GAM10" s="85"/>
      <c r="GAN10" s="85"/>
      <c r="GAO10" s="85"/>
      <c r="GAP10" s="85"/>
      <c r="GAQ10" s="85"/>
      <c r="GAR10" s="85"/>
      <c r="GAS10" s="85"/>
      <c r="GAT10" s="85"/>
      <c r="GAU10" s="85"/>
      <c r="GAV10" s="85"/>
      <c r="GAW10" s="85"/>
      <c r="GAX10" s="85"/>
      <c r="GAY10" s="85"/>
      <c r="GAZ10" s="85"/>
      <c r="GBA10" s="85"/>
      <c r="GBB10" s="85"/>
      <c r="GBC10" s="85"/>
      <c r="GBD10" s="85"/>
      <c r="GBE10" s="85"/>
      <c r="GBF10" s="85"/>
      <c r="GBG10" s="85"/>
      <c r="GBH10" s="85"/>
      <c r="GBI10" s="85"/>
      <c r="GBJ10" s="85"/>
      <c r="GBK10" s="85"/>
      <c r="GBL10" s="85"/>
      <c r="GBM10" s="85"/>
      <c r="GBN10" s="85"/>
      <c r="GBO10" s="85"/>
      <c r="GBP10" s="85"/>
      <c r="GBQ10" s="85"/>
      <c r="GBR10" s="85"/>
      <c r="GBS10" s="85"/>
      <c r="GBT10" s="85"/>
      <c r="GBU10" s="85"/>
      <c r="GBV10" s="85"/>
      <c r="GBW10" s="85"/>
      <c r="GBX10" s="85"/>
      <c r="GBY10" s="85"/>
      <c r="GBZ10" s="85"/>
      <c r="GCA10" s="85"/>
      <c r="GCB10" s="85"/>
      <c r="GCC10" s="85"/>
      <c r="GCD10" s="85"/>
      <c r="GCE10" s="85"/>
      <c r="GCF10" s="85"/>
      <c r="GCG10" s="85"/>
      <c r="GCH10" s="85"/>
      <c r="GCI10" s="85"/>
      <c r="GCJ10" s="85"/>
      <c r="GCK10" s="85"/>
      <c r="GCL10" s="85"/>
      <c r="GCM10" s="85"/>
      <c r="GCN10" s="85"/>
      <c r="GCO10" s="85"/>
      <c r="GCP10" s="85"/>
      <c r="GCQ10" s="85"/>
      <c r="GCR10" s="85"/>
      <c r="GCS10" s="85"/>
      <c r="GCT10" s="85"/>
      <c r="GCU10" s="85"/>
      <c r="GCV10" s="85"/>
      <c r="GCW10" s="85"/>
      <c r="GCX10" s="85"/>
      <c r="GCY10" s="85"/>
      <c r="GCZ10" s="85"/>
      <c r="GDA10" s="85"/>
      <c r="GDB10" s="85"/>
      <c r="GDC10" s="85"/>
      <c r="GDD10" s="85"/>
      <c r="GDE10" s="85"/>
      <c r="GDF10" s="85"/>
      <c r="GDG10" s="85"/>
      <c r="GDH10" s="85"/>
      <c r="GDI10" s="85"/>
      <c r="GDJ10" s="85"/>
      <c r="GDK10" s="85"/>
      <c r="GDL10" s="85"/>
      <c r="GDM10" s="85"/>
      <c r="GDN10" s="85"/>
      <c r="GDO10" s="85"/>
      <c r="GDP10" s="85"/>
      <c r="GDQ10" s="85"/>
      <c r="GDR10" s="85"/>
      <c r="GDS10" s="85"/>
      <c r="GDT10" s="85"/>
      <c r="GDU10" s="85"/>
      <c r="GDV10" s="85"/>
      <c r="GDW10" s="85"/>
      <c r="GDX10" s="85"/>
      <c r="GDY10" s="85"/>
      <c r="GDZ10" s="85"/>
      <c r="GEA10" s="85"/>
      <c r="GEB10" s="85"/>
      <c r="GEC10" s="85"/>
      <c r="GED10" s="85"/>
      <c r="GEE10" s="85"/>
      <c r="GEF10" s="85"/>
      <c r="GEG10" s="85"/>
      <c r="GEH10" s="85"/>
      <c r="GEI10" s="85"/>
      <c r="GEJ10" s="85"/>
      <c r="GEK10" s="85"/>
      <c r="GEL10" s="85"/>
      <c r="GEM10" s="85"/>
      <c r="GEN10" s="85"/>
      <c r="GEO10" s="85"/>
      <c r="GEP10" s="85"/>
      <c r="GEQ10" s="85"/>
      <c r="GER10" s="85"/>
      <c r="GES10" s="85"/>
      <c r="GET10" s="85"/>
      <c r="GEU10" s="85"/>
      <c r="GEV10" s="85"/>
      <c r="GEW10" s="85"/>
      <c r="GEX10" s="85"/>
      <c r="GEY10" s="85"/>
      <c r="GEZ10" s="85"/>
      <c r="GFA10" s="85"/>
      <c r="GFB10" s="85"/>
      <c r="GFC10" s="85"/>
      <c r="GFD10" s="85"/>
      <c r="GFE10" s="85"/>
      <c r="GFF10" s="85"/>
      <c r="GFG10" s="85"/>
      <c r="GFH10" s="85"/>
      <c r="GFI10" s="85"/>
      <c r="GFJ10" s="85"/>
      <c r="GFK10" s="85"/>
      <c r="GFL10" s="85"/>
      <c r="GFM10" s="85"/>
      <c r="GFN10" s="85"/>
      <c r="GFO10" s="85"/>
      <c r="GFP10" s="85"/>
      <c r="GFQ10" s="85"/>
      <c r="GFR10" s="85"/>
      <c r="GFS10" s="85"/>
      <c r="GFT10" s="85"/>
      <c r="GFU10" s="85"/>
      <c r="GFV10" s="85"/>
      <c r="GFW10" s="85"/>
      <c r="GFX10" s="85"/>
      <c r="GFY10" s="85"/>
      <c r="GFZ10" s="85"/>
      <c r="GGA10" s="85"/>
      <c r="GGB10" s="85"/>
      <c r="GGC10" s="85"/>
      <c r="GGD10" s="85"/>
      <c r="GGE10" s="85"/>
      <c r="GGF10" s="85"/>
      <c r="GGG10" s="85"/>
      <c r="GGH10" s="85"/>
      <c r="GGI10" s="85"/>
      <c r="GGJ10" s="85"/>
      <c r="GGK10" s="85"/>
      <c r="GGL10" s="85"/>
      <c r="GGM10" s="85"/>
      <c r="GGN10" s="85"/>
      <c r="GGO10" s="85"/>
      <c r="GGP10" s="85"/>
      <c r="GGQ10" s="85"/>
      <c r="GGR10" s="85"/>
      <c r="GGS10" s="85"/>
      <c r="GGT10" s="85"/>
      <c r="GGU10" s="85"/>
      <c r="GGV10" s="85"/>
      <c r="GGW10" s="85"/>
      <c r="GGX10" s="85"/>
      <c r="GGY10" s="85"/>
      <c r="GGZ10" s="85"/>
      <c r="GHA10" s="85"/>
      <c r="GHB10" s="85"/>
      <c r="GHC10" s="85"/>
      <c r="GHD10" s="85"/>
      <c r="GHE10" s="85"/>
      <c r="GHF10" s="85"/>
      <c r="GHG10" s="85"/>
      <c r="GHH10" s="85"/>
      <c r="GHI10" s="85"/>
      <c r="GHJ10" s="85"/>
      <c r="GHK10" s="85"/>
      <c r="GHL10" s="85"/>
      <c r="GHM10" s="85"/>
      <c r="GHN10" s="85"/>
      <c r="GHO10" s="85"/>
      <c r="GHP10" s="85"/>
      <c r="GHQ10" s="85"/>
      <c r="GHR10" s="85"/>
      <c r="GHS10" s="85"/>
      <c r="GHT10" s="85"/>
      <c r="GHU10" s="85"/>
      <c r="GHV10" s="85"/>
      <c r="GHW10" s="85"/>
      <c r="GHX10" s="85"/>
      <c r="GHY10" s="85"/>
      <c r="GHZ10" s="85"/>
      <c r="GIA10" s="85"/>
      <c r="GIB10" s="85"/>
      <c r="GIC10" s="85"/>
      <c r="GID10" s="85"/>
      <c r="GIE10" s="85"/>
      <c r="GIF10" s="85"/>
      <c r="GIG10" s="85"/>
      <c r="GIH10" s="85"/>
      <c r="GII10" s="85"/>
      <c r="GIJ10" s="85"/>
      <c r="GIK10" s="85"/>
      <c r="GIL10" s="85"/>
      <c r="GIM10" s="85"/>
      <c r="GIN10" s="85"/>
      <c r="GIO10" s="85"/>
      <c r="GIP10" s="85"/>
      <c r="GIQ10" s="85"/>
      <c r="GIR10" s="85"/>
      <c r="GIS10" s="85"/>
      <c r="GIT10" s="85"/>
      <c r="GIU10" s="85"/>
      <c r="GIV10" s="85"/>
      <c r="GIW10" s="85"/>
      <c r="GIX10" s="85"/>
      <c r="GIY10" s="85"/>
      <c r="GIZ10" s="85"/>
      <c r="GJA10" s="85"/>
      <c r="GJB10" s="85"/>
      <c r="GJC10" s="85"/>
      <c r="GJD10" s="85"/>
      <c r="GJE10" s="85"/>
      <c r="GJF10" s="85"/>
      <c r="GJG10" s="85"/>
      <c r="GJH10" s="85"/>
      <c r="GJI10" s="85"/>
      <c r="GJJ10" s="85"/>
      <c r="GJK10" s="85"/>
      <c r="GJL10" s="85"/>
      <c r="GJM10" s="85"/>
      <c r="GJN10" s="85"/>
      <c r="GJO10" s="85"/>
      <c r="GJP10" s="85"/>
      <c r="GJQ10" s="85"/>
      <c r="GJR10" s="85"/>
      <c r="GJS10" s="85"/>
      <c r="GJT10" s="85"/>
      <c r="GJU10" s="85"/>
      <c r="GJV10" s="85"/>
      <c r="GJW10" s="85"/>
      <c r="GJX10" s="85"/>
      <c r="GJY10" s="85"/>
      <c r="GJZ10" s="85"/>
      <c r="GKA10" s="85"/>
      <c r="GKB10" s="85"/>
      <c r="GKC10" s="85"/>
      <c r="GKD10" s="85"/>
      <c r="GKE10" s="85"/>
      <c r="GKF10" s="85"/>
      <c r="GKG10" s="85"/>
      <c r="GKH10" s="85"/>
      <c r="GKI10" s="85"/>
      <c r="GKJ10" s="85"/>
      <c r="GKK10" s="85"/>
      <c r="GKL10" s="85"/>
      <c r="GKM10" s="85"/>
      <c r="GKN10" s="85"/>
      <c r="GKO10" s="85"/>
      <c r="GKP10" s="85"/>
      <c r="GKQ10" s="85"/>
      <c r="GKR10" s="85"/>
      <c r="GKS10" s="85"/>
      <c r="GKT10" s="85"/>
      <c r="GKU10" s="85"/>
      <c r="GKV10" s="85"/>
      <c r="GKW10" s="85"/>
      <c r="GKX10" s="85"/>
      <c r="GKY10" s="85"/>
      <c r="GKZ10" s="85"/>
      <c r="GLA10" s="85"/>
      <c r="GLB10" s="85"/>
      <c r="GLC10" s="85"/>
      <c r="GLD10" s="85"/>
      <c r="GLE10" s="85"/>
      <c r="GLF10" s="85"/>
      <c r="GLG10" s="85"/>
      <c r="GLH10" s="85"/>
      <c r="GLI10" s="85"/>
      <c r="GLJ10" s="85"/>
      <c r="GLK10" s="85"/>
      <c r="GLL10" s="85"/>
      <c r="GLM10" s="85"/>
      <c r="GLN10" s="85"/>
      <c r="GLO10" s="85"/>
      <c r="GLP10" s="85"/>
      <c r="GLQ10" s="85"/>
      <c r="GLR10" s="85"/>
      <c r="GLS10" s="85"/>
      <c r="GLT10" s="85"/>
      <c r="GLU10" s="85"/>
      <c r="GLV10" s="85"/>
      <c r="GLW10" s="85"/>
      <c r="GLX10" s="85"/>
      <c r="GLY10" s="85"/>
      <c r="GLZ10" s="85"/>
      <c r="GMA10" s="85"/>
      <c r="GMB10" s="85"/>
      <c r="GMC10" s="85"/>
      <c r="GMD10" s="85"/>
      <c r="GME10" s="85"/>
      <c r="GMF10" s="85"/>
      <c r="GMG10" s="85"/>
      <c r="GMH10" s="85"/>
      <c r="GMI10" s="85"/>
      <c r="GMJ10" s="85"/>
      <c r="GMK10" s="85"/>
      <c r="GML10" s="85"/>
      <c r="GMM10" s="85"/>
      <c r="GMN10" s="85"/>
      <c r="GMO10" s="85"/>
      <c r="GMP10" s="85"/>
      <c r="GMQ10" s="85"/>
      <c r="GMR10" s="85"/>
      <c r="GMS10" s="85"/>
      <c r="GMT10" s="85"/>
      <c r="GMU10" s="85"/>
      <c r="GMV10" s="85"/>
      <c r="GMW10" s="85"/>
      <c r="GMX10" s="85"/>
      <c r="GMY10" s="85"/>
      <c r="GMZ10" s="85"/>
      <c r="GNA10" s="85"/>
      <c r="GNB10" s="85"/>
      <c r="GNC10" s="85"/>
      <c r="GND10" s="85"/>
      <c r="GNE10" s="85"/>
      <c r="GNF10" s="85"/>
      <c r="GNG10" s="85"/>
      <c r="GNH10" s="85"/>
      <c r="GNI10" s="85"/>
      <c r="GNJ10" s="85"/>
      <c r="GNK10" s="85"/>
      <c r="GNL10" s="85"/>
      <c r="GNM10" s="85"/>
      <c r="GNN10" s="85"/>
      <c r="GNO10" s="85"/>
      <c r="GNP10" s="85"/>
      <c r="GNQ10" s="85"/>
      <c r="GNR10" s="85"/>
      <c r="GNS10" s="85"/>
      <c r="GNT10" s="85"/>
      <c r="GNU10" s="85"/>
      <c r="GNV10" s="85"/>
      <c r="GNW10" s="85"/>
      <c r="GNX10" s="85"/>
      <c r="GNY10" s="85"/>
      <c r="GNZ10" s="85"/>
      <c r="GOA10" s="85"/>
      <c r="GOB10" s="85"/>
      <c r="GOC10" s="85"/>
      <c r="GOD10" s="85"/>
      <c r="GOE10" s="85"/>
      <c r="GOF10" s="85"/>
      <c r="GOG10" s="85"/>
      <c r="GOH10" s="85"/>
      <c r="GOI10" s="85"/>
      <c r="GOJ10" s="85"/>
      <c r="GOK10" s="85"/>
      <c r="GOL10" s="85"/>
      <c r="GOM10" s="85"/>
      <c r="GON10" s="85"/>
      <c r="GOO10" s="85"/>
      <c r="GOP10" s="85"/>
      <c r="GOQ10" s="85"/>
      <c r="GOR10" s="85"/>
      <c r="GOS10" s="85"/>
      <c r="GOT10" s="85"/>
      <c r="GOU10" s="85"/>
      <c r="GOV10" s="85"/>
      <c r="GOW10" s="85"/>
      <c r="GOX10" s="85"/>
      <c r="GOY10" s="85"/>
      <c r="GOZ10" s="85"/>
      <c r="GPA10" s="85"/>
      <c r="GPB10" s="85"/>
      <c r="GPC10" s="85"/>
      <c r="GPD10" s="85"/>
      <c r="GPE10" s="85"/>
      <c r="GPF10" s="85"/>
      <c r="GPG10" s="85"/>
      <c r="GPH10" s="85"/>
      <c r="GPI10" s="85"/>
      <c r="GPJ10" s="85"/>
      <c r="GPK10" s="85"/>
      <c r="GPL10" s="85"/>
      <c r="GPM10" s="85"/>
      <c r="GPN10" s="85"/>
      <c r="GPO10" s="85"/>
      <c r="GPP10" s="85"/>
      <c r="GPQ10" s="85"/>
      <c r="GPR10" s="85"/>
      <c r="GPS10" s="85"/>
      <c r="GPT10" s="85"/>
      <c r="GPU10" s="85"/>
      <c r="GPV10" s="85"/>
      <c r="GPW10" s="85"/>
      <c r="GPX10" s="85"/>
      <c r="GPY10" s="85"/>
      <c r="GPZ10" s="85"/>
      <c r="GQA10" s="85"/>
      <c r="GQB10" s="85"/>
      <c r="GQC10" s="85"/>
      <c r="GQD10" s="85"/>
      <c r="GQE10" s="85"/>
      <c r="GQF10" s="85"/>
      <c r="GQG10" s="85"/>
      <c r="GQH10" s="85"/>
      <c r="GQI10" s="85"/>
      <c r="GQJ10" s="85"/>
      <c r="GQK10" s="85"/>
      <c r="GQL10" s="85"/>
      <c r="GQM10" s="85"/>
      <c r="GQN10" s="85"/>
      <c r="GQO10" s="85"/>
      <c r="GQP10" s="85"/>
      <c r="GQQ10" s="85"/>
      <c r="GQR10" s="85"/>
      <c r="GQS10" s="85"/>
      <c r="GQT10" s="85"/>
      <c r="GQU10" s="85"/>
      <c r="GQV10" s="85"/>
      <c r="GQW10" s="85"/>
      <c r="GQX10" s="85"/>
      <c r="GQY10" s="85"/>
      <c r="GQZ10" s="85"/>
      <c r="GRA10" s="85"/>
      <c r="GRB10" s="85"/>
      <c r="GRC10" s="85"/>
      <c r="GRD10" s="85"/>
      <c r="GRE10" s="85"/>
      <c r="GRF10" s="85"/>
      <c r="GRG10" s="85"/>
      <c r="GRH10" s="85"/>
      <c r="GRI10" s="85"/>
      <c r="GRJ10" s="85"/>
      <c r="GRK10" s="85"/>
      <c r="GRL10" s="85"/>
      <c r="GRM10" s="85"/>
      <c r="GRN10" s="85"/>
      <c r="GRO10" s="85"/>
      <c r="GRP10" s="85"/>
      <c r="GRQ10" s="85"/>
      <c r="GRR10" s="85"/>
      <c r="GRS10" s="85"/>
      <c r="GRT10" s="85"/>
      <c r="GRU10" s="85"/>
      <c r="GRV10" s="85"/>
      <c r="GRW10" s="85"/>
      <c r="GRX10" s="85"/>
      <c r="GRY10" s="85"/>
      <c r="GRZ10" s="85"/>
      <c r="GSA10" s="85"/>
      <c r="GSB10" s="85"/>
      <c r="GSC10" s="85"/>
      <c r="GSD10" s="85"/>
      <c r="GSE10" s="85"/>
      <c r="GSF10" s="85"/>
      <c r="GSG10" s="85"/>
      <c r="GSH10" s="85"/>
      <c r="GSI10" s="85"/>
      <c r="GSJ10" s="85"/>
      <c r="GSK10" s="85"/>
      <c r="GSL10" s="85"/>
      <c r="GSM10" s="85"/>
      <c r="GSN10" s="85"/>
      <c r="GSO10" s="85"/>
      <c r="GSP10" s="85"/>
      <c r="GSQ10" s="85"/>
      <c r="GSR10" s="85"/>
      <c r="GSS10" s="85"/>
      <c r="GST10" s="85"/>
      <c r="GSU10" s="85"/>
      <c r="GSV10" s="85"/>
      <c r="GSW10" s="85"/>
      <c r="GSX10" s="85"/>
      <c r="GSY10" s="85"/>
      <c r="GSZ10" s="85"/>
      <c r="GTA10" s="85"/>
      <c r="GTB10" s="85"/>
      <c r="GTC10" s="85"/>
      <c r="GTD10" s="85"/>
      <c r="GTE10" s="85"/>
      <c r="GTF10" s="85"/>
      <c r="GTG10" s="85"/>
      <c r="GTH10" s="85"/>
      <c r="GTI10" s="85"/>
      <c r="GTJ10" s="85"/>
      <c r="GTK10" s="85"/>
      <c r="GTL10" s="85"/>
      <c r="GTM10" s="85"/>
      <c r="GTN10" s="85"/>
      <c r="GTO10" s="85"/>
      <c r="GTP10" s="85"/>
      <c r="GTQ10" s="85"/>
      <c r="GTR10" s="85"/>
      <c r="GTS10" s="85"/>
      <c r="GTT10" s="85"/>
      <c r="GTU10" s="85"/>
      <c r="GTV10" s="85"/>
      <c r="GTW10" s="85"/>
      <c r="GTX10" s="85"/>
      <c r="GTY10" s="85"/>
      <c r="GTZ10" s="85"/>
      <c r="GUA10" s="85"/>
      <c r="GUB10" s="85"/>
      <c r="GUC10" s="85"/>
      <c r="GUD10" s="85"/>
      <c r="GUE10" s="85"/>
      <c r="GUF10" s="85"/>
      <c r="GUG10" s="85"/>
      <c r="GUH10" s="85"/>
      <c r="GUI10" s="85"/>
      <c r="GUJ10" s="85"/>
      <c r="GUK10" s="85"/>
      <c r="GUL10" s="85"/>
      <c r="GUM10" s="85"/>
      <c r="GUN10" s="85"/>
      <c r="GUO10" s="85"/>
      <c r="GUP10" s="85"/>
      <c r="GUQ10" s="85"/>
      <c r="GUR10" s="85"/>
      <c r="GUS10" s="85"/>
      <c r="GUT10" s="85"/>
      <c r="GUU10" s="85"/>
      <c r="GUV10" s="85"/>
      <c r="GUW10" s="85"/>
      <c r="GUX10" s="85"/>
      <c r="GUY10" s="85"/>
      <c r="GUZ10" s="85"/>
      <c r="GVA10" s="85"/>
      <c r="GVB10" s="85"/>
      <c r="GVC10" s="85"/>
      <c r="GVD10" s="85"/>
      <c r="GVE10" s="85"/>
      <c r="GVF10" s="85"/>
      <c r="GVG10" s="85"/>
      <c r="GVH10" s="85"/>
      <c r="GVI10" s="85"/>
      <c r="GVJ10" s="85"/>
      <c r="GVK10" s="85"/>
      <c r="GVL10" s="85"/>
      <c r="GVM10" s="85"/>
      <c r="GVN10" s="85"/>
      <c r="GVO10" s="85"/>
      <c r="GVP10" s="85"/>
      <c r="GVQ10" s="85"/>
      <c r="GVR10" s="85"/>
      <c r="GVS10" s="85"/>
      <c r="GVT10" s="85"/>
      <c r="GVU10" s="85"/>
      <c r="GVV10" s="85"/>
      <c r="GVW10" s="85"/>
      <c r="GVX10" s="85"/>
      <c r="GVY10" s="85"/>
      <c r="GVZ10" s="85"/>
      <c r="GWA10" s="85"/>
      <c r="GWB10" s="85"/>
      <c r="GWC10" s="85"/>
      <c r="GWD10" s="85"/>
      <c r="GWE10" s="85"/>
      <c r="GWF10" s="85"/>
      <c r="GWG10" s="85"/>
      <c r="GWH10" s="85"/>
      <c r="GWI10" s="85"/>
      <c r="GWJ10" s="85"/>
      <c r="GWK10" s="85"/>
      <c r="GWL10" s="85"/>
      <c r="GWM10" s="85"/>
      <c r="GWN10" s="85"/>
      <c r="GWO10" s="85"/>
      <c r="GWP10" s="85"/>
      <c r="GWQ10" s="85"/>
      <c r="GWR10" s="85"/>
      <c r="GWS10" s="85"/>
      <c r="GWT10" s="85"/>
      <c r="GWU10" s="85"/>
      <c r="GWV10" s="85"/>
      <c r="GWW10" s="85"/>
      <c r="GWX10" s="85"/>
      <c r="GWY10" s="85"/>
      <c r="GWZ10" s="85"/>
      <c r="GXA10" s="85"/>
      <c r="GXB10" s="85"/>
      <c r="GXC10" s="85"/>
      <c r="GXD10" s="85"/>
      <c r="GXE10" s="85"/>
      <c r="GXF10" s="85"/>
      <c r="GXG10" s="85"/>
      <c r="GXH10" s="85"/>
      <c r="GXI10" s="85"/>
      <c r="GXJ10" s="85"/>
      <c r="GXK10" s="85"/>
      <c r="GXL10" s="85"/>
      <c r="GXM10" s="85"/>
      <c r="GXN10" s="85"/>
      <c r="GXO10" s="85"/>
      <c r="GXP10" s="85"/>
      <c r="GXQ10" s="85"/>
      <c r="GXR10" s="85"/>
      <c r="GXS10" s="85"/>
      <c r="GXT10" s="85"/>
      <c r="GXU10" s="85"/>
      <c r="GXV10" s="85"/>
      <c r="GXW10" s="85"/>
      <c r="GXX10" s="85"/>
      <c r="GXY10" s="85"/>
      <c r="GXZ10" s="85"/>
      <c r="GYA10" s="85"/>
      <c r="GYB10" s="85"/>
      <c r="GYC10" s="85"/>
      <c r="GYD10" s="85"/>
      <c r="GYE10" s="85"/>
      <c r="GYF10" s="85"/>
      <c r="GYG10" s="85"/>
      <c r="GYH10" s="85"/>
      <c r="GYI10" s="85"/>
      <c r="GYJ10" s="85"/>
      <c r="GYK10" s="85"/>
      <c r="GYL10" s="85"/>
      <c r="GYM10" s="85"/>
      <c r="GYN10" s="85"/>
      <c r="GYO10" s="85"/>
      <c r="GYP10" s="85"/>
      <c r="GYQ10" s="85"/>
      <c r="GYR10" s="85"/>
      <c r="GYS10" s="85"/>
      <c r="GYT10" s="85"/>
      <c r="GYU10" s="85"/>
      <c r="GYV10" s="85"/>
      <c r="GYW10" s="85"/>
      <c r="GYX10" s="85"/>
      <c r="GYY10" s="85"/>
      <c r="GYZ10" s="85"/>
      <c r="GZA10" s="85"/>
      <c r="GZB10" s="85"/>
      <c r="GZC10" s="85"/>
      <c r="GZD10" s="85"/>
      <c r="GZE10" s="85"/>
      <c r="GZF10" s="85"/>
      <c r="GZG10" s="85"/>
      <c r="GZH10" s="85"/>
      <c r="GZI10" s="85"/>
      <c r="GZJ10" s="85"/>
      <c r="GZK10" s="85"/>
      <c r="GZL10" s="85"/>
      <c r="GZM10" s="85"/>
      <c r="GZN10" s="85"/>
      <c r="GZO10" s="85"/>
      <c r="GZP10" s="85"/>
      <c r="GZQ10" s="85"/>
      <c r="GZR10" s="85"/>
      <c r="GZS10" s="85"/>
      <c r="GZT10" s="85"/>
      <c r="GZU10" s="85"/>
      <c r="GZV10" s="85"/>
      <c r="GZW10" s="85"/>
      <c r="GZX10" s="85"/>
      <c r="GZY10" s="85"/>
      <c r="GZZ10" s="85"/>
      <c r="HAA10" s="85"/>
      <c r="HAB10" s="85"/>
      <c r="HAC10" s="85"/>
      <c r="HAD10" s="85"/>
      <c r="HAE10" s="85"/>
      <c r="HAF10" s="85"/>
      <c r="HAG10" s="85"/>
      <c r="HAH10" s="85"/>
      <c r="HAI10" s="85"/>
      <c r="HAJ10" s="85"/>
      <c r="HAK10" s="85"/>
      <c r="HAL10" s="85"/>
      <c r="HAM10" s="85"/>
      <c r="HAN10" s="85"/>
      <c r="HAO10" s="85"/>
      <c r="HAP10" s="85"/>
      <c r="HAQ10" s="85"/>
      <c r="HAR10" s="85"/>
      <c r="HAS10" s="85"/>
      <c r="HAT10" s="85"/>
      <c r="HAU10" s="85"/>
      <c r="HAV10" s="85"/>
      <c r="HAW10" s="85"/>
      <c r="HAX10" s="85"/>
      <c r="HAY10" s="85"/>
      <c r="HAZ10" s="85"/>
      <c r="HBA10" s="85"/>
      <c r="HBB10" s="85"/>
      <c r="HBC10" s="85"/>
      <c r="HBD10" s="85"/>
      <c r="HBE10" s="85"/>
      <c r="HBF10" s="85"/>
      <c r="HBG10" s="85"/>
      <c r="HBH10" s="85"/>
      <c r="HBI10" s="85"/>
      <c r="HBJ10" s="85"/>
      <c r="HBK10" s="85"/>
      <c r="HBL10" s="85"/>
      <c r="HBM10" s="85"/>
      <c r="HBN10" s="85"/>
      <c r="HBO10" s="85"/>
      <c r="HBP10" s="85"/>
      <c r="HBQ10" s="85"/>
      <c r="HBR10" s="85"/>
      <c r="HBS10" s="85"/>
      <c r="HBT10" s="85"/>
      <c r="HBU10" s="85"/>
      <c r="HBV10" s="85"/>
      <c r="HBW10" s="85"/>
      <c r="HBX10" s="85"/>
      <c r="HBY10" s="85"/>
      <c r="HBZ10" s="85"/>
      <c r="HCA10" s="85"/>
      <c r="HCB10" s="85"/>
      <c r="HCC10" s="85"/>
      <c r="HCD10" s="85"/>
      <c r="HCE10" s="85"/>
      <c r="HCF10" s="85"/>
      <c r="HCG10" s="85"/>
      <c r="HCH10" s="85"/>
      <c r="HCI10" s="85"/>
      <c r="HCJ10" s="85"/>
      <c r="HCK10" s="85"/>
      <c r="HCL10" s="85"/>
      <c r="HCM10" s="85"/>
      <c r="HCN10" s="85"/>
      <c r="HCO10" s="85"/>
      <c r="HCP10" s="85"/>
      <c r="HCQ10" s="85"/>
      <c r="HCR10" s="85"/>
      <c r="HCS10" s="85"/>
      <c r="HCT10" s="85"/>
      <c r="HCU10" s="85"/>
      <c r="HCV10" s="85"/>
      <c r="HCW10" s="85"/>
      <c r="HCX10" s="85"/>
      <c r="HCY10" s="85"/>
      <c r="HCZ10" s="85"/>
      <c r="HDA10" s="85"/>
      <c r="HDB10" s="85"/>
      <c r="HDC10" s="85"/>
      <c r="HDD10" s="85"/>
      <c r="HDE10" s="85"/>
      <c r="HDF10" s="85"/>
      <c r="HDG10" s="85"/>
      <c r="HDH10" s="85"/>
      <c r="HDI10" s="85"/>
      <c r="HDJ10" s="85"/>
      <c r="HDK10" s="85"/>
      <c r="HDL10" s="85"/>
      <c r="HDM10" s="85"/>
      <c r="HDN10" s="85"/>
      <c r="HDO10" s="85"/>
      <c r="HDP10" s="85"/>
      <c r="HDQ10" s="85"/>
      <c r="HDR10" s="85"/>
      <c r="HDS10" s="85"/>
      <c r="HDT10" s="85"/>
      <c r="HDU10" s="85"/>
      <c r="HDV10" s="85"/>
      <c r="HDW10" s="85"/>
      <c r="HDX10" s="85"/>
      <c r="HDY10" s="85"/>
      <c r="HDZ10" s="85"/>
      <c r="HEA10" s="85"/>
      <c r="HEB10" s="85"/>
      <c r="HEC10" s="85"/>
      <c r="HED10" s="85"/>
      <c r="HEE10" s="85"/>
      <c r="HEF10" s="85"/>
      <c r="HEG10" s="85"/>
      <c r="HEH10" s="85"/>
      <c r="HEI10" s="85"/>
      <c r="HEJ10" s="85"/>
      <c r="HEK10" s="85"/>
      <c r="HEL10" s="85"/>
      <c r="HEM10" s="85"/>
      <c r="HEN10" s="85"/>
      <c r="HEO10" s="85"/>
      <c r="HEP10" s="85"/>
      <c r="HEQ10" s="85"/>
      <c r="HER10" s="85"/>
      <c r="HES10" s="85"/>
      <c r="HET10" s="85"/>
      <c r="HEU10" s="85"/>
      <c r="HEV10" s="85"/>
      <c r="HEW10" s="85"/>
      <c r="HEX10" s="85"/>
      <c r="HEY10" s="85"/>
      <c r="HEZ10" s="85"/>
      <c r="HFA10" s="85"/>
      <c r="HFB10" s="85"/>
      <c r="HFC10" s="85"/>
      <c r="HFD10" s="85"/>
      <c r="HFE10" s="85"/>
      <c r="HFF10" s="85"/>
      <c r="HFG10" s="85"/>
      <c r="HFH10" s="85"/>
      <c r="HFI10" s="85"/>
      <c r="HFJ10" s="85"/>
      <c r="HFK10" s="85"/>
      <c r="HFL10" s="85"/>
      <c r="HFM10" s="85"/>
      <c r="HFN10" s="85"/>
      <c r="HFO10" s="85"/>
      <c r="HFP10" s="85"/>
      <c r="HFQ10" s="85"/>
      <c r="HFR10" s="85"/>
      <c r="HFS10" s="85"/>
      <c r="HFT10" s="85"/>
      <c r="HFU10" s="85"/>
      <c r="HFV10" s="85"/>
      <c r="HFW10" s="85"/>
      <c r="HFX10" s="85"/>
      <c r="HFY10" s="85"/>
      <c r="HFZ10" s="85"/>
      <c r="HGA10" s="85"/>
      <c r="HGB10" s="85"/>
      <c r="HGC10" s="85"/>
      <c r="HGD10" s="85"/>
      <c r="HGE10" s="85"/>
      <c r="HGF10" s="85"/>
      <c r="HGG10" s="85"/>
      <c r="HGH10" s="85"/>
      <c r="HGI10" s="85"/>
      <c r="HGJ10" s="85"/>
      <c r="HGK10" s="85"/>
      <c r="HGL10" s="85"/>
      <c r="HGM10" s="85"/>
      <c r="HGN10" s="85"/>
      <c r="HGO10" s="85"/>
      <c r="HGP10" s="85"/>
      <c r="HGQ10" s="85"/>
      <c r="HGR10" s="85"/>
      <c r="HGS10" s="85"/>
      <c r="HGT10" s="85"/>
      <c r="HGU10" s="85"/>
      <c r="HGV10" s="85"/>
      <c r="HGW10" s="85"/>
      <c r="HGX10" s="85"/>
      <c r="HGY10" s="85"/>
      <c r="HGZ10" s="85"/>
      <c r="HHA10" s="85"/>
      <c r="HHB10" s="85"/>
      <c r="HHC10" s="85"/>
      <c r="HHD10" s="85"/>
      <c r="HHE10" s="85"/>
      <c r="HHF10" s="85"/>
      <c r="HHG10" s="85"/>
      <c r="HHH10" s="85"/>
      <c r="HHI10" s="85"/>
      <c r="HHJ10" s="85"/>
      <c r="HHK10" s="85"/>
      <c r="HHL10" s="85"/>
      <c r="HHM10" s="85"/>
      <c r="HHN10" s="85"/>
      <c r="HHO10" s="85"/>
      <c r="HHP10" s="85"/>
      <c r="HHQ10" s="85"/>
      <c r="HHR10" s="85"/>
      <c r="HHS10" s="85"/>
      <c r="HHT10" s="85"/>
      <c r="HHU10" s="85"/>
      <c r="HHV10" s="85"/>
      <c r="HHW10" s="85"/>
      <c r="HHX10" s="85"/>
      <c r="HHY10" s="85"/>
      <c r="HHZ10" s="85"/>
      <c r="HIA10" s="85"/>
      <c r="HIB10" s="85"/>
      <c r="HIC10" s="85"/>
      <c r="HID10" s="85"/>
      <c r="HIE10" s="85"/>
      <c r="HIF10" s="85"/>
      <c r="HIG10" s="85"/>
      <c r="HIH10" s="85"/>
      <c r="HII10" s="85"/>
      <c r="HIJ10" s="85"/>
      <c r="HIK10" s="85"/>
      <c r="HIL10" s="85"/>
      <c r="HIM10" s="85"/>
      <c r="HIN10" s="85"/>
      <c r="HIO10" s="85"/>
      <c r="HIP10" s="85"/>
      <c r="HIQ10" s="85"/>
      <c r="HIR10" s="85"/>
      <c r="HIS10" s="85"/>
      <c r="HIT10" s="85"/>
      <c r="HIU10" s="85"/>
      <c r="HIV10" s="85"/>
      <c r="HIW10" s="85"/>
      <c r="HIX10" s="85"/>
      <c r="HIY10" s="85"/>
      <c r="HIZ10" s="85"/>
      <c r="HJA10" s="85"/>
      <c r="HJB10" s="85"/>
      <c r="HJC10" s="85"/>
      <c r="HJD10" s="85"/>
      <c r="HJE10" s="85"/>
      <c r="HJF10" s="85"/>
      <c r="HJG10" s="85"/>
      <c r="HJH10" s="85"/>
      <c r="HJI10" s="85"/>
      <c r="HJJ10" s="85"/>
      <c r="HJK10" s="85"/>
      <c r="HJL10" s="85"/>
      <c r="HJM10" s="85"/>
      <c r="HJN10" s="85"/>
      <c r="HJO10" s="85"/>
      <c r="HJP10" s="85"/>
      <c r="HJQ10" s="85"/>
      <c r="HJR10" s="85"/>
      <c r="HJS10" s="85"/>
      <c r="HJT10" s="85"/>
      <c r="HJU10" s="85"/>
      <c r="HJV10" s="85"/>
      <c r="HJW10" s="85"/>
      <c r="HJX10" s="85"/>
      <c r="HJY10" s="85"/>
      <c r="HJZ10" s="85"/>
      <c r="HKA10" s="85"/>
      <c r="HKB10" s="85"/>
      <c r="HKC10" s="85"/>
      <c r="HKD10" s="85"/>
      <c r="HKE10" s="85"/>
      <c r="HKF10" s="85"/>
      <c r="HKG10" s="85"/>
      <c r="HKH10" s="85"/>
      <c r="HKI10" s="85"/>
      <c r="HKJ10" s="85"/>
      <c r="HKK10" s="85"/>
      <c r="HKL10" s="85"/>
      <c r="HKM10" s="85"/>
      <c r="HKN10" s="85"/>
      <c r="HKO10" s="85"/>
      <c r="HKP10" s="85"/>
      <c r="HKQ10" s="85"/>
      <c r="HKR10" s="85"/>
      <c r="HKS10" s="85"/>
      <c r="HKT10" s="85"/>
      <c r="HKU10" s="85"/>
      <c r="HKV10" s="85"/>
      <c r="HKW10" s="85"/>
      <c r="HKX10" s="85"/>
      <c r="HKY10" s="85"/>
      <c r="HKZ10" s="85"/>
      <c r="HLA10" s="85"/>
      <c r="HLB10" s="85"/>
      <c r="HLC10" s="85"/>
      <c r="HLD10" s="85"/>
      <c r="HLE10" s="85"/>
      <c r="HLF10" s="85"/>
      <c r="HLG10" s="85"/>
      <c r="HLH10" s="85"/>
      <c r="HLI10" s="85"/>
      <c r="HLJ10" s="85"/>
      <c r="HLK10" s="85"/>
      <c r="HLL10" s="85"/>
      <c r="HLM10" s="85"/>
      <c r="HLN10" s="85"/>
      <c r="HLO10" s="85"/>
      <c r="HLP10" s="85"/>
      <c r="HLQ10" s="85"/>
      <c r="HLR10" s="85"/>
      <c r="HLS10" s="85"/>
      <c r="HLT10" s="85"/>
      <c r="HLU10" s="85"/>
      <c r="HLV10" s="85"/>
      <c r="HLW10" s="85"/>
      <c r="HLX10" s="85"/>
      <c r="HLY10" s="85"/>
      <c r="HLZ10" s="85"/>
      <c r="HMA10" s="85"/>
      <c r="HMB10" s="85"/>
      <c r="HMC10" s="85"/>
      <c r="HMD10" s="85"/>
      <c r="HME10" s="85"/>
      <c r="HMF10" s="85"/>
      <c r="HMG10" s="85"/>
      <c r="HMH10" s="85"/>
      <c r="HMI10" s="85"/>
      <c r="HMJ10" s="85"/>
      <c r="HMK10" s="85"/>
      <c r="HML10" s="85"/>
      <c r="HMM10" s="85"/>
      <c r="HMN10" s="85"/>
      <c r="HMO10" s="85"/>
      <c r="HMP10" s="85"/>
      <c r="HMQ10" s="85"/>
      <c r="HMR10" s="85"/>
      <c r="HMS10" s="85"/>
      <c r="HMT10" s="85"/>
      <c r="HMU10" s="85"/>
      <c r="HMV10" s="85"/>
      <c r="HMW10" s="85"/>
      <c r="HMX10" s="85"/>
      <c r="HMY10" s="85"/>
      <c r="HMZ10" s="85"/>
      <c r="HNA10" s="85"/>
      <c r="HNB10" s="85"/>
      <c r="HNC10" s="85"/>
      <c r="HND10" s="85"/>
      <c r="HNE10" s="85"/>
      <c r="HNF10" s="85"/>
      <c r="HNG10" s="85"/>
      <c r="HNH10" s="85"/>
      <c r="HNI10" s="85"/>
      <c r="HNJ10" s="85"/>
      <c r="HNK10" s="85"/>
      <c r="HNL10" s="85"/>
      <c r="HNM10" s="85"/>
      <c r="HNN10" s="85"/>
      <c r="HNO10" s="85"/>
      <c r="HNP10" s="85"/>
      <c r="HNQ10" s="85"/>
      <c r="HNR10" s="85"/>
      <c r="HNS10" s="85"/>
      <c r="HNT10" s="85"/>
      <c r="HNU10" s="85"/>
      <c r="HNV10" s="85"/>
      <c r="HNW10" s="85"/>
      <c r="HNX10" s="85"/>
      <c r="HNY10" s="85"/>
      <c r="HNZ10" s="85"/>
      <c r="HOA10" s="85"/>
      <c r="HOB10" s="85"/>
      <c r="HOC10" s="85"/>
      <c r="HOD10" s="85"/>
      <c r="HOE10" s="85"/>
      <c r="HOF10" s="85"/>
      <c r="HOG10" s="85"/>
      <c r="HOH10" s="85"/>
      <c r="HOI10" s="85"/>
      <c r="HOJ10" s="85"/>
      <c r="HOK10" s="85"/>
      <c r="HOL10" s="85"/>
      <c r="HOM10" s="85"/>
      <c r="HON10" s="85"/>
      <c r="HOO10" s="85"/>
      <c r="HOP10" s="85"/>
      <c r="HOQ10" s="85"/>
      <c r="HOR10" s="85"/>
      <c r="HOS10" s="85"/>
      <c r="HOT10" s="85"/>
      <c r="HOU10" s="85"/>
      <c r="HOV10" s="85"/>
      <c r="HOW10" s="85"/>
      <c r="HOX10" s="85"/>
      <c r="HOY10" s="85"/>
      <c r="HOZ10" s="85"/>
      <c r="HPA10" s="85"/>
      <c r="HPB10" s="85"/>
      <c r="HPC10" s="85"/>
      <c r="HPD10" s="85"/>
      <c r="HPE10" s="85"/>
      <c r="HPF10" s="85"/>
      <c r="HPG10" s="85"/>
      <c r="HPH10" s="85"/>
      <c r="HPI10" s="85"/>
      <c r="HPJ10" s="85"/>
      <c r="HPK10" s="85"/>
      <c r="HPL10" s="85"/>
      <c r="HPM10" s="85"/>
      <c r="HPN10" s="85"/>
      <c r="HPO10" s="85"/>
      <c r="HPP10" s="85"/>
      <c r="HPQ10" s="85"/>
      <c r="HPR10" s="85"/>
      <c r="HPS10" s="85"/>
      <c r="HPT10" s="85"/>
      <c r="HPU10" s="85"/>
      <c r="HPV10" s="85"/>
      <c r="HPW10" s="85"/>
      <c r="HPX10" s="85"/>
      <c r="HPY10" s="85"/>
      <c r="HPZ10" s="85"/>
      <c r="HQA10" s="85"/>
      <c r="HQB10" s="85"/>
      <c r="HQC10" s="85"/>
      <c r="HQD10" s="85"/>
      <c r="HQE10" s="85"/>
      <c r="HQF10" s="85"/>
      <c r="HQG10" s="85"/>
      <c r="HQH10" s="85"/>
      <c r="HQI10" s="85"/>
      <c r="HQJ10" s="85"/>
      <c r="HQK10" s="85"/>
      <c r="HQL10" s="85"/>
      <c r="HQM10" s="85"/>
      <c r="HQN10" s="85"/>
      <c r="HQO10" s="85"/>
      <c r="HQP10" s="85"/>
      <c r="HQQ10" s="85"/>
      <c r="HQR10" s="85"/>
      <c r="HQS10" s="85"/>
      <c r="HQT10" s="85"/>
      <c r="HQU10" s="85"/>
      <c r="HQV10" s="85"/>
      <c r="HQW10" s="85"/>
      <c r="HQX10" s="85"/>
      <c r="HQY10" s="85"/>
      <c r="HQZ10" s="85"/>
      <c r="HRA10" s="85"/>
      <c r="HRB10" s="85"/>
      <c r="HRC10" s="85"/>
      <c r="HRD10" s="85"/>
      <c r="HRE10" s="85"/>
      <c r="HRF10" s="85"/>
      <c r="HRG10" s="85"/>
      <c r="HRH10" s="85"/>
      <c r="HRI10" s="85"/>
      <c r="HRJ10" s="85"/>
      <c r="HRK10" s="85"/>
      <c r="HRL10" s="85"/>
      <c r="HRM10" s="85"/>
      <c r="HRN10" s="85"/>
      <c r="HRO10" s="85"/>
      <c r="HRP10" s="85"/>
      <c r="HRQ10" s="85"/>
      <c r="HRR10" s="85"/>
      <c r="HRS10" s="85"/>
      <c r="HRT10" s="85"/>
      <c r="HRU10" s="85"/>
      <c r="HRV10" s="85"/>
      <c r="HRW10" s="85"/>
      <c r="HRX10" s="85"/>
      <c r="HRY10" s="85"/>
      <c r="HRZ10" s="85"/>
      <c r="HSA10" s="85"/>
      <c r="HSB10" s="85"/>
      <c r="HSC10" s="85"/>
      <c r="HSD10" s="85"/>
      <c r="HSE10" s="85"/>
      <c r="HSF10" s="85"/>
      <c r="HSG10" s="85"/>
      <c r="HSH10" s="85"/>
      <c r="HSI10" s="85"/>
      <c r="HSJ10" s="85"/>
      <c r="HSK10" s="85"/>
      <c r="HSL10" s="85"/>
      <c r="HSM10" s="85"/>
      <c r="HSN10" s="85"/>
      <c r="HSO10" s="85"/>
      <c r="HSP10" s="85"/>
      <c r="HSQ10" s="85"/>
      <c r="HSR10" s="85"/>
      <c r="HSS10" s="85"/>
      <c r="HST10" s="85"/>
      <c r="HSU10" s="85"/>
      <c r="HSV10" s="85"/>
      <c r="HSW10" s="85"/>
      <c r="HSX10" s="85"/>
      <c r="HSY10" s="85"/>
      <c r="HSZ10" s="85"/>
      <c r="HTA10" s="85"/>
      <c r="HTB10" s="85"/>
      <c r="HTC10" s="85"/>
      <c r="HTD10" s="85"/>
      <c r="HTE10" s="85"/>
      <c r="HTF10" s="85"/>
      <c r="HTG10" s="85"/>
      <c r="HTH10" s="85"/>
      <c r="HTI10" s="85"/>
      <c r="HTJ10" s="85"/>
      <c r="HTK10" s="85"/>
      <c r="HTL10" s="85"/>
      <c r="HTM10" s="85"/>
      <c r="HTN10" s="85"/>
      <c r="HTO10" s="85"/>
      <c r="HTP10" s="85"/>
      <c r="HTQ10" s="85"/>
      <c r="HTR10" s="85"/>
      <c r="HTS10" s="85"/>
      <c r="HTT10" s="85"/>
      <c r="HTU10" s="85"/>
      <c r="HTV10" s="85"/>
      <c r="HTW10" s="85"/>
      <c r="HTX10" s="85"/>
      <c r="HTY10" s="85"/>
      <c r="HTZ10" s="85"/>
      <c r="HUA10" s="85"/>
      <c r="HUB10" s="85"/>
      <c r="HUC10" s="85"/>
      <c r="HUD10" s="85"/>
      <c r="HUE10" s="85"/>
      <c r="HUF10" s="85"/>
      <c r="HUG10" s="85"/>
      <c r="HUH10" s="85"/>
      <c r="HUI10" s="85"/>
      <c r="HUJ10" s="85"/>
      <c r="HUK10" s="85"/>
      <c r="HUL10" s="85"/>
      <c r="HUM10" s="85"/>
      <c r="HUN10" s="85"/>
      <c r="HUO10" s="85"/>
      <c r="HUP10" s="85"/>
      <c r="HUQ10" s="85"/>
      <c r="HUR10" s="85"/>
      <c r="HUS10" s="85"/>
      <c r="HUT10" s="85"/>
      <c r="HUU10" s="85"/>
      <c r="HUV10" s="85"/>
      <c r="HUW10" s="85"/>
      <c r="HUX10" s="85"/>
      <c r="HUY10" s="85"/>
      <c r="HUZ10" s="85"/>
      <c r="HVA10" s="85"/>
      <c r="HVB10" s="85"/>
      <c r="HVC10" s="85"/>
      <c r="HVD10" s="85"/>
      <c r="HVE10" s="85"/>
      <c r="HVF10" s="85"/>
      <c r="HVG10" s="85"/>
      <c r="HVH10" s="85"/>
      <c r="HVI10" s="85"/>
      <c r="HVJ10" s="85"/>
      <c r="HVK10" s="85"/>
      <c r="HVL10" s="85"/>
      <c r="HVM10" s="85"/>
      <c r="HVN10" s="85"/>
      <c r="HVO10" s="85"/>
      <c r="HVP10" s="85"/>
      <c r="HVQ10" s="85"/>
      <c r="HVR10" s="85"/>
      <c r="HVS10" s="85"/>
      <c r="HVT10" s="85"/>
      <c r="HVU10" s="85"/>
      <c r="HVV10" s="85"/>
      <c r="HVW10" s="85"/>
      <c r="HVX10" s="85"/>
      <c r="HVY10" s="85"/>
      <c r="HVZ10" s="85"/>
      <c r="HWA10" s="85"/>
      <c r="HWB10" s="85"/>
      <c r="HWC10" s="85"/>
      <c r="HWD10" s="85"/>
      <c r="HWE10" s="85"/>
      <c r="HWF10" s="85"/>
      <c r="HWG10" s="85"/>
      <c r="HWH10" s="85"/>
      <c r="HWI10" s="85"/>
      <c r="HWJ10" s="85"/>
      <c r="HWK10" s="85"/>
      <c r="HWL10" s="85"/>
      <c r="HWM10" s="85"/>
      <c r="HWN10" s="85"/>
      <c r="HWO10" s="85"/>
      <c r="HWP10" s="85"/>
      <c r="HWQ10" s="85"/>
      <c r="HWR10" s="85"/>
      <c r="HWS10" s="85"/>
      <c r="HWT10" s="85"/>
      <c r="HWU10" s="85"/>
      <c r="HWV10" s="85"/>
      <c r="HWW10" s="85"/>
      <c r="HWX10" s="85"/>
      <c r="HWY10" s="85"/>
      <c r="HWZ10" s="85"/>
      <c r="HXA10" s="85"/>
      <c r="HXB10" s="85"/>
      <c r="HXC10" s="85"/>
      <c r="HXD10" s="85"/>
      <c r="HXE10" s="85"/>
      <c r="HXF10" s="85"/>
      <c r="HXG10" s="85"/>
      <c r="HXH10" s="85"/>
      <c r="HXI10" s="85"/>
      <c r="HXJ10" s="85"/>
      <c r="HXK10" s="85"/>
      <c r="HXL10" s="85"/>
      <c r="HXM10" s="85"/>
      <c r="HXN10" s="85"/>
      <c r="HXO10" s="85"/>
      <c r="HXP10" s="85"/>
      <c r="HXQ10" s="85"/>
      <c r="HXR10" s="85"/>
      <c r="HXS10" s="85"/>
      <c r="HXT10" s="85"/>
      <c r="HXU10" s="85"/>
      <c r="HXV10" s="85"/>
      <c r="HXW10" s="85"/>
      <c r="HXX10" s="85"/>
      <c r="HXY10" s="85"/>
      <c r="HXZ10" s="85"/>
      <c r="HYA10" s="85"/>
      <c r="HYB10" s="85"/>
      <c r="HYC10" s="85"/>
      <c r="HYD10" s="85"/>
      <c r="HYE10" s="85"/>
      <c r="HYF10" s="85"/>
      <c r="HYG10" s="85"/>
      <c r="HYH10" s="85"/>
      <c r="HYI10" s="85"/>
      <c r="HYJ10" s="85"/>
      <c r="HYK10" s="85"/>
      <c r="HYL10" s="85"/>
      <c r="HYM10" s="85"/>
      <c r="HYN10" s="85"/>
      <c r="HYO10" s="85"/>
      <c r="HYP10" s="85"/>
      <c r="HYQ10" s="85"/>
      <c r="HYR10" s="85"/>
      <c r="HYS10" s="85"/>
      <c r="HYT10" s="85"/>
      <c r="HYU10" s="85"/>
      <c r="HYV10" s="85"/>
      <c r="HYW10" s="85"/>
      <c r="HYX10" s="85"/>
      <c r="HYY10" s="85"/>
      <c r="HYZ10" s="85"/>
      <c r="HZA10" s="85"/>
      <c r="HZB10" s="85"/>
      <c r="HZC10" s="85"/>
      <c r="HZD10" s="85"/>
      <c r="HZE10" s="85"/>
      <c r="HZF10" s="85"/>
      <c r="HZG10" s="85"/>
      <c r="HZH10" s="85"/>
      <c r="HZI10" s="85"/>
      <c r="HZJ10" s="85"/>
      <c r="HZK10" s="85"/>
      <c r="HZL10" s="85"/>
      <c r="HZM10" s="85"/>
      <c r="HZN10" s="85"/>
      <c r="HZO10" s="85"/>
      <c r="HZP10" s="85"/>
      <c r="HZQ10" s="85"/>
      <c r="HZR10" s="85"/>
      <c r="HZS10" s="85"/>
      <c r="HZT10" s="85"/>
      <c r="HZU10" s="85"/>
      <c r="HZV10" s="85"/>
      <c r="HZW10" s="85"/>
      <c r="HZX10" s="85"/>
      <c r="HZY10" s="85"/>
      <c r="HZZ10" s="85"/>
      <c r="IAA10" s="85"/>
      <c r="IAB10" s="85"/>
      <c r="IAC10" s="85"/>
      <c r="IAD10" s="85"/>
      <c r="IAE10" s="85"/>
      <c r="IAF10" s="85"/>
      <c r="IAG10" s="85"/>
      <c r="IAH10" s="85"/>
      <c r="IAI10" s="85"/>
      <c r="IAJ10" s="85"/>
      <c r="IAK10" s="85"/>
      <c r="IAL10" s="85"/>
      <c r="IAM10" s="85"/>
      <c r="IAN10" s="85"/>
      <c r="IAO10" s="85"/>
      <c r="IAP10" s="85"/>
      <c r="IAQ10" s="85"/>
      <c r="IAR10" s="85"/>
      <c r="IAS10" s="85"/>
      <c r="IAT10" s="85"/>
      <c r="IAU10" s="85"/>
      <c r="IAV10" s="85"/>
      <c r="IAW10" s="85"/>
      <c r="IAX10" s="85"/>
      <c r="IAY10" s="85"/>
      <c r="IAZ10" s="85"/>
      <c r="IBA10" s="85"/>
      <c r="IBB10" s="85"/>
      <c r="IBC10" s="85"/>
      <c r="IBD10" s="85"/>
      <c r="IBE10" s="85"/>
      <c r="IBF10" s="85"/>
      <c r="IBG10" s="85"/>
      <c r="IBH10" s="85"/>
      <c r="IBI10" s="85"/>
      <c r="IBJ10" s="85"/>
      <c r="IBK10" s="85"/>
      <c r="IBL10" s="85"/>
      <c r="IBM10" s="85"/>
      <c r="IBN10" s="85"/>
      <c r="IBO10" s="85"/>
      <c r="IBP10" s="85"/>
      <c r="IBQ10" s="85"/>
      <c r="IBR10" s="85"/>
      <c r="IBS10" s="85"/>
      <c r="IBT10" s="85"/>
      <c r="IBU10" s="85"/>
      <c r="IBV10" s="85"/>
      <c r="IBW10" s="85"/>
      <c r="IBX10" s="85"/>
      <c r="IBY10" s="85"/>
      <c r="IBZ10" s="85"/>
      <c r="ICA10" s="85"/>
      <c r="ICB10" s="85"/>
      <c r="ICC10" s="85"/>
      <c r="ICD10" s="85"/>
      <c r="ICE10" s="85"/>
      <c r="ICF10" s="85"/>
      <c r="ICG10" s="85"/>
      <c r="ICH10" s="85"/>
      <c r="ICI10" s="85"/>
      <c r="ICJ10" s="85"/>
      <c r="ICK10" s="85"/>
      <c r="ICL10" s="85"/>
      <c r="ICM10" s="85"/>
      <c r="ICN10" s="85"/>
      <c r="ICO10" s="85"/>
      <c r="ICP10" s="85"/>
      <c r="ICQ10" s="85"/>
      <c r="ICR10" s="85"/>
      <c r="ICS10" s="85"/>
      <c r="ICT10" s="85"/>
      <c r="ICU10" s="85"/>
      <c r="ICV10" s="85"/>
      <c r="ICW10" s="85"/>
      <c r="ICX10" s="85"/>
      <c r="ICY10" s="85"/>
      <c r="ICZ10" s="85"/>
      <c r="IDA10" s="85"/>
      <c r="IDB10" s="85"/>
      <c r="IDC10" s="85"/>
      <c r="IDD10" s="85"/>
      <c r="IDE10" s="85"/>
      <c r="IDF10" s="85"/>
      <c r="IDG10" s="85"/>
      <c r="IDH10" s="85"/>
      <c r="IDI10" s="85"/>
      <c r="IDJ10" s="85"/>
      <c r="IDK10" s="85"/>
      <c r="IDL10" s="85"/>
      <c r="IDM10" s="85"/>
      <c r="IDN10" s="85"/>
      <c r="IDO10" s="85"/>
      <c r="IDP10" s="85"/>
      <c r="IDQ10" s="85"/>
      <c r="IDR10" s="85"/>
      <c r="IDS10" s="85"/>
      <c r="IDT10" s="85"/>
      <c r="IDU10" s="85"/>
      <c r="IDV10" s="85"/>
      <c r="IDW10" s="85"/>
      <c r="IDX10" s="85"/>
      <c r="IDY10" s="85"/>
      <c r="IDZ10" s="85"/>
      <c r="IEA10" s="85"/>
      <c r="IEB10" s="85"/>
      <c r="IEC10" s="85"/>
      <c r="IED10" s="85"/>
      <c r="IEE10" s="85"/>
      <c r="IEF10" s="85"/>
      <c r="IEG10" s="85"/>
      <c r="IEH10" s="85"/>
      <c r="IEI10" s="85"/>
      <c r="IEJ10" s="85"/>
      <c r="IEK10" s="85"/>
      <c r="IEL10" s="85"/>
      <c r="IEM10" s="85"/>
      <c r="IEN10" s="85"/>
      <c r="IEO10" s="85"/>
      <c r="IEP10" s="85"/>
      <c r="IEQ10" s="85"/>
      <c r="IER10" s="85"/>
      <c r="IES10" s="85"/>
      <c r="IET10" s="85"/>
      <c r="IEU10" s="85"/>
      <c r="IEV10" s="85"/>
      <c r="IEW10" s="85"/>
      <c r="IEX10" s="85"/>
      <c r="IEY10" s="85"/>
      <c r="IEZ10" s="85"/>
      <c r="IFA10" s="85"/>
      <c r="IFB10" s="85"/>
      <c r="IFC10" s="85"/>
      <c r="IFD10" s="85"/>
      <c r="IFE10" s="85"/>
      <c r="IFF10" s="85"/>
      <c r="IFG10" s="85"/>
      <c r="IFH10" s="85"/>
      <c r="IFI10" s="85"/>
      <c r="IFJ10" s="85"/>
      <c r="IFK10" s="85"/>
      <c r="IFL10" s="85"/>
      <c r="IFM10" s="85"/>
      <c r="IFN10" s="85"/>
      <c r="IFO10" s="85"/>
      <c r="IFP10" s="85"/>
      <c r="IFQ10" s="85"/>
      <c r="IFR10" s="85"/>
      <c r="IFS10" s="85"/>
      <c r="IFT10" s="85"/>
      <c r="IFU10" s="85"/>
      <c r="IFV10" s="85"/>
      <c r="IFW10" s="85"/>
      <c r="IFX10" s="85"/>
      <c r="IFY10" s="85"/>
      <c r="IFZ10" s="85"/>
      <c r="IGA10" s="85"/>
      <c r="IGB10" s="85"/>
      <c r="IGC10" s="85"/>
      <c r="IGD10" s="85"/>
      <c r="IGE10" s="85"/>
      <c r="IGF10" s="85"/>
      <c r="IGG10" s="85"/>
      <c r="IGH10" s="85"/>
      <c r="IGI10" s="85"/>
      <c r="IGJ10" s="85"/>
      <c r="IGK10" s="85"/>
      <c r="IGL10" s="85"/>
      <c r="IGM10" s="85"/>
      <c r="IGN10" s="85"/>
      <c r="IGO10" s="85"/>
      <c r="IGP10" s="85"/>
      <c r="IGQ10" s="85"/>
      <c r="IGR10" s="85"/>
      <c r="IGS10" s="85"/>
      <c r="IGT10" s="85"/>
      <c r="IGU10" s="85"/>
      <c r="IGV10" s="85"/>
      <c r="IGW10" s="85"/>
      <c r="IGX10" s="85"/>
      <c r="IGY10" s="85"/>
      <c r="IGZ10" s="85"/>
      <c r="IHA10" s="85"/>
      <c r="IHB10" s="85"/>
      <c r="IHC10" s="85"/>
      <c r="IHD10" s="85"/>
      <c r="IHE10" s="85"/>
      <c r="IHF10" s="85"/>
      <c r="IHG10" s="85"/>
      <c r="IHH10" s="85"/>
      <c r="IHI10" s="85"/>
      <c r="IHJ10" s="85"/>
      <c r="IHK10" s="85"/>
      <c r="IHL10" s="85"/>
      <c r="IHM10" s="85"/>
      <c r="IHN10" s="85"/>
      <c r="IHO10" s="85"/>
      <c r="IHP10" s="85"/>
      <c r="IHQ10" s="85"/>
      <c r="IHR10" s="85"/>
      <c r="IHS10" s="85"/>
      <c r="IHT10" s="85"/>
      <c r="IHU10" s="85"/>
      <c r="IHV10" s="85"/>
      <c r="IHW10" s="85"/>
      <c r="IHX10" s="85"/>
      <c r="IHY10" s="85"/>
      <c r="IHZ10" s="85"/>
      <c r="IIA10" s="85"/>
      <c r="IIB10" s="85"/>
      <c r="IIC10" s="85"/>
      <c r="IID10" s="85"/>
      <c r="IIE10" s="85"/>
      <c r="IIF10" s="85"/>
      <c r="IIG10" s="85"/>
      <c r="IIH10" s="85"/>
      <c r="III10" s="85"/>
      <c r="IIJ10" s="85"/>
      <c r="IIK10" s="85"/>
      <c r="IIL10" s="85"/>
      <c r="IIM10" s="85"/>
      <c r="IIN10" s="85"/>
      <c r="IIO10" s="85"/>
      <c r="IIP10" s="85"/>
      <c r="IIQ10" s="85"/>
      <c r="IIR10" s="85"/>
      <c r="IIS10" s="85"/>
      <c r="IIT10" s="85"/>
      <c r="IIU10" s="85"/>
      <c r="IIV10" s="85"/>
      <c r="IIW10" s="85"/>
      <c r="IIX10" s="85"/>
      <c r="IIY10" s="85"/>
      <c r="IIZ10" s="85"/>
      <c r="IJA10" s="85"/>
      <c r="IJB10" s="85"/>
      <c r="IJC10" s="85"/>
      <c r="IJD10" s="85"/>
      <c r="IJE10" s="85"/>
      <c r="IJF10" s="85"/>
      <c r="IJG10" s="85"/>
      <c r="IJH10" s="85"/>
      <c r="IJI10" s="85"/>
      <c r="IJJ10" s="85"/>
      <c r="IJK10" s="85"/>
      <c r="IJL10" s="85"/>
      <c r="IJM10" s="85"/>
      <c r="IJN10" s="85"/>
      <c r="IJO10" s="85"/>
      <c r="IJP10" s="85"/>
      <c r="IJQ10" s="85"/>
      <c r="IJR10" s="85"/>
      <c r="IJS10" s="85"/>
      <c r="IJT10" s="85"/>
      <c r="IJU10" s="85"/>
      <c r="IJV10" s="85"/>
      <c r="IJW10" s="85"/>
      <c r="IJX10" s="85"/>
      <c r="IJY10" s="85"/>
      <c r="IJZ10" s="85"/>
      <c r="IKA10" s="85"/>
      <c r="IKB10" s="85"/>
      <c r="IKC10" s="85"/>
      <c r="IKD10" s="85"/>
      <c r="IKE10" s="85"/>
      <c r="IKF10" s="85"/>
      <c r="IKG10" s="85"/>
      <c r="IKH10" s="85"/>
      <c r="IKI10" s="85"/>
      <c r="IKJ10" s="85"/>
      <c r="IKK10" s="85"/>
      <c r="IKL10" s="85"/>
      <c r="IKM10" s="85"/>
      <c r="IKN10" s="85"/>
      <c r="IKO10" s="85"/>
      <c r="IKP10" s="85"/>
      <c r="IKQ10" s="85"/>
      <c r="IKR10" s="85"/>
      <c r="IKS10" s="85"/>
      <c r="IKT10" s="85"/>
      <c r="IKU10" s="85"/>
      <c r="IKV10" s="85"/>
      <c r="IKW10" s="85"/>
      <c r="IKX10" s="85"/>
      <c r="IKY10" s="85"/>
      <c r="IKZ10" s="85"/>
      <c r="ILA10" s="85"/>
      <c r="ILB10" s="85"/>
      <c r="ILC10" s="85"/>
      <c r="ILD10" s="85"/>
      <c r="ILE10" s="85"/>
      <c r="ILF10" s="85"/>
      <c r="ILG10" s="85"/>
      <c r="ILH10" s="85"/>
      <c r="ILI10" s="85"/>
      <c r="ILJ10" s="85"/>
      <c r="ILK10" s="85"/>
      <c r="ILL10" s="85"/>
      <c r="ILM10" s="85"/>
      <c r="ILN10" s="85"/>
      <c r="ILO10" s="85"/>
      <c r="ILP10" s="85"/>
      <c r="ILQ10" s="85"/>
      <c r="ILR10" s="85"/>
      <c r="ILS10" s="85"/>
      <c r="ILT10" s="85"/>
      <c r="ILU10" s="85"/>
      <c r="ILV10" s="85"/>
      <c r="ILW10" s="85"/>
      <c r="ILX10" s="85"/>
      <c r="ILY10" s="85"/>
      <c r="ILZ10" s="85"/>
      <c r="IMA10" s="85"/>
      <c r="IMB10" s="85"/>
      <c r="IMC10" s="85"/>
      <c r="IMD10" s="85"/>
      <c r="IME10" s="85"/>
      <c r="IMF10" s="85"/>
      <c r="IMG10" s="85"/>
      <c r="IMH10" s="85"/>
      <c r="IMI10" s="85"/>
      <c r="IMJ10" s="85"/>
      <c r="IMK10" s="85"/>
      <c r="IML10" s="85"/>
      <c r="IMM10" s="85"/>
      <c r="IMN10" s="85"/>
      <c r="IMO10" s="85"/>
      <c r="IMP10" s="85"/>
      <c r="IMQ10" s="85"/>
      <c r="IMR10" s="85"/>
      <c r="IMS10" s="85"/>
      <c r="IMT10" s="85"/>
      <c r="IMU10" s="85"/>
      <c r="IMV10" s="85"/>
      <c r="IMW10" s="85"/>
      <c r="IMX10" s="85"/>
      <c r="IMY10" s="85"/>
      <c r="IMZ10" s="85"/>
      <c r="INA10" s="85"/>
      <c r="INB10" s="85"/>
      <c r="INC10" s="85"/>
      <c r="IND10" s="85"/>
      <c r="INE10" s="85"/>
      <c r="INF10" s="85"/>
      <c r="ING10" s="85"/>
      <c r="INH10" s="85"/>
      <c r="INI10" s="85"/>
      <c r="INJ10" s="85"/>
      <c r="INK10" s="85"/>
      <c r="INL10" s="85"/>
      <c r="INM10" s="85"/>
      <c r="INN10" s="85"/>
      <c r="INO10" s="85"/>
      <c r="INP10" s="85"/>
      <c r="INQ10" s="85"/>
      <c r="INR10" s="85"/>
      <c r="INS10" s="85"/>
      <c r="INT10" s="85"/>
      <c r="INU10" s="85"/>
      <c r="INV10" s="85"/>
      <c r="INW10" s="85"/>
      <c r="INX10" s="85"/>
      <c r="INY10" s="85"/>
      <c r="INZ10" s="85"/>
      <c r="IOA10" s="85"/>
      <c r="IOB10" s="85"/>
      <c r="IOC10" s="85"/>
      <c r="IOD10" s="85"/>
      <c r="IOE10" s="85"/>
      <c r="IOF10" s="85"/>
      <c r="IOG10" s="85"/>
      <c r="IOH10" s="85"/>
      <c r="IOI10" s="85"/>
      <c r="IOJ10" s="85"/>
      <c r="IOK10" s="85"/>
      <c r="IOL10" s="85"/>
      <c r="IOM10" s="85"/>
      <c r="ION10" s="85"/>
      <c r="IOO10" s="85"/>
      <c r="IOP10" s="85"/>
      <c r="IOQ10" s="85"/>
      <c r="IOR10" s="85"/>
      <c r="IOS10" s="85"/>
      <c r="IOT10" s="85"/>
      <c r="IOU10" s="85"/>
      <c r="IOV10" s="85"/>
      <c r="IOW10" s="85"/>
      <c r="IOX10" s="85"/>
      <c r="IOY10" s="85"/>
      <c r="IOZ10" s="85"/>
      <c r="IPA10" s="85"/>
      <c r="IPB10" s="85"/>
      <c r="IPC10" s="85"/>
      <c r="IPD10" s="85"/>
      <c r="IPE10" s="85"/>
      <c r="IPF10" s="85"/>
      <c r="IPG10" s="85"/>
      <c r="IPH10" s="85"/>
      <c r="IPI10" s="85"/>
      <c r="IPJ10" s="85"/>
      <c r="IPK10" s="85"/>
      <c r="IPL10" s="85"/>
      <c r="IPM10" s="85"/>
      <c r="IPN10" s="85"/>
      <c r="IPO10" s="85"/>
      <c r="IPP10" s="85"/>
      <c r="IPQ10" s="85"/>
      <c r="IPR10" s="85"/>
      <c r="IPS10" s="85"/>
      <c r="IPT10" s="85"/>
      <c r="IPU10" s="85"/>
      <c r="IPV10" s="85"/>
      <c r="IPW10" s="85"/>
      <c r="IPX10" s="85"/>
      <c r="IPY10" s="85"/>
      <c r="IPZ10" s="85"/>
      <c r="IQA10" s="85"/>
      <c r="IQB10" s="85"/>
      <c r="IQC10" s="85"/>
      <c r="IQD10" s="85"/>
      <c r="IQE10" s="85"/>
      <c r="IQF10" s="85"/>
      <c r="IQG10" s="85"/>
      <c r="IQH10" s="85"/>
      <c r="IQI10" s="85"/>
      <c r="IQJ10" s="85"/>
      <c r="IQK10" s="85"/>
      <c r="IQL10" s="85"/>
      <c r="IQM10" s="85"/>
      <c r="IQN10" s="85"/>
      <c r="IQO10" s="85"/>
      <c r="IQP10" s="85"/>
      <c r="IQQ10" s="85"/>
      <c r="IQR10" s="85"/>
      <c r="IQS10" s="85"/>
      <c r="IQT10" s="85"/>
      <c r="IQU10" s="85"/>
      <c r="IQV10" s="85"/>
      <c r="IQW10" s="85"/>
      <c r="IQX10" s="85"/>
      <c r="IQY10" s="85"/>
      <c r="IQZ10" s="85"/>
      <c r="IRA10" s="85"/>
      <c r="IRB10" s="85"/>
      <c r="IRC10" s="85"/>
      <c r="IRD10" s="85"/>
      <c r="IRE10" s="85"/>
      <c r="IRF10" s="85"/>
      <c r="IRG10" s="85"/>
      <c r="IRH10" s="85"/>
      <c r="IRI10" s="85"/>
      <c r="IRJ10" s="85"/>
      <c r="IRK10" s="85"/>
      <c r="IRL10" s="85"/>
      <c r="IRM10" s="85"/>
      <c r="IRN10" s="85"/>
      <c r="IRO10" s="85"/>
      <c r="IRP10" s="85"/>
      <c r="IRQ10" s="85"/>
      <c r="IRR10" s="85"/>
      <c r="IRS10" s="85"/>
      <c r="IRT10" s="85"/>
      <c r="IRU10" s="85"/>
      <c r="IRV10" s="85"/>
      <c r="IRW10" s="85"/>
      <c r="IRX10" s="85"/>
      <c r="IRY10" s="85"/>
      <c r="IRZ10" s="85"/>
      <c r="ISA10" s="85"/>
      <c r="ISB10" s="85"/>
      <c r="ISC10" s="85"/>
      <c r="ISD10" s="85"/>
      <c r="ISE10" s="85"/>
      <c r="ISF10" s="85"/>
      <c r="ISG10" s="85"/>
      <c r="ISH10" s="85"/>
      <c r="ISI10" s="85"/>
      <c r="ISJ10" s="85"/>
      <c r="ISK10" s="85"/>
      <c r="ISL10" s="85"/>
      <c r="ISM10" s="85"/>
      <c r="ISN10" s="85"/>
      <c r="ISO10" s="85"/>
      <c r="ISP10" s="85"/>
      <c r="ISQ10" s="85"/>
      <c r="ISR10" s="85"/>
      <c r="ISS10" s="85"/>
      <c r="IST10" s="85"/>
      <c r="ISU10" s="85"/>
      <c r="ISV10" s="85"/>
      <c r="ISW10" s="85"/>
      <c r="ISX10" s="85"/>
      <c r="ISY10" s="85"/>
      <c r="ISZ10" s="85"/>
      <c r="ITA10" s="85"/>
      <c r="ITB10" s="85"/>
      <c r="ITC10" s="85"/>
      <c r="ITD10" s="85"/>
      <c r="ITE10" s="85"/>
      <c r="ITF10" s="85"/>
      <c r="ITG10" s="85"/>
      <c r="ITH10" s="85"/>
      <c r="ITI10" s="85"/>
      <c r="ITJ10" s="85"/>
      <c r="ITK10" s="85"/>
      <c r="ITL10" s="85"/>
      <c r="ITM10" s="85"/>
      <c r="ITN10" s="85"/>
      <c r="ITO10" s="85"/>
      <c r="ITP10" s="85"/>
      <c r="ITQ10" s="85"/>
      <c r="ITR10" s="85"/>
      <c r="ITS10" s="85"/>
      <c r="ITT10" s="85"/>
      <c r="ITU10" s="85"/>
      <c r="ITV10" s="85"/>
      <c r="ITW10" s="85"/>
      <c r="ITX10" s="85"/>
      <c r="ITY10" s="85"/>
      <c r="ITZ10" s="85"/>
      <c r="IUA10" s="85"/>
      <c r="IUB10" s="85"/>
      <c r="IUC10" s="85"/>
      <c r="IUD10" s="85"/>
      <c r="IUE10" s="85"/>
      <c r="IUF10" s="85"/>
      <c r="IUG10" s="85"/>
      <c r="IUH10" s="85"/>
      <c r="IUI10" s="85"/>
      <c r="IUJ10" s="85"/>
      <c r="IUK10" s="85"/>
      <c r="IUL10" s="85"/>
      <c r="IUM10" s="85"/>
      <c r="IUN10" s="85"/>
      <c r="IUO10" s="85"/>
      <c r="IUP10" s="85"/>
      <c r="IUQ10" s="85"/>
      <c r="IUR10" s="85"/>
      <c r="IUS10" s="85"/>
      <c r="IUT10" s="85"/>
      <c r="IUU10" s="85"/>
      <c r="IUV10" s="85"/>
      <c r="IUW10" s="85"/>
      <c r="IUX10" s="85"/>
      <c r="IUY10" s="85"/>
      <c r="IUZ10" s="85"/>
      <c r="IVA10" s="85"/>
      <c r="IVB10" s="85"/>
      <c r="IVC10" s="85"/>
      <c r="IVD10" s="85"/>
      <c r="IVE10" s="85"/>
      <c r="IVF10" s="85"/>
      <c r="IVG10" s="85"/>
      <c r="IVH10" s="85"/>
      <c r="IVI10" s="85"/>
      <c r="IVJ10" s="85"/>
      <c r="IVK10" s="85"/>
      <c r="IVL10" s="85"/>
      <c r="IVM10" s="85"/>
      <c r="IVN10" s="85"/>
      <c r="IVO10" s="85"/>
      <c r="IVP10" s="85"/>
      <c r="IVQ10" s="85"/>
      <c r="IVR10" s="85"/>
      <c r="IVS10" s="85"/>
      <c r="IVT10" s="85"/>
      <c r="IVU10" s="85"/>
      <c r="IVV10" s="85"/>
      <c r="IVW10" s="85"/>
      <c r="IVX10" s="85"/>
      <c r="IVY10" s="85"/>
      <c r="IVZ10" s="85"/>
      <c r="IWA10" s="85"/>
      <c r="IWB10" s="85"/>
      <c r="IWC10" s="85"/>
      <c r="IWD10" s="85"/>
      <c r="IWE10" s="85"/>
      <c r="IWF10" s="85"/>
      <c r="IWG10" s="85"/>
      <c r="IWH10" s="85"/>
      <c r="IWI10" s="85"/>
      <c r="IWJ10" s="85"/>
      <c r="IWK10" s="85"/>
      <c r="IWL10" s="85"/>
      <c r="IWM10" s="85"/>
      <c r="IWN10" s="85"/>
      <c r="IWO10" s="85"/>
      <c r="IWP10" s="85"/>
      <c r="IWQ10" s="85"/>
      <c r="IWR10" s="85"/>
      <c r="IWS10" s="85"/>
      <c r="IWT10" s="85"/>
      <c r="IWU10" s="85"/>
      <c r="IWV10" s="85"/>
      <c r="IWW10" s="85"/>
      <c r="IWX10" s="85"/>
      <c r="IWY10" s="85"/>
      <c r="IWZ10" s="85"/>
      <c r="IXA10" s="85"/>
      <c r="IXB10" s="85"/>
      <c r="IXC10" s="85"/>
      <c r="IXD10" s="85"/>
      <c r="IXE10" s="85"/>
      <c r="IXF10" s="85"/>
      <c r="IXG10" s="85"/>
      <c r="IXH10" s="85"/>
      <c r="IXI10" s="85"/>
      <c r="IXJ10" s="85"/>
      <c r="IXK10" s="85"/>
      <c r="IXL10" s="85"/>
      <c r="IXM10" s="85"/>
      <c r="IXN10" s="85"/>
      <c r="IXO10" s="85"/>
      <c r="IXP10" s="85"/>
      <c r="IXQ10" s="85"/>
      <c r="IXR10" s="85"/>
      <c r="IXS10" s="85"/>
      <c r="IXT10" s="85"/>
      <c r="IXU10" s="85"/>
      <c r="IXV10" s="85"/>
      <c r="IXW10" s="85"/>
      <c r="IXX10" s="85"/>
      <c r="IXY10" s="85"/>
      <c r="IXZ10" s="85"/>
      <c r="IYA10" s="85"/>
      <c r="IYB10" s="85"/>
      <c r="IYC10" s="85"/>
      <c r="IYD10" s="85"/>
      <c r="IYE10" s="85"/>
      <c r="IYF10" s="85"/>
      <c r="IYG10" s="85"/>
      <c r="IYH10" s="85"/>
      <c r="IYI10" s="85"/>
      <c r="IYJ10" s="85"/>
      <c r="IYK10" s="85"/>
      <c r="IYL10" s="85"/>
      <c r="IYM10" s="85"/>
      <c r="IYN10" s="85"/>
      <c r="IYO10" s="85"/>
      <c r="IYP10" s="85"/>
      <c r="IYQ10" s="85"/>
      <c r="IYR10" s="85"/>
      <c r="IYS10" s="85"/>
      <c r="IYT10" s="85"/>
      <c r="IYU10" s="85"/>
      <c r="IYV10" s="85"/>
      <c r="IYW10" s="85"/>
      <c r="IYX10" s="85"/>
      <c r="IYY10" s="85"/>
      <c r="IYZ10" s="85"/>
      <c r="IZA10" s="85"/>
      <c r="IZB10" s="85"/>
      <c r="IZC10" s="85"/>
      <c r="IZD10" s="85"/>
      <c r="IZE10" s="85"/>
      <c r="IZF10" s="85"/>
      <c r="IZG10" s="85"/>
      <c r="IZH10" s="85"/>
      <c r="IZI10" s="85"/>
      <c r="IZJ10" s="85"/>
      <c r="IZK10" s="85"/>
      <c r="IZL10" s="85"/>
      <c r="IZM10" s="85"/>
      <c r="IZN10" s="85"/>
      <c r="IZO10" s="85"/>
      <c r="IZP10" s="85"/>
      <c r="IZQ10" s="85"/>
      <c r="IZR10" s="85"/>
      <c r="IZS10" s="85"/>
      <c r="IZT10" s="85"/>
      <c r="IZU10" s="85"/>
      <c r="IZV10" s="85"/>
      <c r="IZW10" s="85"/>
      <c r="IZX10" s="85"/>
      <c r="IZY10" s="85"/>
      <c r="IZZ10" s="85"/>
      <c r="JAA10" s="85"/>
      <c r="JAB10" s="85"/>
      <c r="JAC10" s="85"/>
      <c r="JAD10" s="85"/>
      <c r="JAE10" s="85"/>
      <c r="JAF10" s="85"/>
      <c r="JAG10" s="85"/>
      <c r="JAH10" s="85"/>
      <c r="JAI10" s="85"/>
      <c r="JAJ10" s="85"/>
      <c r="JAK10" s="85"/>
      <c r="JAL10" s="85"/>
      <c r="JAM10" s="85"/>
      <c r="JAN10" s="85"/>
      <c r="JAO10" s="85"/>
      <c r="JAP10" s="85"/>
      <c r="JAQ10" s="85"/>
      <c r="JAR10" s="85"/>
      <c r="JAS10" s="85"/>
      <c r="JAT10" s="85"/>
      <c r="JAU10" s="85"/>
      <c r="JAV10" s="85"/>
      <c r="JAW10" s="85"/>
      <c r="JAX10" s="85"/>
      <c r="JAY10" s="85"/>
      <c r="JAZ10" s="85"/>
      <c r="JBA10" s="85"/>
      <c r="JBB10" s="85"/>
      <c r="JBC10" s="85"/>
      <c r="JBD10" s="85"/>
      <c r="JBE10" s="85"/>
      <c r="JBF10" s="85"/>
      <c r="JBG10" s="85"/>
      <c r="JBH10" s="85"/>
      <c r="JBI10" s="85"/>
      <c r="JBJ10" s="85"/>
      <c r="JBK10" s="85"/>
      <c r="JBL10" s="85"/>
      <c r="JBM10" s="85"/>
      <c r="JBN10" s="85"/>
      <c r="JBO10" s="85"/>
      <c r="JBP10" s="85"/>
      <c r="JBQ10" s="85"/>
      <c r="JBR10" s="85"/>
      <c r="JBS10" s="85"/>
      <c r="JBT10" s="85"/>
      <c r="JBU10" s="85"/>
      <c r="JBV10" s="85"/>
      <c r="JBW10" s="85"/>
      <c r="JBX10" s="85"/>
      <c r="JBY10" s="85"/>
      <c r="JBZ10" s="85"/>
      <c r="JCA10" s="85"/>
      <c r="JCB10" s="85"/>
      <c r="JCC10" s="85"/>
      <c r="JCD10" s="85"/>
      <c r="JCE10" s="85"/>
      <c r="JCF10" s="85"/>
      <c r="JCG10" s="85"/>
      <c r="JCH10" s="85"/>
      <c r="JCI10" s="85"/>
      <c r="JCJ10" s="85"/>
      <c r="JCK10" s="85"/>
      <c r="JCL10" s="85"/>
      <c r="JCM10" s="85"/>
      <c r="JCN10" s="85"/>
      <c r="JCO10" s="85"/>
      <c r="JCP10" s="85"/>
      <c r="JCQ10" s="85"/>
      <c r="JCR10" s="85"/>
      <c r="JCS10" s="85"/>
      <c r="JCT10" s="85"/>
      <c r="JCU10" s="85"/>
      <c r="JCV10" s="85"/>
      <c r="JCW10" s="85"/>
      <c r="JCX10" s="85"/>
      <c r="JCY10" s="85"/>
      <c r="JCZ10" s="85"/>
      <c r="JDA10" s="85"/>
      <c r="JDB10" s="85"/>
      <c r="JDC10" s="85"/>
      <c r="JDD10" s="85"/>
      <c r="JDE10" s="85"/>
      <c r="JDF10" s="85"/>
      <c r="JDG10" s="85"/>
      <c r="JDH10" s="85"/>
      <c r="JDI10" s="85"/>
      <c r="JDJ10" s="85"/>
      <c r="JDK10" s="85"/>
      <c r="JDL10" s="85"/>
      <c r="JDM10" s="85"/>
      <c r="JDN10" s="85"/>
      <c r="JDO10" s="85"/>
      <c r="JDP10" s="85"/>
      <c r="JDQ10" s="85"/>
      <c r="JDR10" s="85"/>
      <c r="JDS10" s="85"/>
      <c r="JDT10" s="85"/>
      <c r="JDU10" s="85"/>
      <c r="JDV10" s="85"/>
      <c r="JDW10" s="85"/>
      <c r="JDX10" s="85"/>
      <c r="JDY10" s="85"/>
      <c r="JDZ10" s="85"/>
      <c r="JEA10" s="85"/>
      <c r="JEB10" s="85"/>
      <c r="JEC10" s="85"/>
      <c r="JED10" s="85"/>
      <c r="JEE10" s="85"/>
      <c r="JEF10" s="85"/>
      <c r="JEG10" s="85"/>
      <c r="JEH10" s="85"/>
      <c r="JEI10" s="85"/>
      <c r="JEJ10" s="85"/>
      <c r="JEK10" s="85"/>
      <c r="JEL10" s="85"/>
      <c r="JEM10" s="85"/>
      <c r="JEN10" s="85"/>
      <c r="JEO10" s="85"/>
      <c r="JEP10" s="85"/>
      <c r="JEQ10" s="85"/>
      <c r="JER10" s="85"/>
      <c r="JES10" s="85"/>
      <c r="JET10" s="85"/>
      <c r="JEU10" s="85"/>
      <c r="JEV10" s="85"/>
      <c r="JEW10" s="85"/>
      <c r="JEX10" s="85"/>
      <c r="JEY10" s="85"/>
      <c r="JEZ10" s="85"/>
      <c r="JFA10" s="85"/>
      <c r="JFB10" s="85"/>
      <c r="JFC10" s="85"/>
      <c r="JFD10" s="85"/>
      <c r="JFE10" s="85"/>
      <c r="JFF10" s="85"/>
      <c r="JFG10" s="85"/>
      <c r="JFH10" s="85"/>
      <c r="JFI10" s="85"/>
      <c r="JFJ10" s="85"/>
      <c r="JFK10" s="85"/>
      <c r="JFL10" s="85"/>
      <c r="JFM10" s="85"/>
      <c r="JFN10" s="85"/>
      <c r="JFO10" s="85"/>
      <c r="JFP10" s="85"/>
      <c r="JFQ10" s="85"/>
      <c r="JFR10" s="85"/>
      <c r="JFS10" s="85"/>
      <c r="JFT10" s="85"/>
      <c r="JFU10" s="85"/>
      <c r="JFV10" s="85"/>
      <c r="JFW10" s="85"/>
      <c r="JFX10" s="85"/>
      <c r="JFY10" s="85"/>
      <c r="JFZ10" s="85"/>
      <c r="JGA10" s="85"/>
      <c r="JGB10" s="85"/>
      <c r="JGC10" s="85"/>
      <c r="JGD10" s="85"/>
      <c r="JGE10" s="85"/>
      <c r="JGF10" s="85"/>
      <c r="JGG10" s="85"/>
      <c r="JGH10" s="85"/>
      <c r="JGI10" s="85"/>
      <c r="JGJ10" s="85"/>
      <c r="JGK10" s="85"/>
      <c r="JGL10" s="85"/>
      <c r="JGM10" s="85"/>
      <c r="JGN10" s="85"/>
      <c r="JGO10" s="85"/>
      <c r="JGP10" s="85"/>
      <c r="JGQ10" s="85"/>
      <c r="JGR10" s="85"/>
      <c r="JGS10" s="85"/>
      <c r="JGT10" s="85"/>
      <c r="JGU10" s="85"/>
      <c r="JGV10" s="85"/>
      <c r="JGW10" s="85"/>
      <c r="JGX10" s="85"/>
      <c r="JGY10" s="85"/>
      <c r="JGZ10" s="85"/>
      <c r="JHA10" s="85"/>
      <c r="JHB10" s="85"/>
      <c r="JHC10" s="85"/>
      <c r="JHD10" s="85"/>
      <c r="JHE10" s="85"/>
      <c r="JHF10" s="85"/>
      <c r="JHG10" s="85"/>
      <c r="JHH10" s="85"/>
      <c r="JHI10" s="85"/>
      <c r="JHJ10" s="85"/>
      <c r="JHK10" s="85"/>
      <c r="JHL10" s="85"/>
      <c r="JHM10" s="85"/>
      <c r="JHN10" s="85"/>
      <c r="JHO10" s="85"/>
      <c r="JHP10" s="85"/>
      <c r="JHQ10" s="85"/>
      <c r="JHR10" s="85"/>
      <c r="JHS10" s="85"/>
      <c r="JHT10" s="85"/>
      <c r="JHU10" s="85"/>
      <c r="JHV10" s="85"/>
      <c r="JHW10" s="85"/>
      <c r="JHX10" s="85"/>
      <c r="JHY10" s="85"/>
      <c r="JHZ10" s="85"/>
      <c r="JIA10" s="85"/>
      <c r="JIB10" s="85"/>
      <c r="JIC10" s="85"/>
      <c r="JID10" s="85"/>
      <c r="JIE10" s="85"/>
      <c r="JIF10" s="85"/>
      <c r="JIG10" s="85"/>
      <c r="JIH10" s="85"/>
      <c r="JII10" s="85"/>
      <c r="JIJ10" s="85"/>
      <c r="JIK10" s="85"/>
      <c r="JIL10" s="85"/>
      <c r="JIM10" s="85"/>
      <c r="JIN10" s="85"/>
      <c r="JIO10" s="85"/>
      <c r="JIP10" s="85"/>
      <c r="JIQ10" s="85"/>
      <c r="JIR10" s="85"/>
      <c r="JIS10" s="85"/>
      <c r="JIT10" s="85"/>
      <c r="JIU10" s="85"/>
      <c r="JIV10" s="85"/>
      <c r="JIW10" s="85"/>
      <c r="JIX10" s="85"/>
      <c r="JIY10" s="85"/>
      <c r="JIZ10" s="85"/>
      <c r="JJA10" s="85"/>
      <c r="JJB10" s="85"/>
      <c r="JJC10" s="85"/>
      <c r="JJD10" s="85"/>
      <c r="JJE10" s="85"/>
      <c r="JJF10" s="85"/>
      <c r="JJG10" s="85"/>
      <c r="JJH10" s="85"/>
      <c r="JJI10" s="85"/>
      <c r="JJJ10" s="85"/>
      <c r="JJK10" s="85"/>
      <c r="JJL10" s="85"/>
      <c r="JJM10" s="85"/>
      <c r="JJN10" s="85"/>
      <c r="JJO10" s="85"/>
      <c r="JJP10" s="85"/>
      <c r="JJQ10" s="85"/>
      <c r="JJR10" s="85"/>
      <c r="JJS10" s="85"/>
      <c r="JJT10" s="85"/>
      <c r="JJU10" s="85"/>
      <c r="JJV10" s="85"/>
      <c r="JJW10" s="85"/>
      <c r="JJX10" s="85"/>
      <c r="JJY10" s="85"/>
      <c r="JJZ10" s="85"/>
      <c r="JKA10" s="85"/>
      <c r="JKB10" s="85"/>
      <c r="JKC10" s="85"/>
      <c r="JKD10" s="85"/>
      <c r="JKE10" s="85"/>
      <c r="JKF10" s="85"/>
      <c r="JKG10" s="85"/>
      <c r="JKH10" s="85"/>
      <c r="JKI10" s="85"/>
      <c r="JKJ10" s="85"/>
      <c r="JKK10" s="85"/>
      <c r="JKL10" s="85"/>
      <c r="JKM10" s="85"/>
      <c r="JKN10" s="85"/>
      <c r="JKO10" s="85"/>
      <c r="JKP10" s="85"/>
      <c r="JKQ10" s="85"/>
      <c r="JKR10" s="85"/>
      <c r="JKS10" s="85"/>
      <c r="JKT10" s="85"/>
      <c r="JKU10" s="85"/>
      <c r="JKV10" s="85"/>
      <c r="JKW10" s="85"/>
      <c r="JKX10" s="85"/>
      <c r="JKY10" s="85"/>
      <c r="JKZ10" s="85"/>
      <c r="JLA10" s="85"/>
      <c r="JLB10" s="85"/>
      <c r="JLC10" s="85"/>
      <c r="JLD10" s="85"/>
      <c r="JLE10" s="85"/>
      <c r="JLF10" s="85"/>
      <c r="JLG10" s="85"/>
      <c r="JLH10" s="85"/>
      <c r="JLI10" s="85"/>
      <c r="JLJ10" s="85"/>
      <c r="JLK10" s="85"/>
      <c r="JLL10" s="85"/>
      <c r="JLM10" s="85"/>
      <c r="JLN10" s="85"/>
      <c r="JLO10" s="85"/>
      <c r="JLP10" s="85"/>
      <c r="JLQ10" s="85"/>
      <c r="JLR10" s="85"/>
      <c r="JLS10" s="85"/>
      <c r="JLT10" s="85"/>
      <c r="JLU10" s="85"/>
      <c r="JLV10" s="85"/>
      <c r="JLW10" s="85"/>
      <c r="JLX10" s="85"/>
      <c r="JLY10" s="85"/>
      <c r="JLZ10" s="85"/>
      <c r="JMA10" s="85"/>
      <c r="JMB10" s="85"/>
      <c r="JMC10" s="85"/>
      <c r="JMD10" s="85"/>
      <c r="JME10" s="85"/>
      <c r="JMF10" s="85"/>
      <c r="JMG10" s="85"/>
      <c r="JMH10" s="85"/>
      <c r="JMI10" s="85"/>
      <c r="JMJ10" s="85"/>
      <c r="JMK10" s="85"/>
      <c r="JML10" s="85"/>
      <c r="JMM10" s="85"/>
      <c r="JMN10" s="85"/>
      <c r="JMO10" s="85"/>
      <c r="JMP10" s="85"/>
      <c r="JMQ10" s="85"/>
      <c r="JMR10" s="85"/>
      <c r="JMS10" s="85"/>
      <c r="JMT10" s="85"/>
      <c r="JMU10" s="85"/>
      <c r="JMV10" s="85"/>
      <c r="JMW10" s="85"/>
      <c r="JMX10" s="85"/>
      <c r="JMY10" s="85"/>
      <c r="JMZ10" s="85"/>
      <c r="JNA10" s="85"/>
      <c r="JNB10" s="85"/>
      <c r="JNC10" s="85"/>
      <c r="JND10" s="85"/>
      <c r="JNE10" s="85"/>
      <c r="JNF10" s="85"/>
      <c r="JNG10" s="85"/>
      <c r="JNH10" s="85"/>
      <c r="JNI10" s="85"/>
      <c r="JNJ10" s="85"/>
      <c r="JNK10" s="85"/>
      <c r="JNL10" s="85"/>
      <c r="JNM10" s="85"/>
      <c r="JNN10" s="85"/>
      <c r="JNO10" s="85"/>
      <c r="JNP10" s="85"/>
      <c r="JNQ10" s="85"/>
      <c r="JNR10" s="85"/>
      <c r="JNS10" s="85"/>
      <c r="JNT10" s="85"/>
      <c r="JNU10" s="85"/>
      <c r="JNV10" s="85"/>
      <c r="JNW10" s="85"/>
      <c r="JNX10" s="85"/>
      <c r="JNY10" s="85"/>
      <c r="JNZ10" s="85"/>
      <c r="JOA10" s="85"/>
      <c r="JOB10" s="85"/>
      <c r="JOC10" s="85"/>
      <c r="JOD10" s="85"/>
      <c r="JOE10" s="85"/>
      <c r="JOF10" s="85"/>
      <c r="JOG10" s="85"/>
      <c r="JOH10" s="85"/>
      <c r="JOI10" s="85"/>
      <c r="JOJ10" s="85"/>
      <c r="JOK10" s="85"/>
      <c r="JOL10" s="85"/>
      <c r="JOM10" s="85"/>
      <c r="JON10" s="85"/>
      <c r="JOO10" s="85"/>
      <c r="JOP10" s="85"/>
      <c r="JOQ10" s="85"/>
      <c r="JOR10" s="85"/>
      <c r="JOS10" s="85"/>
      <c r="JOT10" s="85"/>
      <c r="JOU10" s="85"/>
      <c r="JOV10" s="85"/>
      <c r="JOW10" s="85"/>
      <c r="JOX10" s="85"/>
      <c r="JOY10" s="85"/>
      <c r="JOZ10" s="85"/>
      <c r="JPA10" s="85"/>
      <c r="JPB10" s="85"/>
      <c r="JPC10" s="85"/>
      <c r="JPD10" s="85"/>
      <c r="JPE10" s="85"/>
      <c r="JPF10" s="85"/>
      <c r="JPG10" s="85"/>
      <c r="JPH10" s="85"/>
      <c r="JPI10" s="85"/>
      <c r="JPJ10" s="85"/>
      <c r="JPK10" s="85"/>
      <c r="JPL10" s="85"/>
      <c r="JPM10" s="85"/>
      <c r="JPN10" s="85"/>
      <c r="JPO10" s="85"/>
      <c r="JPP10" s="85"/>
      <c r="JPQ10" s="85"/>
      <c r="JPR10" s="85"/>
      <c r="JPS10" s="85"/>
      <c r="JPT10" s="85"/>
      <c r="JPU10" s="85"/>
      <c r="JPV10" s="85"/>
      <c r="JPW10" s="85"/>
      <c r="JPX10" s="85"/>
      <c r="JPY10" s="85"/>
      <c r="JPZ10" s="85"/>
      <c r="JQA10" s="85"/>
      <c r="JQB10" s="85"/>
      <c r="JQC10" s="85"/>
      <c r="JQD10" s="85"/>
      <c r="JQE10" s="85"/>
      <c r="JQF10" s="85"/>
      <c r="JQG10" s="85"/>
      <c r="JQH10" s="85"/>
      <c r="JQI10" s="85"/>
      <c r="JQJ10" s="85"/>
      <c r="JQK10" s="85"/>
      <c r="JQL10" s="85"/>
      <c r="JQM10" s="85"/>
      <c r="JQN10" s="85"/>
      <c r="JQO10" s="85"/>
      <c r="JQP10" s="85"/>
      <c r="JQQ10" s="85"/>
      <c r="JQR10" s="85"/>
      <c r="JQS10" s="85"/>
      <c r="JQT10" s="85"/>
      <c r="JQU10" s="85"/>
      <c r="JQV10" s="85"/>
      <c r="JQW10" s="85"/>
      <c r="JQX10" s="85"/>
      <c r="JQY10" s="85"/>
      <c r="JQZ10" s="85"/>
      <c r="JRA10" s="85"/>
      <c r="JRB10" s="85"/>
      <c r="JRC10" s="85"/>
      <c r="JRD10" s="85"/>
      <c r="JRE10" s="85"/>
      <c r="JRF10" s="85"/>
      <c r="JRG10" s="85"/>
      <c r="JRH10" s="85"/>
      <c r="JRI10" s="85"/>
      <c r="JRJ10" s="85"/>
      <c r="JRK10" s="85"/>
      <c r="JRL10" s="85"/>
      <c r="JRM10" s="85"/>
      <c r="JRN10" s="85"/>
      <c r="JRO10" s="85"/>
      <c r="JRP10" s="85"/>
      <c r="JRQ10" s="85"/>
      <c r="JRR10" s="85"/>
      <c r="JRS10" s="85"/>
      <c r="JRT10" s="85"/>
      <c r="JRU10" s="85"/>
      <c r="JRV10" s="85"/>
      <c r="JRW10" s="85"/>
      <c r="JRX10" s="85"/>
      <c r="JRY10" s="85"/>
      <c r="JRZ10" s="85"/>
      <c r="JSA10" s="85"/>
      <c r="JSB10" s="85"/>
      <c r="JSC10" s="85"/>
      <c r="JSD10" s="85"/>
      <c r="JSE10" s="85"/>
      <c r="JSF10" s="85"/>
      <c r="JSG10" s="85"/>
      <c r="JSH10" s="85"/>
      <c r="JSI10" s="85"/>
      <c r="JSJ10" s="85"/>
      <c r="JSK10" s="85"/>
      <c r="JSL10" s="85"/>
      <c r="JSM10" s="85"/>
      <c r="JSN10" s="85"/>
      <c r="JSO10" s="85"/>
      <c r="JSP10" s="85"/>
      <c r="JSQ10" s="85"/>
      <c r="JSR10" s="85"/>
      <c r="JSS10" s="85"/>
      <c r="JST10" s="85"/>
      <c r="JSU10" s="85"/>
      <c r="JSV10" s="85"/>
      <c r="JSW10" s="85"/>
      <c r="JSX10" s="85"/>
      <c r="JSY10" s="85"/>
      <c r="JSZ10" s="85"/>
      <c r="JTA10" s="85"/>
      <c r="JTB10" s="85"/>
      <c r="JTC10" s="85"/>
      <c r="JTD10" s="85"/>
      <c r="JTE10" s="85"/>
      <c r="JTF10" s="85"/>
      <c r="JTG10" s="85"/>
      <c r="JTH10" s="85"/>
      <c r="JTI10" s="85"/>
      <c r="JTJ10" s="85"/>
      <c r="JTK10" s="85"/>
      <c r="JTL10" s="85"/>
      <c r="JTM10" s="85"/>
      <c r="JTN10" s="85"/>
      <c r="JTO10" s="85"/>
      <c r="JTP10" s="85"/>
      <c r="JTQ10" s="85"/>
      <c r="JTR10" s="85"/>
      <c r="JTS10" s="85"/>
      <c r="JTT10" s="85"/>
      <c r="JTU10" s="85"/>
      <c r="JTV10" s="85"/>
      <c r="JTW10" s="85"/>
      <c r="JTX10" s="85"/>
      <c r="JTY10" s="85"/>
      <c r="JTZ10" s="85"/>
      <c r="JUA10" s="85"/>
      <c r="JUB10" s="85"/>
      <c r="JUC10" s="85"/>
      <c r="JUD10" s="85"/>
      <c r="JUE10" s="85"/>
      <c r="JUF10" s="85"/>
      <c r="JUG10" s="85"/>
      <c r="JUH10" s="85"/>
      <c r="JUI10" s="85"/>
      <c r="JUJ10" s="85"/>
      <c r="JUK10" s="85"/>
      <c r="JUL10" s="85"/>
      <c r="JUM10" s="85"/>
      <c r="JUN10" s="85"/>
      <c r="JUO10" s="85"/>
      <c r="JUP10" s="85"/>
      <c r="JUQ10" s="85"/>
      <c r="JUR10" s="85"/>
      <c r="JUS10" s="85"/>
      <c r="JUT10" s="85"/>
      <c r="JUU10" s="85"/>
      <c r="JUV10" s="85"/>
      <c r="JUW10" s="85"/>
      <c r="JUX10" s="85"/>
      <c r="JUY10" s="85"/>
      <c r="JUZ10" s="85"/>
      <c r="JVA10" s="85"/>
      <c r="JVB10" s="85"/>
      <c r="JVC10" s="85"/>
      <c r="JVD10" s="85"/>
      <c r="JVE10" s="85"/>
      <c r="JVF10" s="85"/>
      <c r="JVG10" s="85"/>
      <c r="JVH10" s="85"/>
      <c r="JVI10" s="85"/>
      <c r="JVJ10" s="85"/>
      <c r="JVK10" s="85"/>
      <c r="JVL10" s="85"/>
      <c r="JVM10" s="85"/>
      <c r="JVN10" s="85"/>
      <c r="JVO10" s="85"/>
      <c r="JVP10" s="85"/>
      <c r="JVQ10" s="85"/>
      <c r="JVR10" s="85"/>
      <c r="JVS10" s="85"/>
      <c r="JVT10" s="85"/>
      <c r="JVU10" s="85"/>
      <c r="JVV10" s="85"/>
      <c r="JVW10" s="85"/>
      <c r="JVX10" s="85"/>
      <c r="JVY10" s="85"/>
      <c r="JVZ10" s="85"/>
      <c r="JWA10" s="85"/>
      <c r="JWB10" s="85"/>
      <c r="JWC10" s="85"/>
      <c r="JWD10" s="85"/>
      <c r="JWE10" s="85"/>
      <c r="JWF10" s="85"/>
      <c r="JWG10" s="85"/>
      <c r="JWH10" s="85"/>
      <c r="JWI10" s="85"/>
      <c r="JWJ10" s="85"/>
      <c r="JWK10" s="85"/>
      <c r="JWL10" s="85"/>
      <c r="JWM10" s="85"/>
      <c r="JWN10" s="85"/>
      <c r="JWO10" s="85"/>
      <c r="JWP10" s="85"/>
      <c r="JWQ10" s="85"/>
      <c r="JWR10" s="85"/>
      <c r="JWS10" s="85"/>
      <c r="JWT10" s="85"/>
      <c r="JWU10" s="85"/>
      <c r="JWV10" s="85"/>
      <c r="JWW10" s="85"/>
      <c r="JWX10" s="85"/>
      <c r="JWY10" s="85"/>
      <c r="JWZ10" s="85"/>
      <c r="JXA10" s="85"/>
      <c r="JXB10" s="85"/>
      <c r="JXC10" s="85"/>
      <c r="JXD10" s="85"/>
      <c r="JXE10" s="85"/>
      <c r="JXF10" s="85"/>
      <c r="JXG10" s="85"/>
      <c r="JXH10" s="85"/>
      <c r="JXI10" s="85"/>
      <c r="JXJ10" s="85"/>
      <c r="JXK10" s="85"/>
      <c r="JXL10" s="85"/>
      <c r="JXM10" s="85"/>
      <c r="JXN10" s="85"/>
      <c r="JXO10" s="85"/>
      <c r="JXP10" s="85"/>
      <c r="JXQ10" s="85"/>
      <c r="JXR10" s="85"/>
      <c r="JXS10" s="85"/>
      <c r="JXT10" s="85"/>
      <c r="JXU10" s="85"/>
      <c r="JXV10" s="85"/>
      <c r="JXW10" s="85"/>
      <c r="JXX10" s="85"/>
      <c r="JXY10" s="85"/>
      <c r="JXZ10" s="85"/>
      <c r="JYA10" s="85"/>
      <c r="JYB10" s="85"/>
      <c r="JYC10" s="85"/>
      <c r="JYD10" s="85"/>
      <c r="JYE10" s="85"/>
      <c r="JYF10" s="85"/>
      <c r="JYG10" s="85"/>
      <c r="JYH10" s="85"/>
      <c r="JYI10" s="85"/>
      <c r="JYJ10" s="85"/>
      <c r="JYK10" s="85"/>
      <c r="JYL10" s="85"/>
      <c r="JYM10" s="85"/>
      <c r="JYN10" s="85"/>
      <c r="JYO10" s="85"/>
      <c r="JYP10" s="85"/>
      <c r="JYQ10" s="85"/>
      <c r="JYR10" s="85"/>
      <c r="JYS10" s="85"/>
      <c r="JYT10" s="85"/>
      <c r="JYU10" s="85"/>
      <c r="JYV10" s="85"/>
      <c r="JYW10" s="85"/>
      <c r="JYX10" s="85"/>
      <c r="JYY10" s="85"/>
      <c r="JYZ10" s="85"/>
      <c r="JZA10" s="85"/>
      <c r="JZB10" s="85"/>
      <c r="JZC10" s="85"/>
      <c r="JZD10" s="85"/>
      <c r="JZE10" s="85"/>
      <c r="JZF10" s="85"/>
      <c r="JZG10" s="85"/>
      <c r="JZH10" s="85"/>
      <c r="JZI10" s="85"/>
      <c r="JZJ10" s="85"/>
      <c r="JZK10" s="85"/>
      <c r="JZL10" s="85"/>
      <c r="JZM10" s="85"/>
      <c r="JZN10" s="85"/>
      <c r="JZO10" s="85"/>
      <c r="JZP10" s="85"/>
      <c r="JZQ10" s="85"/>
      <c r="JZR10" s="85"/>
      <c r="JZS10" s="85"/>
      <c r="JZT10" s="85"/>
      <c r="JZU10" s="85"/>
      <c r="JZV10" s="85"/>
      <c r="JZW10" s="85"/>
      <c r="JZX10" s="85"/>
      <c r="JZY10" s="85"/>
      <c r="JZZ10" s="85"/>
      <c r="KAA10" s="85"/>
      <c r="KAB10" s="85"/>
      <c r="KAC10" s="85"/>
      <c r="KAD10" s="85"/>
      <c r="KAE10" s="85"/>
      <c r="KAF10" s="85"/>
      <c r="KAG10" s="85"/>
      <c r="KAH10" s="85"/>
      <c r="KAI10" s="85"/>
      <c r="KAJ10" s="85"/>
      <c r="KAK10" s="85"/>
      <c r="KAL10" s="85"/>
      <c r="KAM10" s="85"/>
      <c r="KAN10" s="85"/>
      <c r="KAO10" s="85"/>
      <c r="KAP10" s="85"/>
      <c r="KAQ10" s="85"/>
      <c r="KAR10" s="85"/>
      <c r="KAS10" s="85"/>
      <c r="KAT10" s="85"/>
      <c r="KAU10" s="85"/>
      <c r="KAV10" s="85"/>
      <c r="KAW10" s="85"/>
      <c r="KAX10" s="85"/>
      <c r="KAY10" s="85"/>
      <c r="KAZ10" s="85"/>
      <c r="KBA10" s="85"/>
      <c r="KBB10" s="85"/>
      <c r="KBC10" s="85"/>
      <c r="KBD10" s="85"/>
      <c r="KBE10" s="85"/>
      <c r="KBF10" s="85"/>
      <c r="KBG10" s="85"/>
      <c r="KBH10" s="85"/>
      <c r="KBI10" s="85"/>
      <c r="KBJ10" s="85"/>
      <c r="KBK10" s="85"/>
      <c r="KBL10" s="85"/>
      <c r="KBM10" s="85"/>
      <c r="KBN10" s="85"/>
      <c r="KBO10" s="85"/>
      <c r="KBP10" s="85"/>
      <c r="KBQ10" s="85"/>
      <c r="KBR10" s="85"/>
      <c r="KBS10" s="85"/>
      <c r="KBT10" s="85"/>
      <c r="KBU10" s="85"/>
      <c r="KBV10" s="85"/>
      <c r="KBW10" s="85"/>
      <c r="KBX10" s="85"/>
      <c r="KBY10" s="85"/>
      <c r="KBZ10" s="85"/>
      <c r="KCA10" s="85"/>
      <c r="KCB10" s="85"/>
      <c r="KCC10" s="85"/>
      <c r="KCD10" s="85"/>
      <c r="KCE10" s="85"/>
      <c r="KCF10" s="85"/>
      <c r="KCG10" s="85"/>
      <c r="KCH10" s="85"/>
      <c r="KCI10" s="85"/>
      <c r="KCJ10" s="85"/>
      <c r="KCK10" s="85"/>
      <c r="KCL10" s="85"/>
      <c r="KCM10" s="85"/>
      <c r="KCN10" s="85"/>
      <c r="KCO10" s="85"/>
      <c r="KCP10" s="85"/>
      <c r="KCQ10" s="85"/>
      <c r="KCR10" s="85"/>
      <c r="KCS10" s="85"/>
      <c r="KCT10" s="85"/>
      <c r="KCU10" s="85"/>
      <c r="KCV10" s="85"/>
      <c r="KCW10" s="85"/>
      <c r="KCX10" s="85"/>
      <c r="KCY10" s="85"/>
      <c r="KCZ10" s="85"/>
      <c r="KDA10" s="85"/>
      <c r="KDB10" s="85"/>
      <c r="KDC10" s="85"/>
      <c r="KDD10" s="85"/>
      <c r="KDE10" s="85"/>
      <c r="KDF10" s="85"/>
      <c r="KDG10" s="85"/>
      <c r="KDH10" s="85"/>
      <c r="KDI10" s="85"/>
      <c r="KDJ10" s="85"/>
      <c r="KDK10" s="85"/>
      <c r="KDL10" s="85"/>
      <c r="KDM10" s="85"/>
      <c r="KDN10" s="85"/>
      <c r="KDO10" s="85"/>
      <c r="KDP10" s="85"/>
      <c r="KDQ10" s="85"/>
      <c r="KDR10" s="85"/>
      <c r="KDS10" s="85"/>
      <c r="KDT10" s="85"/>
      <c r="KDU10" s="85"/>
      <c r="KDV10" s="85"/>
      <c r="KDW10" s="85"/>
      <c r="KDX10" s="85"/>
      <c r="KDY10" s="85"/>
      <c r="KDZ10" s="85"/>
      <c r="KEA10" s="85"/>
      <c r="KEB10" s="85"/>
      <c r="KEC10" s="85"/>
      <c r="KED10" s="85"/>
      <c r="KEE10" s="85"/>
      <c r="KEF10" s="85"/>
      <c r="KEG10" s="85"/>
      <c r="KEH10" s="85"/>
      <c r="KEI10" s="85"/>
      <c r="KEJ10" s="85"/>
      <c r="KEK10" s="85"/>
      <c r="KEL10" s="85"/>
      <c r="KEM10" s="85"/>
      <c r="KEN10" s="85"/>
      <c r="KEO10" s="85"/>
      <c r="KEP10" s="85"/>
      <c r="KEQ10" s="85"/>
      <c r="KER10" s="85"/>
      <c r="KES10" s="85"/>
      <c r="KET10" s="85"/>
      <c r="KEU10" s="85"/>
      <c r="KEV10" s="85"/>
      <c r="KEW10" s="85"/>
      <c r="KEX10" s="85"/>
      <c r="KEY10" s="85"/>
      <c r="KEZ10" s="85"/>
      <c r="KFA10" s="85"/>
      <c r="KFB10" s="85"/>
      <c r="KFC10" s="85"/>
      <c r="KFD10" s="85"/>
      <c r="KFE10" s="85"/>
      <c r="KFF10" s="85"/>
      <c r="KFG10" s="85"/>
      <c r="KFH10" s="85"/>
      <c r="KFI10" s="85"/>
      <c r="KFJ10" s="85"/>
      <c r="KFK10" s="85"/>
      <c r="KFL10" s="85"/>
      <c r="KFM10" s="85"/>
      <c r="KFN10" s="85"/>
      <c r="KFO10" s="85"/>
      <c r="KFP10" s="85"/>
      <c r="KFQ10" s="85"/>
      <c r="KFR10" s="85"/>
      <c r="KFS10" s="85"/>
      <c r="KFT10" s="85"/>
      <c r="KFU10" s="85"/>
      <c r="KFV10" s="85"/>
      <c r="KFW10" s="85"/>
      <c r="KFX10" s="85"/>
      <c r="KFY10" s="85"/>
      <c r="KFZ10" s="85"/>
      <c r="KGA10" s="85"/>
      <c r="KGB10" s="85"/>
      <c r="KGC10" s="85"/>
      <c r="KGD10" s="85"/>
      <c r="KGE10" s="85"/>
      <c r="KGF10" s="85"/>
      <c r="KGG10" s="85"/>
      <c r="KGH10" s="85"/>
      <c r="KGI10" s="85"/>
      <c r="KGJ10" s="85"/>
      <c r="KGK10" s="85"/>
      <c r="KGL10" s="85"/>
      <c r="KGM10" s="85"/>
      <c r="KGN10" s="85"/>
      <c r="KGO10" s="85"/>
      <c r="KGP10" s="85"/>
      <c r="KGQ10" s="85"/>
      <c r="KGR10" s="85"/>
      <c r="KGS10" s="85"/>
      <c r="KGT10" s="85"/>
      <c r="KGU10" s="85"/>
      <c r="KGV10" s="85"/>
      <c r="KGW10" s="85"/>
      <c r="KGX10" s="85"/>
      <c r="KGY10" s="85"/>
      <c r="KGZ10" s="85"/>
      <c r="KHA10" s="85"/>
      <c r="KHB10" s="85"/>
      <c r="KHC10" s="85"/>
      <c r="KHD10" s="85"/>
      <c r="KHE10" s="85"/>
      <c r="KHF10" s="85"/>
      <c r="KHG10" s="85"/>
      <c r="KHH10" s="85"/>
      <c r="KHI10" s="85"/>
      <c r="KHJ10" s="85"/>
      <c r="KHK10" s="85"/>
      <c r="KHL10" s="85"/>
      <c r="KHM10" s="85"/>
      <c r="KHN10" s="85"/>
      <c r="KHO10" s="85"/>
      <c r="KHP10" s="85"/>
      <c r="KHQ10" s="85"/>
      <c r="KHR10" s="85"/>
      <c r="KHS10" s="85"/>
      <c r="KHT10" s="85"/>
      <c r="KHU10" s="85"/>
      <c r="KHV10" s="85"/>
      <c r="KHW10" s="85"/>
      <c r="KHX10" s="85"/>
      <c r="KHY10" s="85"/>
      <c r="KHZ10" s="85"/>
      <c r="KIA10" s="85"/>
      <c r="KIB10" s="85"/>
      <c r="KIC10" s="85"/>
      <c r="KID10" s="85"/>
      <c r="KIE10" s="85"/>
      <c r="KIF10" s="85"/>
      <c r="KIG10" s="85"/>
      <c r="KIH10" s="85"/>
      <c r="KII10" s="85"/>
      <c r="KIJ10" s="85"/>
      <c r="KIK10" s="85"/>
      <c r="KIL10" s="85"/>
      <c r="KIM10" s="85"/>
      <c r="KIN10" s="85"/>
      <c r="KIO10" s="85"/>
      <c r="KIP10" s="85"/>
      <c r="KIQ10" s="85"/>
      <c r="KIR10" s="85"/>
      <c r="KIS10" s="85"/>
      <c r="KIT10" s="85"/>
      <c r="KIU10" s="85"/>
      <c r="KIV10" s="85"/>
      <c r="KIW10" s="85"/>
      <c r="KIX10" s="85"/>
      <c r="KIY10" s="85"/>
      <c r="KIZ10" s="85"/>
      <c r="KJA10" s="85"/>
      <c r="KJB10" s="85"/>
      <c r="KJC10" s="85"/>
      <c r="KJD10" s="85"/>
      <c r="KJE10" s="85"/>
      <c r="KJF10" s="85"/>
      <c r="KJG10" s="85"/>
      <c r="KJH10" s="85"/>
      <c r="KJI10" s="85"/>
      <c r="KJJ10" s="85"/>
      <c r="KJK10" s="85"/>
      <c r="KJL10" s="85"/>
      <c r="KJM10" s="85"/>
      <c r="KJN10" s="85"/>
      <c r="KJO10" s="85"/>
      <c r="KJP10" s="85"/>
      <c r="KJQ10" s="85"/>
      <c r="KJR10" s="85"/>
      <c r="KJS10" s="85"/>
      <c r="KJT10" s="85"/>
      <c r="KJU10" s="85"/>
      <c r="KJV10" s="85"/>
      <c r="KJW10" s="85"/>
      <c r="KJX10" s="85"/>
      <c r="KJY10" s="85"/>
      <c r="KJZ10" s="85"/>
      <c r="KKA10" s="85"/>
      <c r="KKB10" s="85"/>
      <c r="KKC10" s="85"/>
      <c r="KKD10" s="85"/>
      <c r="KKE10" s="85"/>
      <c r="KKF10" s="85"/>
      <c r="KKG10" s="85"/>
      <c r="KKH10" s="85"/>
      <c r="KKI10" s="85"/>
      <c r="KKJ10" s="85"/>
      <c r="KKK10" s="85"/>
      <c r="KKL10" s="85"/>
      <c r="KKM10" s="85"/>
      <c r="KKN10" s="85"/>
      <c r="KKO10" s="85"/>
      <c r="KKP10" s="85"/>
      <c r="KKQ10" s="85"/>
      <c r="KKR10" s="85"/>
      <c r="KKS10" s="85"/>
      <c r="KKT10" s="85"/>
      <c r="KKU10" s="85"/>
      <c r="KKV10" s="85"/>
      <c r="KKW10" s="85"/>
      <c r="KKX10" s="85"/>
      <c r="KKY10" s="85"/>
      <c r="KKZ10" s="85"/>
      <c r="KLA10" s="85"/>
      <c r="KLB10" s="85"/>
      <c r="KLC10" s="85"/>
      <c r="KLD10" s="85"/>
      <c r="KLE10" s="85"/>
      <c r="KLF10" s="85"/>
      <c r="KLG10" s="85"/>
      <c r="KLH10" s="85"/>
      <c r="KLI10" s="85"/>
      <c r="KLJ10" s="85"/>
      <c r="KLK10" s="85"/>
      <c r="KLL10" s="85"/>
      <c r="KLM10" s="85"/>
      <c r="KLN10" s="85"/>
      <c r="KLO10" s="85"/>
      <c r="KLP10" s="85"/>
      <c r="KLQ10" s="85"/>
      <c r="KLR10" s="85"/>
      <c r="KLS10" s="85"/>
      <c r="KLT10" s="85"/>
      <c r="KLU10" s="85"/>
      <c r="KLV10" s="85"/>
      <c r="KLW10" s="85"/>
      <c r="KLX10" s="85"/>
      <c r="KLY10" s="85"/>
      <c r="KLZ10" s="85"/>
      <c r="KMA10" s="85"/>
      <c r="KMB10" s="85"/>
      <c r="KMC10" s="85"/>
      <c r="KMD10" s="85"/>
      <c r="KME10" s="85"/>
      <c r="KMF10" s="85"/>
      <c r="KMG10" s="85"/>
      <c r="KMH10" s="85"/>
      <c r="KMI10" s="85"/>
      <c r="KMJ10" s="85"/>
      <c r="KMK10" s="85"/>
      <c r="KML10" s="85"/>
      <c r="KMM10" s="85"/>
      <c r="KMN10" s="85"/>
      <c r="KMO10" s="85"/>
      <c r="KMP10" s="85"/>
      <c r="KMQ10" s="85"/>
      <c r="KMR10" s="85"/>
      <c r="KMS10" s="85"/>
      <c r="KMT10" s="85"/>
      <c r="KMU10" s="85"/>
      <c r="KMV10" s="85"/>
      <c r="KMW10" s="85"/>
      <c r="KMX10" s="85"/>
      <c r="KMY10" s="85"/>
      <c r="KMZ10" s="85"/>
      <c r="KNA10" s="85"/>
      <c r="KNB10" s="85"/>
      <c r="KNC10" s="85"/>
      <c r="KND10" s="85"/>
      <c r="KNE10" s="85"/>
      <c r="KNF10" s="85"/>
      <c r="KNG10" s="85"/>
      <c r="KNH10" s="85"/>
      <c r="KNI10" s="85"/>
      <c r="KNJ10" s="85"/>
      <c r="KNK10" s="85"/>
      <c r="KNL10" s="85"/>
      <c r="KNM10" s="85"/>
      <c r="KNN10" s="85"/>
      <c r="KNO10" s="85"/>
      <c r="KNP10" s="85"/>
      <c r="KNQ10" s="85"/>
      <c r="KNR10" s="85"/>
      <c r="KNS10" s="85"/>
      <c r="KNT10" s="85"/>
      <c r="KNU10" s="85"/>
      <c r="KNV10" s="85"/>
      <c r="KNW10" s="85"/>
      <c r="KNX10" s="85"/>
      <c r="KNY10" s="85"/>
      <c r="KNZ10" s="85"/>
      <c r="KOA10" s="85"/>
      <c r="KOB10" s="85"/>
      <c r="KOC10" s="85"/>
      <c r="KOD10" s="85"/>
      <c r="KOE10" s="85"/>
      <c r="KOF10" s="85"/>
      <c r="KOG10" s="85"/>
      <c r="KOH10" s="85"/>
      <c r="KOI10" s="85"/>
      <c r="KOJ10" s="85"/>
      <c r="KOK10" s="85"/>
      <c r="KOL10" s="85"/>
      <c r="KOM10" s="85"/>
      <c r="KON10" s="85"/>
      <c r="KOO10" s="85"/>
      <c r="KOP10" s="85"/>
      <c r="KOQ10" s="85"/>
      <c r="KOR10" s="85"/>
      <c r="KOS10" s="85"/>
      <c r="KOT10" s="85"/>
      <c r="KOU10" s="85"/>
      <c r="KOV10" s="85"/>
      <c r="KOW10" s="85"/>
      <c r="KOX10" s="85"/>
      <c r="KOY10" s="85"/>
      <c r="KOZ10" s="85"/>
      <c r="KPA10" s="85"/>
      <c r="KPB10" s="85"/>
      <c r="KPC10" s="85"/>
      <c r="KPD10" s="85"/>
      <c r="KPE10" s="85"/>
      <c r="KPF10" s="85"/>
      <c r="KPG10" s="85"/>
      <c r="KPH10" s="85"/>
      <c r="KPI10" s="85"/>
      <c r="KPJ10" s="85"/>
      <c r="KPK10" s="85"/>
      <c r="KPL10" s="85"/>
      <c r="KPM10" s="85"/>
      <c r="KPN10" s="85"/>
      <c r="KPO10" s="85"/>
      <c r="KPP10" s="85"/>
      <c r="KPQ10" s="85"/>
      <c r="KPR10" s="85"/>
      <c r="KPS10" s="85"/>
      <c r="KPT10" s="85"/>
      <c r="KPU10" s="85"/>
      <c r="KPV10" s="85"/>
      <c r="KPW10" s="85"/>
      <c r="KPX10" s="85"/>
      <c r="KPY10" s="85"/>
      <c r="KPZ10" s="85"/>
      <c r="KQA10" s="85"/>
      <c r="KQB10" s="85"/>
      <c r="KQC10" s="85"/>
      <c r="KQD10" s="85"/>
      <c r="KQE10" s="85"/>
      <c r="KQF10" s="85"/>
      <c r="KQG10" s="85"/>
      <c r="KQH10" s="85"/>
      <c r="KQI10" s="85"/>
      <c r="KQJ10" s="85"/>
      <c r="KQK10" s="85"/>
      <c r="KQL10" s="85"/>
      <c r="KQM10" s="85"/>
      <c r="KQN10" s="85"/>
      <c r="KQO10" s="85"/>
      <c r="KQP10" s="85"/>
      <c r="KQQ10" s="85"/>
      <c r="KQR10" s="85"/>
      <c r="KQS10" s="85"/>
      <c r="KQT10" s="85"/>
      <c r="KQU10" s="85"/>
      <c r="KQV10" s="85"/>
      <c r="KQW10" s="85"/>
      <c r="KQX10" s="85"/>
      <c r="KQY10" s="85"/>
      <c r="KQZ10" s="85"/>
      <c r="KRA10" s="85"/>
      <c r="KRB10" s="85"/>
      <c r="KRC10" s="85"/>
      <c r="KRD10" s="85"/>
      <c r="KRE10" s="85"/>
      <c r="KRF10" s="85"/>
      <c r="KRG10" s="85"/>
      <c r="KRH10" s="85"/>
      <c r="KRI10" s="85"/>
      <c r="KRJ10" s="85"/>
      <c r="KRK10" s="85"/>
      <c r="KRL10" s="85"/>
      <c r="KRM10" s="85"/>
      <c r="KRN10" s="85"/>
      <c r="KRO10" s="85"/>
      <c r="KRP10" s="85"/>
      <c r="KRQ10" s="85"/>
      <c r="KRR10" s="85"/>
      <c r="KRS10" s="85"/>
      <c r="KRT10" s="85"/>
      <c r="KRU10" s="85"/>
      <c r="KRV10" s="85"/>
      <c r="KRW10" s="85"/>
      <c r="KRX10" s="85"/>
      <c r="KRY10" s="85"/>
      <c r="KRZ10" s="85"/>
      <c r="KSA10" s="85"/>
      <c r="KSB10" s="85"/>
      <c r="KSC10" s="85"/>
      <c r="KSD10" s="85"/>
      <c r="KSE10" s="85"/>
      <c r="KSF10" s="85"/>
      <c r="KSG10" s="85"/>
      <c r="KSH10" s="85"/>
      <c r="KSI10" s="85"/>
      <c r="KSJ10" s="85"/>
      <c r="KSK10" s="85"/>
      <c r="KSL10" s="85"/>
      <c r="KSM10" s="85"/>
      <c r="KSN10" s="85"/>
      <c r="KSO10" s="85"/>
      <c r="KSP10" s="85"/>
      <c r="KSQ10" s="85"/>
      <c r="KSR10" s="85"/>
      <c r="KSS10" s="85"/>
      <c r="KST10" s="85"/>
      <c r="KSU10" s="85"/>
      <c r="KSV10" s="85"/>
      <c r="KSW10" s="85"/>
      <c r="KSX10" s="85"/>
      <c r="KSY10" s="85"/>
      <c r="KSZ10" s="85"/>
      <c r="KTA10" s="85"/>
      <c r="KTB10" s="85"/>
      <c r="KTC10" s="85"/>
      <c r="KTD10" s="85"/>
      <c r="KTE10" s="85"/>
      <c r="KTF10" s="85"/>
      <c r="KTG10" s="85"/>
      <c r="KTH10" s="85"/>
      <c r="KTI10" s="85"/>
      <c r="KTJ10" s="85"/>
      <c r="KTK10" s="85"/>
      <c r="KTL10" s="85"/>
      <c r="KTM10" s="85"/>
      <c r="KTN10" s="85"/>
      <c r="KTO10" s="85"/>
      <c r="KTP10" s="85"/>
      <c r="KTQ10" s="85"/>
      <c r="KTR10" s="85"/>
      <c r="KTS10" s="85"/>
      <c r="KTT10" s="85"/>
      <c r="KTU10" s="85"/>
      <c r="KTV10" s="85"/>
      <c r="KTW10" s="85"/>
      <c r="KTX10" s="85"/>
      <c r="KTY10" s="85"/>
      <c r="KTZ10" s="85"/>
      <c r="KUA10" s="85"/>
      <c r="KUB10" s="85"/>
      <c r="KUC10" s="85"/>
      <c r="KUD10" s="85"/>
      <c r="KUE10" s="85"/>
      <c r="KUF10" s="85"/>
      <c r="KUG10" s="85"/>
      <c r="KUH10" s="85"/>
      <c r="KUI10" s="85"/>
      <c r="KUJ10" s="85"/>
      <c r="KUK10" s="85"/>
      <c r="KUL10" s="85"/>
      <c r="KUM10" s="85"/>
      <c r="KUN10" s="85"/>
      <c r="KUO10" s="85"/>
      <c r="KUP10" s="85"/>
      <c r="KUQ10" s="85"/>
      <c r="KUR10" s="85"/>
      <c r="KUS10" s="85"/>
      <c r="KUT10" s="85"/>
      <c r="KUU10" s="85"/>
      <c r="KUV10" s="85"/>
      <c r="KUW10" s="85"/>
      <c r="KUX10" s="85"/>
      <c r="KUY10" s="85"/>
      <c r="KUZ10" s="85"/>
      <c r="KVA10" s="85"/>
      <c r="KVB10" s="85"/>
      <c r="KVC10" s="85"/>
      <c r="KVD10" s="85"/>
      <c r="KVE10" s="85"/>
      <c r="KVF10" s="85"/>
      <c r="KVG10" s="85"/>
      <c r="KVH10" s="85"/>
      <c r="KVI10" s="85"/>
      <c r="KVJ10" s="85"/>
      <c r="KVK10" s="85"/>
      <c r="KVL10" s="85"/>
      <c r="KVM10" s="85"/>
      <c r="KVN10" s="85"/>
      <c r="KVO10" s="85"/>
      <c r="KVP10" s="85"/>
      <c r="KVQ10" s="85"/>
      <c r="KVR10" s="85"/>
      <c r="KVS10" s="85"/>
      <c r="KVT10" s="85"/>
      <c r="KVU10" s="85"/>
      <c r="KVV10" s="85"/>
      <c r="KVW10" s="85"/>
      <c r="KVX10" s="85"/>
      <c r="KVY10" s="85"/>
      <c r="KVZ10" s="85"/>
      <c r="KWA10" s="85"/>
      <c r="KWB10" s="85"/>
      <c r="KWC10" s="85"/>
      <c r="KWD10" s="85"/>
      <c r="KWE10" s="85"/>
      <c r="KWF10" s="85"/>
      <c r="KWG10" s="85"/>
      <c r="KWH10" s="85"/>
      <c r="KWI10" s="85"/>
      <c r="KWJ10" s="85"/>
      <c r="KWK10" s="85"/>
      <c r="KWL10" s="85"/>
      <c r="KWM10" s="85"/>
      <c r="KWN10" s="85"/>
      <c r="KWO10" s="85"/>
      <c r="KWP10" s="85"/>
      <c r="KWQ10" s="85"/>
      <c r="KWR10" s="85"/>
      <c r="KWS10" s="85"/>
      <c r="KWT10" s="85"/>
      <c r="KWU10" s="85"/>
      <c r="KWV10" s="85"/>
      <c r="KWW10" s="85"/>
      <c r="KWX10" s="85"/>
      <c r="KWY10" s="85"/>
      <c r="KWZ10" s="85"/>
      <c r="KXA10" s="85"/>
      <c r="KXB10" s="85"/>
      <c r="KXC10" s="85"/>
      <c r="KXD10" s="85"/>
      <c r="KXE10" s="85"/>
      <c r="KXF10" s="85"/>
      <c r="KXG10" s="85"/>
      <c r="KXH10" s="85"/>
      <c r="KXI10" s="85"/>
      <c r="KXJ10" s="85"/>
      <c r="KXK10" s="85"/>
      <c r="KXL10" s="85"/>
      <c r="KXM10" s="85"/>
      <c r="KXN10" s="85"/>
      <c r="KXO10" s="85"/>
      <c r="KXP10" s="85"/>
      <c r="KXQ10" s="85"/>
      <c r="KXR10" s="85"/>
      <c r="KXS10" s="85"/>
      <c r="KXT10" s="85"/>
      <c r="KXU10" s="85"/>
      <c r="KXV10" s="85"/>
      <c r="KXW10" s="85"/>
      <c r="KXX10" s="85"/>
      <c r="KXY10" s="85"/>
      <c r="KXZ10" s="85"/>
      <c r="KYA10" s="85"/>
      <c r="KYB10" s="85"/>
      <c r="KYC10" s="85"/>
      <c r="KYD10" s="85"/>
      <c r="KYE10" s="85"/>
      <c r="KYF10" s="85"/>
      <c r="KYG10" s="85"/>
      <c r="KYH10" s="85"/>
      <c r="KYI10" s="85"/>
      <c r="KYJ10" s="85"/>
      <c r="KYK10" s="85"/>
      <c r="KYL10" s="85"/>
      <c r="KYM10" s="85"/>
      <c r="KYN10" s="85"/>
      <c r="KYO10" s="85"/>
      <c r="KYP10" s="85"/>
      <c r="KYQ10" s="85"/>
      <c r="KYR10" s="85"/>
      <c r="KYS10" s="85"/>
      <c r="KYT10" s="85"/>
      <c r="KYU10" s="85"/>
      <c r="KYV10" s="85"/>
      <c r="KYW10" s="85"/>
      <c r="KYX10" s="85"/>
      <c r="KYY10" s="85"/>
      <c r="KYZ10" s="85"/>
      <c r="KZA10" s="85"/>
      <c r="KZB10" s="85"/>
      <c r="KZC10" s="85"/>
      <c r="KZD10" s="85"/>
      <c r="KZE10" s="85"/>
      <c r="KZF10" s="85"/>
      <c r="KZG10" s="85"/>
      <c r="KZH10" s="85"/>
      <c r="KZI10" s="85"/>
      <c r="KZJ10" s="85"/>
      <c r="KZK10" s="85"/>
      <c r="KZL10" s="85"/>
      <c r="KZM10" s="85"/>
      <c r="KZN10" s="85"/>
      <c r="KZO10" s="85"/>
      <c r="KZP10" s="85"/>
      <c r="KZQ10" s="85"/>
      <c r="KZR10" s="85"/>
      <c r="KZS10" s="85"/>
      <c r="KZT10" s="85"/>
      <c r="KZU10" s="85"/>
      <c r="KZV10" s="85"/>
      <c r="KZW10" s="85"/>
      <c r="KZX10" s="85"/>
      <c r="KZY10" s="85"/>
      <c r="KZZ10" s="85"/>
      <c r="LAA10" s="85"/>
      <c r="LAB10" s="85"/>
      <c r="LAC10" s="85"/>
      <c r="LAD10" s="85"/>
      <c r="LAE10" s="85"/>
      <c r="LAF10" s="85"/>
      <c r="LAG10" s="85"/>
      <c r="LAH10" s="85"/>
      <c r="LAI10" s="85"/>
      <c r="LAJ10" s="85"/>
      <c r="LAK10" s="85"/>
      <c r="LAL10" s="85"/>
      <c r="LAM10" s="85"/>
      <c r="LAN10" s="85"/>
      <c r="LAO10" s="85"/>
      <c r="LAP10" s="85"/>
      <c r="LAQ10" s="85"/>
      <c r="LAR10" s="85"/>
      <c r="LAS10" s="85"/>
      <c r="LAT10" s="85"/>
      <c r="LAU10" s="85"/>
      <c r="LAV10" s="85"/>
      <c r="LAW10" s="85"/>
      <c r="LAX10" s="85"/>
      <c r="LAY10" s="85"/>
      <c r="LAZ10" s="85"/>
      <c r="LBA10" s="85"/>
      <c r="LBB10" s="85"/>
      <c r="LBC10" s="85"/>
      <c r="LBD10" s="85"/>
      <c r="LBE10" s="85"/>
      <c r="LBF10" s="85"/>
      <c r="LBG10" s="85"/>
      <c r="LBH10" s="85"/>
      <c r="LBI10" s="85"/>
      <c r="LBJ10" s="85"/>
      <c r="LBK10" s="85"/>
      <c r="LBL10" s="85"/>
      <c r="LBM10" s="85"/>
      <c r="LBN10" s="85"/>
      <c r="LBO10" s="85"/>
      <c r="LBP10" s="85"/>
      <c r="LBQ10" s="85"/>
      <c r="LBR10" s="85"/>
      <c r="LBS10" s="85"/>
      <c r="LBT10" s="85"/>
      <c r="LBU10" s="85"/>
      <c r="LBV10" s="85"/>
      <c r="LBW10" s="85"/>
      <c r="LBX10" s="85"/>
      <c r="LBY10" s="85"/>
      <c r="LBZ10" s="85"/>
      <c r="LCA10" s="85"/>
      <c r="LCB10" s="85"/>
      <c r="LCC10" s="85"/>
      <c r="LCD10" s="85"/>
      <c r="LCE10" s="85"/>
      <c r="LCF10" s="85"/>
      <c r="LCG10" s="85"/>
      <c r="LCH10" s="85"/>
      <c r="LCI10" s="85"/>
      <c r="LCJ10" s="85"/>
      <c r="LCK10" s="85"/>
      <c r="LCL10" s="85"/>
      <c r="LCM10" s="85"/>
      <c r="LCN10" s="85"/>
      <c r="LCO10" s="85"/>
      <c r="LCP10" s="85"/>
      <c r="LCQ10" s="85"/>
      <c r="LCR10" s="85"/>
      <c r="LCS10" s="85"/>
      <c r="LCT10" s="85"/>
      <c r="LCU10" s="85"/>
      <c r="LCV10" s="85"/>
      <c r="LCW10" s="85"/>
      <c r="LCX10" s="85"/>
      <c r="LCY10" s="85"/>
      <c r="LCZ10" s="85"/>
      <c r="LDA10" s="85"/>
      <c r="LDB10" s="85"/>
      <c r="LDC10" s="85"/>
      <c r="LDD10" s="85"/>
      <c r="LDE10" s="85"/>
      <c r="LDF10" s="85"/>
      <c r="LDG10" s="85"/>
      <c r="LDH10" s="85"/>
      <c r="LDI10" s="85"/>
      <c r="LDJ10" s="85"/>
      <c r="LDK10" s="85"/>
      <c r="LDL10" s="85"/>
      <c r="LDM10" s="85"/>
      <c r="LDN10" s="85"/>
      <c r="LDO10" s="85"/>
      <c r="LDP10" s="85"/>
      <c r="LDQ10" s="85"/>
      <c r="LDR10" s="85"/>
      <c r="LDS10" s="85"/>
      <c r="LDT10" s="85"/>
      <c r="LDU10" s="85"/>
      <c r="LDV10" s="85"/>
      <c r="LDW10" s="85"/>
      <c r="LDX10" s="85"/>
      <c r="LDY10" s="85"/>
      <c r="LDZ10" s="85"/>
      <c r="LEA10" s="85"/>
      <c r="LEB10" s="85"/>
      <c r="LEC10" s="85"/>
      <c r="LED10" s="85"/>
      <c r="LEE10" s="85"/>
      <c r="LEF10" s="85"/>
      <c r="LEG10" s="85"/>
      <c r="LEH10" s="85"/>
      <c r="LEI10" s="85"/>
      <c r="LEJ10" s="85"/>
      <c r="LEK10" s="85"/>
      <c r="LEL10" s="85"/>
      <c r="LEM10" s="85"/>
      <c r="LEN10" s="85"/>
      <c r="LEO10" s="85"/>
      <c r="LEP10" s="85"/>
      <c r="LEQ10" s="85"/>
      <c r="LER10" s="85"/>
      <c r="LES10" s="85"/>
      <c r="LET10" s="85"/>
      <c r="LEU10" s="85"/>
      <c r="LEV10" s="85"/>
      <c r="LEW10" s="85"/>
      <c r="LEX10" s="85"/>
      <c r="LEY10" s="85"/>
      <c r="LEZ10" s="85"/>
      <c r="LFA10" s="85"/>
      <c r="LFB10" s="85"/>
      <c r="LFC10" s="85"/>
      <c r="LFD10" s="85"/>
      <c r="LFE10" s="85"/>
      <c r="LFF10" s="85"/>
      <c r="LFG10" s="85"/>
      <c r="LFH10" s="85"/>
      <c r="LFI10" s="85"/>
      <c r="LFJ10" s="85"/>
      <c r="LFK10" s="85"/>
      <c r="LFL10" s="85"/>
      <c r="LFM10" s="85"/>
      <c r="LFN10" s="85"/>
      <c r="LFO10" s="85"/>
      <c r="LFP10" s="85"/>
      <c r="LFQ10" s="85"/>
      <c r="LFR10" s="85"/>
      <c r="LFS10" s="85"/>
      <c r="LFT10" s="85"/>
      <c r="LFU10" s="85"/>
      <c r="LFV10" s="85"/>
      <c r="LFW10" s="85"/>
      <c r="LFX10" s="85"/>
      <c r="LFY10" s="85"/>
      <c r="LFZ10" s="85"/>
      <c r="LGA10" s="85"/>
      <c r="LGB10" s="85"/>
      <c r="LGC10" s="85"/>
      <c r="LGD10" s="85"/>
      <c r="LGE10" s="85"/>
      <c r="LGF10" s="85"/>
      <c r="LGG10" s="85"/>
      <c r="LGH10" s="85"/>
      <c r="LGI10" s="85"/>
      <c r="LGJ10" s="85"/>
      <c r="LGK10" s="85"/>
      <c r="LGL10" s="85"/>
      <c r="LGM10" s="85"/>
      <c r="LGN10" s="85"/>
      <c r="LGO10" s="85"/>
      <c r="LGP10" s="85"/>
      <c r="LGQ10" s="85"/>
      <c r="LGR10" s="85"/>
      <c r="LGS10" s="85"/>
      <c r="LGT10" s="85"/>
      <c r="LGU10" s="85"/>
      <c r="LGV10" s="85"/>
      <c r="LGW10" s="85"/>
      <c r="LGX10" s="85"/>
      <c r="LGY10" s="85"/>
      <c r="LGZ10" s="85"/>
      <c r="LHA10" s="85"/>
      <c r="LHB10" s="85"/>
      <c r="LHC10" s="85"/>
      <c r="LHD10" s="85"/>
      <c r="LHE10" s="85"/>
      <c r="LHF10" s="85"/>
      <c r="LHG10" s="85"/>
      <c r="LHH10" s="85"/>
      <c r="LHI10" s="85"/>
      <c r="LHJ10" s="85"/>
      <c r="LHK10" s="85"/>
      <c r="LHL10" s="85"/>
      <c r="LHM10" s="85"/>
      <c r="LHN10" s="85"/>
      <c r="LHO10" s="85"/>
      <c r="LHP10" s="85"/>
      <c r="LHQ10" s="85"/>
      <c r="LHR10" s="85"/>
      <c r="LHS10" s="85"/>
      <c r="LHT10" s="85"/>
      <c r="LHU10" s="85"/>
      <c r="LHV10" s="85"/>
      <c r="LHW10" s="85"/>
      <c r="LHX10" s="85"/>
      <c r="LHY10" s="85"/>
      <c r="LHZ10" s="85"/>
      <c r="LIA10" s="85"/>
      <c r="LIB10" s="85"/>
      <c r="LIC10" s="85"/>
      <c r="LID10" s="85"/>
      <c r="LIE10" s="85"/>
      <c r="LIF10" s="85"/>
      <c r="LIG10" s="85"/>
      <c r="LIH10" s="85"/>
      <c r="LII10" s="85"/>
      <c r="LIJ10" s="85"/>
      <c r="LIK10" s="85"/>
      <c r="LIL10" s="85"/>
      <c r="LIM10" s="85"/>
      <c r="LIN10" s="85"/>
      <c r="LIO10" s="85"/>
      <c r="LIP10" s="85"/>
      <c r="LIQ10" s="85"/>
      <c r="LIR10" s="85"/>
      <c r="LIS10" s="85"/>
      <c r="LIT10" s="85"/>
      <c r="LIU10" s="85"/>
      <c r="LIV10" s="85"/>
      <c r="LIW10" s="85"/>
      <c r="LIX10" s="85"/>
      <c r="LIY10" s="85"/>
      <c r="LIZ10" s="85"/>
      <c r="LJA10" s="85"/>
      <c r="LJB10" s="85"/>
      <c r="LJC10" s="85"/>
      <c r="LJD10" s="85"/>
      <c r="LJE10" s="85"/>
      <c r="LJF10" s="85"/>
      <c r="LJG10" s="85"/>
      <c r="LJH10" s="85"/>
      <c r="LJI10" s="85"/>
      <c r="LJJ10" s="85"/>
      <c r="LJK10" s="85"/>
      <c r="LJL10" s="85"/>
      <c r="LJM10" s="85"/>
      <c r="LJN10" s="85"/>
      <c r="LJO10" s="85"/>
      <c r="LJP10" s="85"/>
      <c r="LJQ10" s="85"/>
      <c r="LJR10" s="85"/>
      <c r="LJS10" s="85"/>
      <c r="LJT10" s="85"/>
      <c r="LJU10" s="85"/>
      <c r="LJV10" s="85"/>
      <c r="LJW10" s="85"/>
      <c r="LJX10" s="85"/>
      <c r="LJY10" s="85"/>
      <c r="LJZ10" s="85"/>
      <c r="LKA10" s="85"/>
      <c r="LKB10" s="85"/>
      <c r="LKC10" s="85"/>
      <c r="LKD10" s="85"/>
      <c r="LKE10" s="85"/>
      <c r="LKF10" s="85"/>
      <c r="LKG10" s="85"/>
      <c r="LKH10" s="85"/>
      <c r="LKI10" s="85"/>
      <c r="LKJ10" s="85"/>
      <c r="LKK10" s="85"/>
      <c r="LKL10" s="85"/>
      <c r="LKM10" s="85"/>
      <c r="LKN10" s="85"/>
      <c r="LKO10" s="85"/>
      <c r="LKP10" s="85"/>
      <c r="LKQ10" s="85"/>
      <c r="LKR10" s="85"/>
      <c r="LKS10" s="85"/>
      <c r="LKT10" s="85"/>
      <c r="LKU10" s="85"/>
      <c r="LKV10" s="85"/>
      <c r="LKW10" s="85"/>
      <c r="LKX10" s="85"/>
      <c r="LKY10" s="85"/>
      <c r="LKZ10" s="85"/>
      <c r="LLA10" s="85"/>
      <c r="LLB10" s="85"/>
      <c r="LLC10" s="85"/>
      <c r="LLD10" s="85"/>
      <c r="LLE10" s="85"/>
      <c r="LLF10" s="85"/>
      <c r="LLG10" s="85"/>
      <c r="LLH10" s="85"/>
      <c r="LLI10" s="85"/>
      <c r="LLJ10" s="85"/>
      <c r="LLK10" s="85"/>
      <c r="LLL10" s="85"/>
      <c r="LLM10" s="85"/>
      <c r="LLN10" s="85"/>
      <c r="LLO10" s="85"/>
      <c r="LLP10" s="85"/>
      <c r="LLQ10" s="85"/>
      <c r="LLR10" s="85"/>
      <c r="LLS10" s="85"/>
      <c r="LLT10" s="85"/>
      <c r="LLU10" s="85"/>
      <c r="LLV10" s="85"/>
      <c r="LLW10" s="85"/>
      <c r="LLX10" s="85"/>
      <c r="LLY10" s="85"/>
      <c r="LLZ10" s="85"/>
      <c r="LMA10" s="85"/>
      <c r="LMB10" s="85"/>
      <c r="LMC10" s="85"/>
      <c r="LMD10" s="85"/>
      <c r="LME10" s="85"/>
      <c r="LMF10" s="85"/>
      <c r="LMG10" s="85"/>
      <c r="LMH10" s="85"/>
      <c r="LMI10" s="85"/>
      <c r="LMJ10" s="85"/>
      <c r="LMK10" s="85"/>
      <c r="LML10" s="85"/>
      <c r="LMM10" s="85"/>
      <c r="LMN10" s="85"/>
      <c r="LMO10" s="85"/>
      <c r="LMP10" s="85"/>
      <c r="LMQ10" s="85"/>
      <c r="LMR10" s="85"/>
      <c r="LMS10" s="85"/>
      <c r="LMT10" s="85"/>
      <c r="LMU10" s="85"/>
      <c r="LMV10" s="85"/>
      <c r="LMW10" s="85"/>
      <c r="LMX10" s="85"/>
      <c r="LMY10" s="85"/>
      <c r="LMZ10" s="85"/>
      <c r="LNA10" s="85"/>
      <c r="LNB10" s="85"/>
      <c r="LNC10" s="85"/>
      <c r="LND10" s="85"/>
      <c r="LNE10" s="85"/>
      <c r="LNF10" s="85"/>
      <c r="LNG10" s="85"/>
      <c r="LNH10" s="85"/>
      <c r="LNI10" s="85"/>
      <c r="LNJ10" s="85"/>
      <c r="LNK10" s="85"/>
      <c r="LNL10" s="85"/>
      <c r="LNM10" s="85"/>
      <c r="LNN10" s="85"/>
      <c r="LNO10" s="85"/>
      <c r="LNP10" s="85"/>
      <c r="LNQ10" s="85"/>
      <c r="LNR10" s="85"/>
      <c r="LNS10" s="85"/>
      <c r="LNT10" s="85"/>
      <c r="LNU10" s="85"/>
      <c r="LNV10" s="85"/>
      <c r="LNW10" s="85"/>
      <c r="LNX10" s="85"/>
      <c r="LNY10" s="85"/>
      <c r="LNZ10" s="85"/>
      <c r="LOA10" s="85"/>
      <c r="LOB10" s="85"/>
      <c r="LOC10" s="85"/>
      <c r="LOD10" s="85"/>
      <c r="LOE10" s="85"/>
      <c r="LOF10" s="85"/>
      <c r="LOG10" s="85"/>
      <c r="LOH10" s="85"/>
      <c r="LOI10" s="85"/>
      <c r="LOJ10" s="85"/>
      <c r="LOK10" s="85"/>
      <c r="LOL10" s="85"/>
      <c r="LOM10" s="85"/>
      <c r="LON10" s="85"/>
      <c r="LOO10" s="85"/>
      <c r="LOP10" s="85"/>
      <c r="LOQ10" s="85"/>
      <c r="LOR10" s="85"/>
      <c r="LOS10" s="85"/>
      <c r="LOT10" s="85"/>
      <c r="LOU10" s="85"/>
      <c r="LOV10" s="85"/>
      <c r="LOW10" s="85"/>
      <c r="LOX10" s="85"/>
      <c r="LOY10" s="85"/>
      <c r="LOZ10" s="85"/>
      <c r="LPA10" s="85"/>
      <c r="LPB10" s="85"/>
      <c r="LPC10" s="85"/>
      <c r="LPD10" s="85"/>
      <c r="LPE10" s="85"/>
      <c r="LPF10" s="85"/>
      <c r="LPG10" s="85"/>
      <c r="LPH10" s="85"/>
      <c r="LPI10" s="85"/>
      <c r="LPJ10" s="85"/>
      <c r="LPK10" s="85"/>
      <c r="LPL10" s="85"/>
      <c r="LPM10" s="85"/>
      <c r="LPN10" s="85"/>
      <c r="LPO10" s="85"/>
      <c r="LPP10" s="85"/>
      <c r="LPQ10" s="85"/>
      <c r="LPR10" s="85"/>
      <c r="LPS10" s="85"/>
      <c r="LPT10" s="85"/>
      <c r="LPU10" s="85"/>
      <c r="LPV10" s="85"/>
      <c r="LPW10" s="85"/>
      <c r="LPX10" s="85"/>
      <c r="LPY10" s="85"/>
      <c r="LPZ10" s="85"/>
      <c r="LQA10" s="85"/>
      <c r="LQB10" s="85"/>
      <c r="LQC10" s="85"/>
      <c r="LQD10" s="85"/>
      <c r="LQE10" s="85"/>
      <c r="LQF10" s="85"/>
      <c r="LQG10" s="85"/>
      <c r="LQH10" s="85"/>
      <c r="LQI10" s="85"/>
      <c r="LQJ10" s="85"/>
      <c r="LQK10" s="85"/>
      <c r="LQL10" s="85"/>
      <c r="LQM10" s="85"/>
      <c r="LQN10" s="85"/>
      <c r="LQO10" s="85"/>
      <c r="LQP10" s="85"/>
      <c r="LQQ10" s="85"/>
      <c r="LQR10" s="85"/>
      <c r="LQS10" s="85"/>
      <c r="LQT10" s="85"/>
      <c r="LQU10" s="85"/>
      <c r="LQV10" s="85"/>
      <c r="LQW10" s="85"/>
      <c r="LQX10" s="85"/>
      <c r="LQY10" s="85"/>
      <c r="LQZ10" s="85"/>
      <c r="LRA10" s="85"/>
      <c r="LRB10" s="85"/>
      <c r="LRC10" s="85"/>
      <c r="LRD10" s="85"/>
      <c r="LRE10" s="85"/>
      <c r="LRF10" s="85"/>
      <c r="LRG10" s="85"/>
      <c r="LRH10" s="85"/>
      <c r="LRI10" s="85"/>
      <c r="LRJ10" s="85"/>
      <c r="LRK10" s="85"/>
      <c r="LRL10" s="85"/>
      <c r="LRM10" s="85"/>
      <c r="LRN10" s="85"/>
      <c r="LRO10" s="85"/>
      <c r="LRP10" s="85"/>
      <c r="LRQ10" s="85"/>
      <c r="LRR10" s="85"/>
      <c r="LRS10" s="85"/>
      <c r="LRT10" s="85"/>
      <c r="LRU10" s="85"/>
      <c r="LRV10" s="85"/>
      <c r="LRW10" s="85"/>
      <c r="LRX10" s="85"/>
      <c r="LRY10" s="85"/>
      <c r="LRZ10" s="85"/>
      <c r="LSA10" s="85"/>
      <c r="LSB10" s="85"/>
      <c r="LSC10" s="85"/>
      <c r="LSD10" s="85"/>
      <c r="LSE10" s="85"/>
      <c r="LSF10" s="85"/>
      <c r="LSG10" s="85"/>
      <c r="LSH10" s="85"/>
      <c r="LSI10" s="85"/>
      <c r="LSJ10" s="85"/>
      <c r="LSK10" s="85"/>
      <c r="LSL10" s="85"/>
      <c r="LSM10" s="85"/>
      <c r="LSN10" s="85"/>
      <c r="LSO10" s="85"/>
      <c r="LSP10" s="85"/>
      <c r="LSQ10" s="85"/>
      <c r="LSR10" s="85"/>
      <c r="LSS10" s="85"/>
      <c r="LST10" s="85"/>
      <c r="LSU10" s="85"/>
      <c r="LSV10" s="85"/>
      <c r="LSW10" s="85"/>
      <c r="LSX10" s="85"/>
      <c r="LSY10" s="85"/>
      <c r="LSZ10" s="85"/>
      <c r="LTA10" s="85"/>
      <c r="LTB10" s="85"/>
      <c r="LTC10" s="85"/>
      <c r="LTD10" s="85"/>
      <c r="LTE10" s="85"/>
      <c r="LTF10" s="85"/>
      <c r="LTG10" s="85"/>
      <c r="LTH10" s="85"/>
      <c r="LTI10" s="85"/>
      <c r="LTJ10" s="85"/>
      <c r="LTK10" s="85"/>
      <c r="LTL10" s="85"/>
      <c r="LTM10" s="85"/>
      <c r="LTN10" s="85"/>
      <c r="LTO10" s="85"/>
      <c r="LTP10" s="85"/>
      <c r="LTQ10" s="85"/>
      <c r="LTR10" s="85"/>
      <c r="LTS10" s="85"/>
      <c r="LTT10" s="85"/>
      <c r="LTU10" s="85"/>
      <c r="LTV10" s="85"/>
      <c r="LTW10" s="85"/>
      <c r="LTX10" s="85"/>
      <c r="LTY10" s="85"/>
      <c r="LTZ10" s="85"/>
      <c r="LUA10" s="85"/>
      <c r="LUB10" s="85"/>
      <c r="LUC10" s="85"/>
      <c r="LUD10" s="85"/>
      <c r="LUE10" s="85"/>
      <c r="LUF10" s="85"/>
      <c r="LUG10" s="85"/>
      <c r="LUH10" s="85"/>
      <c r="LUI10" s="85"/>
      <c r="LUJ10" s="85"/>
      <c r="LUK10" s="85"/>
      <c r="LUL10" s="85"/>
      <c r="LUM10" s="85"/>
      <c r="LUN10" s="85"/>
      <c r="LUO10" s="85"/>
      <c r="LUP10" s="85"/>
      <c r="LUQ10" s="85"/>
      <c r="LUR10" s="85"/>
      <c r="LUS10" s="85"/>
      <c r="LUT10" s="85"/>
      <c r="LUU10" s="85"/>
      <c r="LUV10" s="85"/>
      <c r="LUW10" s="85"/>
      <c r="LUX10" s="85"/>
      <c r="LUY10" s="85"/>
      <c r="LUZ10" s="85"/>
      <c r="LVA10" s="85"/>
      <c r="LVB10" s="85"/>
      <c r="LVC10" s="85"/>
      <c r="LVD10" s="85"/>
      <c r="LVE10" s="85"/>
      <c r="LVF10" s="85"/>
      <c r="LVG10" s="85"/>
      <c r="LVH10" s="85"/>
      <c r="LVI10" s="85"/>
      <c r="LVJ10" s="85"/>
      <c r="LVK10" s="85"/>
      <c r="LVL10" s="85"/>
      <c r="LVM10" s="85"/>
      <c r="LVN10" s="85"/>
      <c r="LVO10" s="85"/>
      <c r="LVP10" s="85"/>
      <c r="LVQ10" s="85"/>
      <c r="LVR10" s="85"/>
      <c r="LVS10" s="85"/>
      <c r="LVT10" s="85"/>
      <c r="LVU10" s="85"/>
      <c r="LVV10" s="85"/>
      <c r="LVW10" s="85"/>
      <c r="LVX10" s="85"/>
      <c r="LVY10" s="85"/>
      <c r="LVZ10" s="85"/>
      <c r="LWA10" s="85"/>
      <c r="LWB10" s="85"/>
      <c r="LWC10" s="85"/>
      <c r="LWD10" s="85"/>
      <c r="LWE10" s="85"/>
      <c r="LWF10" s="85"/>
      <c r="LWG10" s="85"/>
      <c r="LWH10" s="85"/>
      <c r="LWI10" s="85"/>
      <c r="LWJ10" s="85"/>
      <c r="LWK10" s="85"/>
      <c r="LWL10" s="85"/>
      <c r="LWM10" s="85"/>
      <c r="LWN10" s="85"/>
      <c r="LWO10" s="85"/>
      <c r="LWP10" s="85"/>
      <c r="LWQ10" s="85"/>
      <c r="LWR10" s="85"/>
      <c r="LWS10" s="85"/>
      <c r="LWT10" s="85"/>
      <c r="LWU10" s="85"/>
      <c r="LWV10" s="85"/>
      <c r="LWW10" s="85"/>
      <c r="LWX10" s="85"/>
      <c r="LWY10" s="85"/>
      <c r="LWZ10" s="85"/>
      <c r="LXA10" s="85"/>
      <c r="LXB10" s="85"/>
      <c r="LXC10" s="85"/>
      <c r="LXD10" s="85"/>
      <c r="LXE10" s="85"/>
      <c r="LXF10" s="85"/>
      <c r="LXG10" s="85"/>
      <c r="LXH10" s="85"/>
      <c r="LXI10" s="85"/>
      <c r="LXJ10" s="85"/>
      <c r="LXK10" s="85"/>
      <c r="LXL10" s="85"/>
      <c r="LXM10" s="85"/>
      <c r="LXN10" s="85"/>
      <c r="LXO10" s="85"/>
      <c r="LXP10" s="85"/>
      <c r="LXQ10" s="85"/>
      <c r="LXR10" s="85"/>
      <c r="LXS10" s="85"/>
      <c r="LXT10" s="85"/>
      <c r="LXU10" s="85"/>
      <c r="LXV10" s="85"/>
      <c r="LXW10" s="85"/>
      <c r="LXX10" s="85"/>
      <c r="LXY10" s="85"/>
      <c r="LXZ10" s="85"/>
      <c r="LYA10" s="85"/>
      <c r="LYB10" s="85"/>
      <c r="LYC10" s="85"/>
      <c r="LYD10" s="85"/>
      <c r="LYE10" s="85"/>
      <c r="LYF10" s="85"/>
      <c r="LYG10" s="85"/>
      <c r="LYH10" s="85"/>
      <c r="LYI10" s="85"/>
      <c r="LYJ10" s="85"/>
      <c r="LYK10" s="85"/>
      <c r="LYL10" s="85"/>
      <c r="LYM10" s="85"/>
      <c r="LYN10" s="85"/>
      <c r="LYO10" s="85"/>
      <c r="LYP10" s="85"/>
      <c r="LYQ10" s="85"/>
      <c r="LYR10" s="85"/>
      <c r="LYS10" s="85"/>
      <c r="LYT10" s="85"/>
      <c r="LYU10" s="85"/>
      <c r="LYV10" s="85"/>
      <c r="LYW10" s="85"/>
      <c r="LYX10" s="85"/>
      <c r="LYY10" s="85"/>
      <c r="LYZ10" s="85"/>
      <c r="LZA10" s="85"/>
      <c r="LZB10" s="85"/>
      <c r="LZC10" s="85"/>
      <c r="LZD10" s="85"/>
      <c r="LZE10" s="85"/>
      <c r="LZF10" s="85"/>
      <c r="LZG10" s="85"/>
      <c r="LZH10" s="85"/>
      <c r="LZI10" s="85"/>
      <c r="LZJ10" s="85"/>
      <c r="LZK10" s="85"/>
      <c r="LZL10" s="85"/>
      <c r="LZM10" s="85"/>
      <c r="LZN10" s="85"/>
      <c r="LZO10" s="85"/>
      <c r="LZP10" s="85"/>
      <c r="LZQ10" s="85"/>
      <c r="LZR10" s="85"/>
      <c r="LZS10" s="85"/>
      <c r="LZT10" s="85"/>
      <c r="LZU10" s="85"/>
      <c r="LZV10" s="85"/>
      <c r="LZW10" s="85"/>
      <c r="LZX10" s="85"/>
      <c r="LZY10" s="85"/>
      <c r="LZZ10" s="85"/>
      <c r="MAA10" s="85"/>
      <c r="MAB10" s="85"/>
      <c r="MAC10" s="85"/>
      <c r="MAD10" s="85"/>
      <c r="MAE10" s="85"/>
      <c r="MAF10" s="85"/>
      <c r="MAG10" s="85"/>
      <c r="MAH10" s="85"/>
      <c r="MAI10" s="85"/>
      <c r="MAJ10" s="85"/>
      <c r="MAK10" s="85"/>
      <c r="MAL10" s="85"/>
      <c r="MAM10" s="85"/>
      <c r="MAN10" s="85"/>
      <c r="MAO10" s="85"/>
      <c r="MAP10" s="85"/>
      <c r="MAQ10" s="85"/>
      <c r="MAR10" s="85"/>
      <c r="MAS10" s="85"/>
      <c r="MAT10" s="85"/>
      <c r="MAU10" s="85"/>
      <c r="MAV10" s="85"/>
      <c r="MAW10" s="85"/>
      <c r="MAX10" s="85"/>
      <c r="MAY10" s="85"/>
      <c r="MAZ10" s="85"/>
      <c r="MBA10" s="85"/>
      <c r="MBB10" s="85"/>
      <c r="MBC10" s="85"/>
      <c r="MBD10" s="85"/>
      <c r="MBE10" s="85"/>
      <c r="MBF10" s="85"/>
      <c r="MBG10" s="85"/>
      <c r="MBH10" s="85"/>
      <c r="MBI10" s="85"/>
      <c r="MBJ10" s="85"/>
      <c r="MBK10" s="85"/>
      <c r="MBL10" s="85"/>
      <c r="MBM10" s="85"/>
      <c r="MBN10" s="85"/>
      <c r="MBO10" s="85"/>
      <c r="MBP10" s="85"/>
      <c r="MBQ10" s="85"/>
      <c r="MBR10" s="85"/>
      <c r="MBS10" s="85"/>
      <c r="MBT10" s="85"/>
      <c r="MBU10" s="85"/>
      <c r="MBV10" s="85"/>
      <c r="MBW10" s="85"/>
      <c r="MBX10" s="85"/>
      <c r="MBY10" s="85"/>
      <c r="MBZ10" s="85"/>
      <c r="MCA10" s="85"/>
      <c r="MCB10" s="85"/>
      <c r="MCC10" s="85"/>
      <c r="MCD10" s="85"/>
      <c r="MCE10" s="85"/>
      <c r="MCF10" s="85"/>
      <c r="MCG10" s="85"/>
      <c r="MCH10" s="85"/>
      <c r="MCI10" s="85"/>
      <c r="MCJ10" s="85"/>
      <c r="MCK10" s="85"/>
      <c r="MCL10" s="85"/>
      <c r="MCM10" s="85"/>
      <c r="MCN10" s="85"/>
      <c r="MCO10" s="85"/>
      <c r="MCP10" s="85"/>
      <c r="MCQ10" s="85"/>
      <c r="MCR10" s="85"/>
      <c r="MCS10" s="85"/>
      <c r="MCT10" s="85"/>
      <c r="MCU10" s="85"/>
      <c r="MCV10" s="85"/>
      <c r="MCW10" s="85"/>
      <c r="MCX10" s="85"/>
      <c r="MCY10" s="85"/>
      <c r="MCZ10" s="85"/>
      <c r="MDA10" s="85"/>
      <c r="MDB10" s="85"/>
      <c r="MDC10" s="85"/>
      <c r="MDD10" s="85"/>
      <c r="MDE10" s="85"/>
      <c r="MDF10" s="85"/>
      <c r="MDG10" s="85"/>
      <c r="MDH10" s="85"/>
      <c r="MDI10" s="85"/>
      <c r="MDJ10" s="85"/>
      <c r="MDK10" s="85"/>
      <c r="MDL10" s="85"/>
      <c r="MDM10" s="85"/>
      <c r="MDN10" s="85"/>
      <c r="MDO10" s="85"/>
      <c r="MDP10" s="85"/>
      <c r="MDQ10" s="85"/>
      <c r="MDR10" s="85"/>
      <c r="MDS10" s="85"/>
      <c r="MDT10" s="85"/>
      <c r="MDU10" s="85"/>
      <c r="MDV10" s="85"/>
      <c r="MDW10" s="85"/>
      <c r="MDX10" s="85"/>
      <c r="MDY10" s="85"/>
      <c r="MDZ10" s="85"/>
      <c r="MEA10" s="85"/>
      <c r="MEB10" s="85"/>
      <c r="MEC10" s="85"/>
      <c r="MED10" s="85"/>
      <c r="MEE10" s="85"/>
      <c r="MEF10" s="85"/>
      <c r="MEG10" s="85"/>
      <c r="MEH10" s="85"/>
      <c r="MEI10" s="85"/>
      <c r="MEJ10" s="85"/>
      <c r="MEK10" s="85"/>
      <c r="MEL10" s="85"/>
      <c r="MEM10" s="85"/>
      <c r="MEN10" s="85"/>
      <c r="MEO10" s="85"/>
      <c r="MEP10" s="85"/>
      <c r="MEQ10" s="85"/>
      <c r="MER10" s="85"/>
      <c r="MES10" s="85"/>
      <c r="MET10" s="85"/>
      <c r="MEU10" s="85"/>
      <c r="MEV10" s="85"/>
      <c r="MEW10" s="85"/>
      <c r="MEX10" s="85"/>
      <c r="MEY10" s="85"/>
      <c r="MEZ10" s="85"/>
      <c r="MFA10" s="85"/>
      <c r="MFB10" s="85"/>
      <c r="MFC10" s="85"/>
      <c r="MFD10" s="85"/>
      <c r="MFE10" s="85"/>
      <c r="MFF10" s="85"/>
      <c r="MFG10" s="85"/>
      <c r="MFH10" s="85"/>
      <c r="MFI10" s="85"/>
      <c r="MFJ10" s="85"/>
      <c r="MFK10" s="85"/>
      <c r="MFL10" s="85"/>
      <c r="MFM10" s="85"/>
      <c r="MFN10" s="85"/>
      <c r="MFO10" s="85"/>
      <c r="MFP10" s="85"/>
      <c r="MFQ10" s="85"/>
      <c r="MFR10" s="85"/>
      <c r="MFS10" s="85"/>
      <c r="MFT10" s="85"/>
      <c r="MFU10" s="85"/>
      <c r="MFV10" s="85"/>
      <c r="MFW10" s="85"/>
      <c r="MFX10" s="85"/>
      <c r="MFY10" s="85"/>
      <c r="MFZ10" s="85"/>
      <c r="MGA10" s="85"/>
      <c r="MGB10" s="85"/>
      <c r="MGC10" s="85"/>
      <c r="MGD10" s="85"/>
      <c r="MGE10" s="85"/>
      <c r="MGF10" s="85"/>
      <c r="MGG10" s="85"/>
      <c r="MGH10" s="85"/>
      <c r="MGI10" s="85"/>
      <c r="MGJ10" s="85"/>
      <c r="MGK10" s="85"/>
      <c r="MGL10" s="85"/>
      <c r="MGM10" s="85"/>
      <c r="MGN10" s="85"/>
      <c r="MGO10" s="85"/>
      <c r="MGP10" s="85"/>
      <c r="MGQ10" s="85"/>
      <c r="MGR10" s="85"/>
      <c r="MGS10" s="85"/>
      <c r="MGT10" s="85"/>
      <c r="MGU10" s="85"/>
      <c r="MGV10" s="85"/>
      <c r="MGW10" s="85"/>
      <c r="MGX10" s="85"/>
      <c r="MGY10" s="85"/>
      <c r="MGZ10" s="85"/>
      <c r="MHA10" s="85"/>
      <c r="MHB10" s="85"/>
      <c r="MHC10" s="85"/>
      <c r="MHD10" s="85"/>
      <c r="MHE10" s="85"/>
      <c r="MHF10" s="85"/>
      <c r="MHG10" s="85"/>
      <c r="MHH10" s="85"/>
      <c r="MHI10" s="85"/>
      <c r="MHJ10" s="85"/>
      <c r="MHK10" s="85"/>
      <c r="MHL10" s="85"/>
      <c r="MHM10" s="85"/>
      <c r="MHN10" s="85"/>
      <c r="MHO10" s="85"/>
      <c r="MHP10" s="85"/>
      <c r="MHQ10" s="85"/>
      <c r="MHR10" s="85"/>
      <c r="MHS10" s="85"/>
      <c r="MHT10" s="85"/>
      <c r="MHU10" s="85"/>
      <c r="MHV10" s="85"/>
      <c r="MHW10" s="85"/>
      <c r="MHX10" s="85"/>
      <c r="MHY10" s="85"/>
      <c r="MHZ10" s="85"/>
      <c r="MIA10" s="85"/>
      <c r="MIB10" s="85"/>
      <c r="MIC10" s="85"/>
      <c r="MID10" s="85"/>
      <c r="MIE10" s="85"/>
      <c r="MIF10" s="85"/>
      <c r="MIG10" s="85"/>
      <c r="MIH10" s="85"/>
      <c r="MII10" s="85"/>
      <c r="MIJ10" s="85"/>
      <c r="MIK10" s="85"/>
      <c r="MIL10" s="85"/>
      <c r="MIM10" s="85"/>
      <c r="MIN10" s="85"/>
      <c r="MIO10" s="85"/>
      <c r="MIP10" s="85"/>
      <c r="MIQ10" s="85"/>
      <c r="MIR10" s="85"/>
      <c r="MIS10" s="85"/>
      <c r="MIT10" s="85"/>
      <c r="MIU10" s="85"/>
      <c r="MIV10" s="85"/>
      <c r="MIW10" s="85"/>
      <c r="MIX10" s="85"/>
      <c r="MIY10" s="85"/>
      <c r="MIZ10" s="85"/>
      <c r="MJA10" s="85"/>
      <c r="MJB10" s="85"/>
      <c r="MJC10" s="85"/>
      <c r="MJD10" s="85"/>
      <c r="MJE10" s="85"/>
      <c r="MJF10" s="85"/>
      <c r="MJG10" s="85"/>
      <c r="MJH10" s="85"/>
      <c r="MJI10" s="85"/>
      <c r="MJJ10" s="85"/>
      <c r="MJK10" s="85"/>
      <c r="MJL10" s="85"/>
      <c r="MJM10" s="85"/>
      <c r="MJN10" s="85"/>
      <c r="MJO10" s="85"/>
      <c r="MJP10" s="85"/>
      <c r="MJQ10" s="85"/>
      <c r="MJR10" s="85"/>
      <c r="MJS10" s="85"/>
      <c r="MJT10" s="85"/>
      <c r="MJU10" s="85"/>
      <c r="MJV10" s="85"/>
      <c r="MJW10" s="85"/>
      <c r="MJX10" s="85"/>
      <c r="MJY10" s="85"/>
      <c r="MJZ10" s="85"/>
      <c r="MKA10" s="85"/>
      <c r="MKB10" s="85"/>
      <c r="MKC10" s="85"/>
      <c r="MKD10" s="85"/>
      <c r="MKE10" s="85"/>
      <c r="MKF10" s="85"/>
      <c r="MKG10" s="85"/>
      <c r="MKH10" s="85"/>
      <c r="MKI10" s="85"/>
      <c r="MKJ10" s="85"/>
      <c r="MKK10" s="85"/>
      <c r="MKL10" s="85"/>
      <c r="MKM10" s="85"/>
      <c r="MKN10" s="85"/>
      <c r="MKO10" s="85"/>
      <c r="MKP10" s="85"/>
      <c r="MKQ10" s="85"/>
      <c r="MKR10" s="85"/>
      <c r="MKS10" s="85"/>
      <c r="MKT10" s="85"/>
      <c r="MKU10" s="85"/>
      <c r="MKV10" s="85"/>
      <c r="MKW10" s="85"/>
      <c r="MKX10" s="85"/>
      <c r="MKY10" s="85"/>
      <c r="MKZ10" s="85"/>
      <c r="MLA10" s="85"/>
      <c r="MLB10" s="85"/>
      <c r="MLC10" s="85"/>
      <c r="MLD10" s="85"/>
      <c r="MLE10" s="85"/>
      <c r="MLF10" s="85"/>
      <c r="MLG10" s="85"/>
      <c r="MLH10" s="85"/>
      <c r="MLI10" s="85"/>
      <c r="MLJ10" s="85"/>
      <c r="MLK10" s="85"/>
      <c r="MLL10" s="85"/>
      <c r="MLM10" s="85"/>
      <c r="MLN10" s="85"/>
      <c r="MLO10" s="85"/>
      <c r="MLP10" s="85"/>
      <c r="MLQ10" s="85"/>
      <c r="MLR10" s="85"/>
      <c r="MLS10" s="85"/>
      <c r="MLT10" s="85"/>
      <c r="MLU10" s="85"/>
      <c r="MLV10" s="85"/>
      <c r="MLW10" s="85"/>
      <c r="MLX10" s="85"/>
      <c r="MLY10" s="85"/>
      <c r="MLZ10" s="85"/>
      <c r="MMA10" s="85"/>
      <c r="MMB10" s="85"/>
      <c r="MMC10" s="85"/>
      <c r="MMD10" s="85"/>
      <c r="MME10" s="85"/>
      <c r="MMF10" s="85"/>
      <c r="MMG10" s="85"/>
      <c r="MMH10" s="85"/>
      <c r="MMI10" s="85"/>
      <c r="MMJ10" s="85"/>
      <c r="MMK10" s="85"/>
      <c r="MML10" s="85"/>
      <c r="MMM10" s="85"/>
      <c r="MMN10" s="85"/>
      <c r="MMO10" s="85"/>
      <c r="MMP10" s="85"/>
      <c r="MMQ10" s="85"/>
      <c r="MMR10" s="85"/>
      <c r="MMS10" s="85"/>
      <c r="MMT10" s="85"/>
      <c r="MMU10" s="85"/>
      <c r="MMV10" s="85"/>
      <c r="MMW10" s="85"/>
      <c r="MMX10" s="85"/>
      <c r="MMY10" s="85"/>
      <c r="MMZ10" s="85"/>
      <c r="MNA10" s="85"/>
      <c r="MNB10" s="85"/>
      <c r="MNC10" s="85"/>
      <c r="MND10" s="85"/>
      <c r="MNE10" s="85"/>
      <c r="MNF10" s="85"/>
      <c r="MNG10" s="85"/>
      <c r="MNH10" s="85"/>
      <c r="MNI10" s="85"/>
      <c r="MNJ10" s="85"/>
      <c r="MNK10" s="85"/>
      <c r="MNL10" s="85"/>
      <c r="MNM10" s="85"/>
      <c r="MNN10" s="85"/>
      <c r="MNO10" s="85"/>
      <c r="MNP10" s="85"/>
      <c r="MNQ10" s="85"/>
      <c r="MNR10" s="85"/>
      <c r="MNS10" s="85"/>
      <c r="MNT10" s="85"/>
      <c r="MNU10" s="85"/>
      <c r="MNV10" s="85"/>
      <c r="MNW10" s="85"/>
      <c r="MNX10" s="85"/>
      <c r="MNY10" s="85"/>
      <c r="MNZ10" s="85"/>
      <c r="MOA10" s="85"/>
      <c r="MOB10" s="85"/>
      <c r="MOC10" s="85"/>
      <c r="MOD10" s="85"/>
      <c r="MOE10" s="85"/>
      <c r="MOF10" s="85"/>
      <c r="MOG10" s="85"/>
      <c r="MOH10" s="85"/>
      <c r="MOI10" s="85"/>
      <c r="MOJ10" s="85"/>
      <c r="MOK10" s="85"/>
      <c r="MOL10" s="85"/>
      <c r="MOM10" s="85"/>
      <c r="MON10" s="85"/>
      <c r="MOO10" s="85"/>
      <c r="MOP10" s="85"/>
      <c r="MOQ10" s="85"/>
      <c r="MOR10" s="85"/>
      <c r="MOS10" s="85"/>
      <c r="MOT10" s="85"/>
      <c r="MOU10" s="85"/>
      <c r="MOV10" s="85"/>
      <c r="MOW10" s="85"/>
      <c r="MOX10" s="85"/>
      <c r="MOY10" s="85"/>
      <c r="MOZ10" s="85"/>
      <c r="MPA10" s="85"/>
      <c r="MPB10" s="85"/>
      <c r="MPC10" s="85"/>
      <c r="MPD10" s="85"/>
      <c r="MPE10" s="85"/>
      <c r="MPF10" s="85"/>
      <c r="MPG10" s="85"/>
      <c r="MPH10" s="85"/>
      <c r="MPI10" s="85"/>
      <c r="MPJ10" s="85"/>
      <c r="MPK10" s="85"/>
      <c r="MPL10" s="85"/>
      <c r="MPM10" s="85"/>
      <c r="MPN10" s="85"/>
      <c r="MPO10" s="85"/>
      <c r="MPP10" s="85"/>
      <c r="MPQ10" s="85"/>
      <c r="MPR10" s="85"/>
      <c r="MPS10" s="85"/>
      <c r="MPT10" s="85"/>
      <c r="MPU10" s="85"/>
      <c r="MPV10" s="85"/>
      <c r="MPW10" s="85"/>
      <c r="MPX10" s="85"/>
      <c r="MPY10" s="85"/>
      <c r="MPZ10" s="85"/>
      <c r="MQA10" s="85"/>
      <c r="MQB10" s="85"/>
      <c r="MQC10" s="85"/>
      <c r="MQD10" s="85"/>
      <c r="MQE10" s="85"/>
      <c r="MQF10" s="85"/>
      <c r="MQG10" s="85"/>
      <c r="MQH10" s="85"/>
      <c r="MQI10" s="85"/>
      <c r="MQJ10" s="85"/>
      <c r="MQK10" s="85"/>
      <c r="MQL10" s="85"/>
      <c r="MQM10" s="85"/>
      <c r="MQN10" s="85"/>
      <c r="MQO10" s="85"/>
      <c r="MQP10" s="85"/>
      <c r="MQQ10" s="85"/>
      <c r="MQR10" s="85"/>
      <c r="MQS10" s="85"/>
      <c r="MQT10" s="85"/>
      <c r="MQU10" s="85"/>
      <c r="MQV10" s="85"/>
      <c r="MQW10" s="85"/>
      <c r="MQX10" s="85"/>
      <c r="MQY10" s="85"/>
      <c r="MQZ10" s="85"/>
      <c r="MRA10" s="85"/>
      <c r="MRB10" s="85"/>
      <c r="MRC10" s="85"/>
      <c r="MRD10" s="85"/>
      <c r="MRE10" s="85"/>
      <c r="MRF10" s="85"/>
      <c r="MRG10" s="85"/>
      <c r="MRH10" s="85"/>
      <c r="MRI10" s="85"/>
      <c r="MRJ10" s="85"/>
      <c r="MRK10" s="85"/>
      <c r="MRL10" s="85"/>
      <c r="MRM10" s="85"/>
      <c r="MRN10" s="85"/>
      <c r="MRO10" s="85"/>
      <c r="MRP10" s="85"/>
      <c r="MRQ10" s="85"/>
      <c r="MRR10" s="85"/>
      <c r="MRS10" s="85"/>
      <c r="MRT10" s="85"/>
      <c r="MRU10" s="85"/>
      <c r="MRV10" s="85"/>
      <c r="MRW10" s="85"/>
      <c r="MRX10" s="85"/>
      <c r="MRY10" s="85"/>
      <c r="MRZ10" s="85"/>
      <c r="MSA10" s="85"/>
      <c r="MSB10" s="85"/>
      <c r="MSC10" s="85"/>
      <c r="MSD10" s="85"/>
      <c r="MSE10" s="85"/>
      <c r="MSF10" s="85"/>
      <c r="MSG10" s="85"/>
      <c r="MSH10" s="85"/>
      <c r="MSI10" s="85"/>
      <c r="MSJ10" s="85"/>
      <c r="MSK10" s="85"/>
      <c r="MSL10" s="85"/>
      <c r="MSM10" s="85"/>
      <c r="MSN10" s="85"/>
      <c r="MSO10" s="85"/>
      <c r="MSP10" s="85"/>
      <c r="MSQ10" s="85"/>
      <c r="MSR10" s="85"/>
      <c r="MSS10" s="85"/>
      <c r="MST10" s="85"/>
      <c r="MSU10" s="85"/>
      <c r="MSV10" s="85"/>
      <c r="MSW10" s="85"/>
      <c r="MSX10" s="85"/>
      <c r="MSY10" s="85"/>
      <c r="MSZ10" s="85"/>
      <c r="MTA10" s="85"/>
      <c r="MTB10" s="85"/>
      <c r="MTC10" s="85"/>
      <c r="MTD10" s="85"/>
      <c r="MTE10" s="85"/>
      <c r="MTF10" s="85"/>
      <c r="MTG10" s="85"/>
      <c r="MTH10" s="85"/>
      <c r="MTI10" s="85"/>
      <c r="MTJ10" s="85"/>
      <c r="MTK10" s="85"/>
      <c r="MTL10" s="85"/>
      <c r="MTM10" s="85"/>
      <c r="MTN10" s="85"/>
      <c r="MTO10" s="85"/>
      <c r="MTP10" s="85"/>
      <c r="MTQ10" s="85"/>
      <c r="MTR10" s="85"/>
      <c r="MTS10" s="85"/>
      <c r="MTT10" s="85"/>
      <c r="MTU10" s="85"/>
      <c r="MTV10" s="85"/>
      <c r="MTW10" s="85"/>
      <c r="MTX10" s="85"/>
      <c r="MTY10" s="85"/>
      <c r="MTZ10" s="85"/>
      <c r="MUA10" s="85"/>
      <c r="MUB10" s="85"/>
      <c r="MUC10" s="85"/>
      <c r="MUD10" s="85"/>
      <c r="MUE10" s="85"/>
      <c r="MUF10" s="85"/>
      <c r="MUG10" s="85"/>
      <c r="MUH10" s="85"/>
      <c r="MUI10" s="85"/>
      <c r="MUJ10" s="85"/>
      <c r="MUK10" s="85"/>
      <c r="MUL10" s="85"/>
      <c r="MUM10" s="85"/>
      <c r="MUN10" s="85"/>
      <c r="MUO10" s="85"/>
      <c r="MUP10" s="85"/>
      <c r="MUQ10" s="85"/>
      <c r="MUR10" s="85"/>
      <c r="MUS10" s="85"/>
      <c r="MUT10" s="85"/>
      <c r="MUU10" s="85"/>
      <c r="MUV10" s="85"/>
      <c r="MUW10" s="85"/>
      <c r="MUX10" s="85"/>
      <c r="MUY10" s="85"/>
      <c r="MUZ10" s="85"/>
      <c r="MVA10" s="85"/>
      <c r="MVB10" s="85"/>
      <c r="MVC10" s="85"/>
      <c r="MVD10" s="85"/>
      <c r="MVE10" s="85"/>
      <c r="MVF10" s="85"/>
      <c r="MVG10" s="85"/>
      <c r="MVH10" s="85"/>
      <c r="MVI10" s="85"/>
      <c r="MVJ10" s="85"/>
      <c r="MVK10" s="85"/>
      <c r="MVL10" s="85"/>
      <c r="MVM10" s="85"/>
      <c r="MVN10" s="85"/>
      <c r="MVO10" s="85"/>
      <c r="MVP10" s="85"/>
      <c r="MVQ10" s="85"/>
      <c r="MVR10" s="85"/>
      <c r="MVS10" s="85"/>
      <c r="MVT10" s="85"/>
      <c r="MVU10" s="85"/>
      <c r="MVV10" s="85"/>
      <c r="MVW10" s="85"/>
      <c r="MVX10" s="85"/>
      <c r="MVY10" s="85"/>
      <c r="MVZ10" s="85"/>
      <c r="MWA10" s="85"/>
      <c r="MWB10" s="85"/>
      <c r="MWC10" s="85"/>
      <c r="MWD10" s="85"/>
      <c r="MWE10" s="85"/>
      <c r="MWF10" s="85"/>
      <c r="MWG10" s="85"/>
      <c r="MWH10" s="85"/>
      <c r="MWI10" s="85"/>
      <c r="MWJ10" s="85"/>
      <c r="MWK10" s="85"/>
      <c r="MWL10" s="85"/>
      <c r="MWM10" s="85"/>
      <c r="MWN10" s="85"/>
      <c r="MWO10" s="85"/>
      <c r="MWP10" s="85"/>
      <c r="MWQ10" s="85"/>
      <c r="MWR10" s="85"/>
      <c r="MWS10" s="85"/>
      <c r="MWT10" s="85"/>
      <c r="MWU10" s="85"/>
      <c r="MWV10" s="85"/>
      <c r="MWW10" s="85"/>
      <c r="MWX10" s="85"/>
      <c r="MWY10" s="85"/>
      <c r="MWZ10" s="85"/>
      <c r="MXA10" s="85"/>
      <c r="MXB10" s="85"/>
      <c r="MXC10" s="85"/>
      <c r="MXD10" s="85"/>
      <c r="MXE10" s="85"/>
      <c r="MXF10" s="85"/>
      <c r="MXG10" s="85"/>
      <c r="MXH10" s="85"/>
      <c r="MXI10" s="85"/>
      <c r="MXJ10" s="85"/>
      <c r="MXK10" s="85"/>
      <c r="MXL10" s="85"/>
      <c r="MXM10" s="85"/>
      <c r="MXN10" s="85"/>
      <c r="MXO10" s="85"/>
      <c r="MXP10" s="85"/>
      <c r="MXQ10" s="85"/>
      <c r="MXR10" s="85"/>
      <c r="MXS10" s="85"/>
      <c r="MXT10" s="85"/>
      <c r="MXU10" s="85"/>
      <c r="MXV10" s="85"/>
      <c r="MXW10" s="85"/>
      <c r="MXX10" s="85"/>
      <c r="MXY10" s="85"/>
      <c r="MXZ10" s="85"/>
      <c r="MYA10" s="85"/>
      <c r="MYB10" s="85"/>
      <c r="MYC10" s="85"/>
      <c r="MYD10" s="85"/>
      <c r="MYE10" s="85"/>
      <c r="MYF10" s="85"/>
      <c r="MYG10" s="85"/>
      <c r="MYH10" s="85"/>
      <c r="MYI10" s="85"/>
      <c r="MYJ10" s="85"/>
      <c r="MYK10" s="85"/>
      <c r="MYL10" s="85"/>
      <c r="MYM10" s="85"/>
      <c r="MYN10" s="85"/>
      <c r="MYO10" s="85"/>
      <c r="MYP10" s="85"/>
      <c r="MYQ10" s="85"/>
      <c r="MYR10" s="85"/>
      <c r="MYS10" s="85"/>
      <c r="MYT10" s="85"/>
      <c r="MYU10" s="85"/>
      <c r="MYV10" s="85"/>
      <c r="MYW10" s="85"/>
      <c r="MYX10" s="85"/>
      <c r="MYY10" s="85"/>
      <c r="MYZ10" s="85"/>
      <c r="MZA10" s="85"/>
      <c r="MZB10" s="85"/>
      <c r="MZC10" s="85"/>
      <c r="MZD10" s="85"/>
      <c r="MZE10" s="85"/>
      <c r="MZF10" s="85"/>
      <c r="MZG10" s="85"/>
      <c r="MZH10" s="85"/>
      <c r="MZI10" s="85"/>
      <c r="MZJ10" s="85"/>
      <c r="MZK10" s="85"/>
      <c r="MZL10" s="85"/>
      <c r="MZM10" s="85"/>
      <c r="MZN10" s="85"/>
      <c r="MZO10" s="85"/>
      <c r="MZP10" s="85"/>
      <c r="MZQ10" s="85"/>
      <c r="MZR10" s="85"/>
      <c r="MZS10" s="85"/>
      <c r="MZT10" s="85"/>
      <c r="MZU10" s="85"/>
      <c r="MZV10" s="85"/>
      <c r="MZW10" s="85"/>
      <c r="MZX10" s="85"/>
      <c r="MZY10" s="85"/>
      <c r="MZZ10" s="85"/>
      <c r="NAA10" s="85"/>
      <c r="NAB10" s="85"/>
      <c r="NAC10" s="85"/>
      <c r="NAD10" s="85"/>
      <c r="NAE10" s="85"/>
      <c r="NAF10" s="85"/>
      <c r="NAG10" s="85"/>
      <c r="NAH10" s="85"/>
      <c r="NAI10" s="85"/>
      <c r="NAJ10" s="85"/>
      <c r="NAK10" s="85"/>
      <c r="NAL10" s="85"/>
      <c r="NAM10" s="85"/>
      <c r="NAN10" s="85"/>
      <c r="NAO10" s="85"/>
      <c r="NAP10" s="85"/>
      <c r="NAQ10" s="85"/>
      <c r="NAR10" s="85"/>
      <c r="NAS10" s="85"/>
      <c r="NAT10" s="85"/>
      <c r="NAU10" s="85"/>
      <c r="NAV10" s="85"/>
      <c r="NAW10" s="85"/>
      <c r="NAX10" s="85"/>
      <c r="NAY10" s="85"/>
      <c r="NAZ10" s="85"/>
      <c r="NBA10" s="85"/>
      <c r="NBB10" s="85"/>
      <c r="NBC10" s="85"/>
      <c r="NBD10" s="85"/>
      <c r="NBE10" s="85"/>
      <c r="NBF10" s="85"/>
      <c r="NBG10" s="85"/>
      <c r="NBH10" s="85"/>
      <c r="NBI10" s="85"/>
      <c r="NBJ10" s="85"/>
      <c r="NBK10" s="85"/>
      <c r="NBL10" s="85"/>
      <c r="NBM10" s="85"/>
      <c r="NBN10" s="85"/>
      <c r="NBO10" s="85"/>
      <c r="NBP10" s="85"/>
      <c r="NBQ10" s="85"/>
      <c r="NBR10" s="85"/>
      <c r="NBS10" s="85"/>
      <c r="NBT10" s="85"/>
      <c r="NBU10" s="85"/>
      <c r="NBV10" s="85"/>
      <c r="NBW10" s="85"/>
      <c r="NBX10" s="85"/>
      <c r="NBY10" s="85"/>
      <c r="NBZ10" s="85"/>
      <c r="NCA10" s="85"/>
      <c r="NCB10" s="85"/>
      <c r="NCC10" s="85"/>
      <c r="NCD10" s="85"/>
      <c r="NCE10" s="85"/>
      <c r="NCF10" s="85"/>
      <c r="NCG10" s="85"/>
      <c r="NCH10" s="85"/>
      <c r="NCI10" s="85"/>
      <c r="NCJ10" s="85"/>
      <c r="NCK10" s="85"/>
      <c r="NCL10" s="85"/>
      <c r="NCM10" s="85"/>
      <c r="NCN10" s="85"/>
      <c r="NCO10" s="85"/>
      <c r="NCP10" s="85"/>
      <c r="NCQ10" s="85"/>
      <c r="NCR10" s="85"/>
      <c r="NCS10" s="85"/>
      <c r="NCT10" s="85"/>
      <c r="NCU10" s="85"/>
      <c r="NCV10" s="85"/>
      <c r="NCW10" s="85"/>
      <c r="NCX10" s="85"/>
      <c r="NCY10" s="85"/>
      <c r="NCZ10" s="85"/>
      <c r="NDA10" s="85"/>
      <c r="NDB10" s="85"/>
      <c r="NDC10" s="85"/>
      <c r="NDD10" s="85"/>
      <c r="NDE10" s="85"/>
      <c r="NDF10" s="85"/>
      <c r="NDG10" s="85"/>
      <c r="NDH10" s="85"/>
      <c r="NDI10" s="85"/>
      <c r="NDJ10" s="85"/>
      <c r="NDK10" s="85"/>
      <c r="NDL10" s="85"/>
      <c r="NDM10" s="85"/>
      <c r="NDN10" s="85"/>
      <c r="NDO10" s="85"/>
      <c r="NDP10" s="85"/>
      <c r="NDQ10" s="85"/>
      <c r="NDR10" s="85"/>
      <c r="NDS10" s="85"/>
      <c r="NDT10" s="85"/>
      <c r="NDU10" s="85"/>
      <c r="NDV10" s="85"/>
      <c r="NDW10" s="85"/>
      <c r="NDX10" s="85"/>
      <c r="NDY10" s="85"/>
      <c r="NDZ10" s="85"/>
      <c r="NEA10" s="85"/>
      <c r="NEB10" s="85"/>
      <c r="NEC10" s="85"/>
      <c r="NED10" s="85"/>
      <c r="NEE10" s="85"/>
      <c r="NEF10" s="85"/>
      <c r="NEG10" s="85"/>
      <c r="NEH10" s="85"/>
      <c r="NEI10" s="85"/>
      <c r="NEJ10" s="85"/>
      <c r="NEK10" s="85"/>
      <c r="NEL10" s="85"/>
      <c r="NEM10" s="85"/>
      <c r="NEN10" s="85"/>
      <c r="NEO10" s="85"/>
      <c r="NEP10" s="85"/>
      <c r="NEQ10" s="85"/>
      <c r="NER10" s="85"/>
      <c r="NES10" s="85"/>
      <c r="NET10" s="85"/>
      <c r="NEU10" s="85"/>
      <c r="NEV10" s="85"/>
      <c r="NEW10" s="85"/>
      <c r="NEX10" s="85"/>
      <c r="NEY10" s="85"/>
      <c r="NEZ10" s="85"/>
      <c r="NFA10" s="85"/>
      <c r="NFB10" s="85"/>
      <c r="NFC10" s="85"/>
      <c r="NFD10" s="85"/>
      <c r="NFE10" s="85"/>
      <c r="NFF10" s="85"/>
      <c r="NFG10" s="85"/>
      <c r="NFH10" s="85"/>
      <c r="NFI10" s="85"/>
      <c r="NFJ10" s="85"/>
      <c r="NFK10" s="85"/>
      <c r="NFL10" s="85"/>
      <c r="NFM10" s="85"/>
      <c r="NFN10" s="85"/>
      <c r="NFO10" s="85"/>
      <c r="NFP10" s="85"/>
      <c r="NFQ10" s="85"/>
      <c r="NFR10" s="85"/>
      <c r="NFS10" s="85"/>
      <c r="NFT10" s="85"/>
      <c r="NFU10" s="85"/>
      <c r="NFV10" s="85"/>
      <c r="NFW10" s="85"/>
      <c r="NFX10" s="85"/>
      <c r="NFY10" s="85"/>
      <c r="NFZ10" s="85"/>
      <c r="NGA10" s="85"/>
      <c r="NGB10" s="85"/>
      <c r="NGC10" s="85"/>
      <c r="NGD10" s="85"/>
      <c r="NGE10" s="85"/>
      <c r="NGF10" s="85"/>
      <c r="NGG10" s="85"/>
      <c r="NGH10" s="85"/>
      <c r="NGI10" s="85"/>
      <c r="NGJ10" s="85"/>
      <c r="NGK10" s="85"/>
      <c r="NGL10" s="85"/>
      <c r="NGM10" s="85"/>
      <c r="NGN10" s="85"/>
      <c r="NGO10" s="85"/>
      <c r="NGP10" s="85"/>
      <c r="NGQ10" s="85"/>
      <c r="NGR10" s="85"/>
      <c r="NGS10" s="85"/>
      <c r="NGT10" s="85"/>
      <c r="NGU10" s="85"/>
      <c r="NGV10" s="85"/>
      <c r="NGW10" s="85"/>
      <c r="NGX10" s="85"/>
      <c r="NGY10" s="85"/>
      <c r="NGZ10" s="85"/>
      <c r="NHA10" s="85"/>
      <c r="NHB10" s="85"/>
      <c r="NHC10" s="85"/>
      <c r="NHD10" s="85"/>
      <c r="NHE10" s="85"/>
      <c r="NHF10" s="85"/>
      <c r="NHG10" s="85"/>
      <c r="NHH10" s="85"/>
      <c r="NHI10" s="85"/>
      <c r="NHJ10" s="85"/>
      <c r="NHK10" s="85"/>
      <c r="NHL10" s="85"/>
      <c r="NHM10" s="85"/>
      <c r="NHN10" s="85"/>
      <c r="NHO10" s="85"/>
      <c r="NHP10" s="85"/>
      <c r="NHQ10" s="85"/>
      <c r="NHR10" s="85"/>
      <c r="NHS10" s="85"/>
      <c r="NHT10" s="85"/>
      <c r="NHU10" s="85"/>
      <c r="NHV10" s="85"/>
      <c r="NHW10" s="85"/>
      <c r="NHX10" s="85"/>
      <c r="NHY10" s="85"/>
      <c r="NHZ10" s="85"/>
      <c r="NIA10" s="85"/>
      <c r="NIB10" s="85"/>
      <c r="NIC10" s="85"/>
      <c r="NID10" s="85"/>
      <c r="NIE10" s="85"/>
      <c r="NIF10" s="85"/>
      <c r="NIG10" s="85"/>
      <c r="NIH10" s="85"/>
      <c r="NII10" s="85"/>
      <c r="NIJ10" s="85"/>
      <c r="NIK10" s="85"/>
      <c r="NIL10" s="85"/>
      <c r="NIM10" s="85"/>
      <c r="NIN10" s="85"/>
      <c r="NIO10" s="85"/>
      <c r="NIP10" s="85"/>
      <c r="NIQ10" s="85"/>
      <c r="NIR10" s="85"/>
      <c r="NIS10" s="85"/>
      <c r="NIT10" s="85"/>
      <c r="NIU10" s="85"/>
      <c r="NIV10" s="85"/>
      <c r="NIW10" s="85"/>
      <c r="NIX10" s="85"/>
      <c r="NIY10" s="85"/>
      <c r="NIZ10" s="85"/>
      <c r="NJA10" s="85"/>
      <c r="NJB10" s="85"/>
      <c r="NJC10" s="85"/>
      <c r="NJD10" s="85"/>
      <c r="NJE10" s="85"/>
      <c r="NJF10" s="85"/>
      <c r="NJG10" s="85"/>
      <c r="NJH10" s="85"/>
      <c r="NJI10" s="85"/>
      <c r="NJJ10" s="85"/>
      <c r="NJK10" s="85"/>
      <c r="NJL10" s="85"/>
      <c r="NJM10" s="85"/>
      <c r="NJN10" s="85"/>
      <c r="NJO10" s="85"/>
      <c r="NJP10" s="85"/>
      <c r="NJQ10" s="85"/>
      <c r="NJR10" s="85"/>
      <c r="NJS10" s="85"/>
      <c r="NJT10" s="85"/>
      <c r="NJU10" s="85"/>
      <c r="NJV10" s="85"/>
      <c r="NJW10" s="85"/>
      <c r="NJX10" s="85"/>
      <c r="NJY10" s="85"/>
      <c r="NJZ10" s="85"/>
      <c r="NKA10" s="85"/>
      <c r="NKB10" s="85"/>
      <c r="NKC10" s="85"/>
      <c r="NKD10" s="85"/>
      <c r="NKE10" s="85"/>
      <c r="NKF10" s="85"/>
      <c r="NKG10" s="85"/>
      <c r="NKH10" s="85"/>
      <c r="NKI10" s="85"/>
      <c r="NKJ10" s="85"/>
      <c r="NKK10" s="85"/>
      <c r="NKL10" s="85"/>
      <c r="NKM10" s="85"/>
      <c r="NKN10" s="85"/>
      <c r="NKO10" s="85"/>
      <c r="NKP10" s="85"/>
      <c r="NKQ10" s="85"/>
      <c r="NKR10" s="85"/>
      <c r="NKS10" s="85"/>
      <c r="NKT10" s="85"/>
      <c r="NKU10" s="85"/>
      <c r="NKV10" s="85"/>
      <c r="NKW10" s="85"/>
      <c r="NKX10" s="85"/>
      <c r="NKY10" s="85"/>
      <c r="NKZ10" s="85"/>
      <c r="NLA10" s="85"/>
      <c r="NLB10" s="85"/>
      <c r="NLC10" s="85"/>
      <c r="NLD10" s="85"/>
      <c r="NLE10" s="85"/>
      <c r="NLF10" s="85"/>
      <c r="NLG10" s="85"/>
      <c r="NLH10" s="85"/>
      <c r="NLI10" s="85"/>
      <c r="NLJ10" s="85"/>
      <c r="NLK10" s="85"/>
      <c r="NLL10" s="85"/>
      <c r="NLM10" s="85"/>
      <c r="NLN10" s="85"/>
      <c r="NLO10" s="85"/>
      <c r="NLP10" s="85"/>
      <c r="NLQ10" s="85"/>
      <c r="NLR10" s="85"/>
      <c r="NLS10" s="85"/>
      <c r="NLT10" s="85"/>
      <c r="NLU10" s="85"/>
      <c r="NLV10" s="85"/>
      <c r="NLW10" s="85"/>
      <c r="NLX10" s="85"/>
      <c r="NLY10" s="85"/>
      <c r="NLZ10" s="85"/>
      <c r="NMA10" s="85"/>
      <c r="NMB10" s="85"/>
      <c r="NMC10" s="85"/>
      <c r="NMD10" s="85"/>
      <c r="NME10" s="85"/>
      <c r="NMF10" s="85"/>
      <c r="NMG10" s="85"/>
      <c r="NMH10" s="85"/>
      <c r="NMI10" s="85"/>
      <c r="NMJ10" s="85"/>
      <c r="NMK10" s="85"/>
      <c r="NML10" s="85"/>
      <c r="NMM10" s="85"/>
      <c r="NMN10" s="85"/>
      <c r="NMO10" s="85"/>
      <c r="NMP10" s="85"/>
      <c r="NMQ10" s="85"/>
      <c r="NMR10" s="85"/>
      <c r="NMS10" s="85"/>
      <c r="NMT10" s="85"/>
      <c r="NMU10" s="85"/>
      <c r="NMV10" s="85"/>
      <c r="NMW10" s="85"/>
      <c r="NMX10" s="85"/>
      <c r="NMY10" s="85"/>
      <c r="NMZ10" s="85"/>
      <c r="NNA10" s="85"/>
      <c r="NNB10" s="85"/>
      <c r="NNC10" s="85"/>
      <c r="NND10" s="85"/>
      <c r="NNE10" s="85"/>
      <c r="NNF10" s="85"/>
      <c r="NNG10" s="85"/>
      <c r="NNH10" s="85"/>
      <c r="NNI10" s="85"/>
      <c r="NNJ10" s="85"/>
      <c r="NNK10" s="85"/>
      <c r="NNL10" s="85"/>
      <c r="NNM10" s="85"/>
      <c r="NNN10" s="85"/>
      <c r="NNO10" s="85"/>
      <c r="NNP10" s="85"/>
      <c r="NNQ10" s="85"/>
      <c r="NNR10" s="85"/>
      <c r="NNS10" s="85"/>
      <c r="NNT10" s="85"/>
      <c r="NNU10" s="85"/>
      <c r="NNV10" s="85"/>
      <c r="NNW10" s="85"/>
      <c r="NNX10" s="85"/>
      <c r="NNY10" s="85"/>
      <c r="NNZ10" s="85"/>
      <c r="NOA10" s="85"/>
      <c r="NOB10" s="85"/>
      <c r="NOC10" s="85"/>
      <c r="NOD10" s="85"/>
      <c r="NOE10" s="85"/>
      <c r="NOF10" s="85"/>
      <c r="NOG10" s="85"/>
      <c r="NOH10" s="85"/>
      <c r="NOI10" s="85"/>
      <c r="NOJ10" s="85"/>
      <c r="NOK10" s="85"/>
      <c r="NOL10" s="85"/>
      <c r="NOM10" s="85"/>
      <c r="NON10" s="85"/>
      <c r="NOO10" s="85"/>
      <c r="NOP10" s="85"/>
      <c r="NOQ10" s="85"/>
      <c r="NOR10" s="85"/>
      <c r="NOS10" s="85"/>
      <c r="NOT10" s="85"/>
      <c r="NOU10" s="85"/>
      <c r="NOV10" s="85"/>
      <c r="NOW10" s="85"/>
      <c r="NOX10" s="85"/>
      <c r="NOY10" s="85"/>
      <c r="NOZ10" s="85"/>
      <c r="NPA10" s="85"/>
      <c r="NPB10" s="85"/>
      <c r="NPC10" s="85"/>
      <c r="NPD10" s="85"/>
      <c r="NPE10" s="85"/>
      <c r="NPF10" s="85"/>
      <c r="NPG10" s="85"/>
      <c r="NPH10" s="85"/>
      <c r="NPI10" s="85"/>
      <c r="NPJ10" s="85"/>
      <c r="NPK10" s="85"/>
      <c r="NPL10" s="85"/>
      <c r="NPM10" s="85"/>
      <c r="NPN10" s="85"/>
      <c r="NPO10" s="85"/>
      <c r="NPP10" s="85"/>
      <c r="NPQ10" s="85"/>
      <c r="NPR10" s="85"/>
      <c r="NPS10" s="85"/>
      <c r="NPT10" s="85"/>
      <c r="NPU10" s="85"/>
      <c r="NPV10" s="85"/>
      <c r="NPW10" s="85"/>
      <c r="NPX10" s="85"/>
      <c r="NPY10" s="85"/>
      <c r="NPZ10" s="85"/>
      <c r="NQA10" s="85"/>
      <c r="NQB10" s="85"/>
      <c r="NQC10" s="85"/>
      <c r="NQD10" s="85"/>
      <c r="NQE10" s="85"/>
      <c r="NQF10" s="85"/>
      <c r="NQG10" s="85"/>
      <c r="NQH10" s="85"/>
      <c r="NQI10" s="85"/>
      <c r="NQJ10" s="85"/>
      <c r="NQK10" s="85"/>
      <c r="NQL10" s="85"/>
      <c r="NQM10" s="85"/>
      <c r="NQN10" s="85"/>
      <c r="NQO10" s="85"/>
      <c r="NQP10" s="85"/>
      <c r="NQQ10" s="85"/>
      <c r="NQR10" s="85"/>
      <c r="NQS10" s="85"/>
      <c r="NQT10" s="85"/>
      <c r="NQU10" s="85"/>
      <c r="NQV10" s="85"/>
      <c r="NQW10" s="85"/>
      <c r="NQX10" s="85"/>
      <c r="NQY10" s="85"/>
      <c r="NQZ10" s="85"/>
      <c r="NRA10" s="85"/>
      <c r="NRB10" s="85"/>
      <c r="NRC10" s="85"/>
      <c r="NRD10" s="85"/>
      <c r="NRE10" s="85"/>
      <c r="NRF10" s="85"/>
      <c r="NRG10" s="85"/>
      <c r="NRH10" s="85"/>
      <c r="NRI10" s="85"/>
      <c r="NRJ10" s="85"/>
      <c r="NRK10" s="85"/>
      <c r="NRL10" s="85"/>
      <c r="NRM10" s="85"/>
      <c r="NRN10" s="85"/>
      <c r="NRO10" s="85"/>
      <c r="NRP10" s="85"/>
      <c r="NRQ10" s="85"/>
      <c r="NRR10" s="85"/>
      <c r="NRS10" s="85"/>
      <c r="NRT10" s="85"/>
      <c r="NRU10" s="85"/>
      <c r="NRV10" s="85"/>
      <c r="NRW10" s="85"/>
      <c r="NRX10" s="85"/>
      <c r="NRY10" s="85"/>
      <c r="NRZ10" s="85"/>
      <c r="NSA10" s="85"/>
      <c r="NSB10" s="85"/>
      <c r="NSC10" s="85"/>
      <c r="NSD10" s="85"/>
      <c r="NSE10" s="85"/>
      <c r="NSF10" s="85"/>
      <c r="NSG10" s="85"/>
      <c r="NSH10" s="85"/>
      <c r="NSI10" s="85"/>
      <c r="NSJ10" s="85"/>
      <c r="NSK10" s="85"/>
      <c r="NSL10" s="85"/>
      <c r="NSM10" s="85"/>
      <c r="NSN10" s="85"/>
      <c r="NSO10" s="85"/>
      <c r="NSP10" s="85"/>
      <c r="NSQ10" s="85"/>
      <c r="NSR10" s="85"/>
      <c r="NSS10" s="85"/>
      <c r="NST10" s="85"/>
      <c r="NSU10" s="85"/>
      <c r="NSV10" s="85"/>
      <c r="NSW10" s="85"/>
      <c r="NSX10" s="85"/>
      <c r="NSY10" s="85"/>
      <c r="NSZ10" s="85"/>
      <c r="NTA10" s="85"/>
      <c r="NTB10" s="85"/>
      <c r="NTC10" s="85"/>
      <c r="NTD10" s="85"/>
      <c r="NTE10" s="85"/>
      <c r="NTF10" s="85"/>
      <c r="NTG10" s="85"/>
      <c r="NTH10" s="85"/>
      <c r="NTI10" s="85"/>
      <c r="NTJ10" s="85"/>
      <c r="NTK10" s="85"/>
      <c r="NTL10" s="85"/>
      <c r="NTM10" s="85"/>
      <c r="NTN10" s="85"/>
      <c r="NTO10" s="85"/>
      <c r="NTP10" s="85"/>
      <c r="NTQ10" s="85"/>
      <c r="NTR10" s="85"/>
      <c r="NTS10" s="85"/>
      <c r="NTT10" s="85"/>
      <c r="NTU10" s="85"/>
      <c r="NTV10" s="85"/>
      <c r="NTW10" s="85"/>
      <c r="NTX10" s="85"/>
      <c r="NTY10" s="85"/>
      <c r="NTZ10" s="85"/>
      <c r="NUA10" s="85"/>
      <c r="NUB10" s="85"/>
      <c r="NUC10" s="85"/>
      <c r="NUD10" s="85"/>
      <c r="NUE10" s="85"/>
      <c r="NUF10" s="85"/>
      <c r="NUG10" s="85"/>
      <c r="NUH10" s="85"/>
      <c r="NUI10" s="85"/>
      <c r="NUJ10" s="85"/>
      <c r="NUK10" s="85"/>
      <c r="NUL10" s="85"/>
      <c r="NUM10" s="85"/>
      <c r="NUN10" s="85"/>
      <c r="NUO10" s="85"/>
      <c r="NUP10" s="85"/>
      <c r="NUQ10" s="85"/>
      <c r="NUR10" s="85"/>
      <c r="NUS10" s="85"/>
      <c r="NUT10" s="85"/>
      <c r="NUU10" s="85"/>
      <c r="NUV10" s="85"/>
      <c r="NUW10" s="85"/>
      <c r="NUX10" s="85"/>
      <c r="NUY10" s="85"/>
      <c r="NUZ10" s="85"/>
      <c r="NVA10" s="85"/>
      <c r="NVB10" s="85"/>
      <c r="NVC10" s="85"/>
      <c r="NVD10" s="85"/>
      <c r="NVE10" s="85"/>
      <c r="NVF10" s="85"/>
      <c r="NVG10" s="85"/>
      <c r="NVH10" s="85"/>
      <c r="NVI10" s="85"/>
      <c r="NVJ10" s="85"/>
      <c r="NVK10" s="85"/>
      <c r="NVL10" s="85"/>
      <c r="NVM10" s="85"/>
      <c r="NVN10" s="85"/>
      <c r="NVO10" s="85"/>
      <c r="NVP10" s="85"/>
      <c r="NVQ10" s="85"/>
      <c r="NVR10" s="85"/>
      <c r="NVS10" s="85"/>
      <c r="NVT10" s="85"/>
      <c r="NVU10" s="85"/>
      <c r="NVV10" s="85"/>
      <c r="NVW10" s="85"/>
      <c r="NVX10" s="85"/>
      <c r="NVY10" s="85"/>
      <c r="NVZ10" s="85"/>
      <c r="NWA10" s="85"/>
      <c r="NWB10" s="85"/>
      <c r="NWC10" s="85"/>
      <c r="NWD10" s="85"/>
      <c r="NWE10" s="85"/>
      <c r="NWF10" s="85"/>
      <c r="NWG10" s="85"/>
      <c r="NWH10" s="85"/>
      <c r="NWI10" s="85"/>
      <c r="NWJ10" s="85"/>
      <c r="NWK10" s="85"/>
      <c r="NWL10" s="85"/>
      <c r="NWM10" s="85"/>
      <c r="NWN10" s="85"/>
      <c r="NWO10" s="85"/>
      <c r="NWP10" s="85"/>
      <c r="NWQ10" s="85"/>
      <c r="NWR10" s="85"/>
      <c r="NWS10" s="85"/>
      <c r="NWT10" s="85"/>
      <c r="NWU10" s="85"/>
      <c r="NWV10" s="85"/>
      <c r="NWW10" s="85"/>
      <c r="NWX10" s="85"/>
      <c r="NWY10" s="85"/>
      <c r="NWZ10" s="85"/>
      <c r="NXA10" s="85"/>
      <c r="NXB10" s="85"/>
      <c r="NXC10" s="85"/>
      <c r="NXD10" s="85"/>
      <c r="NXE10" s="85"/>
      <c r="NXF10" s="85"/>
      <c r="NXG10" s="85"/>
      <c r="NXH10" s="85"/>
      <c r="NXI10" s="85"/>
      <c r="NXJ10" s="85"/>
      <c r="NXK10" s="85"/>
      <c r="NXL10" s="85"/>
      <c r="NXM10" s="85"/>
      <c r="NXN10" s="85"/>
      <c r="NXO10" s="85"/>
      <c r="NXP10" s="85"/>
      <c r="NXQ10" s="85"/>
      <c r="NXR10" s="85"/>
      <c r="NXS10" s="85"/>
      <c r="NXT10" s="85"/>
      <c r="NXU10" s="85"/>
      <c r="NXV10" s="85"/>
      <c r="NXW10" s="85"/>
      <c r="NXX10" s="85"/>
      <c r="NXY10" s="85"/>
      <c r="NXZ10" s="85"/>
      <c r="NYA10" s="85"/>
      <c r="NYB10" s="85"/>
      <c r="NYC10" s="85"/>
      <c r="NYD10" s="85"/>
      <c r="NYE10" s="85"/>
      <c r="NYF10" s="85"/>
      <c r="NYG10" s="85"/>
      <c r="NYH10" s="85"/>
      <c r="NYI10" s="85"/>
      <c r="NYJ10" s="85"/>
      <c r="NYK10" s="85"/>
      <c r="NYL10" s="85"/>
      <c r="NYM10" s="85"/>
      <c r="NYN10" s="85"/>
      <c r="NYO10" s="85"/>
      <c r="NYP10" s="85"/>
      <c r="NYQ10" s="85"/>
      <c r="NYR10" s="85"/>
      <c r="NYS10" s="85"/>
      <c r="NYT10" s="85"/>
      <c r="NYU10" s="85"/>
      <c r="NYV10" s="85"/>
      <c r="NYW10" s="85"/>
      <c r="NYX10" s="85"/>
      <c r="NYY10" s="85"/>
      <c r="NYZ10" s="85"/>
      <c r="NZA10" s="85"/>
      <c r="NZB10" s="85"/>
      <c r="NZC10" s="85"/>
      <c r="NZD10" s="85"/>
      <c r="NZE10" s="85"/>
      <c r="NZF10" s="85"/>
      <c r="NZG10" s="85"/>
      <c r="NZH10" s="85"/>
      <c r="NZI10" s="85"/>
      <c r="NZJ10" s="85"/>
      <c r="NZK10" s="85"/>
      <c r="NZL10" s="85"/>
      <c r="NZM10" s="85"/>
      <c r="NZN10" s="85"/>
      <c r="NZO10" s="85"/>
      <c r="NZP10" s="85"/>
      <c r="NZQ10" s="85"/>
      <c r="NZR10" s="85"/>
      <c r="NZS10" s="85"/>
      <c r="NZT10" s="85"/>
      <c r="NZU10" s="85"/>
      <c r="NZV10" s="85"/>
      <c r="NZW10" s="85"/>
      <c r="NZX10" s="85"/>
      <c r="NZY10" s="85"/>
      <c r="NZZ10" s="85"/>
      <c r="OAA10" s="85"/>
      <c r="OAB10" s="85"/>
      <c r="OAC10" s="85"/>
      <c r="OAD10" s="85"/>
      <c r="OAE10" s="85"/>
      <c r="OAF10" s="85"/>
      <c r="OAG10" s="85"/>
      <c r="OAH10" s="85"/>
      <c r="OAI10" s="85"/>
      <c r="OAJ10" s="85"/>
      <c r="OAK10" s="85"/>
      <c r="OAL10" s="85"/>
      <c r="OAM10" s="85"/>
      <c r="OAN10" s="85"/>
      <c r="OAO10" s="85"/>
      <c r="OAP10" s="85"/>
      <c r="OAQ10" s="85"/>
      <c r="OAR10" s="85"/>
      <c r="OAS10" s="85"/>
      <c r="OAT10" s="85"/>
      <c r="OAU10" s="85"/>
      <c r="OAV10" s="85"/>
      <c r="OAW10" s="85"/>
      <c r="OAX10" s="85"/>
      <c r="OAY10" s="85"/>
      <c r="OAZ10" s="85"/>
      <c r="OBA10" s="85"/>
      <c r="OBB10" s="85"/>
      <c r="OBC10" s="85"/>
      <c r="OBD10" s="85"/>
      <c r="OBE10" s="85"/>
      <c r="OBF10" s="85"/>
      <c r="OBG10" s="85"/>
      <c r="OBH10" s="85"/>
      <c r="OBI10" s="85"/>
      <c r="OBJ10" s="85"/>
      <c r="OBK10" s="85"/>
      <c r="OBL10" s="85"/>
      <c r="OBM10" s="85"/>
      <c r="OBN10" s="85"/>
      <c r="OBO10" s="85"/>
      <c r="OBP10" s="85"/>
      <c r="OBQ10" s="85"/>
      <c r="OBR10" s="85"/>
      <c r="OBS10" s="85"/>
      <c r="OBT10" s="85"/>
      <c r="OBU10" s="85"/>
      <c r="OBV10" s="85"/>
      <c r="OBW10" s="85"/>
      <c r="OBX10" s="85"/>
      <c r="OBY10" s="85"/>
      <c r="OBZ10" s="85"/>
      <c r="OCA10" s="85"/>
      <c r="OCB10" s="85"/>
      <c r="OCC10" s="85"/>
      <c r="OCD10" s="85"/>
      <c r="OCE10" s="85"/>
      <c r="OCF10" s="85"/>
      <c r="OCG10" s="85"/>
      <c r="OCH10" s="85"/>
      <c r="OCI10" s="85"/>
      <c r="OCJ10" s="85"/>
      <c r="OCK10" s="85"/>
      <c r="OCL10" s="85"/>
      <c r="OCM10" s="85"/>
      <c r="OCN10" s="85"/>
      <c r="OCO10" s="85"/>
      <c r="OCP10" s="85"/>
      <c r="OCQ10" s="85"/>
      <c r="OCR10" s="85"/>
      <c r="OCS10" s="85"/>
      <c r="OCT10" s="85"/>
      <c r="OCU10" s="85"/>
      <c r="OCV10" s="85"/>
      <c r="OCW10" s="85"/>
      <c r="OCX10" s="85"/>
      <c r="OCY10" s="85"/>
      <c r="OCZ10" s="85"/>
      <c r="ODA10" s="85"/>
      <c r="ODB10" s="85"/>
      <c r="ODC10" s="85"/>
      <c r="ODD10" s="85"/>
      <c r="ODE10" s="85"/>
      <c r="ODF10" s="85"/>
      <c r="ODG10" s="85"/>
      <c r="ODH10" s="85"/>
      <c r="ODI10" s="85"/>
      <c r="ODJ10" s="85"/>
      <c r="ODK10" s="85"/>
      <c r="ODL10" s="85"/>
      <c r="ODM10" s="85"/>
      <c r="ODN10" s="85"/>
      <c r="ODO10" s="85"/>
      <c r="ODP10" s="85"/>
      <c r="ODQ10" s="85"/>
      <c r="ODR10" s="85"/>
      <c r="ODS10" s="85"/>
      <c r="ODT10" s="85"/>
      <c r="ODU10" s="85"/>
      <c r="ODV10" s="85"/>
      <c r="ODW10" s="85"/>
      <c r="ODX10" s="85"/>
      <c r="ODY10" s="85"/>
      <c r="ODZ10" s="85"/>
      <c r="OEA10" s="85"/>
      <c r="OEB10" s="85"/>
      <c r="OEC10" s="85"/>
      <c r="OED10" s="85"/>
      <c r="OEE10" s="85"/>
      <c r="OEF10" s="85"/>
      <c r="OEG10" s="85"/>
      <c r="OEH10" s="85"/>
      <c r="OEI10" s="85"/>
      <c r="OEJ10" s="85"/>
      <c r="OEK10" s="85"/>
      <c r="OEL10" s="85"/>
      <c r="OEM10" s="85"/>
      <c r="OEN10" s="85"/>
      <c r="OEO10" s="85"/>
      <c r="OEP10" s="85"/>
      <c r="OEQ10" s="85"/>
      <c r="OER10" s="85"/>
      <c r="OES10" s="85"/>
      <c r="OET10" s="85"/>
      <c r="OEU10" s="85"/>
      <c r="OEV10" s="85"/>
      <c r="OEW10" s="85"/>
      <c r="OEX10" s="85"/>
      <c r="OEY10" s="85"/>
      <c r="OEZ10" s="85"/>
      <c r="OFA10" s="85"/>
      <c r="OFB10" s="85"/>
      <c r="OFC10" s="85"/>
      <c r="OFD10" s="85"/>
      <c r="OFE10" s="85"/>
      <c r="OFF10" s="85"/>
      <c r="OFG10" s="85"/>
      <c r="OFH10" s="85"/>
      <c r="OFI10" s="85"/>
      <c r="OFJ10" s="85"/>
      <c r="OFK10" s="85"/>
      <c r="OFL10" s="85"/>
      <c r="OFM10" s="85"/>
      <c r="OFN10" s="85"/>
      <c r="OFO10" s="85"/>
      <c r="OFP10" s="85"/>
      <c r="OFQ10" s="85"/>
      <c r="OFR10" s="85"/>
      <c r="OFS10" s="85"/>
      <c r="OFT10" s="85"/>
      <c r="OFU10" s="85"/>
      <c r="OFV10" s="85"/>
      <c r="OFW10" s="85"/>
      <c r="OFX10" s="85"/>
      <c r="OFY10" s="85"/>
      <c r="OFZ10" s="85"/>
      <c r="OGA10" s="85"/>
      <c r="OGB10" s="85"/>
      <c r="OGC10" s="85"/>
      <c r="OGD10" s="85"/>
      <c r="OGE10" s="85"/>
      <c r="OGF10" s="85"/>
      <c r="OGG10" s="85"/>
      <c r="OGH10" s="85"/>
      <c r="OGI10" s="85"/>
      <c r="OGJ10" s="85"/>
      <c r="OGK10" s="85"/>
      <c r="OGL10" s="85"/>
      <c r="OGM10" s="85"/>
      <c r="OGN10" s="85"/>
      <c r="OGO10" s="85"/>
      <c r="OGP10" s="85"/>
      <c r="OGQ10" s="85"/>
      <c r="OGR10" s="85"/>
      <c r="OGS10" s="85"/>
      <c r="OGT10" s="85"/>
      <c r="OGU10" s="85"/>
      <c r="OGV10" s="85"/>
      <c r="OGW10" s="85"/>
      <c r="OGX10" s="85"/>
      <c r="OGY10" s="85"/>
      <c r="OGZ10" s="85"/>
      <c r="OHA10" s="85"/>
      <c r="OHB10" s="85"/>
      <c r="OHC10" s="85"/>
      <c r="OHD10" s="85"/>
      <c r="OHE10" s="85"/>
      <c r="OHF10" s="85"/>
      <c r="OHG10" s="85"/>
      <c r="OHH10" s="85"/>
      <c r="OHI10" s="85"/>
      <c r="OHJ10" s="85"/>
      <c r="OHK10" s="85"/>
      <c r="OHL10" s="85"/>
      <c r="OHM10" s="85"/>
      <c r="OHN10" s="85"/>
      <c r="OHO10" s="85"/>
      <c r="OHP10" s="85"/>
      <c r="OHQ10" s="85"/>
      <c r="OHR10" s="85"/>
      <c r="OHS10" s="85"/>
      <c r="OHT10" s="85"/>
      <c r="OHU10" s="85"/>
      <c r="OHV10" s="85"/>
      <c r="OHW10" s="85"/>
      <c r="OHX10" s="85"/>
      <c r="OHY10" s="85"/>
      <c r="OHZ10" s="85"/>
      <c r="OIA10" s="85"/>
      <c r="OIB10" s="85"/>
      <c r="OIC10" s="85"/>
      <c r="OID10" s="85"/>
      <c r="OIE10" s="85"/>
      <c r="OIF10" s="85"/>
      <c r="OIG10" s="85"/>
      <c r="OIH10" s="85"/>
      <c r="OII10" s="85"/>
      <c r="OIJ10" s="85"/>
      <c r="OIK10" s="85"/>
      <c r="OIL10" s="85"/>
      <c r="OIM10" s="85"/>
      <c r="OIN10" s="85"/>
      <c r="OIO10" s="85"/>
      <c r="OIP10" s="85"/>
      <c r="OIQ10" s="85"/>
      <c r="OIR10" s="85"/>
      <c r="OIS10" s="85"/>
      <c r="OIT10" s="85"/>
      <c r="OIU10" s="85"/>
      <c r="OIV10" s="85"/>
      <c r="OIW10" s="85"/>
      <c r="OIX10" s="85"/>
      <c r="OIY10" s="85"/>
      <c r="OIZ10" s="85"/>
      <c r="OJA10" s="85"/>
      <c r="OJB10" s="85"/>
      <c r="OJC10" s="85"/>
      <c r="OJD10" s="85"/>
      <c r="OJE10" s="85"/>
      <c r="OJF10" s="85"/>
      <c r="OJG10" s="85"/>
      <c r="OJH10" s="85"/>
      <c r="OJI10" s="85"/>
      <c r="OJJ10" s="85"/>
      <c r="OJK10" s="85"/>
      <c r="OJL10" s="85"/>
      <c r="OJM10" s="85"/>
      <c r="OJN10" s="85"/>
      <c r="OJO10" s="85"/>
      <c r="OJP10" s="85"/>
      <c r="OJQ10" s="85"/>
      <c r="OJR10" s="85"/>
      <c r="OJS10" s="85"/>
      <c r="OJT10" s="85"/>
      <c r="OJU10" s="85"/>
      <c r="OJV10" s="85"/>
      <c r="OJW10" s="85"/>
      <c r="OJX10" s="85"/>
      <c r="OJY10" s="85"/>
      <c r="OJZ10" s="85"/>
      <c r="OKA10" s="85"/>
      <c r="OKB10" s="85"/>
      <c r="OKC10" s="85"/>
      <c r="OKD10" s="85"/>
      <c r="OKE10" s="85"/>
      <c r="OKF10" s="85"/>
      <c r="OKG10" s="85"/>
      <c r="OKH10" s="85"/>
      <c r="OKI10" s="85"/>
      <c r="OKJ10" s="85"/>
      <c r="OKK10" s="85"/>
      <c r="OKL10" s="85"/>
      <c r="OKM10" s="85"/>
      <c r="OKN10" s="85"/>
      <c r="OKO10" s="85"/>
      <c r="OKP10" s="85"/>
      <c r="OKQ10" s="85"/>
      <c r="OKR10" s="85"/>
      <c r="OKS10" s="85"/>
      <c r="OKT10" s="85"/>
      <c r="OKU10" s="85"/>
      <c r="OKV10" s="85"/>
      <c r="OKW10" s="85"/>
      <c r="OKX10" s="85"/>
      <c r="OKY10" s="85"/>
      <c r="OKZ10" s="85"/>
      <c r="OLA10" s="85"/>
      <c r="OLB10" s="85"/>
      <c r="OLC10" s="85"/>
      <c r="OLD10" s="85"/>
      <c r="OLE10" s="85"/>
      <c r="OLF10" s="85"/>
      <c r="OLG10" s="85"/>
      <c r="OLH10" s="85"/>
      <c r="OLI10" s="85"/>
      <c r="OLJ10" s="85"/>
      <c r="OLK10" s="85"/>
      <c r="OLL10" s="85"/>
      <c r="OLM10" s="85"/>
      <c r="OLN10" s="85"/>
      <c r="OLO10" s="85"/>
      <c r="OLP10" s="85"/>
      <c r="OLQ10" s="85"/>
      <c r="OLR10" s="85"/>
      <c r="OLS10" s="85"/>
      <c r="OLT10" s="85"/>
      <c r="OLU10" s="85"/>
      <c r="OLV10" s="85"/>
      <c r="OLW10" s="85"/>
      <c r="OLX10" s="85"/>
      <c r="OLY10" s="85"/>
      <c r="OLZ10" s="85"/>
      <c r="OMA10" s="85"/>
      <c r="OMB10" s="85"/>
      <c r="OMC10" s="85"/>
      <c r="OMD10" s="85"/>
      <c r="OME10" s="85"/>
      <c r="OMF10" s="85"/>
      <c r="OMG10" s="85"/>
      <c r="OMH10" s="85"/>
      <c r="OMI10" s="85"/>
      <c r="OMJ10" s="85"/>
      <c r="OMK10" s="85"/>
      <c r="OML10" s="85"/>
      <c r="OMM10" s="85"/>
      <c r="OMN10" s="85"/>
      <c r="OMO10" s="85"/>
      <c r="OMP10" s="85"/>
      <c r="OMQ10" s="85"/>
      <c r="OMR10" s="85"/>
      <c r="OMS10" s="85"/>
      <c r="OMT10" s="85"/>
      <c r="OMU10" s="85"/>
      <c r="OMV10" s="85"/>
      <c r="OMW10" s="85"/>
      <c r="OMX10" s="85"/>
      <c r="OMY10" s="85"/>
      <c r="OMZ10" s="85"/>
      <c r="ONA10" s="85"/>
      <c r="ONB10" s="85"/>
      <c r="ONC10" s="85"/>
      <c r="OND10" s="85"/>
      <c r="ONE10" s="85"/>
      <c r="ONF10" s="85"/>
      <c r="ONG10" s="85"/>
      <c r="ONH10" s="85"/>
      <c r="ONI10" s="85"/>
      <c r="ONJ10" s="85"/>
      <c r="ONK10" s="85"/>
      <c r="ONL10" s="85"/>
      <c r="ONM10" s="85"/>
      <c r="ONN10" s="85"/>
      <c r="ONO10" s="85"/>
      <c r="ONP10" s="85"/>
      <c r="ONQ10" s="85"/>
      <c r="ONR10" s="85"/>
      <c r="ONS10" s="85"/>
      <c r="ONT10" s="85"/>
      <c r="ONU10" s="85"/>
      <c r="ONV10" s="85"/>
      <c r="ONW10" s="85"/>
      <c r="ONX10" s="85"/>
      <c r="ONY10" s="85"/>
      <c r="ONZ10" s="85"/>
      <c r="OOA10" s="85"/>
      <c r="OOB10" s="85"/>
      <c r="OOC10" s="85"/>
      <c r="OOD10" s="85"/>
      <c r="OOE10" s="85"/>
      <c r="OOF10" s="85"/>
      <c r="OOG10" s="85"/>
      <c r="OOH10" s="85"/>
      <c r="OOI10" s="85"/>
      <c r="OOJ10" s="85"/>
      <c r="OOK10" s="85"/>
      <c r="OOL10" s="85"/>
      <c r="OOM10" s="85"/>
      <c r="OON10" s="85"/>
      <c r="OOO10" s="85"/>
      <c r="OOP10" s="85"/>
      <c r="OOQ10" s="85"/>
      <c r="OOR10" s="85"/>
      <c r="OOS10" s="85"/>
      <c r="OOT10" s="85"/>
      <c r="OOU10" s="85"/>
      <c r="OOV10" s="85"/>
      <c r="OOW10" s="85"/>
      <c r="OOX10" s="85"/>
      <c r="OOY10" s="85"/>
      <c r="OOZ10" s="85"/>
      <c r="OPA10" s="85"/>
      <c r="OPB10" s="85"/>
      <c r="OPC10" s="85"/>
      <c r="OPD10" s="85"/>
      <c r="OPE10" s="85"/>
      <c r="OPF10" s="85"/>
      <c r="OPG10" s="85"/>
      <c r="OPH10" s="85"/>
      <c r="OPI10" s="85"/>
      <c r="OPJ10" s="85"/>
      <c r="OPK10" s="85"/>
      <c r="OPL10" s="85"/>
      <c r="OPM10" s="85"/>
      <c r="OPN10" s="85"/>
      <c r="OPO10" s="85"/>
      <c r="OPP10" s="85"/>
      <c r="OPQ10" s="85"/>
      <c r="OPR10" s="85"/>
      <c r="OPS10" s="85"/>
      <c r="OPT10" s="85"/>
      <c r="OPU10" s="85"/>
      <c r="OPV10" s="85"/>
      <c r="OPW10" s="85"/>
      <c r="OPX10" s="85"/>
      <c r="OPY10" s="85"/>
      <c r="OPZ10" s="85"/>
      <c r="OQA10" s="85"/>
      <c r="OQB10" s="85"/>
      <c r="OQC10" s="85"/>
      <c r="OQD10" s="85"/>
      <c r="OQE10" s="85"/>
      <c r="OQF10" s="85"/>
      <c r="OQG10" s="85"/>
      <c r="OQH10" s="85"/>
      <c r="OQI10" s="85"/>
      <c r="OQJ10" s="85"/>
      <c r="OQK10" s="85"/>
      <c r="OQL10" s="85"/>
      <c r="OQM10" s="85"/>
      <c r="OQN10" s="85"/>
      <c r="OQO10" s="85"/>
      <c r="OQP10" s="85"/>
      <c r="OQQ10" s="85"/>
      <c r="OQR10" s="85"/>
      <c r="OQS10" s="85"/>
      <c r="OQT10" s="85"/>
      <c r="OQU10" s="85"/>
      <c r="OQV10" s="85"/>
      <c r="OQW10" s="85"/>
      <c r="OQX10" s="85"/>
      <c r="OQY10" s="85"/>
      <c r="OQZ10" s="85"/>
      <c r="ORA10" s="85"/>
      <c r="ORB10" s="85"/>
      <c r="ORC10" s="85"/>
      <c r="ORD10" s="85"/>
      <c r="ORE10" s="85"/>
      <c r="ORF10" s="85"/>
      <c r="ORG10" s="85"/>
      <c r="ORH10" s="85"/>
      <c r="ORI10" s="85"/>
      <c r="ORJ10" s="85"/>
      <c r="ORK10" s="85"/>
      <c r="ORL10" s="85"/>
      <c r="ORM10" s="85"/>
      <c r="ORN10" s="85"/>
      <c r="ORO10" s="85"/>
      <c r="ORP10" s="85"/>
      <c r="ORQ10" s="85"/>
      <c r="ORR10" s="85"/>
      <c r="ORS10" s="85"/>
      <c r="ORT10" s="85"/>
      <c r="ORU10" s="85"/>
      <c r="ORV10" s="85"/>
      <c r="ORW10" s="85"/>
      <c r="ORX10" s="85"/>
      <c r="ORY10" s="85"/>
      <c r="ORZ10" s="85"/>
      <c r="OSA10" s="85"/>
      <c r="OSB10" s="85"/>
      <c r="OSC10" s="85"/>
      <c r="OSD10" s="85"/>
      <c r="OSE10" s="85"/>
      <c r="OSF10" s="85"/>
      <c r="OSG10" s="85"/>
      <c r="OSH10" s="85"/>
      <c r="OSI10" s="85"/>
      <c r="OSJ10" s="85"/>
      <c r="OSK10" s="85"/>
      <c r="OSL10" s="85"/>
      <c r="OSM10" s="85"/>
      <c r="OSN10" s="85"/>
      <c r="OSO10" s="85"/>
      <c r="OSP10" s="85"/>
      <c r="OSQ10" s="85"/>
      <c r="OSR10" s="85"/>
      <c r="OSS10" s="85"/>
      <c r="OST10" s="85"/>
      <c r="OSU10" s="85"/>
      <c r="OSV10" s="85"/>
      <c r="OSW10" s="85"/>
      <c r="OSX10" s="85"/>
      <c r="OSY10" s="85"/>
      <c r="OSZ10" s="85"/>
      <c r="OTA10" s="85"/>
      <c r="OTB10" s="85"/>
      <c r="OTC10" s="85"/>
      <c r="OTD10" s="85"/>
      <c r="OTE10" s="85"/>
      <c r="OTF10" s="85"/>
      <c r="OTG10" s="85"/>
      <c r="OTH10" s="85"/>
      <c r="OTI10" s="85"/>
      <c r="OTJ10" s="85"/>
      <c r="OTK10" s="85"/>
      <c r="OTL10" s="85"/>
      <c r="OTM10" s="85"/>
      <c r="OTN10" s="85"/>
      <c r="OTO10" s="85"/>
      <c r="OTP10" s="85"/>
      <c r="OTQ10" s="85"/>
      <c r="OTR10" s="85"/>
      <c r="OTS10" s="85"/>
      <c r="OTT10" s="85"/>
      <c r="OTU10" s="85"/>
      <c r="OTV10" s="85"/>
      <c r="OTW10" s="85"/>
      <c r="OTX10" s="85"/>
      <c r="OTY10" s="85"/>
      <c r="OTZ10" s="85"/>
      <c r="OUA10" s="85"/>
      <c r="OUB10" s="85"/>
      <c r="OUC10" s="85"/>
      <c r="OUD10" s="85"/>
      <c r="OUE10" s="85"/>
      <c r="OUF10" s="85"/>
      <c r="OUG10" s="85"/>
      <c r="OUH10" s="85"/>
      <c r="OUI10" s="85"/>
      <c r="OUJ10" s="85"/>
      <c r="OUK10" s="85"/>
      <c r="OUL10" s="85"/>
      <c r="OUM10" s="85"/>
      <c r="OUN10" s="85"/>
      <c r="OUO10" s="85"/>
      <c r="OUP10" s="85"/>
      <c r="OUQ10" s="85"/>
      <c r="OUR10" s="85"/>
      <c r="OUS10" s="85"/>
      <c r="OUT10" s="85"/>
      <c r="OUU10" s="85"/>
      <c r="OUV10" s="85"/>
      <c r="OUW10" s="85"/>
      <c r="OUX10" s="85"/>
      <c r="OUY10" s="85"/>
      <c r="OUZ10" s="85"/>
      <c r="OVA10" s="85"/>
      <c r="OVB10" s="85"/>
      <c r="OVC10" s="85"/>
      <c r="OVD10" s="85"/>
      <c r="OVE10" s="85"/>
      <c r="OVF10" s="85"/>
      <c r="OVG10" s="85"/>
      <c r="OVH10" s="85"/>
      <c r="OVI10" s="85"/>
      <c r="OVJ10" s="85"/>
      <c r="OVK10" s="85"/>
      <c r="OVL10" s="85"/>
      <c r="OVM10" s="85"/>
      <c r="OVN10" s="85"/>
      <c r="OVO10" s="85"/>
      <c r="OVP10" s="85"/>
      <c r="OVQ10" s="85"/>
      <c r="OVR10" s="85"/>
      <c r="OVS10" s="85"/>
      <c r="OVT10" s="85"/>
      <c r="OVU10" s="85"/>
      <c r="OVV10" s="85"/>
      <c r="OVW10" s="85"/>
      <c r="OVX10" s="85"/>
      <c r="OVY10" s="85"/>
      <c r="OVZ10" s="85"/>
      <c r="OWA10" s="85"/>
      <c r="OWB10" s="85"/>
      <c r="OWC10" s="85"/>
      <c r="OWD10" s="85"/>
      <c r="OWE10" s="85"/>
      <c r="OWF10" s="85"/>
      <c r="OWG10" s="85"/>
      <c r="OWH10" s="85"/>
      <c r="OWI10" s="85"/>
      <c r="OWJ10" s="85"/>
      <c r="OWK10" s="85"/>
      <c r="OWL10" s="85"/>
      <c r="OWM10" s="85"/>
      <c r="OWN10" s="85"/>
      <c r="OWO10" s="85"/>
      <c r="OWP10" s="85"/>
      <c r="OWQ10" s="85"/>
      <c r="OWR10" s="85"/>
      <c r="OWS10" s="85"/>
      <c r="OWT10" s="85"/>
      <c r="OWU10" s="85"/>
      <c r="OWV10" s="85"/>
      <c r="OWW10" s="85"/>
      <c r="OWX10" s="85"/>
      <c r="OWY10" s="85"/>
      <c r="OWZ10" s="85"/>
      <c r="OXA10" s="85"/>
      <c r="OXB10" s="85"/>
      <c r="OXC10" s="85"/>
      <c r="OXD10" s="85"/>
      <c r="OXE10" s="85"/>
      <c r="OXF10" s="85"/>
      <c r="OXG10" s="85"/>
      <c r="OXH10" s="85"/>
      <c r="OXI10" s="85"/>
      <c r="OXJ10" s="85"/>
      <c r="OXK10" s="85"/>
      <c r="OXL10" s="85"/>
      <c r="OXM10" s="85"/>
      <c r="OXN10" s="85"/>
      <c r="OXO10" s="85"/>
      <c r="OXP10" s="85"/>
      <c r="OXQ10" s="85"/>
      <c r="OXR10" s="85"/>
      <c r="OXS10" s="85"/>
      <c r="OXT10" s="85"/>
      <c r="OXU10" s="85"/>
      <c r="OXV10" s="85"/>
      <c r="OXW10" s="85"/>
      <c r="OXX10" s="85"/>
      <c r="OXY10" s="85"/>
      <c r="OXZ10" s="85"/>
      <c r="OYA10" s="85"/>
      <c r="OYB10" s="85"/>
      <c r="OYC10" s="85"/>
      <c r="OYD10" s="85"/>
      <c r="OYE10" s="85"/>
      <c r="OYF10" s="85"/>
      <c r="OYG10" s="85"/>
      <c r="OYH10" s="85"/>
      <c r="OYI10" s="85"/>
      <c r="OYJ10" s="85"/>
      <c r="OYK10" s="85"/>
      <c r="OYL10" s="85"/>
      <c r="OYM10" s="85"/>
      <c r="OYN10" s="85"/>
      <c r="OYO10" s="85"/>
      <c r="OYP10" s="85"/>
      <c r="OYQ10" s="85"/>
      <c r="OYR10" s="85"/>
      <c r="OYS10" s="85"/>
      <c r="OYT10" s="85"/>
      <c r="OYU10" s="85"/>
      <c r="OYV10" s="85"/>
      <c r="OYW10" s="85"/>
      <c r="OYX10" s="85"/>
      <c r="OYY10" s="85"/>
      <c r="OYZ10" s="85"/>
      <c r="OZA10" s="85"/>
      <c r="OZB10" s="85"/>
      <c r="OZC10" s="85"/>
      <c r="OZD10" s="85"/>
      <c r="OZE10" s="85"/>
      <c r="OZF10" s="85"/>
      <c r="OZG10" s="85"/>
      <c r="OZH10" s="85"/>
      <c r="OZI10" s="85"/>
      <c r="OZJ10" s="85"/>
      <c r="OZK10" s="85"/>
      <c r="OZL10" s="85"/>
      <c r="OZM10" s="85"/>
      <c r="OZN10" s="85"/>
      <c r="OZO10" s="85"/>
      <c r="OZP10" s="85"/>
      <c r="OZQ10" s="85"/>
      <c r="OZR10" s="85"/>
      <c r="OZS10" s="85"/>
      <c r="OZT10" s="85"/>
      <c r="OZU10" s="85"/>
      <c r="OZV10" s="85"/>
      <c r="OZW10" s="85"/>
      <c r="OZX10" s="85"/>
      <c r="OZY10" s="85"/>
      <c r="OZZ10" s="85"/>
      <c r="PAA10" s="85"/>
      <c r="PAB10" s="85"/>
      <c r="PAC10" s="85"/>
      <c r="PAD10" s="85"/>
      <c r="PAE10" s="85"/>
      <c r="PAF10" s="85"/>
      <c r="PAG10" s="85"/>
      <c r="PAH10" s="85"/>
      <c r="PAI10" s="85"/>
      <c r="PAJ10" s="85"/>
      <c r="PAK10" s="85"/>
      <c r="PAL10" s="85"/>
      <c r="PAM10" s="85"/>
      <c r="PAN10" s="85"/>
      <c r="PAO10" s="85"/>
      <c r="PAP10" s="85"/>
      <c r="PAQ10" s="85"/>
      <c r="PAR10" s="85"/>
      <c r="PAS10" s="85"/>
      <c r="PAT10" s="85"/>
      <c r="PAU10" s="85"/>
      <c r="PAV10" s="85"/>
      <c r="PAW10" s="85"/>
      <c r="PAX10" s="85"/>
      <c r="PAY10" s="85"/>
      <c r="PAZ10" s="85"/>
      <c r="PBA10" s="85"/>
      <c r="PBB10" s="85"/>
      <c r="PBC10" s="85"/>
      <c r="PBD10" s="85"/>
      <c r="PBE10" s="85"/>
      <c r="PBF10" s="85"/>
      <c r="PBG10" s="85"/>
      <c r="PBH10" s="85"/>
      <c r="PBI10" s="85"/>
      <c r="PBJ10" s="85"/>
      <c r="PBK10" s="85"/>
      <c r="PBL10" s="85"/>
      <c r="PBM10" s="85"/>
      <c r="PBN10" s="85"/>
      <c r="PBO10" s="85"/>
      <c r="PBP10" s="85"/>
      <c r="PBQ10" s="85"/>
      <c r="PBR10" s="85"/>
      <c r="PBS10" s="85"/>
      <c r="PBT10" s="85"/>
      <c r="PBU10" s="85"/>
      <c r="PBV10" s="85"/>
      <c r="PBW10" s="85"/>
      <c r="PBX10" s="85"/>
      <c r="PBY10" s="85"/>
      <c r="PBZ10" s="85"/>
      <c r="PCA10" s="85"/>
      <c r="PCB10" s="85"/>
      <c r="PCC10" s="85"/>
      <c r="PCD10" s="85"/>
      <c r="PCE10" s="85"/>
      <c r="PCF10" s="85"/>
      <c r="PCG10" s="85"/>
      <c r="PCH10" s="85"/>
      <c r="PCI10" s="85"/>
      <c r="PCJ10" s="85"/>
      <c r="PCK10" s="85"/>
      <c r="PCL10" s="85"/>
      <c r="PCM10" s="85"/>
      <c r="PCN10" s="85"/>
      <c r="PCO10" s="85"/>
      <c r="PCP10" s="85"/>
      <c r="PCQ10" s="85"/>
      <c r="PCR10" s="85"/>
      <c r="PCS10" s="85"/>
      <c r="PCT10" s="85"/>
      <c r="PCU10" s="85"/>
      <c r="PCV10" s="85"/>
      <c r="PCW10" s="85"/>
      <c r="PCX10" s="85"/>
      <c r="PCY10" s="85"/>
      <c r="PCZ10" s="85"/>
      <c r="PDA10" s="85"/>
      <c r="PDB10" s="85"/>
      <c r="PDC10" s="85"/>
      <c r="PDD10" s="85"/>
      <c r="PDE10" s="85"/>
      <c r="PDF10" s="85"/>
      <c r="PDG10" s="85"/>
      <c r="PDH10" s="85"/>
      <c r="PDI10" s="85"/>
      <c r="PDJ10" s="85"/>
      <c r="PDK10" s="85"/>
      <c r="PDL10" s="85"/>
      <c r="PDM10" s="85"/>
      <c r="PDN10" s="85"/>
      <c r="PDO10" s="85"/>
      <c r="PDP10" s="85"/>
      <c r="PDQ10" s="85"/>
      <c r="PDR10" s="85"/>
      <c r="PDS10" s="85"/>
      <c r="PDT10" s="85"/>
      <c r="PDU10" s="85"/>
      <c r="PDV10" s="85"/>
      <c r="PDW10" s="85"/>
      <c r="PDX10" s="85"/>
      <c r="PDY10" s="85"/>
      <c r="PDZ10" s="85"/>
      <c r="PEA10" s="85"/>
      <c r="PEB10" s="85"/>
      <c r="PEC10" s="85"/>
      <c r="PED10" s="85"/>
      <c r="PEE10" s="85"/>
      <c r="PEF10" s="85"/>
      <c r="PEG10" s="85"/>
      <c r="PEH10" s="85"/>
      <c r="PEI10" s="85"/>
      <c r="PEJ10" s="85"/>
      <c r="PEK10" s="85"/>
      <c r="PEL10" s="85"/>
      <c r="PEM10" s="85"/>
      <c r="PEN10" s="85"/>
      <c r="PEO10" s="85"/>
      <c r="PEP10" s="85"/>
      <c r="PEQ10" s="85"/>
      <c r="PER10" s="85"/>
      <c r="PES10" s="85"/>
      <c r="PET10" s="85"/>
      <c r="PEU10" s="85"/>
      <c r="PEV10" s="85"/>
      <c r="PEW10" s="85"/>
      <c r="PEX10" s="85"/>
      <c r="PEY10" s="85"/>
      <c r="PEZ10" s="85"/>
      <c r="PFA10" s="85"/>
      <c r="PFB10" s="85"/>
      <c r="PFC10" s="85"/>
      <c r="PFD10" s="85"/>
      <c r="PFE10" s="85"/>
      <c r="PFF10" s="85"/>
      <c r="PFG10" s="85"/>
      <c r="PFH10" s="85"/>
      <c r="PFI10" s="85"/>
      <c r="PFJ10" s="85"/>
      <c r="PFK10" s="85"/>
      <c r="PFL10" s="85"/>
      <c r="PFM10" s="85"/>
      <c r="PFN10" s="85"/>
      <c r="PFO10" s="85"/>
      <c r="PFP10" s="85"/>
      <c r="PFQ10" s="85"/>
      <c r="PFR10" s="85"/>
      <c r="PFS10" s="85"/>
      <c r="PFT10" s="85"/>
      <c r="PFU10" s="85"/>
      <c r="PFV10" s="85"/>
      <c r="PFW10" s="85"/>
      <c r="PFX10" s="85"/>
      <c r="PFY10" s="85"/>
      <c r="PFZ10" s="85"/>
      <c r="PGA10" s="85"/>
      <c r="PGB10" s="85"/>
      <c r="PGC10" s="85"/>
      <c r="PGD10" s="85"/>
      <c r="PGE10" s="85"/>
      <c r="PGF10" s="85"/>
      <c r="PGG10" s="85"/>
      <c r="PGH10" s="85"/>
      <c r="PGI10" s="85"/>
      <c r="PGJ10" s="85"/>
      <c r="PGK10" s="85"/>
      <c r="PGL10" s="85"/>
      <c r="PGM10" s="85"/>
      <c r="PGN10" s="85"/>
      <c r="PGO10" s="85"/>
      <c r="PGP10" s="85"/>
      <c r="PGQ10" s="85"/>
      <c r="PGR10" s="85"/>
      <c r="PGS10" s="85"/>
      <c r="PGT10" s="85"/>
      <c r="PGU10" s="85"/>
      <c r="PGV10" s="85"/>
      <c r="PGW10" s="85"/>
      <c r="PGX10" s="85"/>
      <c r="PGY10" s="85"/>
      <c r="PGZ10" s="85"/>
      <c r="PHA10" s="85"/>
      <c r="PHB10" s="85"/>
      <c r="PHC10" s="85"/>
      <c r="PHD10" s="85"/>
      <c r="PHE10" s="85"/>
      <c r="PHF10" s="85"/>
      <c r="PHG10" s="85"/>
      <c r="PHH10" s="85"/>
      <c r="PHI10" s="85"/>
      <c r="PHJ10" s="85"/>
      <c r="PHK10" s="85"/>
      <c r="PHL10" s="85"/>
      <c r="PHM10" s="85"/>
      <c r="PHN10" s="85"/>
      <c r="PHO10" s="85"/>
      <c r="PHP10" s="85"/>
      <c r="PHQ10" s="85"/>
      <c r="PHR10" s="85"/>
      <c r="PHS10" s="85"/>
      <c r="PHT10" s="85"/>
      <c r="PHU10" s="85"/>
      <c r="PHV10" s="85"/>
      <c r="PHW10" s="85"/>
      <c r="PHX10" s="85"/>
      <c r="PHY10" s="85"/>
      <c r="PHZ10" s="85"/>
      <c r="PIA10" s="85"/>
      <c r="PIB10" s="85"/>
      <c r="PIC10" s="85"/>
      <c r="PID10" s="85"/>
      <c r="PIE10" s="85"/>
      <c r="PIF10" s="85"/>
      <c r="PIG10" s="85"/>
      <c r="PIH10" s="85"/>
      <c r="PII10" s="85"/>
      <c r="PIJ10" s="85"/>
      <c r="PIK10" s="85"/>
      <c r="PIL10" s="85"/>
      <c r="PIM10" s="85"/>
      <c r="PIN10" s="85"/>
      <c r="PIO10" s="85"/>
      <c r="PIP10" s="85"/>
      <c r="PIQ10" s="85"/>
      <c r="PIR10" s="85"/>
      <c r="PIS10" s="85"/>
      <c r="PIT10" s="85"/>
      <c r="PIU10" s="85"/>
      <c r="PIV10" s="85"/>
      <c r="PIW10" s="85"/>
      <c r="PIX10" s="85"/>
      <c r="PIY10" s="85"/>
      <c r="PIZ10" s="85"/>
      <c r="PJA10" s="85"/>
      <c r="PJB10" s="85"/>
      <c r="PJC10" s="85"/>
      <c r="PJD10" s="85"/>
      <c r="PJE10" s="85"/>
      <c r="PJF10" s="85"/>
      <c r="PJG10" s="85"/>
      <c r="PJH10" s="85"/>
      <c r="PJI10" s="85"/>
      <c r="PJJ10" s="85"/>
      <c r="PJK10" s="85"/>
      <c r="PJL10" s="85"/>
      <c r="PJM10" s="85"/>
      <c r="PJN10" s="85"/>
      <c r="PJO10" s="85"/>
      <c r="PJP10" s="85"/>
      <c r="PJQ10" s="85"/>
      <c r="PJR10" s="85"/>
      <c r="PJS10" s="85"/>
      <c r="PJT10" s="85"/>
      <c r="PJU10" s="85"/>
      <c r="PJV10" s="85"/>
      <c r="PJW10" s="85"/>
      <c r="PJX10" s="85"/>
      <c r="PJY10" s="85"/>
      <c r="PJZ10" s="85"/>
      <c r="PKA10" s="85"/>
      <c r="PKB10" s="85"/>
      <c r="PKC10" s="85"/>
      <c r="PKD10" s="85"/>
      <c r="PKE10" s="85"/>
      <c r="PKF10" s="85"/>
      <c r="PKG10" s="85"/>
      <c r="PKH10" s="85"/>
      <c r="PKI10" s="85"/>
      <c r="PKJ10" s="85"/>
      <c r="PKK10" s="85"/>
      <c r="PKL10" s="85"/>
      <c r="PKM10" s="85"/>
      <c r="PKN10" s="85"/>
      <c r="PKO10" s="85"/>
      <c r="PKP10" s="85"/>
      <c r="PKQ10" s="85"/>
      <c r="PKR10" s="85"/>
      <c r="PKS10" s="85"/>
      <c r="PKT10" s="85"/>
      <c r="PKU10" s="85"/>
      <c r="PKV10" s="85"/>
      <c r="PKW10" s="85"/>
      <c r="PKX10" s="85"/>
      <c r="PKY10" s="85"/>
      <c r="PKZ10" s="85"/>
      <c r="PLA10" s="85"/>
      <c r="PLB10" s="85"/>
      <c r="PLC10" s="85"/>
      <c r="PLD10" s="85"/>
      <c r="PLE10" s="85"/>
      <c r="PLF10" s="85"/>
      <c r="PLG10" s="85"/>
      <c r="PLH10" s="85"/>
      <c r="PLI10" s="85"/>
      <c r="PLJ10" s="85"/>
      <c r="PLK10" s="85"/>
      <c r="PLL10" s="85"/>
      <c r="PLM10" s="85"/>
      <c r="PLN10" s="85"/>
      <c r="PLO10" s="85"/>
      <c r="PLP10" s="85"/>
      <c r="PLQ10" s="85"/>
      <c r="PLR10" s="85"/>
      <c r="PLS10" s="85"/>
      <c r="PLT10" s="85"/>
      <c r="PLU10" s="85"/>
      <c r="PLV10" s="85"/>
      <c r="PLW10" s="85"/>
      <c r="PLX10" s="85"/>
      <c r="PLY10" s="85"/>
      <c r="PLZ10" s="85"/>
      <c r="PMA10" s="85"/>
      <c r="PMB10" s="85"/>
      <c r="PMC10" s="85"/>
      <c r="PMD10" s="85"/>
      <c r="PME10" s="85"/>
      <c r="PMF10" s="85"/>
      <c r="PMG10" s="85"/>
      <c r="PMH10" s="85"/>
      <c r="PMI10" s="85"/>
      <c r="PMJ10" s="85"/>
      <c r="PMK10" s="85"/>
      <c r="PML10" s="85"/>
      <c r="PMM10" s="85"/>
      <c r="PMN10" s="85"/>
      <c r="PMO10" s="85"/>
      <c r="PMP10" s="85"/>
      <c r="PMQ10" s="85"/>
      <c r="PMR10" s="85"/>
      <c r="PMS10" s="85"/>
      <c r="PMT10" s="85"/>
      <c r="PMU10" s="85"/>
      <c r="PMV10" s="85"/>
      <c r="PMW10" s="85"/>
      <c r="PMX10" s="85"/>
      <c r="PMY10" s="85"/>
      <c r="PMZ10" s="85"/>
      <c r="PNA10" s="85"/>
      <c r="PNB10" s="85"/>
      <c r="PNC10" s="85"/>
      <c r="PND10" s="85"/>
      <c r="PNE10" s="85"/>
      <c r="PNF10" s="85"/>
      <c r="PNG10" s="85"/>
      <c r="PNH10" s="85"/>
      <c r="PNI10" s="85"/>
      <c r="PNJ10" s="85"/>
      <c r="PNK10" s="85"/>
      <c r="PNL10" s="85"/>
      <c r="PNM10" s="85"/>
      <c r="PNN10" s="85"/>
      <c r="PNO10" s="85"/>
      <c r="PNP10" s="85"/>
      <c r="PNQ10" s="85"/>
      <c r="PNR10" s="85"/>
      <c r="PNS10" s="85"/>
      <c r="PNT10" s="85"/>
      <c r="PNU10" s="85"/>
      <c r="PNV10" s="85"/>
      <c r="PNW10" s="85"/>
      <c r="PNX10" s="85"/>
      <c r="PNY10" s="85"/>
      <c r="PNZ10" s="85"/>
      <c r="POA10" s="85"/>
      <c r="POB10" s="85"/>
      <c r="POC10" s="85"/>
      <c r="POD10" s="85"/>
      <c r="POE10" s="85"/>
      <c r="POF10" s="85"/>
      <c r="POG10" s="85"/>
      <c r="POH10" s="85"/>
      <c r="POI10" s="85"/>
      <c r="POJ10" s="85"/>
      <c r="POK10" s="85"/>
      <c r="POL10" s="85"/>
      <c r="POM10" s="85"/>
      <c r="PON10" s="85"/>
      <c r="POO10" s="85"/>
      <c r="POP10" s="85"/>
      <c r="POQ10" s="85"/>
      <c r="POR10" s="85"/>
      <c r="POS10" s="85"/>
      <c r="POT10" s="85"/>
      <c r="POU10" s="85"/>
      <c r="POV10" s="85"/>
      <c r="POW10" s="85"/>
      <c r="POX10" s="85"/>
      <c r="POY10" s="85"/>
      <c r="POZ10" s="85"/>
      <c r="PPA10" s="85"/>
      <c r="PPB10" s="85"/>
      <c r="PPC10" s="85"/>
      <c r="PPD10" s="85"/>
      <c r="PPE10" s="85"/>
      <c r="PPF10" s="85"/>
      <c r="PPG10" s="85"/>
      <c r="PPH10" s="85"/>
      <c r="PPI10" s="85"/>
      <c r="PPJ10" s="85"/>
      <c r="PPK10" s="85"/>
      <c r="PPL10" s="85"/>
      <c r="PPM10" s="85"/>
      <c r="PPN10" s="85"/>
      <c r="PPO10" s="85"/>
      <c r="PPP10" s="85"/>
      <c r="PPQ10" s="85"/>
      <c r="PPR10" s="85"/>
      <c r="PPS10" s="85"/>
      <c r="PPT10" s="85"/>
      <c r="PPU10" s="85"/>
      <c r="PPV10" s="85"/>
      <c r="PPW10" s="85"/>
      <c r="PPX10" s="85"/>
      <c r="PPY10" s="85"/>
      <c r="PPZ10" s="85"/>
      <c r="PQA10" s="85"/>
      <c r="PQB10" s="85"/>
      <c r="PQC10" s="85"/>
      <c r="PQD10" s="85"/>
      <c r="PQE10" s="85"/>
      <c r="PQF10" s="85"/>
      <c r="PQG10" s="85"/>
      <c r="PQH10" s="85"/>
      <c r="PQI10" s="85"/>
      <c r="PQJ10" s="85"/>
      <c r="PQK10" s="85"/>
      <c r="PQL10" s="85"/>
      <c r="PQM10" s="85"/>
      <c r="PQN10" s="85"/>
      <c r="PQO10" s="85"/>
      <c r="PQP10" s="85"/>
      <c r="PQQ10" s="85"/>
      <c r="PQR10" s="85"/>
      <c r="PQS10" s="85"/>
      <c r="PQT10" s="85"/>
      <c r="PQU10" s="85"/>
      <c r="PQV10" s="85"/>
      <c r="PQW10" s="85"/>
      <c r="PQX10" s="85"/>
      <c r="PQY10" s="85"/>
      <c r="PQZ10" s="85"/>
      <c r="PRA10" s="85"/>
      <c r="PRB10" s="85"/>
      <c r="PRC10" s="85"/>
      <c r="PRD10" s="85"/>
      <c r="PRE10" s="85"/>
      <c r="PRF10" s="85"/>
      <c r="PRG10" s="85"/>
      <c r="PRH10" s="85"/>
      <c r="PRI10" s="85"/>
      <c r="PRJ10" s="85"/>
      <c r="PRK10" s="85"/>
      <c r="PRL10" s="85"/>
      <c r="PRM10" s="85"/>
      <c r="PRN10" s="85"/>
      <c r="PRO10" s="85"/>
      <c r="PRP10" s="85"/>
      <c r="PRQ10" s="85"/>
      <c r="PRR10" s="85"/>
      <c r="PRS10" s="85"/>
      <c r="PRT10" s="85"/>
      <c r="PRU10" s="85"/>
      <c r="PRV10" s="85"/>
      <c r="PRW10" s="85"/>
      <c r="PRX10" s="85"/>
      <c r="PRY10" s="85"/>
      <c r="PRZ10" s="85"/>
      <c r="PSA10" s="85"/>
      <c r="PSB10" s="85"/>
      <c r="PSC10" s="85"/>
      <c r="PSD10" s="85"/>
      <c r="PSE10" s="85"/>
      <c r="PSF10" s="85"/>
      <c r="PSG10" s="85"/>
      <c r="PSH10" s="85"/>
      <c r="PSI10" s="85"/>
      <c r="PSJ10" s="85"/>
      <c r="PSK10" s="85"/>
      <c r="PSL10" s="85"/>
      <c r="PSM10" s="85"/>
      <c r="PSN10" s="85"/>
      <c r="PSO10" s="85"/>
      <c r="PSP10" s="85"/>
      <c r="PSQ10" s="85"/>
      <c r="PSR10" s="85"/>
      <c r="PSS10" s="85"/>
      <c r="PST10" s="85"/>
      <c r="PSU10" s="85"/>
      <c r="PSV10" s="85"/>
      <c r="PSW10" s="85"/>
      <c r="PSX10" s="85"/>
      <c r="PSY10" s="85"/>
      <c r="PSZ10" s="85"/>
      <c r="PTA10" s="85"/>
      <c r="PTB10" s="85"/>
      <c r="PTC10" s="85"/>
      <c r="PTD10" s="85"/>
      <c r="PTE10" s="85"/>
      <c r="PTF10" s="85"/>
      <c r="PTG10" s="85"/>
      <c r="PTH10" s="85"/>
      <c r="PTI10" s="85"/>
      <c r="PTJ10" s="85"/>
      <c r="PTK10" s="85"/>
      <c r="PTL10" s="85"/>
      <c r="PTM10" s="85"/>
      <c r="PTN10" s="85"/>
      <c r="PTO10" s="85"/>
      <c r="PTP10" s="85"/>
      <c r="PTQ10" s="85"/>
      <c r="PTR10" s="85"/>
      <c r="PTS10" s="85"/>
      <c r="PTT10" s="85"/>
      <c r="PTU10" s="85"/>
      <c r="PTV10" s="85"/>
      <c r="PTW10" s="85"/>
      <c r="PTX10" s="85"/>
      <c r="PTY10" s="85"/>
      <c r="PTZ10" s="85"/>
      <c r="PUA10" s="85"/>
      <c r="PUB10" s="85"/>
      <c r="PUC10" s="85"/>
      <c r="PUD10" s="85"/>
      <c r="PUE10" s="85"/>
      <c r="PUF10" s="85"/>
      <c r="PUG10" s="85"/>
      <c r="PUH10" s="85"/>
      <c r="PUI10" s="85"/>
      <c r="PUJ10" s="85"/>
      <c r="PUK10" s="85"/>
      <c r="PUL10" s="85"/>
      <c r="PUM10" s="85"/>
      <c r="PUN10" s="85"/>
      <c r="PUO10" s="85"/>
      <c r="PUP10" s="85"/>
      <c r="PUQ10" s="85"/>
      <c r="PUR10" s="85"/>
      <c r="PUS10" s="85"/>
      <c r="PUT10" s="85"/>
      <c r="PUU10" s="85"/>
      <c r="PUV10" s="85"/>
      <c r="PUW10" s="85"/>
      <c r="PUX10" s="85"/>
      <c r="PUY10" s="85"/>
      <c r="PUZ10" s="85"/>
      <c r="PVA10" s="85"/>
      <c r="PVB10" s="85"/>
      <c r="PVC10" s="85"/>
      <c r="PVD10" s="85"/>
      <c r="PVE10" s="85"/>
      <c r="PVF10" s="85"/>
      <c r="PVG10" s="85"/>
      <c r="PVH10" s="85"/>
      <c r="PVI10" s="85"/>
      <c r="PVJ10" s="85"/>
      <c r="PVK10" s="85"/>
      <c r="PVL10" s="85"/>
      <c r="PVM10" s="85"/>
      <c r="PVN10" s="85"/>
      <c r="PVO10" s="85"/>
      <c r="PVP10" s="85"/>
      <c r="PVQ10" s="85"/>
      <c r="PVR10" s="85"/>
      <c r="PVS10" s="85"/>
      <c r="PVT10" s="85"/>
      <c r="PVU10" s="85"/>
      <c r="PVV10" s="85"/>
      <c r="PVW10" s="85"/>
      <c r="PVX10" s="85"/>
      <c r="PVY10" s="85"/>
      <c r="PVZ10" s="85"/>
      <c r="PWA10" s="85"/>
      <c r="PWB10" s="85"/>
      <c r="PWC10" s="85"/>
      <c r="PWD10" s="85"/>
      <c r="PWE10" s="85"/>
      <c r="PWF10" s="85"/>
      <c r="PWG10" s="85"/>
      <c r="PWH10" s="85"/>
      <c r="PWI10" s="85"/>
      <c r="PWJ10" s="85"/>
      <c r="PWK10" s="85"/>
      <c r="PWL10" s="85"/>
      <c r="PWM10" s="85"/>
      <c r="PWN10" s="85"/>
      <c r="PWO10" s="85"/>
      <c r="PWP10" s="85"/>
      <c r="PWQ10" s="85"/>
      <c r="PWR10" s="85"/>
      <c r="PWS10" s="85"/>
      <c r="PWT10" s="85"/>
      <c r="PWU10" s="85"/>
      <c r="PWV10" s="85"/>
      <c r="PWW10" s="85"/>
      <c r="PWX10" s="85"/>
      <c r="PWY10" s="85"/>
      <c r="PWZ10" s="85"/>
      <c r="PXA10" s="85"/>
      <c r="PXB10" s="85"/>
      <c r="PXC10" s="85"/>
      <c r="PXD10" s="85"/>
      <c r="PXE10" s="85"/>
      <c r="PXF10" s="85"/>
      <c r="PXG10" s="85"/>
      <c r="PXH10" s="85"/>
      <c r="PXI10" s="85"/>
      <c r="PXJ10" s="85"/>
      <c r="PXK10" s="85"/>
      <c r="PXL10" s="85"/>
      <c r="PXM10" s="85"/>
      <c r="PXN10" s="85"/>
      <c r="PXO10" s="85"/>
      <c r="PXP10" s="85"/>
      <c r="PXQ10" s="85"/>
      <c r="PXR10" s="85"/>
      <c r="PXS10" s="85"/>
      <c r="PXT10" s="85"/>
      <c r="PXU10" s="85"/>
      <c r="PXV10" s="85"/>
      <c r="PXW10" s="85"/>
      <c r="PXX10" s="85"/>
      <c r="PXY10" s="85"/>
      <c r="PXZ10" s="85"/>
      <c r="PYA10" s="85"/>
      <c r="PYB10" s="85"/>
      <c r="PYC10" s="85"/>
      <c r="PYD10" s="85"/>
      <c r="PYE10" s="85"/>
      <c r="PYF10" s="85"/>
      <c r="PYG10" s="85"/>
      <c r="PYH10" s="85"/>
      <c r="PYI10" s="85"/>
      <c r="PYJ10" s="85"/>
      <c r="PYK10" s="85"/>
      <c r="PYL10" s="85"/>
      <c r="PYM10" s="85"/>
      <c r="PYN10" s="85"/>
      <c r="PYO10" s="85"/>
      <c r="PYP10" s="85"/>
      <c r="PYQ10" s="85"/>
      <c r="PYR10" s="85"/>
      <c r="PYS10" s="85"/>
      <c r="PYT10" s="85"/>
      <c r="PYU10" s="85"/>
      <c r="PYV10" s="85"/>
      <c r="PYW10" s="85"/>
      <c r="PYX10" s="85"/>
      <c r="PYY10" s="85"/>
      <c r="PYZ10" s="85"/>
      <c r="PZA10" s="85"/>
      <c r="PZB10" s="85"/>
      <c r="PZC10" s="85"/>
      <c r="PZD10" s="85"/>
      <c r="PZE10" s="85"/>
      <c r="PZF10" s="85"/>
      <c r="PZG10" s="85"/>
      <c r="PZH10" s="85"/>
      <c r="PZI10" s="85"/>
      <c r="PZJ10" s="85"/>
      <c r="PZK10" s="85"/>
      <c r="PZL10" s="85"/>
      <c r="PZM10" s="85"/>
      <c r="PZN10" s="85"/>
      <c r="PZO10" s="85"/>
      <c r="PZP10" s="85"/>
      <c r="PZQ10" s="85"/>
      <c r="PZR10" s="85"/>
      <c r="PZS10" s="85"/>
      <c r="PZT10" s="85"/>
      <c r="PZU10" s="85"/>
      <c r="PZV10" s="85"/>
      <c r="PZW10" s="85"/>
      <c r="PZX10" s="85"/>
      <c r="PZY10" s="85"/>
      <c r="PZZ10" s="85"/>
      <c r="QAA10" s="85"/>
      <c r="QAB10" s="85"/>
      <c r="QAC10" s="85"/>
      <c r="QAD10" s="85"/>
      <c r="QAE10" s="85"/>
      <c r="QAF10" s="85"/>
      <c r="QAG10" s="85"/>
      <c r="QAH10" s="85"/>
      <c r="QAI10" s="85"/>
      <c r="QAJ10" s="85"/>
      <c r="QAK10" s="85"/>
      <c r="QAL10" s="85"/>
      <c r="QAM10" s="85"/>
      <c r="QAN10" s="85"/>
      <c r="QAO10" s="85"/>
      <c r="QAP10" s="85"/>
      <c r="QAQ10" s="85"/>
      <c r="QAR10" s="85"/>
      <c r="QAS10" s="85"/>
      <c r="QAT10" s="85"/>
      <c r="QAU10" s="85"/>
      <c r="QAV10" s="85"/>
      <c r="QAW10" s="85"/>
      <c r="QAX10" s="85"/>
      <c r="QAY10" s="85"/>
      <c r="QAZ10" s="85"/>
      <c r="QBA10" s="85"/>
      <c r="QBB10" s="85"/>
      <c r="QBC10" s="85"/>
      <c r="QBD10" s="85"/>
      <c r="QBE10" s="85"/>
      <c r="QBF10" s="85"/>
      <c r="QBG10" s="85"/>
      <c r="QBH10" s="85"/>
      <c r="QBI10" s="85"/>
      <c r="QBJ10" s="85"/>
      <c r="QBK10" s="85"/>
      <c r="QBL10" s="85"/>
      <c r="QBM10" s="85"/>
      <c r="QBN10" s="85"/>
      <c r="QBO10" s="85"/>
      <c r="QBP10" s="85"/>
      <c r="QBQ10" s="85"/>
      <c r="QBR10" s="85"/>
      <c r="QBS10" s="85"/>
      <c r="QBT10" s="85"/>
      <c r="QBU10" s="85"/>
      <c r="QBV10" s="85"/>
      <c r="QBW10" s="85"/>
      <c r="QBX10" s="85"/>
      <c r="QBY10" s="85"/>
      <c r="QBZ10" s="85"/>
      <c r="QCA10" s="85"/>
      <c r="QCB10" s="85"/>
      <c r="QCC10" s="85"/>
      <c r="QCD10" s="85"/>
      <c r="QCE10" s="85"/>
      <c r="QCF10" s="85"/>
      <c r="QCG10" s="85"/>
      <c r="QCH10" s="85"/>
      <c r="QCI10" s="85"/>
      <c r="QCJ10" s="85"/>
      <c r="QCK10" s="85"/>
      <c r="QCL10" s="85"/>
      <c r="QCM10" s="85"/>
      <c r="QCN10" s="85"/>
      <c r="QCO10" s="85"/>
      <c r="QCP10" s="85"/>
      <c r="QCQ10" s="85"/>
      <c r="QCR10" s="85"/>
      <c r="QCS10" s="85"/>
      <c r="QCT10" s="85"/>
      <c r="QCU10" s="85"/>
      <c r="QCV10" s="85"/>
      <c r="QCW10" s="85"/>
      <c r="QCX10" s="85"/>
      <c r="QCY10" s="85"/>
      <c r="QCZ10" s="85"/>
      <c r="QDA10" s="85"/>
      <c r="QDB10" s="85"/>
      <c r="QDC10" s="85"/>
      <c r="QDD10" s="85"/>
      <c r="QDE10" s="85"/>
      <c r="QDF10" s="85"/>
      <c r="QDG10" s="85"/>
      <c r="QDH10" s="85"/>
      <c r="QDI10" s="85"/>
      <c r="QDJ10" s="85"/>
      <c r="QDK10" s="85"/>
      <c r="QDL10" s="85"/>
      <c r="QDM10" s="85"/>
      <c r="QDN10" s="85"/>
      <c r="QDO10" s="85"/>
      <c r="QDP10" s="85"/>
      <c r="QDQ10" s="85"/>
      <c r="QDR10" s="85"/>
      <c r="QDS10" s="85"/>
      <c r="QDT10" s="85"/>
      <c r="QDU10" s="85"/>
      <c r="QDV10" s="85"/>
      <c r="QDW10" s="85"/>
      <c r="QDX10" s="85"/>
      <c r="QDY10" s="85"/>
      <c r="QDZ10" s="85"/>
      <c r="QEA10" s="85"/>
      <c r="QEB10" s="85"/>
      <c r="QEC10" s="85"/>
      <c r="QED10" s="85"/>
      <c r="QEE10" s="85"/>
      <c r="QEF10" s="85"/>
      <c r="QEG10" s="85"/>
      <c r="QEH10" s="85"/>
      <c r="QEI10" s="85"/>
      <c r="QEJ10" s="85"/>
      <c r="QEK10" s="85"/>
      <c r="QEL10" s="85"/>
      <c r="QEM10" s="85"/>
      <c r="QEN10" s="85"/>
      <c r="QEO10" s="85"/>
      <c r="QEP10" s="85"/>
      <c r="QEQ10" s="85"/>
      <c r="QER10" s="85"/>
      <c r="QES10" s="85"/>
      <c r="QET10" s="85"/>
      <c r="QEU10" s="85"/>
      <c r="QEV10" s="85"/>
      <c r="QEW10" s="85"/>
      <c r="QEX10" s="85"/>
      <c r="QEY10" s="85"/>
      <c r="QEZ10" s="85"/>
      <c r="QFA10" s="85"/>
      <c r="QFB10" s="85"/>
      <c r="QFC10" s="85"/>
      <c r="QFD10" s="85"/>
      <c r="QFE10" s="85"/>
      <c r="QFF10" s="85"/>
      <c r="QFG10" s="85"/>
      <c r="QFH10" s="85"/>
      <c r="QFI10" s="85"/>
      <c r="QFJ10" s="85"/>
      <c r="QFK10" s="85"/>
      <c r="QFL10" s="85"/>
      <c r="QFM10" s="85"/>
      <c r="QFN10" s="85"/>
      <c r="QFO10" s="85"/>
      <c r="QFP10" s="85"/>
      <c r="QFQ10" s="85"/>
      <c r="QFR10" s="85"/>
      <c r="QFS10" s="85"/>
      <c r="QFT10" s="85"/>
      <c r="QFU10" s="85"/>
      <c r="QFV10" s="85"/>
      <c r="QFW10" s="85"/>
      <c r="QFX10" s="85"/>
      <c r="QFY10" s="85"/>
      <c r="QFZ10" s="85"/>
      <c r="QGA10" s="85"/>
      <c r="QGB10" s="85"/>
      <c r="QGC10" s="85"/>
      <c r="QGD10" s="85"/>
      <c r="QGE10" s="85"/>
      <c r="QGF10" s="85"/>
      <c r="QGG10" s="85"/>
      <c r="QGH10" s="85"/>
      <c r="QGI10" s="85"/>
      <c r="QGJ10" s="85"/>
      <c r="QGK10" s="85"/>
      <c r="QGL10" s="85"/>
      <c r="QGM10" s="85"/>
      <c r="QGN10" s="85"/>
      <c r="QGO10" s="85"/>
      <c r="QGP10" s="85"/>
      <c r="QGQ10" s="85"/>
      <c r="QGR10" s="85"/>
      <c r="QGS10" s="85"/>
      <c r="QGT10" s="85"/>
      <c r="QGU10" s="85"/>
      <c r="QGV10" s="85"/>
      <c r="QGW10" s="85"/>
      <c r="QGX10" s="85"/>
      <c r="QGY10" s="85"/>
      <c r="QGZ10" s="85"/>
      <c r="QHA10" s="85"/>
      <c r="QHB10" s="85"/>
      <c r="QHC10" s="85"/>
      <c r="QHD10" s="85"/>
      <c r="QHE10" s="85"/>
      <c r="QHF10" s="85"/>
      <c r="QHG10" s="85"/>
      <c r="QHH10" s="85"/>
      <c r="QHI10" s="85"/>
      <c r="QHJ10" s="85"/>
      <c r="QHK10" s="85"/>
      <c r="QHL10" s="85"/>
      <c r="QHM10" s="85"/>
      <c r="QHN10" s="85"/>
      <c r="QHO10" s="85"/>
      <c r="QHP10" s="85"/>
      <c r="QHQ10" s="85"/>
      <c r="QHR10" s="85"/>
      <c r="QHS10" s="85"/>
      <c r="QHT10" s="85"/>
      <c r="QHU10" s="85"/>
      <c r="QHV10" s="85"/>
      <c r="QHW10" s="85"/>
      <c r="QHX10" s="85"/>
      <c r="QHY10" s="85"/>
      <c r="QHZ10" s="85"/>
      <c r="QIA10" s="85"/>
      <c r="QIB10" s="85"/>
      <c r="QIC10" s="85"/>
      <c r="QID10" s="85"/>
      <c r="QIE10" s="85"/>
      <c r="QIF10" s="85"/>
      <c r="QIG10" s="85"/>
      <c r="QIH10" s="85"/>
      <c r="QII10" s="85"/>
      <c r="QIJ10" s="85"/>
      <c r="QIK10" s="85"/>
      <c r="QIL10" s="85"/>
      <c r="QIM10" s="85"/>
      <c r="QIN10" s="85"/>
      <c r="QIO10" s="85"/>
      <c r="QIP10" s="85"/>
      <c r="QIQ10" s="85"/>
      <c r="QIR10" s="85"/>
      <c r="QIS10" s="85"/>
      <c r="QIT10" s="85"/>
      <c r="QIU10" s="85"/>
      <c r="QIV10" s="85"/>
      <c r="QIW10" s="85"/>
      <c r="QIX10" s="85"/>
      <c r="QIY10" s="85"/>
      <c r="QIZ10" s="85"/>
      <c r="QJA10" s="85"/>
      <c r="QJB10" s="85"/>
      <c r="QJC10" s="85"/>
      <c r="QJD10" s="85"/>
      <c r="QJE10" s="85"/>
      <c r="QJF10" s="85"/>
      <c r="QJG10" s="85"/>
      <c r="QJH10" s="85"/>
      <c r="QJI10" s="85"/>
      <c r="QJJ10" s="85"/>
      <c r="QJK10" s="85"/>
      <c r="QJL10" s="85"/>
      <c r="QJM10" s="85"/>
      <c r="QJN10" s="85"/>
      <c r="QJO10" s="85"/>
      <c r="QJP10" s="85"/>
      <c r="QJQ10" s="85"/>
      <c r="QJR10" s="85"/>
      <c r="QJS10" s="85"/>
      <c r="QJT10" s="85"/>
      <c r="QJU10" s="85"/>
      <c r="QJV10" s="85"/>
      <c r="QJW10" s="85"/>
      <c r="QJX10" s="85"/>
      <c r="QJY10" s="85"/>
      <c r="QJZ10" s="85"/>
      <c r="QKA10" s="85"/>
      <c r="QKB10" s="85"/>
      <c r="QKC10" s="85"/>
      <c r="QKD10" s="85"/>
      <c r="QKE10" s="85"/>
      <c r="QKF10" s="85"/>
      <c r="QKG10" s="85"/>
      <c r="QKH10" s="85"/>
      <c r="QKI10" s="85"/>
      <c r="QKJ10" s="85"/>
      <c r="QKK10" s="85"/>
      <c r="QKL10" s="85"/>
      <c r="QKM10" s="85"/>
      <c r="QKN10" s="85"/>
      <c r="QKO10" s="85"/>
      <c r="QKP10" s="85"/>
      <c r="QKQ10" s="85"/>
      <c r="QKR10" s="85"/>
      <c r="QKS10" s="85"/>
      <c r="QKT10" s="85"/>
      <c r="QKU10" s="85"/>
      <c r="QKV10" s="85"/>
      <c r="QKW10" s="85"/>
      <c r="QKX10" s="85"/>
      <c r="QKY10" s="85"/>
      <c r="QKZ10" s="85"/>
      <c r="QLA10" s="85"/>
      <c r="QLB10" s="85"/>
      <c r="QLC10" s="85"/>
      <c r="QLD10" s="85"/>
      <c r="QLE10" s="85"/>
      <c r="QLF10" s="85"/>
      <c r="QLG10" s="85"/>
      <c r="QLH10" s="85"/>
      <c r="QLI10" s="85"/>
      <c r="QLJ10" s="85"/>
      <c r="QLK10" s="85"/>
      <c r="QLL10" s="85"/>
      <c r="QLM10" s="85"/>
      <c r="QLN10" s="85"/>
      <c r="QLO10" s="85"/>
      <c r="QLP10" s="85"/>
      <c r="QLQ10" s="85"/>
      <c r="QLR10" s="85"/>
      <c r="QLS10" s="85"/>
      <c r="QLT10" s="85"/>
      <c r="QLU10" s="85"/>
      <c r="QLV10" s="85"/>
      <c r="QLW10" s="85"/>
      <c r="QLX10" s="85"/>
      <c r="QLY10" s="85"/>
      <c r="QLZ10" s="85"/>
      <c r="QMA10" s="85"/>
      <c r="QMB10" s="85"/>
      <c r="QMC10" s="85"/>
      <c r="QMD10" s="85"/>
      <c r="QME10" s="85"/>
      <c r="QMF10" s="85"/>
      <c r="QMG10" s="85"/>
      <c r="QMH10" s="85"/>
      <c r="QMI10" s="85"/>
      <c r="QMJ10" s="85"/>
      <c r="QMK10" s="85"/>
      <c r="QML10" s="85"/>
      <c r="QMM10" s="85"/>
      <c r="QMN10" s="85"/>
      <c r="QMO10" s="85"/>
      <c r="QMP10" s="85"/>
      <c r="QMQ10" s="85"/>
      <c r="QMR10" s="85"/>
      <c r="QMS10" s="85"/>
      <c r="QMT10" s="85"/>
      <c r="QMU10" s="85"/>
      <c r="QMV10" s="85"/>
      <c r="QMW10" s="85"/>
      <c r="QMX10" s="85"/>
      <c r="QMY10" s="85"/>
      <c r="QMZ10" s="85"/>
      <c r="QNA10" s="85"/>
      <c r="QNB10" s="85"/>
      <c r="QNC10" s="85"/>
      <c r="QND10" s="85"/>
      <c r="QNE10" s="85"/>
      <c r="QNF10" s="85"/>
      <c r="QNG10" s="85"/>
      <c r="QNH10" s="85"/>
      <c r="QNI10" s="85"/>
      <c r="QNJ10" s="85"/>
      <c r="QNK10" s="85"/>
      <c r="QNL10" s="85"/>
      <c r="QNM10" s="85"/>
      <c r="QNN10" s="85"/>
      <c r="QNO10" s="85"/>
      <c r="QNP10" s="85"/>
      <c r="QNQ10" s="85"/>
      <c r="QNR10" s="85"/>
      <c r="QNS10" s="85"/>
      <c r="QNT10" s="85"/>
      <c r="QNU10" s="85"/>
      <c r="QNV10" s="85"/>
      <c r="QNW10" s="85"/>
      <c r="QNX10" s="85"/>
      <c r="QNY10" s="85"/>
      <c r="QNZ10" s="85"/>
      <c r="QOA10" s="85"/>
      <c r="QOB10" s="85"/>
      <c r="QOC10" s="85"/>
      <c r="QOD10" s="85"/>
      <c r="QOE10" s="85"/>
      <c r="QOF10" s="85"/>
      <c r="QOG10" s="85"/>
      <c r="QOH10" s="85"/>
      <c r="QOI10" s="85"/>
      <c r="QOJ10" s="85"/>
      <c r="QOK10" s="85"/>
      <c r="QOL10" s="85"/>
      <c r="QOM10" s="85"/>
      <c r="QON10" s="85"/>
      <c r="QOO10" s="85"/>
      <c r="QOP10" s="85"/>
      <c r="QOQ10" s="85"/>
      <c r="QOR10" s="85"/>
      <c r="QOS10" s="85"/>
      <c r="QOT10" s="85"/>
      <c r="QOU10" s="85"/>
      <c r="QOV10" s="85"/>
      <c r="QOW10" s="85"/>
      <c r="QOX10" s="85"/>
      <c r="QOY10" s="85"/>
      <c r="QOZ10" s="85"/>
      <c r="QPA10" s="85"/>
      <c r="QPB10" s="85"/>
      <c r="QPC10" s="85"/>
      <c r="QPD10" s="85"/>
      <c r="QPE10" s="85"/>
      <c r="QPF10" s="85"/>
      <c r="QPG10" s="85"/>
      <c r="QPH10" s="85"/>
      <c r="QPI10" s="85"/>
      <c r="QPJ10" s="85"/>
      <c r="QPK10" s="85"/>
      <c r="QPL10" s="85"/>
      <c r="QPM10" s="85"/>
      <c r="QPN10" s="85"/>
      <c r="QPO10" s="85"/>
      <c r="QPP10" s="85"/>
      <c r="QPQ10" s="85"/>
      <c r="QPR10" s="85"/>
      <c r="QPS10" s="85"/>
      <c r="QPT10" s="85"/>
      <c r="QPU10" s="85"/>
      <c r="QPV10" s="85"/>
      <c r="QPW10" s="85"/>
      <c r="QPX10" s="85"/>
      <c r="QPY10" s="85"/>
      <c r="QPZ10" s="85"/>
      <c r="QQA10" s="85"/>
      <c r="QQB10" s="85"/>
      <c r="QQC10" s="85"/>
      <c r="QQD10" s="85"/>
      <c r="QQE10" s="85"/>
      <c r="QQF10" s="85"/>
      <c r="QQG10" s="85"/>
      <c r="QQH10" s="85"/>
      <c r="QQI10" s="85"/>
      <c r="QQJ10" s="85"/>
      <c r="QQK10" s="85"/>
      <c r="QQL10" s="85"/>
      <c r="QQM10" s="85"/>
      <c r="QQN10" s="85"/>
      <c r="QQO10" s="85"/>
      <c r="QQP10" s="85"/>
      <c r="QQQ10" s="85"/>
      <c r="QQR10" s="85"/>
      <c r="QQS10" s="85"/>
      <c r="QQT10" s="85"/>
      <c r="QQU10" s="85"/>
      <c r="QQV10" s="85"/>
      <c r="QQW10" s="85"/>
      <c r="QQX10" s="85"/>
      <c r="QQY10" s="85"/>
      <c r="QQZ10" s="85"/>
      <c r="QRA10" s="85"/>
      <c r="QRB10" s="85"/>
      <c r="QRC10" s="85"/>
      <c r="QRD10" s="85"/>
      <c r="QRE10" s="85"/>
      <c r="QRF10" s="85"/>
      <c r="QRG10" s="85"/>
      <c r="QRH10" s="85"/>
      <c r="QRI10" s="85"/>
      <c r="QRJ10" s="85"/>
      <c r="QRK10" s="85"/>
      <c r="QRL10" s="85"/>
      <c r="QRM10" s="85"/>
      <c r="QRN10" s="85"/>
      <c r="QRO10" s="85"/>
      <c r="QRP10" s="85"/>
      <c r="QRQ10" s="85"/>
      <c r="QRR10" s="85"/>
      <c r="QRS10" s="85"/>
      <c r="QRT10" s="85"/>
      <c r="QRU10" s="85"/>
      <c r="QRV10" s="85"/>
      <c r="QRW10" s="85"/>
      <c r="QRX10" s="85"/>
      <c r="QRY10" s="85"/>
      <c r="QRZ10" s="85"/>
      <c r="QSA10" s="85"/>
      <c r="QSB10" s="85"/>
      <c r="QSC10" s="85"/>
      <c r="QSD10" s="85"/>
      <c r="QSE10" s="85"/>
      <c r="QSF10" s="85"/>
      <c r="QSG10" s="85"/>
      <c r="QSH10" s="85"/>
      <c r="QSI10" s="85"/>
      <c r="QSJ10" s="85"/>
      <c r="QSK10" s="85"/>
      <c r="QSL10" s="85"/>
      <c r="QSM10" s="85"/>
      <c r="QSN10" s="85"/>
      <c r="QSO10" s="85"/>
      <c r="QSP10" s="85"/>
      <c r="QSQ10" s="85"/>
      <c r="QSR10" s="85"/>
      <c r="QSS10" s="85"/>
      <c r="QST10" s="85"/>
      <c r="QSU10" s="85"/>
      <c r="QSV10" s="85"/>
      <c r="QSW10" s="85"/>
      <c r="QSX10" s="85"/>
      <c r="QSY10" s="85"/>
      <c r="QSZ10" s="85"/>
      <c r="QTA10" s="85"/>
      <c r="QTB10" s="85"/>
      <c r="QTC10" s="85"/>
      <c r="QTD10" s="85"/>
      <c r="QTE10" s="85"/>
      <c r="QTF10" s="85"/>
      <c r="QTG10" s="85"/>
      <c r="QTH10" s="85"/>
      <c r="QTI10" s="85"/>
      <c r="QTJ10" s="85"/>
      <c r="QTK10" s="85"/>
      <c r="QTL10" s="85"/>
      <c r="QTM10" s="85"/>
      <c r="QTN10" s="85"/>
      <c r="QTO10" s="85"/>
      <c r="QTP10" s="85"/>
      <c r="QTQ10" s="85"/>
      <c r="QTR10" s="85"/>
      <c r="QTS10" s="85"/>
      <c r="QTT10" s="85"/>
      <c r="QTU10" s="85"/>
      <c r="QTV10" s="85"/>
      <c r="QTW10" s="85"/>
      <c r="QTX10" s="85"/>
      <c r="QTY10" s="85"/>
      <c r="QTZ10" s="85"/>
      <c r="QUA10" s="85"/>
      <c r="QUB10" s="85"/>
      <c r="QUC10" s="85"/>
      <c r="QUD10" s="85"/>
      <c r="QUE10" s="85"/>
      <c r="QUF10" s="85"/>
      <c r="QUG10" s="85"/>
      <c r="QUH10" s="85"/>
      <c r="QUI10" s="85"/>
      <c r="QUJ10" s="85"/>
      <c r="QUK10" s="85"/>
      <c r="QUL10" s="85"/>
      <c r="QUM10" s="85"/>
      <c r="QUN10" s="85"/>
      <c r="QUO10" s="85"/>
      <c r="QUP10" s="85"/>
      <c r="QUQ10" s="85"/>
      <c r="QUR10" s="85"/>
      <c r="QUS10" s="85"/>
      <c r="QUT10" s="85"/>
      <c r="QUU10" s="85"/>
      <c r="QUV10" s="85"/>
      <c r="QUW10" s="85"/>
      <c r="QUX10" s="85"/>
      <c r="QUY10" s="85"/>
      <c r="QUZ10" s="85"/>
      <c r="QVA10" s="85"/>
      <c r="QVB10" s="85"/>
      <c r="QVC10" s="85"/>
      <c r="QVD10" s="85"/>
      <c r="QVE10" s="85"/>
      <c r="QVF10" s="85"/>
      <c r="QVG10" s="85"/>
      <c r="QVH10" s="85"/>
      <c r="QVI10" s="85"/>
      <c r="QVJ10" s="85"/>
      <c r="QVK10" s="85"/>
      <c r="QVL10" s="85"/>
      <c r="QVM10" s="85"/>
      <c r="QVN10" s="85"/>
      <c r="QVO10" s="85"/>
      <c r="QVP10" s="85"/>
      <c r="QVQ10" s="85"/>
      <c r="QVR10" s="85"/>
      <c r="QVS10" s="85"/>
      <c r="QVT10" s="85"/>
      <c r="QVU10" s="85"/>
      <c r="QVV10" s="85"/>
      <c r="QVW10" s="85"/>
      <c r="QVX10" s="85"/>
      <c r="QVY10" s="85"/>
      <c r="QVZ10" s="85"/>
      <c r="QWA10" s="85"/>
      <c r="QWB10" s="85"/>
      <c r="QWC10" s="85"/>
      <c r="QWD10" s="85"/>
      <c r="QWE10" s="85"/>
      <c r="QWF10" s="85"/>
      <c r="QWG10" s="85"/>
      <c r="QWH10" s="85"/>
      <c r="QWI10" s="85"/>
      <c r="QWJ10" s="85"/>
      <c r="QWK10" s="85"/>
      <c r="QWL10" s="85"/>
      <c r="QWM10" s="85"/>
      <c r="QWN10" s="85"/>
      <c r="QWO10" s="85"/>
      <c r="QWP10" s="85"/>
      <c r="QWQ10" s="85"/>
      <c r="QWR10" s="85"/>
      <c r="QWS10" s="85"/>
      <c r="QWT10" s="85"/>
      <c r="QWU10" s="85"/>
      <c r="QWV10" s="85"/>
      <c r="QWW10" s="85"/>
      <c r="QWX10" s="85"/>
      <c r="QWY10" s="85"/>
      <c r="QWZ10" s="85"/>
      <c r="QXA10" s="85"/>
      <c r="QXB10" s="85"/>
      <c r="QXC10" s="85"/>
      <c r="QXD10" s="85"/>
      <c r="QXE10" s="85"/>
      <c r="QXF10" s="85"/>
      <c r="QXG10" s="85"/>
      <c r="QXH10" s="85"/>
      <c r="QXI10" s="85"/>
      <c r="QXJ10" s="85"/>
      <c r="QXK10" s="85"/>
      <c r="QXL10" s="85"/>
      <c r="QXM10" s="85"/>
      <c r="QXN10" s="85"/>
      <c r="QXO10" s="85"/>
      <c r="QXP10" s="85"/>
      <c r="QXQ10" s="85"/>
      <c r="QXR10" s="85"/>
      <c r="QXS10" s="85"/>
      <c r="QXT10" s="85"/>
      <c r="QXU10" s="85"/>
      <c r="QXV10" s="85"/>
      <c r="QXW10" s="85"/>
      <c r="QXX10" s="85"/>
      <c r="QXY10" s="85"/>
      <c r="QXZ10" s="85"/>
      <c r="QYA10" s="85"/>
      <c r="QYB10" s="85"/>
      <c r="QYC10" s="85"/>
      <c r="QYD10" s="85"/>
      <c r="QYE10" s="85"/>
      <c r="QYF10" s="85"/>
      <c r="QYG10" s="85"/>
      <c r="QYH10" s="85"/>
      <c r="QYI10" s="85"/>
      <c r="QYJ10" s="85"/>
      <c r="QYK10" s="85"/>
      <c r="QYL10" s="85"/>
      <c r="QYM10" s="85"/>
      <c r="QYN10" s="85"/>
      <c r="QYO10" s="85"/>
      <c r="QYP10" s="85"/>
      <c r="QYQ10" s="85"/>
      <c r="QYR10" s="85"/>
      <c r="QYS10" s="85"/>
      <c r="QYT10" s="85"/>
      <c r="QYU10" s="85"/>
      <c r="QYV10" s="85"/>
      <c r="QYW10" s="85"/>
      <c r="QYX10" s="85"/>
      <c r="QYY10" s="85"/>
      <c r="QYZ10" s="85"/>
      <c r="QZA10" s="85"/>
      <c r="QZB10" s="85"/>
      <c r="QZC10" s="85"/>
      <c r="QZD10" s="85"/>
      <c r="QZE10" s="85"/>
      <c r="QZF10" s="85"/>
      <c r="QZG10" s="85"/>
      <c r="QZH10" s="85"/>
      <c r="QZI10" s="85"/>
      <c r="QZJ10" s="85"/>
      <c r="QZK10" s="85"/>
      <c r="QZL10" s="85"/>
      <c r="QZM10" s="85"/>
      <c r="QZN10" s="85"/>
      <c r="QZO10" s="85"/>
      <c r="QZP10" s="85"/>
      <c r="QZQ10" s="85"/>
      <c r="QZR10" s="85"/>
      <c r="QZS10" s="85"/>
      <c r="QZT10" s="85"/>
      <c r="QZU10" s="85"/>
      <c r="QZV10" s="85"/>
      <c r="QZW10" s="85"/>
      <c r="QZX10" s="85"/>
      <c r="QZY10" s="85"/>
      <c r="QZZ10" s="85"/>
      <c r="RAA10" s="85"/>
      <c r="RAB10" s="85"/>
      <c r="RAC10" s="85"/>
      <c r="RAD10" s="85"/>
      <c r="RAE10" s="85"/>
      <c r="RAF10" s="85"/>
      <c r="RAG10" s="85"/>
      <c r="RAH10" s="85"/>
      <c r="RAI10" s="85"/>
      <c r="RAJ10" s="85"/>
      <c r="RAK10" s="85"/>
      <c r="RAL10" s="85"/>
      <c r="RAM10" s="85"/>
      <c r="RAN10" s="85"/>
      <c r="RAO10" s="85"/>
      <c r="RAP10" s="85"/>
      <c r="RAQ10" s="85"/>
      <c r="RAR10" s="85"/>
      <c r="RAS10" s="85"/>
      <c r="RAT10" s="85"/>
      <c r="RAU10" s="85"/>
      <c r="RAV10" s="85"/>
      <c r="RAW10" s="85"/>
      <c r="RAX10" s="85"/>
      <c r="RAY10" s="85"/>
      <c r="RAZ10" s="85"/>
      <c r="RBA10" s="85"/>
      <c r="RBB10" s="85"/>
      <c r="RBC10" s="85"/>
      <c r="RBD10" s="85"/>
      <c r="RBE10" s="85"/>
      <c r="RBF10" s="85"/>
      <c r="RBG10" s="85"/>
      <c r="RBH10" s="85"/>
      <c r="RBI10" s="85"/>
      <c r="RBJ10" s="85"/>
      <c r="RBK10" s="85"/>
      <c r="RBL10" s="85"/>
      <c r="RBM10" s="85"/>
      <c r="RBN10" s="85"/>
      <c r="RBO10" s="85"/>
      <c r="RBP10" s="85"/>
      <c r="RBQ10" s="85"/>
      <c r="RBR10" s="85"/>
      <c r="RBS10" s="85"/>
      <c r="RBT10" s="85"/>
      <c r="RBU10" s="85"/>
      <c r="RBV10" s="85"/>
      <c r="RBW10" s="85"/>
      <c r="RBX10" s="85"/>
      <c r="RBY10" s="85"/>
      <c r="RBZ10" s="85"/>
      <c r="RCA10" s="85"/>
      <c r="RCB10" s="85"/>
      <c r="RCC10" s="85"/>
      <c r="RCD10" s="85"/>
      <c r="RCE10" s="85"/>
      <c r="RCF10" s="85"/>
      <c r="RCG10" s="85"/>
      <c r="RCH10" s="85"/>
      <c r="RCI10" s="85"/>
      <c r="RCJ10" s="85"/>
      <c r="RCK10" s="85"/>
      <c r="RCL10" s="85"/>
      <c r="RCM10" s="85"/>
      <c r="RCN10" s="85"/>
      <c r="RCO10" s="85"/>
      <c r="RCP10" s="85"/>
      <c r="RCQ10" s="85"/>
      <c r="RCR10" s="85"/>
      <c r="RCS10" s="85"/>
      <c r="RCT10" s="85"/>
      <c r="RCU10" s="85"/>
      <c r="RCV10" s="85"/>
      <c r="RCW10" s="85"/>
      <c r="RCX10" s="85"/>
      <c r="RCY10" s="85"/>
      <c r="RCZ10" s="85"/>
      <c r="RDA10" s="85"/>
      <c r="RDB10" s="85"/>
      <c r="RDC10" s="85"/>
      <c r="RDD10" s="85"/>
      <c r="RDE10" s="85"/>
      <c r="RDF10" s="85"/>
      <c r="RDG10" s="85"/>
      <c r="RDH10" s="85"/>
      <c r="RDI10" s="85"/>
      <c r="RDJ10" s="85"/>
      <c r="RDK10" s="85"/>
      <c r="RDL10" s="85"/>
      <c r="RDM10" s="85"/>
      <c r="RDN10" s="85"/>
      <c r="RDO10" s="85"/>
      <c r="RDP10" s="85"/>
      <c r="RDQ10" s="85"/>
      <c r="RDR10" s="85"/>
      <c r="RDS10" s="85"/>
      <c r="RDT10" s="85"/>
      <c r="RDU10" s="85"/>
      <c r="RDV10" s="85"/>
      <c r="RDW10" s="85"/>
      <c r="RDX10" s="85"/>
      <c r="RDY10" s="85"/>
      <c r="RDZ10" s="85"/>
      <c r="REA10" s="85"/>
      <c r="REB10" s="85"/>
      <c r="REC10" s="85"/>
      <c r="RED10" s="85"/>
      <c r="REE10" s="85"/>
      <c r="REF10" s="85"/>
      <c r="REG10" s="85"/>
      <c r="REH10" s="85"/>
      <c r="REI10" s="85"/>
      <c r="REJ10" s="85"/>
      <c r="REK10" s="85"/>
      <c r="REL10" s="85"/>
      <c r="REM10" s="85"/>
      <c r="REN10" s="85"/>
      <c r="REO10" s="85"/>
      <c r="REP10" s="85"/>
      <c r="REQ10" s="85"/>
      <c r="RER10" s="85"/>
      <c r="RES10" s="85"/>
      <c r="RET10" s="85"/>
      <c r="REU10" s="85"/>
      <c r="REV10" s="85"/>
      <c r="REW10" s="85"/>
      <c r="REX10" s="85"/>
      <c r="REY10" s="85"/>
      <c r="REZ10" s="85"/>
      <c r="RFA10" s="85"/>
      <c r="RFB10" s="85"/>
      <c r="RFC10" s="85"/>
      <c r="RFD10" s="85"/>
      <c r="RFE10" s="85"/>
      <c r="RFF10" s="85"/>
      <c r="RFG10" s="85"/>
      <c r="RFH10" s="85"/>
      <c r="RFI10" s="85"/>
      <c r="RFJ10" s="85"/>
      <c r="RFK10" s="85"/>
      <c r="RFL10" s="85"/>
      <c r="RFM10" s="85"/>
      <c r="RFN10" s="85"/>
      <c r="RFO10" s="85"/>
      <c r="RFP10" s="85"/>
      <c r="RFQ10" s="85"/>
      <c r="RFR10" s="85"/>
      <c r="RFS10" s="85"/>
      <c r="RFT10" s="85"/>
      <c r="RFU10" s="85"/>
      <c r="RFV10" s="85"/>
      <c r="RFW10" s="85"/>
      <c r="RFX10" s="85"/>
      <c r="RFY10" s="85"/>
      <c r="RFZ10" s="85"/>
      <c r="RGA10" s="85"/>
      <c r="RGB10" s="85"/>
      <c r="RGC10" s="85"/>
      <c r="RGD10" s="85"/>
      <c r="RGE10" s="85"/>
      <c r="RGF10" s="85"/>
      <c r="RGG10" s="85"/>
      <c r="RGH10" s="85"/>
      <c r="RGI10" s="85"/>
      <c r="RGJ10" s="85"/>
      <c r="RGK10" s="85"/>
      <c r="RGL10" s="85"/>
      <c r="RGM10" s="85"/>
      <c r="RGN10" s="85"/>
      <c r="RGO10" s="85"/>
      <c r="RGP10" s="85"/>
      <c r="RGQ10" s="85"/>
      <c r="RGR10" s="85"/>
      <c r="RGS10" s="85"/>
      <c r="RGT10" s="85"/>
      <c r="RGU10" s="85"/>
      <c r="RGV10" s="85"/>
      <c r="RGW10" s="85"/>
      <c r="RGX10" s="85"/>
      <c r="RGY10" s="85"/>
      <c r="RGZ10" s="85"/>
      <c r="RHA10" s="85"/>
      <c r="RHB10" s="85"/>
      <c r="RHC10" s="85"/>
      <c r="RHD10" s="85"/>
      <c r="RHE10" s="85"/>
      <c r="RHF10" s="85"/>
      <c r="RHG10" s="85"/>
      <c r="RHH10" s="85"/>
      <c r="RHI10" s="85"/>
      <c r="RHJ10" s="85"/>
      <c r="RHK10" s="85"/>
      <c r="RHL10" s="85"/>
      <c r="RHM10" s="85"/>
      <c r="RHN10" s="85"/>
      <c r="RHO10" s="85"/>
      <c r="RHP10" s="85"/>
      <c r="RHQ10" s="85"/>
      <c r="RHR10" s="85"/>
      <c r="RHS10" s="85"/>
      <c r="RHT10" s="85"/>
      <c r="RHU10" s="85"/>
      <c r="RHV10" s="85"/>
      <c r="RHW10" s="85"/>
      <c r="RHX10" s="85"/>
      <c r="RHY10" s="85"/>
      <c r="RHZ10" s="85"/>
      <c r="RIA10" s="85"/>
      <c r="RIB10" s="85"/>
      <c r="RIC10" s="85"/>
      <c r="RID10" s="85"/>
      <c r="RIE10" s="85"/>
      <c r="RIF10" s="85"/>
      <c r="RIG10" s="85"/>
      <c r="RIH10" s="85"/>
      <c r="RII10" s="85"/>
      <c r="RIJ10" s="85"/>
      <c r="RIK10" s="85"/>
      <c r="RIL10" s="85"/>
      <c r="RIM10" s="85"/>
      <c r="RIN10" s="85"/>
      <c r="RIO10" s="85"/>
      <c r="RIP10" s="85"/>
      <c r="RIQ10" s="85"/>
      <c r="RIR10" s="85"/>
      <c r="RIS10" s="85"/>
      <c r="RIT10" s="85"/>
      <c r="RIU10" s="85"/>
      <c r="RIV10" s="85"/>
      <c r="RIW10" s="85"/>
      <c r="RIX10" s="85"/>
      <c r="RIY10" s="85"/>
      <c r="RIZ10" s="85"/>
      <c r="RJA10" s="85"/>
      <c r="RJB10" s="85"/>
      <c r="RJC10" s="85"/>
      <c r="RJD10" s="85"/>
      <c r="RJE10" s="85"/>
      <c r="RJF10" s="85"/>
      <c r="RJG10" s="85"/>
      <c r="RJH10" s="85"/>
      <c r="RJI10" s="85"/>
      <c r="RJJ10" s="85"/>
      <c r="RJK10" s="85"/>
      <c r="RJL10" s="85"/>
      <c r="RJM10" s="85"/>
      <c r="RJN10" s="85"/>
      <c r="RJO10" s="85"/>
      <c r="RJP10" s="85"/>
      <c r="RJQ10" s="85"/>
      <c r="RJR10" s="85"/>
      <c r="RJS10" s="85"/>
      <c r="RJT10" s="85"/>
      <c r="RJU10" s="85"/>
      <c r="RJV10" s="85"/>
      <c r="RJW10" s="85"/>
      <c r="RJX10" s="85"/>
      <c r="RJY10" s="85"/>
      <c r="RJZ10" s="85"/>
      <c r="RKA10" s="85"/>
      <c r="RKB10" s="85"/>
      <c r="RKC10" s="85"/>
      <c r="RKD10" s="85"/>
      <c r="RKE10" s="85"/>
      <c r="RKF10" s="85"/>
      <c r="RKG10" s="85"/>
      <c r="RKH10" s="85"/>
      <c r="RKI10" s="85"/>
      <c r="RKJ10" s="85"/>
      <c r="RKK10" s="85"/>
      <c r="RKL10" s="85"/>
      <c r="RKM10" s="85"/>
      <c r="RKN10" s="85"/>
      <c r="RKO10" s="85"/>
      <c r="RKP10" s="85"/>
      <c r="RKQ10" s="85"/>
      <c r="RKR10" s="85"/>
      <c r="RKS10" s="85"/>
      <c r="RKT10" s="85"/>
      <c r="RKU10" s="85"/>
      <c r="RKV10" s="85"/>
      <c r="RKW10" s="85"/>
      <c r="RKX10" s="85"/>
      <c r="RKY10" s="85"/>
      <c r="RKZ10" s="85"/>
      <c r="RLA10" s="85"/>
      <c r="RLB10" s="85"/>
      <c r="RLC10" s="85"/>
      <c r="RLD10" s="85"/>
      <c r="RLE10" s="85"/>
      <c r="RLF10" s="85"/>
      <c r="RLG10" s="85"/>
      <c r="RLH10" s="85"/>
      <c r="RLI10" s="85"/>
      <c r="RLJ10" s="85"/>
      <c r="RLK10" s="85"/>
      <c r="RLL10" s="85"/>
      <c r="RLM10" s="85"/>
      <c r="RLN10" s="85"/>
      <c r="RLO10" s="85"/>
      <c r="RLP10" s="85"/>
      <c r="RLQ10" s="85"/>
      <c r="RLR10" s="85"/>
      <c r="RLS10" s="85"/>
      <c r="RLT10" s="85"/>
      <c r="RLU10" s="85"/>
      <c r="RLV10" s="85"/>
      <c r="RLW10" s="85"/>
      <c r="RLX10" s="85"/>
      <c r="RLY10" s="85"/>
      <c r="RLZ10" s="85"/>
      <c r="RMA10" s="85"/>
      <c r="RMB10" s="85"/>
      <c r="RMC10" s="85"/>
      <c r="RMD10" s="85"/>
      <c r="RME10" s="85"/>
      <c r="RMF10" s="85"/>
      <c r="RMG10" s="85"/>
      <c r="RMH10" s="85"/>
      <c r="RMI10" s="85"/>
      <c r="RMJ10" s="85"/>
      <c r="RMK10" s="85"/>
      <c r="RML10" s="85"/>
      <c r="RMM10" s="85"/>
      <c r="RMN10" s="85"/>
      <c r="RMO10" s="85"/>
      <c r="RMP10" s="85"/>
      <c r="RMQ10" s="85"/>
      <c r="RMR10" s="85"/>
      <c r="RMS10" s="85"/>
      <c r="RMT10" s="85"/>
      <c r="RMU10" s="85"/>
      <c r="RMV10" s="85"/>
      <c r="RMW10" s="85"/>
      <c r="RMX10" s="85"/>
      <c r="RMY10" s="85"/>
      <c r="RMZ10" s="85"/>
      <c r="RNA10" s="85"/>
      <c r="RNB10" s="85"/>
      <c r="RNC10" s="85"/>
      <c r="RND10" s="85"/>
      <c r="RNE10" s="85"/>
      <c r="RNF10" s="85"/>
      <c r="RNG10" s="85"/>
      <c r="RNH10" s="85"/>
      <c r="RNI10" s="85"/>
      <c r="RNJ10" s="85"/>
      <c r="RNK10" s="85"/>
      <c r="RNL10" s="85"/>
      <c r="RNM10" s="85"/>
      <c r="RNN10" s="85"/>
      <c r="RNO10" s="85"/>
      <c r="RNP10" s="85"/>
      <c r="RNQ10" s="85"/>
      <c r="RNR10" s="85"/>
      <c r="RNS10" s="85"/>
      <c r="RNT10" s="85"/>
      <c r="RNU10" s="85"/>
      <c r="RNV10" s="85"/>
      <c r="RNW10" s="85"/>
      <c r="RNX10" s="85"/>
      <c r="RNY10" s="85"/>
      <c r="RNZ10" s="85"/>
      <c r="ROA10" s="85"/>
      <c r="ROB10" s="85"/>
      <c r="ROC10" s="85"/>
      <c r="ROD10" s="85"/>
      <c r="ROE10" s="85"/>
      <c r="ROF10" s="85"/>
      <c r="ROG10" s="85"/>
      <c r="ROH10" s="85"/>
      <c r="ROI10" s="85"/>
      <c r="ROJ10" s="85"/>
      <c r="ROK10" s="85"/>
      <c r="ROL10" s="85"/>
      <c r="ROM10" s="85"/>
      <c r="RON10" s="85"/>
      <c r="ROO10" s="85"/>
      <c r="ROP10" s="85"/>
      <c r="ROQ10" s="85"/>
      <c r="ROR10" s="85"/>
      <c r="ROS10" s="85"/>
      <c r="ROT10" s="85"/>
      <c r="ROU10" s="85"/>
      <c r="ROV10" s="85"/>
      <c r="ROW10" s="85"/>
      <c r="ROX10" s="85"/>
      <c r="ROY10" s="85"/>
      <c r="ROZ10" s="85"/>
      <c r="RPA10" s="85"/>
      <c r="RPB10" s="85"/>
      <c r="RPC10" s="85"/>
      <c r="RPD10" s="85"/>
      <c r="RPE10" s="85"/>
      <c r="RPF10" s="85"/>
      <c r="RPG10" s="85"/>
      <c r="RPH10" s="85"/>
      <c r="RPI10" s="85"/>
      <c r="RPJ10" s="85"/>
      <c r="RPK10" s="85"/>
      <c r="RPL10" s="85"/>
      <c r="RPM10" s="85"/>
      <c r="RPN10" s="85"/>
      <c r="RPO10" s="85"/>
      <c r="RPP10" s="85"/>
      <c r="RPQ10" s="85"/>
      <c r="RPR10" s="85"/>
      <c r="RPS10" s="85"/>
      <c r="RPT10" s="85"/>
      <c r="RPU10" s="85"/>
      <c r="RPV10" s="85"/>
      <c r="RPW10" s="85"/>
      <c r="RPX10" s="85"/>
      <c r="RPY10" s="85"/>
      <c r="RPZ10" s="85"/>
      <c r="RQA10" s="85"/>
      <c r="RQB10" s="85"/>
      <c r="RQC10" s="85"/>
      <c r="RQD10" s="85"/>
      <c r="RQE10" s="85"/>
      <c r="RQF10" s="85"/>
      <c r="RQG10" s="85"/>
      <c r="RQH10" s="85"/>
      <c r="RQI10" s="85"/>
      <c r="RQJ10" s="85"/>
      <c r="RQK10" s="85"/>
      <c r="RQL10" s="85"/>
      <c r="RQM10" s="85"/>
      <c r="RQN10" s="85"/>
      <c r="RQO10" s="85"/>
      <c r="RQP10" s="85"/>
      <c r="RQQ10" s="85"/>
      <c r="RQR10" s="85"/>
      <c r="RQS10" s="85"/>
      <c r="RQT10" s="85"/>
      <c r="RQU10" s="85"/>
      <c r="RQV10" s="85"/>
      <c r="RQW10" s="85"/>
      <c r="RQX10" s="85"/>
      <c r="RQY10" s="85"/>
      <c r="RQZ10" s="85"/>
      <c r="RRA10" s="85"/>
      <c r="RRB10" s="85"/>
      <c r="RRC10" s="85"/>
      <c r="RRD10" s="85"/>
      <c r="RRE10" s="85"/>
      <c r="RRF10" s="85"/>
      <c r="RRG10" s="85"/>
      <c r="RRH10" s="85"/>
      <c r="RRI10" s="85"/>
      <c r="RRJ10" s="85"/>
      <c r="RRK10" s="85"/>
      <c r="RRL10" s="85"/>
      <c r="RRM10" s="85"/>
      <c r="RRN10" s="85"/>
      <c r="RRO10" s="85"/>
      <c r="RRP10" s="85"/>
      <c r="RRQ10" s="85"/>
      <c r="RRR10" s="85"/>
      <c r="RRS10" s="85"/>
      <c r="RRT10" s="85"/>
      <c r="RRU10" s="85"/>
      <c r="RRV10" s="85"/>
      <c r="RRW10" s="85"/>
      <c r="RRX10" s="85"/>
      <c r="RRY10" s="85"/>
      <c r="RRZ10" s="85"/>
      <c r="RSA10" s="85"/>
      <c r="RSB10" s="85"/>
      <c r="RSC10" s="85"/>
      <c r="RSD10" s="85"/>
      <c r="RSE10" s="85"/>
      <c r="RSF10" s="85"/>
      <c r="RSG10" s="85"/>
      <c r="RSH10" s="85"/>
      <c r="RSI10" s="85"/>
      <c r="RSJ10" s="85"/>
      <c r="RSK10" s="85"/>
      <c r="RSL10" s="85"/>
      <c r="RSM10" s="85"/>
      <c r="RSN10" s="85"/>
      <c r="RSO10" s="85"/>
      <c r="RSP10" s="85"/>
      <c r="RSQ10" s="85"/>
      <c r="RSR10" s="85"/>
      <c r="RSS10" s="85"/>
      <c r="RST10" s="85"/>
      <c r="RSU10" s="85"/>
      <c r="RSV10" s="85"/>
      <c r="RSW10" s="85"/>
      <c r="RSX10" s="85"/>
      <c r="RSY10" s="85"/>
      <c r="RSZ10" s="85"/>
      <c r="RTA10" s="85"/>
      <c r="RTB10" s="85"/>
      <c r="RTC10" s="85"/>
      <c r="RTD10" s="85"/>
      <c r="RTE10" s="85"/>
      <c r="RTF10" s="85"/>
      <c r="RTG10" s="85"/>
      <c r="RTH10" s="85"/>
      <c r="RTI10" s="85"/>
      <c r="RTJ10" s="85"/>
      <c r="RTK10" s="85"/>
      <c r="RTL10" s="85"/>
      <c r="RTM10" s="85"/>
      <c r="RTN10" s="85"/>
      <c r="RTO10" s="85"/>
      <c r="RTP10" s="85"/>
      <c r="RTQ10" s="85"/>
      <c r="RTR10" s="85"/>
      <c r="RTS10" s="85"/>
      <c r="RTT10" s="85"/>
      <c r="RTU10" s="85"/>
      <c r="RTV10" s="85"/>
      <c r="RTW10" s="85"/>
      <c r="RTX10" s="85"/>
      <c r="RTY10" s="85"/>
      <c r="RTZ10" s="85"/>
      <c r="RUA10" s="85"/>
      <c r="RUB10" s="85"/>
      <c r="RUC10" s="85"/>
      <c r="RUD10" s="85"/>
      <c r="RUE10" s="85"/>
      <c r="RUF10" s="85"/>
      <c r="RUG10" s="85"/>
      <c r="RUH10" s="85"/>
      <c r="RUI10" s="85"/>
      <c r="RUJ10" s="85"/>
      <c r="RUK10" s="85"/>
      <c r="RUL10" s="85"/>
      <c r="RUM10" s="85"/>
      <c r="RUN10" s="85"/>
      <c r="RUO10" s="85"/>
      <c r="RUP10" s="85"/>
      <c r="RUQ10" s="85"/>
      <c r="RUR10" s="85"/>
      <c r="RUS10" s="85"/>
      <c r="RUT10" s="85"/>
      <c r="RUU10" s="85"/>
      <c r="RUV10" s="85"/>
      <c r="RUW10" s="85"/>
      <c r="RUX10" s="85"/>
      <c r="RUY10" s="85"/>
      <c r="RUZ10" s="85"/>
      <c r="RVA10" s="85"/>
      <c r="RVB10" s="85"/>
      <c r="RVC10" s="85"/>
      <c r="RVD10" s="85"/>
      <c r="RVE10" s="85"/>
      <c r="RVF10" s="85"/>
      <c r="RVG10" s="85"/>
      <c r="RVH10" s="85"/>
      <c r="RVI10" s="85"/>
      <c r="RVJ10" s="85"/>
      <c r="RVK10" s="85"/>
      <c r="RVL10" s="85"/>
      <c r="RVM10" s="85"/>
      <c r="RVN10" s="85"/>
      <c r="RVO10" s="85"/>
      <c r="RVP10" s="85"/>
      <c r="RVQ10" s="85"/>
      <c r="RVR10" s="85"/>
      <c r="RVS10" s="85"/>
      <c r="RVT10" s="85"/>
      <c r="RVU10" s="85"/>
      <c r="RVV10" s="85"/>
      <c r="RVW10" s="85"/>
      <c r="RVX10" s="85"/>
      <c r="RVY10" s="85"/>
      <c r="RVZ10" s="85"/>
      <c r="RWA10" s="85"/>
      <c r="RWB10" s="85"/>
      <c r="RWC10" s="85"/>
      <c r="RWD10" s="85"/>
      <c r="RWE10" s="85"/>
      <c r="RWF10" s="85"/>
      <c r="RWG10" s="85"/>
      <c r="RWH10" s="85"/>
      <c r="RWI10" s="85"/>
      <c r="RWJ10" s="85"/>
      <c r="RWK10" s="85"/>
      <c r="RWL10" s="85"/>
      <c r="RWM10" s="85"/>
      <c r="RWN10" s="85"/>
      <c r="RWO10" s="85"/>
      <c r="RWP10" s="85"/>
      <c r="RWQ10" s="85"/>
      <c r="RWR10" s="85"/>
      <c r="RWS10" s="85"/>
      <c r="RWT10" s="85"/>
      <c r="RWU10" s="85"/>
      <c r="RWV10" s="85"/>
      <c r="RWW10" s="85"/>
      <c r="RWX10" s="85"/>
      <c r="RWY10" s="85"/>
      <c r="RWZ10" s="85"/>
      <c r="RXA10" s="85"/>
      <c r="RXB10" s="85"/>
      <c r="RXC10" s="85"/>
      <c r="RXD10" s="85"/>
      <c r="RXE10" s="85"/>
      <c r="RXF10" s="85"/>
      <c r="RXG10" s="85"/>
      <c r="RXH10" s="85"/>
      <c r="RXI10" s="85"/>
      <c r="RXJ10" s="85"/>
      <c r="RXK10" s="85"/>
      <c r="RXL10" s="85"/>
      <c r="RXM10" s="85"/>
      <c r="RXN10" s="85"/>
      <c r="RXO10" s="85"/>
      <c r="RXP10" s="85"/>
      <c r="RXQ10" s="85"/>
      <c r="RXR10" s="85"/>
      <c r="RXS10" s="85"/>
      <c r="RXT10" s="85"/>
      <c r="RXU10" s="85"/>
      <c r="RXV10" s="85"/>
      <c r="RXW10" s="85"/>
      <c r="RXX10" s="85"/>
      <c r="RXY10" s="85"/>
      <c r="RXZ10" s="85"/>
      <c r="RYA10" s="85"/>
      <c r="RYB10" s="85"/>
      <c r="RYC10" s="85"/>
      <c r="RYD10" s="85"/>
      <c r="RYE10" s="85"/>
      <c r="RYF10" s="85"/>
      <c r="RYG10" s="85"/>
      <c r="RYH10" s="85"/>
      <c r="RYI10" s="85"/>
      <c r="RYJ10" s="85"/>
      <c r="RYK10" s="85"/>
      <c r="RYL10" s="85"/>
      <c r="RYM10" s="85"/>
      <c r="RYN10" s="85"/>
      <c r="RYO10" s="85"/>
      <c r="RYP10" s="85"/>
      <c r="RYQ10" s="85"/>
      <c r="RYR10" s="85"/>
      <c r="RYS10" s="85"/>
      <c r="RYT10" s="85"/>
      <c r="RYU10" s="85"/>
      <c r="RYV10" s="85"/>
      <c r="RYW10" s="85"/>
      <c r="RYX10" s="85"/>
      <c r="RYY10" s="85"/>
      <c r="RYZ10" s="85"/>
      <c r="RZA10" s="85"/>
      <c r="RZB10" s="85"/>
      <c r="RZC10" s="85"/>
      <c r="RZD10" s="85"/>
      <c r="RZE10" s="85"/>
      <c r="RZF10" s="85"/>
      <c r="RZG10" s="85"/>
      <c r="RZH10" s="85"/>
      <c r="RZI10" s="85"/>
      <c r="RZJ10" s="85"/>
      <c r="RZK10" s="85"/>
      <c r="RZL10" s="85"/>
      <c r="RZM10" s="85"/>
      <c r="RZN10" s="85"/>
      <c r="RZO10" s="85"/>
      <c r="RZP10" s="85"/>
      <c r="RZQ10" s="85"/>
      <c r="RZR10" s="85"/>
      <c r="RZS10" s="85"/>
      <c r="RZT10" s="85"/>
      <c r="RZU10" s="85"/>
      <c r="RZV10" s="85"/>
      <c r="RZW10" s="85"/>
      <c r="RZX10" s="85"/>
      <c r="RZY10" s="85"/>
      <c r="RZZ10" s="85"/>
      <c r="SAA10" s="85"/>
      <c r="SAB10" s="85"/>
      <c r="SAC10" s="85"/>
      <c r="SAD10" s="85"/>
      <c r="SAE10" s="85"/>
      <c r="SAF10" s="85"/>
      <c r="SAG10" s="85"/>
      <c r="SAH10" s="85"/>
      <c r="SAI10" s="85"/>
      <c r="SAJ10" s="85"/>
      <c r="SAK10" s="85"/>
      <c r="SAL10" s="85"/>
      <c r="SAM10" s="85"/>
      <c r="SAN10" s="85"/>
      <c r="SAO10" s="85"/>
      <c r="SAP10" s="85"/>
      <c r="SAQ10" s="85"/>
      <c r="SAR10" s="85"/>
      <c r="SAS10" s="85"/>
      <c r="SAT10" s="85"/>
      <c r="SAU10" s="85"/>
      <c r="SAV10" s="85"/>
      <c r="SAW10" s="85"/>
      <c r="SAX10" s="85"/>
      <c r="SAY10" s="85"/>
      <c r="SAZ10" s="85"/>
      <c r="SBA10" s="85"/>
      <c r="SBB10" s="85"/>
      <c r="SBC10" s="85"/>
      <c r="SBD10" s="85"/>
      <c r="SBE10" s="85"/>
      <c r="SBF10" s="85"/>
      <c r="SBG10" s="85"/>
      <c r="SBH10" s="85"/>
      <c r="SBI10" s="85"/>
      <c r="SBJ10" s="85"/>
      <c r="SBK10" s="85"/>
      <c r="SBL10" s="85"/>
      <c r="SBM10" s="85"/>
      <c r="SBN10" s="85"/>
      <c r="SBO10" s="85"/>
      <c r="SBP10" s="85"/>
      <c r="SBQ10" s="85"/>
      <c r="SBR10" s="85"/>
      <c r="SBS10" s="85"/>
      <c r="SBT10" s="85"/>
      <c r="SBU10" s="85"/>
      <c r="SBV10" s="85"/>
      <c r="SBW10" s="85"/>
      <c r="SBX10" s="85"/>
      <c r="SBY10" s="85"/>
      <c r="SBZ10" s="85"/>
      <c r="SCA10" s="85"/>
      <c r="SCB10" s="85"/>
      <c r="SCC10" s="85"/>
      <c r="SCD10" s="85"/>
      <c r="SCE10" s="85"/>
      <c r="SCF10" s="85"/>
      <c r="SCG10" s="85"/>
      <c r="SCH10" s="85"/>
      <c r="SCI10" s="85"/>
      <c r="SCJ10" s="85"/>
      <c r="SCK10" s="85"/>
      <c r="SCL10" s="85"/>
      <c r="SCM10" s="85"/>
      <c r="SCN10" s="85"/>
      <c r="SCO10" s="85"/>
      <c r="SCP10" s="85"/>
      <c r="SCQ10" s="85"/>
      <c r="SCR10" s="85"/>
      <c r="SCS10" s="85"/>
      <c r="SCT10" s="85"/>
      <c r="SCU10" s="85"/>
      <c r="SCV10" s="85"/>
      <c r="SCW10" s="85"/>
      <c r="SCX10" s="85"/>
      <c r="SCY10" s="85"/>
      <c r="SCZ10" s="85"/>
      <c r="SDA10" s="85"/>
      <c r="SDB10" s="85"/>
      <c r="SDC10" s="85"/>
      <c r="SDD10" s="85"/>
      <c r="SDE10" s="85"/>
      <c r="SDF10" s="85"/>
      <c r="SDG10" s="85"/>
      <c r="SDH10" s="85"/>
      <c r="SDI10" s="85"/>
      <c r="SDJ10" s="85"/>
      <c r="SDK10" s="85"/>
      <c r="SDL10" s="85"/>
      <c r="SDM10" s="85"/>
      <c r="SDN10" s="85"/>
      <c r="SDO10" s="85"/>
      <c r="SDP10" s="85"/>
      <c r="SDQ10" s="85"/>
      <c r="SDR10" s="85"/>
      <c r="SDS10" s="85"/>
      <c r="SDT10" s="85"/>
      <c r="SDU10" s="85"/>
      <c r="SDV10" s="85"/>
      <c r="SDW10" s="85"/>
      <c r="SDX10" s="85"/>
      <c r="SDY10" s="85"/>
      <c r="SDZ10" s="85"/>
      <c r="SEA10" s="85"/>
      <c r="SEB10" s="85"/>
      <c r="SEC10" s="85"/>
      <c r="SED10" s="85"/>
      <c r="SEE10" s="85"/>
      <c r="SEF10" s="85"/>
      <c r="SEG10" s="85"/>
      <c r="SEH10" s="85"/>
      <c r="SEI10" s="85"/>
      <c r="SEJ10" s="85"/>
      <c r="SEK10" s="85"/>
      <c r="SEL10" s="85"/>
      <c r="SEM10" s="85"/>
      <c r="SEN10" s="85"/>
      <c r="SEO10" s="85"/>
      <c r="SEP10" s="85"/>
      <c r="SEQ10" s="85"/>
      <c r="SER10" s="85"/>
      <c r="SES10" s="85"/>
      <c r="SET10" s="85"/>
      <c r="SEU10" s="85"/>
      <c r="SEV10" s="85"/>
      <c r="SEW10" s="85"/>
      <c r="SEX10" s="85"/>
      <c r="SEY10" s="85"/>
      <c r="SEZ10" s="85"/>
      <c r="SFA10" s="85"/>
      <c r="SFB10" s="85"/>
      <c r="SFC10" s="85"/>
      <c r="SFD10" s="85"/>
      <c r="SFE10" s="85"/>
      <c r="SFF10" s="85"/>
      <c r="SFG10" s="85"/>
      <c r="SFH10" s="85"/>
      <c r="SFI10" s="85"/>
      <c r="SFJ10" s="85"/>
      <c r="SFK10" s="85"/>
      <c r="SFL10" s="85"/>
      <c r="SFM10" s="85"/>
      <c r="SFN10" s="85"/>
      <c r="SFO10" s="85"/>
      <c r="SFP10" s="85"/>
      <c r="SFQ10" s="85"/>
      <c r="SFR10" s="85"/>
      <c r="SFS10" s="85"/>
      <c r="SFT10" s="85"/>
      <c r="SFU10" s="85"/>
      <c r="SFV10" s="85"/>
      <c r="SFW10" s="85"/>
      <c r="SFX10" s="85"/>
      <c r="SFY10" s="85"/>
      <c r="SFZ10" s="85"/>
      <c r="SGA10" s="85"/>
      <c r="SGB10" s="85"/>
      <c r="SGC10" s="85"/>
      <c r="SGD10" s="85"/>
      <c r="SGE10" s="85"/>
      <c r="SGF10" s="85"/>
      <c r="SGG10" s="85"/>
      <c r="SGH10" s="85"/>
      <c r="SGI10" s="85"/>
      <c r="SGJ10" s="85"/>
      <c r="SGK10" s="85"/>
      <c r="SGL10" s="85"/>
      <c r="SGM10" s="85"/>
      <c r="SGN10" s="85"/>
      <c r="SGO10" s="85"/>
      <c r="SGP10" s="85"/>
      <c r="SGQ10" s="85"/>
      <c r="SGR10" s="85"/>
      <c r="SGS10" s="85"/>
      <c r="SGT10" s="85"/>
      <c r="SGU10" s="85"/>
      <c r="SGV10" s="85"/>
      <c r="SGW10" s="85"/>
      <c r="SGX10" s="85"/>
      <c r="SGY10" s="85"/>
      <c r="SGZ10" s="85"/>
      <c r="SHA10" s="85"/>
      <c r="SHB10" s="85"/>
      <c r="SHC10" s="85"/>
      <c r="SHD10" s="85"/>
      <c r="SHE10" s="85"/>
      <c r="SHF10" s="85"/>
      <c r="SHG10" s="85"/>
      <c r="SHH10" s="85"/>
      <c r="SHI10" s="85"/>
      <c r="SHJ10" s="85"/>
      <c r="SHK10" s="85"/>
      <c r="SHL10" s="85"/>
      <c r="SHM10" s="85"/>
      <c r="SHN10" s="85"/>
      <c r="SHO10" s="85"/>
      <c r="SHP10" s="85"/>
      <c r="SHQ10" s="85"/>
      <c r="SHR10" s="85"/>
      <c r="SHS10" s="85"/>
      <c r="SHT10" s="85"/>
      <c r="SHU10" s="85"/>
      <c r="SHV10" s="85"/>
      <c r="SHW10" s="85"/>
      <c r="SHX10" s="85"/>
      <c r="SHY10" s="85"/>
      <c r="SHZ10" s="85"/>
      <c r="SIA10" s="85"/>
      <c r="SIB10" s="85"/>
      <c r="SIC10" s="85"/>
      <c r="SID10" s="85"/>
      <c r="SIE10" s="85"/>
      <c r="SIF10" s="85"/>
      <c r="SIG10" s="85"/>
      <c r="SIH10" s="85"/>
      <c r="SII10" s="85"/>
      <c r="SIJ10" s="85"/>
      <c r="SIK10" s="85"/>
      <c r="SIL10" s="85"/>
      <c r="SIM10" s="85"/>
      <c r="SIN10" s="85"/>
      <c r="SIO10" s="85"/>
      <c r="SIP10" s="85"/>
      <c r="SIQ10" s="85"/>
      <c r="SIR10" s="85"/>
      <c r="SIS10" s="85"/>
      <c r="SIT10" s="85"/>
      <c r="SIU10" s="85"/>
      <c r="SIV10" s="85"/>
      <c r="SIW10" s="85"/>
      <c r="SIX10" s="85"/>
      <c r="SIY10" s="85"/>
      <c r="SIZ10" s="85"/>
      <c r="SJA10" s="85"/>
      <c r="SJB10" s="85"/>
      <c r="SJC10" s="85"/>
      <c r="SJD10" s="85"/>
      <c r="SJE10" s="85"/>
      <c r="SJF10" s="85"/>
      <c r="SJG10" s="85"/>
      <c r="SJH10" s="85"/>
      <c r="SJI10" s="85"/>
      <c r="SJJ10" s="85"/>
      <c r="SJK10" s="85"/>
      <c r="SJL10" s="85"/>
      <c r="SJM10" s="85"/>
      <c r="SJN10" s="85"/>
      <c r="SJO10" s="85"/>
      <c r="SJP10" s="85"/>
      <c r="SJQ10" s="85"/>
      <c r="SJR10" s="85"/>
      <c r="SJS10" s="85"/>
      <c r="SJT10" s="85"/>
      <c r="SJU10" s="85"/>
      <c r="SJV10" s="85"/>
      <c r="SJW10" s="85"/>
      <c r="SJX10" s="85"/>
      <c r="SJY10" s="85"/>
      <c r="SJZ10" s="85"/>
      <c r="SKA10" s="85"/>
      <c r="SKB10" s="85"/>
      <c r="SKC10" s="85"/>
      <c r="SKD10" s="85"/>
      <c r="SKE10" s="85"/>
      <c r="SKF10" s="85"/>
      <c r="SKG10" s="85"/>
      <c r="SKH10" s="85"/>
      <c r="SKI10" s="85"/>
      <c r="SKJ10" s="85"/>
      <c r="SKK10" s="85"/>
      <c r="SKL10" s="85"/>
      <c r="SKM10" s="85"/>
      <c r="SKN10" s="85"/>
      <c r="SKO10" s="85"/>
      <c r="SKP10" s="85"/>
      <c r="SKQ10" s="85"/>
      <c r="SKR10" s="85"/>
      <c r="SKS10" s="85"/>
      <c r="SKT10" s="85"/>
      <c r="SKU10" s="85"/>
      <c r="SKV10" s="85"/>
      <c r="SKW10" s="85"/>
      <c r="SKX10" s="85"/>
      <c r="SKY10" s="85"/>
      <c r="SKZ10" s="85"/>
      <c r="SLA10" s="85"/>
      <c r="SLB10" s="85"/>
      <c r="SLC10" s="85"/>
      <c r="SLD10" s="85"/>
      <c r="SLE10" s="85"/>
      <c r="SLF10" s="85"/>
      <c r="SLG10" s="85"/>
      <c r="SLH10" s="85"/>
      <c r="SLI10" s="85"/>
      <c r="SLJ10" s="85"/>
      <c r="SLK10" s="85"/>
      <c r="SLL10" s="85"/>
      <c r="SLM10" s="85"/>
      <c r="SLN10" s="85"/>
      <c r="SLO10" s="85"/>
      <c r="SLP10" s="85"/>
      <c r="SLQ10" s="85"/>
      <c r="SLR10" s="85"/>
      <c r="SLS10" s="85"/>
      <c r="SLT10" s="85"/>
      <c r="SLU10" s="85"/>
      <c r="SLV10" s="85"/>
      <c r="SLW10" s="85"/>
      <c r="SLX10" s="85"/>
      <c r="SLY10" s="85"/>
      <c r="SLZ10" s="85"/>
      <c r="SMA10" s="85"/>
      <c r="SMB10" s="85"/>
      <c r="SMC10" s="85"/>
      <c r="SMD10" s="85"/>
      <c r="SME10" s="85"/>
      <c r="SMF10" s="85"/>
      <c r="SMG10" s="85"/>
      <c r="SMH10" s="85"/>
      <c r="SMI10" s="85"/>
      <c r="SMJ10" s="85"/>
      <c r="SMK10" s="85"/>
      <c r="SML10" s="85"/>
      <c r="SMM10" s="85"/>
      <c r="SMN10" s="85"/>
      <c r="SMO10" s="85"/>
      <c r="SMP10" s="85"/>
      <c r="SMQ10" s="85"/>
      <c r="SMR10" s="85"/>
      <c r="SMS10" s="85"/>
      <c r="SMT10" s="85"/>
      <c r="SMU10" s="85"/>
      <c r="SMV10" s="85"/>
      <c r="SMW10" s="85"/>
      <c r="SMX10" s="85"/>
      <c r="SMY10" s="85"/>
      <c r="SMZ10" s="85"/>
      <c r="SNA10" s="85"/>
      <c r="SNB10" s="85"/>
      <c r="SNC10" s="85"/>
      <c r="SND10" s="85"/>
      <c r="SNE10" s="85"/>
      <c r="SNF10" s="85"/>
      <c r="SNG10" s="85"/>
      <c r="SNH10" s="85"/>
      <c r="SNI10" s="85"/>
      <c r="SNJ10" s="85"/>
      <c r="SNK10" s="85"/>
      <c r="SNL10" s="85"/>
      <c r="SNM10" s="85"/>
      <c r="SNN10" s="85"/>
      <c r="SNO10" s="85"/>
      <c r="SNP10" s="85"/>
      <c r="SNQ10" s="85"/>
      <c r="SNR10" s="85"/>
      <c r="SNS10" s="85"/>
      <c r="SNT10" s="85"/>
      <c r="SNU10" s="85"/>
      <c r="SNV10" s="85"/>
      <c r="SNW10" s="85"/>
      <c r="SNX10" s="85"/>
      <c r="SNY10" s="85"/>
      <c r="SNZ10" s="85"/>
      <c r="SOA10" s="85"/>
      <c r="SOB10" s="85"/>
      <c r="SOC10" s="85"/>
      <c r="SOD10" s="85"/>
      <c r="SOE10" s="85"/>
      <c r="SOF10" s="85"/>
      <c r="SOG10" s="85"/>
      <c r="SOH10" s="85"/>
      <c r="SOI10" s="85"/>
      <c r="SOJ10" s="85"/>
      <c r="SOK10" s="85"/>
      <c r="SOL10" s="85"/>
      <c r="SOM10" s="85"/>
      <c r="SON10" s="85"/>
      <c r="SOO10" s="85"/>
      <c r="SOP10" s="85"/>
      <c r="SOQ10" s="85"/>
      <c r="SOR10" s="85"/>
      <c r="SOS10" s="85"/>
      <c r="SOT10" s="85"/>
      <c r="SOU10" s="85"/>
      <c r="SOV10" s="85"/>
      <c r="SOW10" s="85"/>
      <c r="SOX10" s="85"/>
      <c r="SOY10" s="85"/>
      <c r="SOZ10" s="85"/>
      <c r="SPA10" s="85"/>
      <c r="SPB10" s="85"/>
      <c r="SPC10" s="85"/>
      <c r="SPD10" s="85"/>
      <c r="SPE10" s="85"/>
      <c r="SPF10" s="85"/>
      <c r="SPG10" s="85"/>
      <c r="SPH10" s="85"/>
      <c r="SPI10" s="85"/>
      <c r="SPJ10" s="85"/>
      <c r="SPK10" s="85"/>
      <c r="SPL10" s="85"/>
      <c r="SPM10" s="85"/>
      <c r="SPN10" s="85"/>
      <c r="SPO10" s="85"/>
      <c r="SPP10" s="85"/>
      <c r="SPQ10" s="85"/>
      <c r="SPR10" s="85"/>
      <c r="SPS10" s="85"/>
      <c r="SPT10" s="85"/>
      <c r="SPU10" s="85"/>
      <c r="SPV10" s="85"/>
      <c r="SPW10" s="85"/>
      <c r="SPX10" s="85"/>
      <c r="SPY10" s="85"/>
      <c r="SPZ10" s="85"/>
      <c r="SQA10" s="85"/>
      <c r="SQB10" s="85"/>
      <c r="SQC10" s="85"/>
      <c r="SQD10" s="85"/>
      <c r="SQE10" s="85"/>
      <c r="SQF10" s="85"/>
      <c r="SQG10" s="85"/>
      <c r="SQH10" s="85"/>
      <c r="SQI10" s="85"/>
      <c r="SQJ10" s="85"/>
      <c r="SQK10" s="85"/>
      <c r="SQL10" s="85"/>
      <c r="SQM10" s="85"/>
      <c r="SQN10" s="85"/>
      <c r="SQO10" s="85"/>
      <c r="SQP10" s="85"/>
      <c r="SQQ10" s="85"/>
      <c r="SQR10" s="85"/>
      <c r="SQS10" s="85"/>
      <c r="SQT10" s="85"/>
      <c r="SQU10" s="85"/>
      <c r="SQV10" s="85"/>
      <c r="SQW10" s="85"/>
      <c r="SQX10" s="85"/>
      <c r="SQY10" s="85"/>
      <c r="SQZ10" s="85"/>
      <c r="SRA10" s="85"/>
      <c r="SRB10" s="85"/>
      <c r="SRC10" s="85"/>
      <c r="SRD10" s="85"/>
      <c r="SRE10" s="85"/>
      <c r="SRF10" s="85"/>
      <c r="SRG10" s="85"/>
      <c r="SRH10" s="85"/>
      <c r="SRI10" s="85"/>
      <c r="SRJ10" s="85"/>
      <c r="SRK10" s="85"/>
      <c r="SRL10" s="85"/>
      <c r="SRM10" s="85"/>
      <c r="SRN10" s="85"/>
      <c r="SRO10" s="85"/>
      <c r="SRP10" s="85"/>
      <c r="SRQ10" s="85"/>
      <c r="SRR10" s="85"/>
      <c r="SRS10" s="85"/>
      <c r="SRT10" s="85"/>
      <c r="SRU10" s="85"/>
      <c r="SRV10" s="85"/>
      <c r="SRW10" s="85"/>
      <c r="SRX10" s="85"/>
      <c r="SRY10" s="85"/>
      <c r="SRZ10" s="85"/>
      <c r="SSA10" s="85"/>
      <c r="SSB10" s="85"/>
      <c r="SSC10" s="85"/>
      <c r="SSD10" s="85"/>
      <c r="SSE10" s="85"/>
      <c r="SSF10" s="85"/>
      <c r="SSG10" s="85"/>
      <c r="SSH10" s="85"/>
      <c r="SSI10" s="85"/>
      <c r="SSJ10" s="85"/>
      <c r="SSK10" s="85"/>
      <c r="SSL10" s="85"/>
      <c r="SSM10" s="85"/>
      <c r="SSN10" s="85"/>
      <c r="SSO10" s="85"/>
      <c r="SSP10" s="85"/>
      <c r="SSQ10" s="85"/>
      <c r="SSR10" s="85"/>
      <c r="SSS10" s="85"/>
      <c r="SST10" s="85"/>
      <c r="SSU10" s="85"/>
      <c r="SSV10" s="85"/>
      <c r="SSW10" s="85"/>
      <c r="SSX10" s="85"/>
      <c r="SSY10" s="85"/>
      <c r="SSZ10" s="85"/>
      <c r="STA10" s="85"/>
      <c r="STB10" s="85"/>
      <c r="STC10" s="85"/>
      <c r="STD10" s="85"/>
      <c r="STE10" s="85"/>
      <c r="STF10" s="85"/>
      <c r="STG10" s="85"/>
      <c r="STH10" s="85"/>
      <c r="STI10" s="85"/>
      <c r="STJ10" s="85"/>
      <c r="STK10" s="85"/>
      <c r="STL10" s="85"/>
      <c r="STM10" s="85"/>
      <c r="STN10" s="85"/>
      <c r="STO10" s="85"/>
      <c r="STP10" s="85"/>
      <c r="STQ10" s="85"/>
      <c r="STR10" s="85"/>
      <c r="STS10" s="85"/>
      <c r="STT10" s="85"/>
      <c r="STU10" s="85"/>
      <c r="STV10" s="85"/>
      <c r="STW10" s="85"/>
      <c r="STX10" s="85"/>
      <c r="STY10" s="85"/>
      <c r="STZ10" s="85"/>
      <c r="SUA10" s="85"/>
      <c r="SUB10" s="85"/>
      <c r="SUC10" s="85"/>
      <c r="SUD10" s="85"/>
      <c r="SUE10" s="85"/>
      <c r="SUF10" s="85"/>
      <c r="SUG10" s="85"/>
      <c r="SUH10" s="85"/>
      <c r="SUI10" s="85"/>
      <c r="SUJ10" s="85"/>
      <c r="SUK10" s="85"/>
      <c r="SUL10" s="85"/>
      <c r="SUM10" s="85"/>
      <c r="SUN10" s="85"/>
      <c r="SUO10" s="85"/>
      <c r="SUP10" s="85"/>
      <c r="SUQ10" s="85"/>
      <c r="SUR10" s="85"/>
      <c r="SUS10" s="85"/>
      <c r="SUT10" s="85"/>
      <c r="SUU10" s="85"/>
      <c r="SUV10" s="85"/>
      <c r="SUW10" s="85"/>
      <c r="SUX10" s="85"/>
      <c r="SUY10" s="85"/>
      <c r="SUZ10" s="85"/>
      <c r="SVA10" s="85"/>
      <c r="SVB10" s="85"/>
      <c r="SVC10" s="85"/>
      <c r="SVD10" s="85"/>
      <c r="SVE10" s="85"/>
      <c r="SVF10" s="85"/>
      <c r="SVG10" s="85"/>
      <c r="SVH10" s="85"/>
      <c r="SVI10" s="85"/>
      <c r="SVJ10" s="85"/>
      <c r="SVK10" s="85"/>
      <c r="SVL10" s="85"/>
      <c r="SVM10" s="85"/>
      <c r="SVN10" s="85"/>
      <c r="SVO10" s="85"/>
      <c r="SVP10" s="85"/>
      <c r="SVQ10" s="85"/>
      <c r="SVR10" s="85"/>
      <c r="SVS10" s="85"/>
      <c r="SVT10" s="85"/>
      <c r="SVU10" s="85"/>
      <c r="SVV10" s="85"/>
      <c r="SVW10" s="85"/>
      <c r="SVX10" s="85"/>
      <c r="SVY10" s="85"/>
      <c r="SVZ10" s="85"/>
      <c r="SWA10" s="85"/>
      <c r="SWB10" s="85"/>
      <c r="SWC10" s="85"/>
      <c r="SWD10" s="85"/>
      <c r="SWE10" s="85"/>
      <c r="SWF10" s="85"/>
      <c r="SWG10" s="85"/>
      <c r="SWH10" s="85"/>
      <c r="SWI10" s="85"/>
      <c r="SWJ10" s="85"/>
      <c r="SWK10" s="85"/>
      <c r="SWL10" s="85"/>
      <c r="SWM10" s="85"/>
      <c r="SWN10" s="85"/>
      <c r="SWO10" s="85"/>
      <c r="SWP10" s="85"/>
      <c r="SWQ10" s="85"/>
      <c r="SWR10" s="85"/>
      <c r="SWS10" s="85"/>
      <c r="SWT10" s="85"/>
      <c r="SWU10" s="85"/>
      <c r="SWV10" s="85"/>
      <c r="SWW10" s="85"/>
      <c r="SWX10" s="85"/>
      <c r="SWY10" s="85"/>
      <c r="SWZ10" s="85"/>
      <c r="SXA10" s="85"/>
      <c r="SXB10" s="85"/>
      <c r="SXC10" s="85"/>
      <c r="SXD10" s="85"/>
      <c r="SXE10" s="85"/>
      <c r="SXF10" s="85"/>
      <c r="SXG10" s="85"/>
      <c r="SXH10" s="85"/>
      <c r="SXI10" s="85"/>
      <c r="SXJ10" s="85"/>
      <c r="SXK10" s="85"/>
      <c r="SXL10" s="85"/>
      <c r="SXM10" s="85"/>
      <c r="SXN10" s="85"/>
      <c r="SXO10" s="85"/>
      <c r="SXP10" s="85"/>
      <c r="SXQ10" s="85"/>
      <c r="SXR10" s="85"/>
      <c r="SXS10" s="85"/>
      <c r="SXT10" s="85"/>
      <c r="SXU10" s="85"/>
      <c r="SXV10" s="85"/>
      <c r="SXW10" s="85"/>
      <c r="SXX10" s="85"/>
      <c r="SXY10" s="85"/>
      <c r="SXZ10" s="85"/>
      <c r="SYA10" s="85"/>
      <c r="SYB10" s="85"/>
      <c r="SYC10" s="85"/>
      <c r="SYD10" s="85"/>
      <c r="SYE10" s="85"/>
      <c r="SYF10" s="85"/>
      <c r="SYG10" s="85"/>
      <c r="SYH10" s="85"/>
      <c r="SYI10" s="85"/>
      <c r="SYJ10" s="85"/>
      <c r="SYK10" s="85"/>
      <c r="SYL10" s="85"/>
      <c r="SYM10" s="85"/>
      <c r="SYN10" s="85"/>
      <c r="SYO10" s="85"/>
      <c r="SYP10" s="85"/>
      <c r="SYQ10" s="85"/>
      <c r="SYR10" s="85"/>
      <c r="SYS10" s="85"/>
      <c r="SYT10" s="85"/>
      <c r="SYU10" s="85"/>
      <c r="SYV10" s="85"/>
      <c r="SYW10" s="85"/>
      <c r="SYX10" s="85"/>
      <c r="SYY10" s="85"/>
      <c r="SYZ10" s="85"/>
      <c r="SZA10" s="85"/>
      <c r="SZB10" s="85"/>
      <c r="SZC10" s="85"/>
      <c r="SZD10" s="85"/>
      <c r="SZE10" s="85"/>
      <c r="SZF10" s="85"/>
      <c r="SZG10" s="85"/>
      <c r="SZH10" s="85"/>
      <c r="SZI10" s="85"/>
      <c r="SZJ10" s="85"/>
      <c r="SZK10" s="85"/>
      <c r="SZL10" s="85"/>
      <c r="SZM10" s="85"/>
      <c r="SZN10" s="85"/>
      <c r="SZO10" s="85"/>
      <c r="SZP10" s="85"/>
      <c r="SZQ10" s="85"/>
      <c r="SZR10" s="85"/>
      <c r="SZS10" s="85"/>
      <c r="SZT10" s="85"/>
      <c r="SZU10" s="85"/>
      <c r="SZV10" s="85"/>
      <c r="SZW10" s="85"/>
      <c r="SZX10" s="85"/>
      <c r="SZY10" s="85"/>
      <c r="SZZ10" s="85"/>
      <c r="TAA10" s="85"/>
      <c r="TAB10" s="85"/>
      <c r="TAC10" s="85"/>
      <c r="TAD10" s="85"/>
      <c r="TAE10" s="85"/>
      <c r="TAF10" s="85"/>
      <c r="TAG10" s="85"/>
      <c r="TAH10" s="85"/>
      <c r="TAI10" s="85"/>
      <c r="TAJ10" s="85"/>
      <c r="TAK10" s="85"/>
      <c r="TAL10" s="85"/>
      <c r="TAM10" s="85"/>
      <c r="TAN10" s="85"/>
      <c r="TAO10" s="85"/>
      <c r="TAP10" s="85"/>
      <c r="TAQ10" s="85"/>
      <c r="TAR10" s="85"/>
      <c r="TAS10" s="85"/>
      <c r="TAT10" s="85"/>
      <c r="TAU10" s="85"/>
      <c r="TAV10" s="85"/>
      <c r="TAW10" s="85"/>
      <c r="TAX10" s="85"/>
      <c r="TAY10" s="85"/>
      <c r="TAZ10" s="85"/>
      <c r="TBA10" s="85"/>
      <c r="TBB10" s="85"/>
      <c r="TBC10" s="85"/>
      <c r="TBD10" s="85"/>
      <c r="TBE10" s="85"/>
      <c r="TBF10" s="85"/>
      <c r="TBG10" s="85"/>
      <c r="TBH10" s="85"/>
      <c r="TBI10" s="85"/>
      <c r="TBJ10" s="85"/>
      <c r="TBK10" s="85"/>
      <c r="TBL10" s="85"/>
      <c r="TBM10" s="85"/>
      <c r="TBN10" s="85"/>
      <c r="TBO10" s="85"/>
      <c r="TBP10" s="85"/>
      <c r="TBQ10" s="85"/>
      <c r="TBR10" s="85"/>
      <c r="TBS10" s="85"/>
      <c r="TBT10" s="85"/>
      <c r="TBU10" s="85"/>
      <c r="TBV10" s="85"/>
      <c r="TBW10" s="85"/>
      <c r="TBX10" s="85"/>
      <c r="TBY10" s="85"/>
      <c r="TBZ10" s="85"/>
      <c r="TCA10" s="85"/>
      <c r="TCB10" s="85"/>
      <c r="TCC10" s="85"/>
      <c r="TCD10" s="85"/>
      <c r="TCE10" s="85"/>
      <c r="TCF10" s="85"/>
      <c r="TCG10" s="85"/>
      <c r="TCH10" s="85"/>
      <c r="TCI10" s="85"/>
      <c r="TCJ10" s="85"/>
      <c r="TCK10" s="85"/>
      <c r="TCL10" s="85"/>
      <c r="TCM10" s="85"/>
      <c r="TCN10" s="85"/>
      <c r="TCO10" s="85"/>
      <c r="TCP10" s="85"/>
      <c r="TCQ10" s="85"/>
      <c r="TCR10" s="85"/>
      <c r="TCS10" s="85"/>
      <c r="TCT10" s="85"/>
      <c r="TCU10" s="85"/>
      <c r="TCV10" s="85"/>
      <c r="TCW10" s="85"/>
      <c r="TCX10" s="85"/>
      <c r="TCY10" s="85"/>
      <c r="TCZ10" s="85"/>
      <c r="TDA10" s="85"/>
      <c r="TDB10" s="85"/>
      <c r="TDC10" s="85"/>
      <c r="TDD10" s="85"/>
      <c r="TDE10" s="85"/>
      <c r="TDF10" s="85"/>
      <c r="TDG10" s="85"/>
      <c r="TDH10" s="85"/>
      <c r="TDI10" s="85"/>
      <c r="TDJ10" s="85"/>
      <c r="TDK10" s="85"/>
      <c r="TDL10" s="85"/>
      <c r="TDM10" s="85"/>
      <c r="TDN10" s="85"/>
      <c r="TDO10" s="85"/>
      <c r="TDP10" s="85"/>
      <c r="TDQ10" s="85"/>
      <c r="TDR10" s="85"/>
      <c r="TDS10" s="85"/>
      <c r="TDT10" s="85"/>
      <c r="TDU10" s="85"/>
      <c r="TDV10" s="85"/>
      <c r="TDW10" s="85"/>
      <c r="TDX10" s="85"/>
      <c r="TDY10" s="85"/>
      <c r="TDZ10" s="85"/>
      <c r="TEA10" s="85"/>
      <c r="TEB10" s="85"/>
      <c r="TEC10" s="85"/>
      <c r="TED10" s="85"/>
      <c r="TEE10" s="85"/>
      <c r="TEF10" s="85"/>
      <c r="TEG10" s="85"/>
      <c r="TEH10" s="85"/>
      <c r="TEI10" s="85"/>
      <c r="TEJ10" s="85"/>
      <c r="TEK10" s="85"/>
      <c r="TEL10" s="85"/>
      <c r="TEM10" s="85"/>
      <c r="TEN10" s="85"/>
      <c r="TEO10" s="85"/>
      <c r="TEP10" s="85"/>
      <c r="TEQ10" s="85"/>
      <c r="TER10" s="85"/>
      <c r="TES10" s="85"/>
      <c r="TET10" s="85"/>
      <c r="TEU10" s="85"/>
      <c r="TEV10" s="85"/>
      <c r="TEW10" s="85"/>
      <c r="TEX10" s="85"/>
      <c r="TEY10" s="85"/>
      <c r="TEZ10" s="85"/>
      <c r="TFA10" s="85"/>
      <c r="TFB10" s="85"/>
      <c r="TFC10" s="85"/>
      <c r="TFD10" s="85"/>
      <c r="TFE10" s="85"/>
      <c r="TFF10" s="85"/>
      <c r="TFG10" s="85"/>
      <c r="TFH10" s="85"/>
      <c r="TFI10" s="85"/>
      <c r="TFJ10" s="85"/>
      <c r="TFK10" s="85"/>
      <c r="TFL10" s="85"/>
      <c r="TFM10" s="85"/>
      <c r="TFN10" s="85"/>
      <c r="TFO10" s="85"/>
      <c r="TFP10" s="85"/>
      <c r="TFQ10" s="85"/>
      <c r="TFR10" s="85"/>
      <c r="TFS10" s="85"/>
      <c r="TFT10" s="85"/>
      <c r="TFU10" s="85"/>
      <c r="TFV10" s="85"/>
      <c r="TFW10" s="85"/>
      <c r="TFX10" s="85"/>
      <c r="TFY10" s="85"/>
      <c r="TFZ10" s="85"/>
      <c r="TGA10" s="85"/>
      <c r="TGB10" s="85"/>
      <c r="TGC10" s="85"/>
      <c r="TGD10" s="85"/>
      <c r="TGE10" s="85"/>
      <c r="TGF10" s="85"/>
      <c r="TGG10" s="85"/>
      <c r="TGH10" s="85"/>
      <c r="TGI10" s="85"/>
      <c r="TGJ10" s="85"/>
      <c r="TGK10" s="85"/>
      <c r="TGL10" s="85"/>
      <c r="TGM10" s="85"/>
      <c r="TGN10" s="85"/>
      <c r="TGO10" s="85"/>
      <c r="TGP10" s="85"/>
      <c r="TGQ10" s="85"/>
      <c r="TGR10" s="85"/>
      <c r="TGS10" s="85"/>
      <c r="TGT10" s="85"/>
      <c r="TGU10" s="85"/>
      <c r="TGV10" s="85"/>
      <c r="TGW10" s="85"/>
      <c r="TGX10" s="85"/>
      <c r="TGY10" s="85"/>
      <c r="TGZ10" s="85"/>
      <c r="THA10" s="85"/>
      <c r="THB10" s="85"/>
      <c r="THC10" s="85"/>
      <c r="THD10" s="85"/>
      <c r="THE10" s="85"/>
      <c r="THF10" s="85"/>
      <c r="THG10" s="85"/>
      <c r="THH10" s="85"/>
      <c r="THI10" s="85"/>
      <c r="THJ10" s="85"/>
      <c r="THK10" s="85"/>
      <c r="THL10" s="85"/>
      <c r="THM10" s="85"/>
      <c r="THN10" s="85"/>
      <c r="THO10" s="85"/>
      <c r="THP10" s="85"/>
      <c r="THQ10" s="85"/>
      <c r="THR10" s="85"/>
      <c r="THS10" s="85"/>
      <c r="THT10" s="85"/>
      <c r="THU10" s="85"/>
      <c r="THV10" s="85"/>
      <c r="THW10" s="85"/>
      <c r="THX10" s="85"/>
      <c r="THY10" s="85"/>
      <c r="THZ10" s="85"/>
      <c r="TIA10" s="85"/>
      <c r="TIB10" s="85"/>
      <c r="TIC10" s="85"/>
      <c r="TID10" s="85"/>
      <c r="TIE10" s="85"/>
      <c r="TIF10" s="85"/>
      <c r="TIG10" s="85"/>
      <c r="TIH10" s="85"/>
      <c r="TII10" s="85"/>
      <c r="TIJ10" s="85"/>
      <c r="TIK10" s="85"/>
      <c r="TIL10" s="85"/>
      <c r="TIM10" s="85"/>
      <c r="TIN10" s="85"/>
      <c r="TIO10" s="85"/>
      <c r="TIP10" s="85"/>
      <c r="TIQ10" s="85"/>
      <c r="TIR10" s="85"/>
      <c r="TIS10" s="85"/>
      <c r="TIT10" s="85"/>
      <c r="TIU10" s="85"/>
      <c r="TIV10" s="85"/>
      <c r="TIW10" s="85"/>
      <c r="TIX10" s="85"/>
      <c r="TIY10" s="85"/>
      <c r="TIZ10" s="85"/>
      <c r="TJA10" s="85"/>
      <c r="TJB10" s="85"/>
      <c r="TJC10" s="85"/>
      <c r="TJD10" s="85"/>
      <c r="TJE10" s="85"/>
      <c r="TJF10" s="85"/>
      <c r="TJG10" s="85"/>
      <c r="TJH10" s="85"/>
      <c r="TJI10" s="85"/>
      <c r="TJJ10" s="85"/>
      <c r="TJK10" s="85"/>
      <c r="TJL10" s="85"/>
      <c r="TJM10" s="85"/>
      <c r="TJN10" s="85"/>
      <c r="TJO10" s="85"/>
      <c r="TJP10" s="85"/>
      <c r="TJQ10" s="85"/>
      <c r="TJR10" s="85"/>
      <c r="TJS10" s="85"/>
      <c r="TJT10" s="85"/>
      <c r="TJU10" s="85"/>
      <c r="TJV10" s="85"/>
      <c r="TJW10" s="85"/>
      <c r="TJX10" s="85"/>
      <c r="TJY10" s="85"/>
      <c r="TJZ10" s="85"/>
      <c r="TKA10" s="85"/>
      <c r="TKB10" s="85"/>
      <c r="TKC10" s="85"/>
      <c r="TKD10" s="85"/>
      <c r="TKE10" s="85"/>
      <c r="TKF10" s="85"/>
      <c r="TKG10" s="85"/>
      <c r="TKH10" s="85"/>
      <c r="TKI10" s="85"/>
      <c r="TKJ10" s="85"/>
      <c r="TKK10" s="85"/>
      <c r="TKL10" s="85"/>
      <c r="TKM10" s="85"/>
      <c r="TKN10" s="85"/>
      <c r="TKO10" s="85"/>
      <c r="TKP10" s="85"/>
      <c r="TKQ10" s="85"/>
      <c r="TKR10" s="85"/>
      <c r="TKS10" s="85"/>
      <c r="TKT10" s="85"/>
      <c r="TKU10" s="85"/>
      <c r="TKV10" s="85"/>
      <c r="TKW10" s="85"/>
      <c r="TKX10" s="85"/>
      <c r="TKY10" s="85"/>
      <c r="TKZ10" s="85"/>
      <c r="TLA10" s="85"/>
      <c r="TLB10" s="85"/>
      <c r="TLC10" s="85"/>
      <c r="TLD10" s="85"/>
      <c r="TLE10" s="85"/>
      <c r="TLF10" s="85"/>
      <c r="TLG10" s="85"/>
      <c r="TLH10" s="85"/>
      <c r="TLI10" s="85"/>
      <c r="TLJ10" s="85"/>
      <c r="TLK10" s="85"/>
      <c r="TLL10" s="85"/>
      <c r="TLM10" s="85"/>
      <c r="TLN10" s="85"/>
      <c r="TLO10" s="85"/>
      <c r="TLP10" s="85"/>
      <c r="TLQ10" s="85"/>
      <c r="TLR10" s="85"/>
      <c r="TLS10" s="85"/>
      <c r="TLT10" s="85"/>
      <c r="TLU10" s="85"/>
      <c r="TLV10" s="85"/>
      <c r="TLW10" s="85"/>
      <c r="TLX10" s="85"/>
      <c r="TLY10" s="85"/>
      <c r="TLZ10" s="85"/>
      <c r="TMA10" s="85"/>
      <c r="TMB10" s="85"/>
      <c r="TMC10" s="85"/>
      <c r="TMD10" s="85"/>
      <c r="TME10" s="85"/>
      <c r="TMF10" s="85"/>
      <c r="TMG10" s="85"/>
      <c r="TMH10" s="85"/>
      <c r="TMI10" s="85"/>
      <c r="TMJ10" s="85"/>
      <c r="TMK10" s="85"/>
      <c r="TML10" s="85"/>
      <c r="TMM10" s="85"/>
      <c r="TMN10" s="85"/>
      <c r="TMO10" s="85"/>
      <c r="TMP10" s="85"/>
      <c r="TMQ10" s="85"/>
      <c r="TMR10" s="85"/>
      <c r="TMS10" s="85"/>
      <c r="TMT10" s="85"/>
      <c r="TMU10" s="85"/>
      <c r="TMV10" s="85"/>
      <c r="TMW10" s="85"/>
      <c r="TMX10" s="85"/>
      <c r="TMY10" s="85"/>
      <c r="TMZ10" s="85"/>
      <c r="TNA10" s="85"/>
      <c r="TNB10" s="85"/>
      <c r="TNC10" s="85"/>
      <c r="TND10" s="85"/>
      <c r="TNE10" s="85"/>
      <c r="TNF10" s="85"/>
      <c r="TNG10" s="85"/>
      <c r="TNH10" s="85"/>
      <c r="TNI10" s="85"/>
      <c r="TNJ10" s="85"/>
      <c r="TNK10" s="85"/>
      <c r="TNL10" s="85"/>
      <c r="TNM10" s="85"/>
      <c r="TNN10" s="85"/>
      <c r="TNO10" s="85"/>
      <c r="TNP10" s="85"/>
      <c r="TNQ10" s="85"/>
      <c r="TNR10" s="85"/>
      <c r="TNS10" s="85"/>
      <c r="TNT10" s="85"/>
      <c r="TNU10" s="85"/>
      <c r="TNV10" s="85"/>
      <c r="TNW10" s="85"/>
      <c r="TNX10" s="85"/>
      <c r="TNY10" s="85"/>
      <c r="TNZ10" s="85"/>
      <c r="TOA10" s="85"/>
      <c r="TOB10" s="85"/>
      <c r="TOC10" s="85"/>
      <c r="TOD10" s="85"/>
      <c r="TOE10" s="85"/>
      <c r="TOF10" s="85"/>
      <c r="TOG10" s="85"/>
      <c r="TOH10" s="85"/>
      <c r="TOI10" s="85"/>
      <c r="TOJ10" s="85"/>
      <c r="TOK10" s="85"/>
      <c r="TOL10" s="85"/>
      <c r="TOM10" s="85"/>
      <c r="TON10" s="85"/>
      <c r="TOO10" s="85"/>
      <c r="TOP10" s="85"/>
      <c r="TOQ10" s="85"/>
      <c r="TOR10" s="85"/>
      <c r="TOS10" s="85"/>
      <c r="TOT10" s="85"/>
      <c r="TOU10" s="85"/>
      <c r="TOV10" s="85"/>
      <c r="TOW10" s="85"/>
      <c r="TOX10" s="85"/>
      <c r="TOY10" s="85"/>
      <c r="TOZ10" s="85"/>
      <c r="TPA10" s="85"/>
      <c r="TPB10" s="85"/>
      <c r="TPC10" s="85"/>
      <c r="TPD10" s="85"/>
      <c r="TPE10" s="85"/>
      <c r="TPF10" s="85"/>
      <c r="TPG10" s="85"/>
      <c r="TPH10" s="85"/>
      <c r="TPI10" s="85"/>
      <c r="TPJ10" s="85"/>
      <c r="TPK10" s="85"/>
      <c r="TPL10" s="85"/>
      <c r="TPM10" s="85"/>
      <c r="TPN10" s="85"/>
      <c r="TPO10" s="85"/>
      <c r="TPP10" s="85"/>
      <c r="TPQ10" s="85"/>
      <c r="TPR10" s="85"/>
      <c r="TPS10" s="85"/>
      <c r="TPT10" s="85"/>
      <c r="TPU10" s="85"/>
      <c r="TPV10" s="85"/>
      <c r="TPW10" s="85"/>
      <c r="TPX10" s="85"/>
      <c r="TPY10" s="85"/>
      <c r="TPZ10" s="85"/>
      <c r="TQA10" s="85"/>
      <c r="TQB10" s="85"/>
      <c r="TQC10" s="85"/>
      <c r="TQD10" s="85"/>
      <c r="TQE10" s="85"/>
      <c r="TQF10" s="85"/>
      <c r="TQG10" s="85"/>
      <c r="TQH10" s="85"/>
      <c r="TQI10" s="85"/>
      <c r="TQJ10" s="85"/>
      <c r="TQK10" s="85"/>
      <c r="TQL10" s="85"/>
      <c r="TQM10" s="85"/>
      <c r="TQN10" s="85"/>
      <c r="TQO10" s="85"/>
      <c r="TQP10" s="85"/>
      <c r="TQQ10" s="85"/>
      <c r="TQR10" s="85"/>
      <c r="TQS10" s="85"/>
      <c r="TQT10" s="85"/>
      <c r="TQU10" s="85"/>
      <c r="TQV10" s="85"/>
      <c r="TQW10" s="85"/>
      <c r="TQX10" s="85"/>
      <c r="TQY10" s="85"/>
      <c r="TQZ10" s="85"/>
      <c r="TRA10" s="85"/>
      <c r="TRB10" s="85"/>
      <c r="TRC10" s="85"/>
      <c r="TRD10" s="85"/>
      <c r="TRE10" s="85"/>
      <c r="TRF10" s="85"/>
      <c r="TRG10" s="85"/>
      <c r="TRH10" s="85"/>
      <c r="TRI10" s="85"/>
      <c r="TRJ10" s="85"/>
      <c r="TRK10" s="85"/>
      <c r="TRL10" s="85"/>
      <c r="TRM10" s="85"/>
      <c r="TRN10" s="85"/>
      <c r="TRO10" s="85"/>
      <c r="TRP10" s="85"/>
      <c r="TRQ10" s="85"/>
      <c r="TRR10" s="85"/>
      <c r="TRS10" s="85"/>
      <c r="TRT10" s="85"/>
      <c r="TRU10" s="85"/>
      <c r="TRV10" s="85"/>
      <c r="TRW10" s="85"/>
      <c r="TRX10" s="85"/>
      <c r="TRY10" s="85"/>
      <c r="TRZ10" s="85"/>
      <c r="TSA10" s="85"/>
      <c r="TSB10" s="85"/>
      <c r="TSC10" s="85"/>
      <c r="TSD10" s="85"/>
      <c r="TSE10" s="85"/>
      <c r="TSF10" s="85"/>
      <c r="TSG10" s="85"/>
      <c r="TSH10" s="85"/>
      <c r="TSI10" s="85"/>
      <c r="TSJ10" s="85"/>
      <c r="TSK10" s="85"/>
      <c r="TSL10" s="85"/>
      <c r="TSM10" s="85"/>
      <c r="TSN10" s="85"/>
      <c r="TSO10" s="85"/>
      <c r="TSP10" s="85"/>
      <c r="TSQ10" s="85"/>
      <c r="TSR10" s="85"/>
      <c r="TSS10" s="85"/>
      <c r="TST10" s="85"/>
      <c r="TSU10" s="85"/>
      <c r="TSV10" s="85"/>
      <c r="TSW10" s="85"/>
      <c r="TSX10" s="85"/>
      <c r="TSY10" s="85"/>
      <c r="TSZ10" s="85"/>
      <c r="TTA10" s="85"/>
      <c r="TTB10" s="85"/>
      <c r="TTC10" s="85"/>
      <c r="TTD10" s="85"/>
      <c r="TTE10" s="85"/>
      <c r="TTF10" s="85"/>
      <c r="TTG10" s="85"/>
      <c r="TTH10" s="85"/>
      <c r="TTI10" s="85"/>
      <c r="TTJ10" s="85"/>
      <c r="TTK10" s="85"/>
      <c r="TTL10" s="85"/>
      <c r="TTM10" s="85"/>
      <c r="TTN10" s="85"/>
      <c r="TTO10" s="85"/>
      <c r="TTP10" s="85"/>
      <c r="TTQ10" s="85"/>
      <c r="TTR10" s="85"/>
      <c r="TTS10" s="85"/>
      <c r="TTT10" s="85"/>
      <c r="TTU10" s="85"/>
      <c r="TTV10" s="85"/>
      <c r="TTW10" s="85"/>
      <c r="TTX10" s="85"/>
      <c r="TTY10" s="85"/>
      <c r="TTZ10" s="85"/>
      <c r="TUA10" s="85"/>
      <c r="TUB10" s="85"/>
      <c r="TUC10" s="85"/>
      <c r="TUD10" s="85"/>
      <c r="TUE10" s="85"/>
      <c r="TUF10" s="85"/>
      <c r="TUG10" s="85"/>
      <c r="TUH10" s="85"/>
      <c r="TUI10" s="85"/>
      <c r="TUJ10" s="85"/>
      <c r="TUK10" s="85"/>
      <c r="TUL10" s="85"/>
      <c r="TUM10" s="85"/>
      <c r="TUN10" s="85"/>
      <c r="TUO10" s="85"/>
      <c r="TUP10" s="85"/>
      <c r="TUQ10" s="85"/>
      <c r="TUR10" s="85"/>
      <c r="TUS10" s="85"/>
      <c r="TUT10" s="85"/>
      <c r="TUU10" s="85"/>
      <c r="TUV10" s="85"/>
      <c r="TUW10" s="85"/>
      <c r="TUX10" s="85"/>
      <c r="TUY10" s="85"/>
      <c r="TUZ10" s="85"/>
      <c r="TVA10" s="85"/>
      <c r="TVB10" s="85"/>
      <c r="TVC10" s="85"/>
      <c r="TVD10" s="85"/>
      <c r="TVE10" s="85"/>
      <c r="TVF10" s="85"/>
      <c r="TVG10" s="85"/>
      <c r="TVH10" s="85"/>
      <c r="TVI10" s="85"/>
      <c r="TVJ10" s="85"/>
      <c r="TVK10" s="85"/>
      <c r="TVL10" s="85"/>
      <c r="TVM10" s="85"/>
      <c r="TVN10" s="85"/>
      <c r="TVO10" s="85"/>
      <c r="TVP10" s="85"/>
      <c r="TVQ10" s="85"/>
      <c r="TVR10" s="85"/>
      <c r="TVS10" s="85"/>
      <c r="TVT10" s="85"/>
      <c r="TVU10" s="85"/>
      <c r="TVV10" s="85"/>
      <c r="TVW10" s="85"/>
      <c r="TVX10" s="85"/>
      <c r="TVY10" s="85"/>
      <c r="TVZ10" s="85"/>
      <c r="TWA10" s="85"/>
      <c r="TWB10" s="85"/>
      <c r="TWC10" s="85"/>
      <c r="TWD10" s="85"/>
      <c r="TWE10" s="85"/>
      <c r="TWF10" s="85"/>
      <c r="TWG10" s="85"/>
      <c r="TWH10" s="85"/>
      <c r="TWI10" s="85"/>
      <c r="TWJ10" s="85"/>
      <c r="TWK10" s="85"/>
      <c r="TWL10" s="85"/>
      <c r="TWM10" s="85"/>
      <c r="TWN10" s="85"/>
      <c r="TWO10" s="85"/>
      <c r="TWP10" s="85"/>
      <c r="TWQ10" s="85"/>
      <c r="TWR10" s="85"/>
      <c r="TWS10" s="85"/>
      <c r="TWT10" s="85"/>
      <c r="TWU10" s="85"/>
      <c r="TWV10" s="85"/>
      <c r="TWW10" s="85"/>
      <c r="TWX10" s="85"/>
      <c r="TWY10" s="85"/>
      <c r="TWZ10" s="85"/>
      <c r="TXA10" s="85"/>
      <c r="TXB10" s="85"/>
      <c r="TXC10" s="85"/>
      <c r="TXD10" s="85"/>
      <c r="TXE10" s="85"/>
      <c r="TXF10" s="85"/>
      <c r="TXG10" s="85"/>
      <c r="TXH10" s="85"/>
      <c r="TXI10" s="85"/>
      <c r="TXJ10" s="85"/>
      <c r="TXK10" s="85"/>
      <c r="TXL10" s="85"/>
      <c r="TXM10" s="85"/>
      <c r="TXN10" s="85"/>
      <c r="TXO10" s="85"/>
      <c r="TXP10" s="85"/>
      <c r="TXQ10" s="85"/>
      <c r="TXR10" s="85"/>
      <c r="TXS10" s="85"/>
      <c r="TXT10" s="85"/>
      <c r="TXU10" s="85"/>
      <c r="TXV10" s="85"/>
      <c r="TXW10" s="85"/>
      <c r="TXX10" s="85"/>
      <c r="TXY10" s="85"/>
      <c r="TXZ10" s="85"/>
      <c r="TYA10" s="85"/>
      <c r="TYB10" s="85"/>
      <c r="TYC10" s="85"/>
      <c r="TYD10" s="85"/>
      <c r="TYE10" s="85"/>
      <c r="TYF10" s="85"/>
      <c r="TYG10" s="85"/>
      <c r="TYH10" s="85"/>
      <c r="TYI10" s="85"/>
      <c r="TYJ10" s="85"/>
      <c r="TYK10" s="85"/>
      <c r="TYL10" s="85"/>
      <c r="TYM10" s="85"/>
      <c r="TYN10" s="85"/>
      <c r="TYO10" s="85"/>
      <c r="TYP10" s="85"/>
      <c r="TYQ10" s="85"/>
      <c r="TYR10" s="85"/>
      <c r="TYS10" s="85"/>
      <c r="TYT10" s="85"/>
      <c r="TYU10" s="85"/>
      <c r="TYV10" s="85"/>
      <c r="TYW10" s="85"/>
      <c r="TYX10" s="85"/>
      <c r="TYY10" s="85"/>
      <c r="TYZ10" s="85"/>
      <c r="TZA10" s="85"/>
      <c r="TZB10" s="85"/>
      <c r="TZC10" s="85"/>
      <c r="TZD10" s="85"/>
      <c r="TZE10" s="85"/>
      <c r="TZF10" s="85"/>
      <c r="TZG10" s="85"/>
      <c r="TZH10" s="85"/>
      <c r="TZI10" s="85"/>
      <c r="TZJ10" s="85"/>
      <c r="TZK10" s="85"/>
      <c r="TZL10" s="85"/>
      <c r="TZM10" s="85"/>
      <c r="TZN10" s="85"/>
      <c r="TZO10" s="85"/>
      <c r="TZP10" s="85"/>
      <c r="TZQ10" s="85"/>
      <c r="TZR10" s="85"/>
      <c r="TZS10" s="85"/>
      <c r="TZT10" s="85"/>
      <c r="TZU10" s="85"/>
      <c r="TZV10" s="85"/>
      <c r="TZW10" s="85"/>
      <c r="TZX10" s="85"/>
      <c r="TZY10" s="85"/>
      <c r="TZZ10" s="85"/>
      <c r="UAA10" s="85"/>
      <c r="UAB10" s="85"/>
      <c r="UAC10" s="85"/>
      <c r="UAD10" s="85"/>
      <c r="UAE10" s="85"/>
      <c r="UAF10" s="85"/>
      <c r="UAG10" s="85"/>
      <c r="UAH10" s="85"/>
      <c r="UAI10" s="85"/>
      <c r="UAJ10" s="85"/>
      <c r="UAK10" s="85"/>
      <c r="UAL10" s="85"/>
      <c r="UAM10" s="85"/>
      <c r="UAN10" s="85"/>
      <c r="UAO10" s="85"/>
      <c r="UAP10" s="85"/>
      <c r="UAQ10" s="85"/>
      <c r="UAR10" s="85"/>
      <c r="UAS10" s="85"/>
      <c r="UAT10" s="85"/>
      <c r="UAU10" s="85"/>
      <c r="UAV10" s="85"/>
      <c r="UAW10" s="85"/>
      <c r="UAX10" s="85"/>
      <c r="UAY10" s="85"/>
      <c r="UAZ10" s="85"/>
      <c r="UBA10" s="85"/>
      <c r="UBB10" s="85"/>
      <c r="UBC10" s="85"/>
      <c r="UBD10" s="85"/>
      <c r="UBE10" s="85"/>
      <c r="UBF10" s="85"/>
      <c r="UBG10" s="85"/>
      <c r="UBH10" s="85"/>
      <c r="UBI10" s="85"/>
      <c r="UBJ10" s="85"/>
      <c r="UBK10" s="85"/>
      <c r="UBL10" s="85"/>
      <c r="UBM10" s="85"/>
      <c r="UBN10" s="85"/>
      <c r="UBO10" s="85"/>
      <c r="UBP10" s="85"/>
      <c r="UBQ10" s="85"/>
      <c r="UBR10" s="85"/>
      <c r="UBS10" s="85"/>
      <c r="UBT10" s="85"/>
      <c r="UBU10" s="85"/>
      <c r="UBV10" s="85"/>
      <c r="UBW10" s="85"/>
      <c r="UBX10" s="85"/>
      <c r="UBY10" s="85"/>
      <c r="UBZ10" s="85"/>
      <c r="UCA10" s="85"/>
      <c r="UCB10" s="85"/>
      <c r="UCC10" s="85"/>
      <c r="UCD10" s="85"/>
      <c r="UCE10" s="85"/>
      <c r="UCF10" s="85"/>
      <c r="UCG10" s="85"/>
      <c r="UCH10" s="85"/>
      <c r="UCI10" s="85"/>
      <c r="UCJ10" s="85"/>
      <c r="UCK10" s="85"/>
      <c r="UCL10" s="85"/>
      <c r="UCM10" s="85"/>
      <c r="UCN10" s="85"/>
      <c r="UCO10" s="85"/>
      <c r="UCP10" s="85"/>
      <c r="UCQ10" s="85"/>
      <c r="UCR10" s="85"/>
      <c r="UCS10" s="85"/>
      <c r="UCT10" s="85"/>
      <c r="UCU10" s="85"/>
      <c r="UCV10" s="85"/>
      <c r="UCW10" s="85"/>
      <c r="UCX10" s="85"/>
      <c r="UCY10" s="85"/>
      <c r="UCZ10" s="85"/>
      <c r="UDA10" s="85"/>
      <c r="UDB10" s="85"/>
      <c r="UDC10" s="85"/>
      <c r="UDD10" s="85"/>
      <c r="UDE10" s="85"/>
      <c r="UDF10" s="85"/>
      <c r="UDG10" s="85"/>
      <c r="UDH10" s="85"/>
      <c r="UDI10" s="85"/>
      <c r="UDJ10" s="85"/>
      <c r="UDK10" s="85"/>
      <c r="UDL10" s="85"/>
      <c r="UDM10" s="85"/>
      <c r="UDN10" s="85"/>
      <c r="UDO10" s="85"/>
      <c r="UDP10" s="85"/>
      <c r="UDQ10" s="85"/>
      <c r="UDR10" s="85"/>
      <c r="UDS10" s="85"/>
      <c r="UDT10" s="85"/>
      <c r="UDU10" s="85"/>
      <c r="UDV10" s="85"/>
      <c r="UDW10" s="85"/>
      <c r="UDX10" s="85"/>
      <c r="UDY10" s="85"/>
      <c r="UDZ10" s="85"/>
      <c r="UEA10" s="85"/>
      <c r="UEB10" s="85"/>
      <c r="UEC10" s="85"/>
      <c r="UED10" s="85"/>
      <c r="UEE10" s="85"/>
      <c r="UEF10" s="85"/>
      <c r="UEG10" s="85"/>
      <c r="UEH10" s="85"/>
      <c r="UEI10" s="85"/>
      <c r="UEJ10" s="85"/>
      <c r="UEK10" s="85"/>
      <c r="UEL10" s="85"/>
      <c r="UEM10" s="85"/>
      <c r="UEN10" s="85"/>
      <c r="UEO10" s="85"/>
      <c r="UEP10" s="85"/>
      <c r="UEQ10" s="85"/>
      <c r="UER10" s="85"/>
      <c r="UES10" s="85"/>
      <c r="UET10" s="85"/>
      <c r="UEU10" s="85"/>
      <c r="UEV10" s="85"/>
      <c r="UEW10" s="85"/>
      <c r="UEX10" s="85"/>
      <c r="UEY10" s="85"/>
      <c r="UEZ10" s="85"/>
      <c r="UFA10" s="85"/>
      <c r="UFB10" s="85"/>
      <c r="UFC10" s="85"/>
      <c r="UFD10" s="85"/>
      <c r="UFE10" s="85"/>
      <c r="UFF10" s="85"/>
      <c r="UFG10" s="85"/>
      <c r="UFH10" s="85"/>
      <c r="UFI10" s="85"/>
      <c r="UFJ10" s="85"/>
      <c r="UFK10" s="85"/>
      <c r="UFL10" s="85"/>
      <c r="UFM10" s="85"/>
      <c r="UFN10" s="85"/>
      <c r="UFO10" s="85"/>
      <c r="UFP10" s="85"/>
      <c r="UFQ10" s="85"/>
      <c r="UFR10" s="85"/>
      <c r="UFS10" s="85"/>
      <c r="UFT10" s="85"/>
      <c r="UFU10" s="85"/>
      <c r="UFV10" s="85"/>
      <c r="UFW10" s="85"/>
      <c r="UFX10" s="85"/>
      <c r="UFY10" s="85"/>
      <c r="UFZ10" s="85"/>
      <c r="UGA10" s="85"/>
      <c r="UGB10" s="85"/>
      <c r="UGC10" s="85"/>
      <c r="UGD10" s="85"/>
      <c r="UGE10" s="85"/>
      <c r="UGF10" s="85"/>
      <c r="UGG10" s="85"/>
      <c r="UGH10" s="85"/>
      <c r="UGI10" s="85"/>
      <c r="UGJ10" s="85"/>
      <c r="UGK10" s="85"/>
      <c r="UGL10" s="85"/>
      <c r="UGM10" s="85"/>
      <c r="UGN10" s="85"/>
      <c r="UGO10" s="85"/>
      <c r="UGP10" s="85"/>
      <c r="UGQ10" s="85"/>
      <c r="UGR10" s="85"/>
      <c r="UGS10" s="85"/>
      <c r="UGT10" s="85"/>
      <c r="UGU10" s="85"/>
      <c r="UGV10" s="85"/>
      <c r="UGW10" s="85"/>
      <c r="UGX10" s="85"/>
      <c r="UGY10" s="85"/>
      <c r="UGZ10" s="85"/>
      <c r="UHA10" s="85"/>
      <c r="UHB10" s="85"/>
      <c r="UHC10" s="85"/>
      <c r="UHD10" s="85"/>
      <c r="UHE10" s="85"/>
      <c r="UHF10" s="85"/>
      <c r="UHG10" s="85"/>
      <c r="UHH10" s="85"/>
      <c r="UHI10" s="85"/>
      <c r="UHJ10" s="85"/>
      <c r="UHK10" s="85"/>
      <c r="UHL10" s="85"/>
      <c r="UHM10" s="85"/>
      <c r="UHN10" s="85"/>
      <c r="UHO10" s="85"/>
      <c r="UHP10" s="85"/>
      <c r="UHQ10" s="85"/>
      <c r="UHR10" s="85"/>
      <c r="UHS10" s="85"/>
      <c r="UHT10" s="85"/>
      <c r="UHU10" s="85"/>
      <c r="UHV10" s="85"/>
      <c r="UHW10" s="85"/>
      <c r="UHX10" s="85"/>
      <c r="UHY10" s="85"/>
      <c r="UHZ10" s="85"/>
      <c r="UIA10" s="85"/>
      <c r="UIB10" s="85"/>
      <c r="UIC10" s="85"/>
      <c r="UID10" s="85"/>
      <c r="UIE10" s="85"/>
      <c r="UIF10" s="85"/>
      <c r="UIG10" s="85"/>
      <c r="UIH10" s="85"/>
      <c r="UII10" s="85"/>
      <c r="UIJ10" s="85"/>
      <c r="UIK10" s="85"/>
      <c r="UIL10" s="85"/>
      <c r="UIM10" s="85"/>
      <c r="UIN10" s="85"/>
      <c r="UIO10" s="85"/>
      <c r="UIP10" s="85"/>
      <c r="UIQ10" s="85"/>
      <c r="UIR10" s="85"/>
      <c r="UIS10" s="85"/>
      <c r="UIT10" s="85"/>
      <c r="UIU10" s="85"/>
      <c r="UIV10" s="85"/>
      <c r="UIW10" s="85"/>
      <c r="UIX10" s="85"/>
      <c r="UIY10" s="85"/>
      <c r="UIZ10" s="85"/>
      <c r="UJA10" s="85"/>
      <c r="UJB10" s="85"/>
      <c r="UJC10" s="85"/>
      <c r="UJD10" s="85"/>
      <c r="UJE10" s="85"/>
      <c r="UJF10" s="85"/>
      <c r="UJG10" s="85"/>
      <c r="UJH10" s="85"/>
      <c r="UJI10" s="85"/>
      <c r="UJJ10" s="85"/>
      <c r="UJK10" s="85"/>
      <c r="UJL10" s="85"/>
      <c r="UJM10" s="85"/>
      <c r="UJN10" s="85"/>
      <c r="UJO10" s="85"/>
      <c r="UJP10" s="85"/>
      <c r="UJQ10" s="85"/>
      <c r="UJR10" s="85"/>
      <c r="UJS10" s="85"/>
      <c r="UJT10" s="85"/>
      <c r="UJU10" s="85"/>
      <c r="UJV10" s="85"/>
      <c r="UJW10" s="85"/>
      <c r="UJX10" s="85"/>
      <c r="UJY10" s="85"/>
      <c r="UJZ10" s="85"/>
      <c r="UKA10" s="85"/>
      <c r="UKB10" s="85"/>
      <c r="UKC10" s="85"/>
      <c r="UKD10" s="85"/>
      <c r="UKE10" s="85"/>
      <c r="UKF10" s="85"/>
      <c r="UKG10" s="85"/>
      <c r="UKH10" s="85"/>
      <c r="UKI10" s="85"/>
      <c r="UKJ10" s="85"/>
      <c r="UKK10" s="85"/>
      <c r="UKL10" s="85"/>
      <c r="UKM10" s="85"/>
      <c r="UKN10" s="85"/>
      <c r="UKO10" s="85"/>
      <c r="UKP10" s="85"/>
      <c r="UKQ10" s="85"/>
      <c r="UKR10" s="85"/>
      <c r="UKS10" s="85"/>
      <c r="UKT10" s="85"/>
      <c r="UKU10" s="85"/>
      <c r="UKV10" s="85"/>
      <c r="UKW10" s="85"/>
      <c r="UKX10" s="85"/>
      <c r="UKY10" s="85"/>
      <c r="UKZ10" s="85"/>
      <c r="ULA10" s="85"/>
      <c r="ULB10" s="85"/>
      <c r="ULC10" s="85"/>
      <c r="ULD10" s="85"/>
      <c r="ULE10" s="85"/>
      <c r="ULF10" s="85"/>
      <c r="ULG10" s="85"/>
      <c r="ULH10" s="85"/>
      <c r="ULI10" s="85"/>
      <c r="ULJ10" s="85"/>
      <c r="ULK10" s="85"/>
      <c r="ULL10" s="85"/>
      <c r="ULM10" s="85"/>
      <c r="ULN10" s="85"/>
      <c r="ULO10" s="85"/>
      <c r="ULP10" s="85"/>
      <c r="ULQ10" s="85"/>
      <c r="ULR10" s="85"/>
      <c r="ULS10" s="85"/>
      <c r="ULT10" s="85"/>
      <c r="ULU10" s="85"/>
      <c r="ULV10" s="85"/>
      <c r="ULW10" s="85"/>
      <c r="ULX10" s="85"/>
      <c r="ULY10" s="85"/>
      <c r="ULZ10" s="85"/>
      <c r="UMA10" s="85"/>
      <c r="UMB10" s="85"/>
      <c r="UMC10" s="85"/>
      <c r="UMD10" s="85"/>
      <c r="UME10" s="85"/>
      <c r="UMF10" s="85"/>
      <c r="UMG10" s="85"/>
      <c r="UMH10" s="85"/>
      <c r="UMI10" s="85"/>
      <c r="UMJ10" s="85"/>
      <c r="UMK10" s="85"/>
      <c r="UML10" s="85"/>
      <c r="UMM10" s="85"/>
      <c r="UMN10" s="85"/>
      <c r="UMO10" s="85"/>
      <c r="UMP10" s="85"/>
      <c r="UMQ10" s="85"/>
      <c r="UMR10" s="85"/>
      <c r="UMS10" s="85"/>
      <c r="UMT10" s="85"/>
      <c r="UMU10" s="85"/>
      <c r="UMV10" s="85"/>
      <c r="UMW10" s="85"/>
      <c r="UMX10" s="85"/>
      <c r="UMY10" s="85"/>
      <c r="UMZ10" s="85"/>
      <c r="UNA10" s="85"/>
      <c r="UNB10" s="85"/>
      <c r="UNC10" s="85"/>
      <c r="UND10" s="85"/>
      <c r="UNE10" s="85"/>
      <c r="UNF10" s="85"/>
      <c r="UNG10" s="85"/>
      <c r="UNH10" s="85"/>
      <c r="UNI10" s="85"/>
      <c r="UNJ10" s="85"/>
      <c r="UNK10" s="85"/>
      <c r="UNL10" s="85"/>
      <c r="UNM10" s="85"/>
      <c r="UNN10" s="85"/>
      <c r="UNO10" s="85"/>
      <c r="UNP10" s="85"/>
      <c r="UNQ10" s="85"/>
      <c r="UNR10" s="85"/>
      <c r="UNS10" s="85"/>
      <c r="UNT10" s="85"/>
      <c r="UNU10" s="85"/>
      <c r="UNV10" s="85"/>
      <c r="UNW10" s="85"/>
      <c r="UNX10" s="85"/>
      <c r="UNY10" s="85"/>
      <c r="UNZ10" s="85"/>
      <c r="UOA10" s="85"/>
      <c r="UOB10" s="85"/>
      <c r="UOC10" s="85"/>
      <c r="UOD10" s="85"/>
      <c r="UOE10" s="85"/>
      <c r="UOF10" s="85"/>
      <c r="UOG10" s="85"/>
      <c r="UOH10" s="85"/>
      <c r="UOI10" s="85"/>
      <c r="UOJ10" s="85"/>
      <c r="UOK10" s="85"/>
      <c r="UOL10" s="85"/>
      <c r="UOM10" s="85"/>
      <c r="UON10" s="85"/>
      <c r="UOO10" s="85"/>
      <c r="UOP10" s="85"/>
      <c r="UOQ10" s="85"/>
      <c r="UOR10" s="85"/>
      <c r="UOS10" s="85"/>
      <c r="UOT10" s="85"/>
      <c r="UOU10" s="85"/>
      <c r="UOV10" s="85"/>
      <c r="UOW10" s="85"/>
      <c r="UOX10" s="85"/>
      <c r="UOY10" s="85"/>
      <c r="UOZ10" s="85"/>
      <c r="UPA10" s="85"/>
      <c r="UPB10" s="85"/>
      <c r="UPC10" s="85"/>
      <c r="UPD10" s="85"/>
      <c r="UPE10" s="85"/>
      <c r="UPF10" s="85"/>
      <c r="UPG10" s="85"/>
      <c r="UPH10" s="85"/>
      <c r="UPI10" s="85"/>
      <c r="UPJ10" s="85"/>
      <c r="UPK10" s="85"/>
      <c r="UPL10" s="85"/>
      <c r="UPM10" s="85"/>
      <c r="UPN10" s="85"/>
      <c r="UPO10" s="85"/>
      <c r="UPP10" s="85"/>
      <c r="UPQ10" s="85"/>
      <c r="UPR10" s="85"/>
      <c r="UPS10" s="85"/>
      <c r="UPT10" s="85"/>
      <c r="UPU10" s="85"/>
      <c r="UPV10" s="85"/>
      <c r="UPW10" s="85"/>
      <c r="UPX10" s="85"/>
      <c r="UPY10" s="85"/>
      <c r="UPZ10" s="85"/>
      <c r="UQA10" s="85"/>
      <c r="UQB10" s="85"/>
      <c r="UQC10" s="85"/>
      <c r="UQD10" s="85"/>
      <c r="UQE10" s="85"/>
      <c r="UQF10" s="85"/>
      <c r="UQG10" s="85"/>
      <c r="UQH10" s="85"/>
      <c r="UQI10" s="85"/>
      <c r="UQJ10" s="85"/>
      <c r="UQK10" s="85"/>
      <c r="UQL10" s="85"/>
      <c r="UQM10" s="85"/>
      <c r="UQN10" s="85"/>
      <c r="UQO10" s="85"/>
      <c r="UQP10" s="85"/>
      <c r="UQQ10" s="85"/>
      <c r="UQR10" s="85"/>
      <c r="UQS10" s="85"/>
      <c r="UQT10" s="85"/>
      <c r="UQU10" s="85"/>
      <c r="UQV10" s="85"/>
      <c r="UQW10" s="85"/>
      <c r="UQX10" s="85"/>
      <c r="UQY10" s="85"/>
      <c r="UQZ10" s="85"/>
      <c r="URA10" s="85"/>
      <c r="URB10" s="85"/>
      <c r="URC10" s="85"/>
      <c r="URD10" s="85"/>
      <c r="URE10" s="85"/>
      <c r="URF10" s="85"/>
      <c r="URG10" s="85"/>
      <c r="URH10" s="85"/>
      <c r="URI10" s="85"/>
      <c r="URJ10" s="85"/>
      <c r="URK10" s="85"/>
      <c r="URL10" s="85"/>
      <c r="URM10" s="85"/>
      <c r="URN10" s="85"/>
      <c r="URO10" s="85"/>
      <c r="URP10" s="85"/>
      <c r="URQ10" s="85"/>
      <c r="URR10" s="85"/>
      <c r="URS10" s="85"/>
      <c r="URT10" s="85"/>
      <c r="URU10" s="85"/>
      <c r="URV10" s="85"/>
      <c r="URW10" s="85"/>
      <c r="URX10" s="85"/>
      <c r="URY10" s="85"/>
      <c r="URZ10" s="85"/>
      <c r="USA10" s="85"/>
      <c r="USB10" s="85"/>
      <c r="USC10" s="85"/>
      <c r="USD10" s="85"/>
      <c r="USE10" s="85"/>
      <c r="USF10" s="85"/>
      <c r="USG10" s="85"/>
      <c r="USH10" s="85"/>
      <c r="USI10" s="85"/>
      <c r="USJ10" s="85"/>
      <c r="USK10" s="85"/>
      <c r="USL10" s="85"/>
      <c r="USM10" s="85"/>
      <c r="USN10" s="85"/>
      <c r="USO10" s="85"/>
      <c r="USP10" s="85"/>
      <c r="USQ10" s="85"/>
      <c r="USR10" s="85"/>
      <c r="USS10" s="85"/>
      <c r="UST10" s="85"/>
      <c r="USU10" s="85"/>
      <c r="USV10" s="85"/>
      <c r="USW10" s="85"/>
      <c r="USX10" s="85"/>
      <c r="USY10" s="85"/>
      <c r="USZ10" s="85"/>
      <c r="UTA10" s="85"/>
      <c r="UTB10" s="85"/>
      <c r="UTC10" s="85"/>
      <c r="UTD10" s="85"/>
      <c r="UTE10" s="85"/>
      <c r="UTF10" s="85"/>
      <c r="UTG10" s="85"/>
      <c r="UTH10" s="85"/>
      <c r="UTI10" s="85"/>
      <c r="UTJ10" s="85"/>
      <c r="UTK10" s="85"/>
      <c r="UTL10" s="85"/>
      <c r="UTM10" s="85"/>
      <c r="UTN10" s="85"/>
      <c r="UTO10" s="85"/>
      <c r="UTP10" s="85"/>
      <c r="UTQ10" s="85"/>
      <c r="UTR10" s="85"/>
      <c r="UTS10" s="85"/>
      <c r="UTT10" s="85"/>
      <c r="UTU10" s="85"/>
      <c r="UTV10" s="85"/>
      <c r="UTW10" s="85"/>
      <c r="UTX10" s="85"/>
      <c r="UTY10" s="85"/>
      <c r="UTZ10" s="85"/>
      <c r="UUA10" s="85"/>
      <c r="UUB10" s="85"/>
      <c r="UUC10" s="85"/>
      <c r="UUD10" s="85"/>
      <c r="UUE10" s="85"/>
      <c r="UUF10" s="85"/>
      <c r="UUG10" s="85"/>
      <c r="UUH10" s="85"/>
      <c r="UUI10" s="85"/>
      <c r="UUJ10" s="85"/>
      <c r="UUK10" s="85"/>
      <c r="UUL10" s="85"/>
      <c r="UUM10" s="85"/>
      <c r="UUN10" s="85"/>
      <c r="UUO10" s="85"/>
      <c r="UUP10" s="85"/>
      <c r="UUQ10" s="85"/>
      <c r="UUR10" s="85"/>
      <c r="UUS10" s="85"/>
      <c r="UUT10" s="85"/>
      <c r="UUU10" s="85"/>
      <c r="UUV10" s="85"/>
      <c r="UUW10" s="85"/>
      <c r="UUX10" s="85"/>
      <c r="UUY10" s="85"/>
      <c r="UUZ10" s="85"/>
      <c r="UVA10" s="85"/>
      <c r="UVB10" s="85"/>
      <c r="UVC10" s="85"/>
      <c r="UVD10" s="85"/>
      <c r="UVE10" s="85"/>
      <c r="UVF10" s="85"/>
      <c r="UVG10" s="85"/>
      <c r="UVH10" s="85"/>
      <c r="UVI10" s="85"/>
      <c r="UVJ10" s="85"/>
      <c r="UVK10" s="85"/>
      <c r="UVL10" s="85"/>
      <c r="UVM10" s="85"/>
      <c r="UVN10" s="85"/>
      <c r="UVO10" s="85"/>
      <c r="UVP10" s="85"/>
      <c r="UVQ10" s="85"/>
      <c r="UVR10" s="85"/>
      <c r="UVS10" s="85"/>
      <c r="UVT10" s="85"/>
      <c r="UVU10" s="85"/>
      <c r="UVV10" s="85"/>
      <c r="UVW10" s="85"/>
      <c r="UVX10" s="85"/>
      <c r="UVY10" s="85"/>
      <c r="UVZ10" s="85"/>
      <c r="UWA10" s="85"/>
      <c r="UWB10" s="85"/>
      <c r="UWC10" s="85"/>
      <c r="UWD10" s="85"/>
      <c r="UWE10" s="85"/>
      <c r="UWF10" s="85"/>
      <c r="UWG10" s="85"/>
      <c r="UWH10" s="85"/>
      <c r="UWI10" s="85"/>
      <c r="UWJ10" s="85"/>
      <c r="UWK10" s="85"/>
      <c r="UWL10" s="85"/>
      <c r="UWM10" s="85"/>
      <c r="UWN10" s="85"/>
      <c r="UWO10" s="85"/>
      <c r="UWP10" s="85"/>
      <c r="UWQ10" s="85"/>
      <c r="UWR10" s="85"/>
      <c r="UWS10" s="85"/>
      <c r="UWT10" s="85"/>
      <c r="UWU10" s="85"/>
      <c r="UWV10" s="85"/>
      <c r="UWW10" s="85"/>
      <c r="UWX10" s="85"/>
      <c r="UWY10" s="85"/>
      <c r="UWZ10" s="85"/>
      <c r="UXA10" s="85"/>
      <c r="UXB10" s="85"/>
      <c r="UXC10" s="85"/>
      <c r="UXD10" s="85"/>
      <c r="UXE10" s="85"/>
      <c r="UXF10" s="85"/>
      <c r="UXG10" s="85"/>
      <c r="UXH10" s="85"/>
      <c r="UXI10" s="85"/>
      <c r="UXJ10" s="85"/>
      <c r="UXK10" s="85"/>
      <c r="UXL10" s="85"/>
      <c r="UXM10" s="85"/>
      <c r="UXN10" s="85"/>
      <c r="UXO10" s="85"/>
      <c r="UXP10" s="85"/>
      <c r="UXQ10" s="85"/>
      <c r="UXR10" s="85"/>
      <c r="UXS10" s="85"/>
      <c r="UXT10" s="85"/>
      <c r="UXU10" s="85"/>
      <c r="UXV10" s="85"/>
      <c r="UXW10" s="85"/>
      <c r="UXX10" s="85"/>
      <c r="UXY10" s="85"/>
      <c r="UXZ10" s="85"/>
      <c r="UYA10" s="85"/>
      <c r="UYB10" s="85"/>
      <c r="UYC10" s="85"/>
      <c r="UYD10" s="85"/>
      <c r="UYE10" s="85"/>
      <c r="UYF10" s="85"/>
      <c r="UYG10" s="85"/>
      <c r="UYH10" s="85"/>
      <c r="UYI10" s="85"/>
      <c r="UYJ10" s="85"/>
      <c r="UYK10" s="85"/>
      <c r="UYL10" s="85"/>
      <c r="UYM10" s="85"/>
      <c r="UYN10" s="85"/>
      <c r="UYO10" s="85"/>
      <c r="UYP10" s="85"/>
      <c r="UYQ10" s="85"/>
      <c r="UYR10" s="85"/>
      <c r="UYS10" s="85"/>
      <c r="UYT10" s="85"/>
      <c r="UYU10" s="85"/>
      <c r="UYV10" s="85"/>
      <c r="UYW10" s="85"/>
      <c r="UYX10" s="85"/>
      <c r="UYY10" s="85"/>
      <c r="UYZ10" s="85"/>
      <c r="UZA10" s="85"/>
      <c r="UZB10" s="85"/>
      <c r="UZC10" s="85"/>
      <c r="UZD10" s="85"/>
      <c r="UZE10" s="85"/>
      <c r="UZF10" s="85"/>
      <c r="UZG10" s="85"/>
      <c r="UZH10" s="85"/>
      <c r="UZI10" s="85"/>
      <c r="UZJ10" s="85"/>
      <c r="UZK10" s="85"/>
      <c r="UZL10" s="85"/>
      <c r="UZM10" s="85"/>
      <c r="UZN10" s="85"/>
      <c r="UZO10" s="85"/>
      <c r="UZP10" s="85"/>
      <c r="UZQ10" s="85"/>
      <c r="UZR10" s="85"/>
      <c r="UZS10" s="85"/>
      <c r="UZT10" s="85"/>
      <c r="UZU10" s="85"/>
      <c r="UZV10" s="85"/>
      <c r="UZW10" s="85"/>
      <c r="UZX10" s="85"/>
      <c r="UZY10" s="85"/>
      <c r="UZZ10" s="85"/>
      <c r="VAA10" s="85"/>
      <c r="VAB10" s="85"/>
      <c r="VAC10" s="85"/>
      <c r="VAD10" s="85"/>
      <c r="VAE10" s="85"/>
      <c r="VAF10" s="85"/>
      <c r="VAG10" s="85"/>
      <c r="VAH10" s="85"/>
      <c r="VAI10" s="85"/>
      <c r="VAJ10" s="85"/>
      <c r="VAK10" s="85"/>
      <c r="VAL10" s="85"/>
      <c r="VAM10" s="85"/>
      <c r="VAN10" s="85"/>
      <c r="VAO10" s="85"/>
      <c r="VAP10" s="85"/>
      <c r="VAQ10" s="85"/>
      <c r="VAR10" s="85"/>
      <c r="VAS10" s="85"/>
      <c r="VAT10" s="85"/>
      <c r="VAU10" s="85"/>
      <c r="VAV10" s="85"/>
      <c r="VAW10" s="85"/>
      <c r="VAX10" s="85"/>
      <c r="VAY10" s="85"/>
      <c r="VAZ10" s="85"/>
      <c r="VBA10" s="85"/>
      <c r="VBB10" s="85"/>
      <c r="VBC10" s="85"/>
      <c r="VBD10" s="85"/>
      <c r="VBE10" s="85"/>
      <c r="VBF10" s="85"/>
      <c r="VBG10" s="85"/>
      <c r="VBH10" s="85"/>
      <c r="VBI10" s="85"/>
      <c r="VBJ10" s="85"/>
      <c r="VBK10" s="85"/>
      <c r="VBL10" s="85"/>
      <c r="VBM10" s="85"/>
      <c r="VBN10" s="85"/>
      <c r="VBO10" s="85"/>
      <c r="VBP10" s="85"/>
      <c r="VBQ10" s="85"/>
      <c r="VBR10" s="85"/>
      <c r="VBS10" s="85"/>
      <c r="VBT10" s="85"/>
      <c r="VBU10" s="85"/>
      <c r="VBV10" s="85"/>
      <c r="VBW10" s="85"/>
      <c r="VBX10" s="85"/>
      <c r="VBY10" s="85"/>
      <c r="VBZ10" s="85"/>
      <c r="VCA10" s="85"/>
      <c r="VCB10" s="85"/>
      <c r="VCC10" s="85"/>
      <c r="VCD10" s="85"/>
      <c r="VCE10" s="85"/>
      <c r="VCF10" s="85"/>
      <c r="VCG10" s="85"/>
      <c r="VCH10" s="85"/>
      <c r="VCI10" s="85"/>
      <c r="VCJ10" s="85"/>
      <c r="VCK10" s="85"/>
      <c r="VCL10" s="85"/>
      <c r="VCM10" s="85"/>
      <c r="VCN10" s="85"/>
      <c r="VCO10" s="85"/>
      <c r="VCP10" s="85"/>
      <c r="VCQ10" s="85"/>
      <c r="VCR10" s="85"/>
      <c r="VCS10" s="85"/>
      <c r="VCT10" s="85"/>
      <c r="VCU10" s="85"/>
      <c r="VCV10" s="85"/>
      <c r="VCW10" s="85"/>
      <c r="VCX10" s="85"/>
      <c r="VCY10" s="85"/>
      <c r="VCZ10" s="85"/>
      <c r="VDA10" s="85"/>
      <c r="VDB10" s="85"/>
      <c r="VDC10" s="85"/>
      <c r="VDD10" s="85"/>
      <c r="VDE10" s="85"/>
      <c r="VDF10" s="85"/>
      <c r="VDG10" s="85"/>
      <c r="VDH10" s="85"/>
      <c r="VDI10" s="85"/>
      <c r="VDJ10" s="85"/>
      <c r="VDK10" s="85"/>
      <c r="VDL10" s="85"/>
      <c r="VDM10" s="85"/>
      <c r="VDN10" s="85"/>
      <c r="VDO10" s="85"/>
      <c r="VDP10" s="85"/>
      <c r="VDQ10" s="85"/>
      <c r="VDR10" s="85"/>
      <c r="VDS10" s="85"/>
      <c r="VDT10" s="85"/>
      <c r="VDU10" s="85"/>
      <c r="VDV10" s="85"/>
      <c r="VDW10" s="85"/>
      <c r="VDX10" s="85"/>
      <c r="VDY10" s="85"/>
      <c r="VDZ10" s="85"/>
      <c r="VEA10" s="85"/>
      <c r="VEB10" s="85"/>
      <c r="VEC10" s="85"/>
      <c r="VED10" s="85"/>
      <c r="VEE10" s="85"/>
      <c r="VEF10" s="85"/>
      <c r="VEG10" s="85"/>
      <c r="VEH10" s="85"/>
      <c r="VEI10" s="85"/>
      <c r="VEJ10" s="85"/>
      <c r="VEK10" s="85"/>
      <c r="VEL10" s="85"/>
      <c r="VEM10" s="85"/>
      <c r="VEN10" s="85"/>
      <c r="VEO10" s="85"/>
      <c r="VEP10" s="85"/>
      <c r="VEQ10" s="85"/>
      <c r="VER10" s="85"/>
      <c r="VES10" s="85"/>
      <c r="VET10" s="85"/>
      <c r="VEU10" s="85"/>
      <c r="VEV10" s="85"/>
      <c r="VEW10" s="85"/>
      <c r="VEX10" s="85"/>
      <c r="VEY10" s="85"/>
      <c r="VEZ10" s="85"/>
      <c r="VFA10" s="85"/>
      <c r="VFB10" s="85"/>
      <c r="VFC10" s="85"/>
      <c r="VFD10" s="85"/>
      <c r="VFE10" s="85"/>
      <c r="VFF10" s="85"/>
      <c r="VFG10" s="85"/>
      <c r="VFH10" s="85"/>
      <c r="VFI10" s="85"/>
      <c r="VFJ10" s="85"/>
      <c r="VFK10" s="85"/>
      <c r="VFL10" s="85"/>
      <c r="VFM10" s="85"/>
      <c r="VFN10" s="85"/>
      <c r="VFO10" s="85"/>
      <c r="VFP10" s="85"/>
      <c r="VFQ10" s="85"/>
      <c r="VFR10" s="85"/>
      <c r="VFS10" s="85"/>
      <c r="VFT10" s="85"/>
      <c r="VFU10" s="85"/>
      <c r="VFV10" s="85"/>
      <c r="VFW10" s="85"/>
      <c r="VFX10" s="85"/>
      <c r="VFY10" s="85"/>
      <c r="VFZ10" s="85"/>
      <c r="VGA10" s="85"/>
      <c r="VGB10" s="85"/>
      <c r="VGC10" s="85"/>
      <c r="VGD10" s="85"/>
      <c r="VGE10" s="85"/>
      <c r="VGF10" s="85"/>
      <c r="VGG10" s="85"/>
      <c r="VGH10" s="85"/>
      <c r="VGI10" s="85"/>
      <c r="VGJ10" s="85"/>
      <c r="VGK10" s="85"/>
      <c r="VGL10" s="85"/>
      <c r="VGM10" s="85"/>
      <c r="VGN10" s="85"/>
      <c r="VGO10" s="85"/>
      <c r="VGP10" s="85"/>
      <c r="VGQ10" s="85"/>
      <c r="VGR10" s="85"/>
      <c r="VGS10" s="85"/>
      <c r="VGT10" s="85"/>
      <c r="VGU10" s="85"/>
      <c r="VGV10" s="85"/>
      <c r="VGW10" s="85"/>
      <c r="VGX10" s="85"/>
      <c r="VGY10" s="85"/>
      <c r="VGZ10" s="85"/>
      <c r="VHA10" s="85"/>
      <c r="VHB10" s="85"/>
      <c r="VHC10" s="85"/>
      <c r="VHD10" s="85"/>
      <c r="VHE10" s="85"/>
      <c r="VHF10" s="85"/>
      <c r="VHG10" s="85"/>
      <c r="VHH10" s="85"/>
      <c r="VHI10" s="85"/>
      <c r="VHJ10" s="85"/>
      <c r="VHK10" s="85"/>
      <c r="VHL10" s="85"/>
      <c r="VHM10" s="85"/>
      <c r="VHN10" s="85"/>
      <c r="VHO10" s="85"/>
      <c r="VHP10" s="85"/>
      <c r="VHQ10" s="85"/>
      <c r="VHR10" s="85"/>
      <c r="VHS10" s="85"/>
      <c r="VHT10" s="85"/>
      <c r="VHU10" s="85"/>
      <c r="VHV10" s="85"/>
      <c r="VHW10" s="85"/>
      <c r="VHX10" s="85"/>
      <c r="VHY10" s="85"/>
      <c r="VHZ10" s="85"/>
      <c r="VIA10" s="85"/>
      <c r="VIB10" s="85"/>
      <c r="VIC10" s="85"/>
      <c r="VID10" s="85"/>
      <c r="VIE10" s="85"/>
      <c r="VIF10" s="85"/>
      <c r="VIG10" s="85"/>
      <c r="VIH10" s="85"/>
      <c r="VII10" s="85"/>
      <c r="VIJ10" s="85"/>
      <c r="VIK10" s="85"/>
      <c r="VIL10" s="85"/>
      <c r="VIM10" s="85"/>
      <c r="VIN10" s="85"/>
      <c r="VIO10" s="85"/>
      <c r="VIP10" s="85"/>
      <c r="VIQ10" s="85"/>
      <c r="VIR10" s="85"/>
      <c r="VIS10" s="85"/>
      <c r="VIT10" s="85"/>
      <c r="VIU10" s="85"/>
      <c r="VIV10" s="85"/>
      <c r="VIW10" s="85"/>
      <c r="VIX10" s="85"/>
      <c r="VIY10" s="85"/>
      <c r="VIZ10" s="85"/>
      <c r="VJA10" s="85"/>
      <c r="VJB10" s="85"/>
      <c r="VJC10" s="85"/>
      <c r="VJD10" s="85"/>
      <c r="VJE10" s="85"/>
      <c r="VJF10" s="85"/>
      <c r="VJG10" s="85"/>
      <c r="VJH10" s="85"/>
      <c r="VJI10" s="85"/>
      <c r="VJJ10" s="85"/>
      <c r="VJK10" s="85"/>
      <c r="VJL10" s="85"/>
      <c r="VJM10" s="85"/>
      <c r="VJN10" s="85"/>
      <c r="VJO10" s="85"/>
      <c r="VJP10" s="85"/>
      <c r="VJQ10" s="85"/>
      <c r="VJR10" s="85"/>
      <c r="VJS10" s="85"/>
      <c r="VJT10" s="85"/>
      <c r="VJU10" s="85"/>
      <c r="VJV10" s="85"/>
      <c r="VJW10" s="85"/>
      <c r="VJX10" s="85"/>
      <c r="VJY10" s="85"/>
      <c r="VJZ10" s="85"/>
      <c r="VKA10" s="85"/>
      <c r="VKB10" s="85"/>
      <c r="VKC10" s="85"/>
      <c r="VKD10" s="85"/>
      <c r="VKE10" s="85"/>
      <c r="VKF10" s="85"/>
      <c r="VKG10" s="85"/>
      <c r="VKH10" s="85"/>
      <c r="VKI10" s="85"/>
      <c r="VKJ10" s="85"/>
      <c r="VKK10" s="85"/>
      <c r="VKL10" s="85"/>
      <c r="VKM10" s="85"/>
      <c r="VKN10" s="85"/>
      <c r="VKO10" s="85"/>
      <c r="VKP10" s="85"/>
      <c r="VKQ10" s="85"/>
      <c r="VKR10" s="85"/>
      <c r="VKS10" s="85"/>
      <c r="VKT10" s="85"/>
      <c r="VKU10" s="85"/>
      <c r="VKV10" s="85"/>
      <c r="VKW10" s="85"/>
      <c r="VKX10" s="85"/>
      <c r="VKY10" s="85"/>
      <c r="VKZ10" s="85"/>
      <c r="VLA10" s="85"/>
      <c r="VLB10" s="85"/>
      <c r="VLC10" s="85"/>
      <c r="VLD10" s="85"/>
      <c r="VLE10" s="85"/>
      <c r="VLF10" s="85"/>
      <c r="VLG10" s="85"/>
      <c r="VLH10" s="85"/>
      <c r="VLI10" s="85"/>
      <c r="VLJ10" s="85"/>
      <c r="VLK10" s="85"/>
      <c r="VLL10" s="85"/>
      <c r="VLM10" s="85"/>
      <c r="VLN10" s="85"/>
      <c r="VLO10" s="85"/>
      <c r="VLP10" s="85"/>
      <c r="VLQ10" s="85"/>
      <c r="VLR10" s="85"/>
      <c r="VLS10" s="85"/>
      <c r="VLT10" s="85"/>
      <c r="VLU10" s="85"/>
      <c r="VLV10" s="85"/>
      <c r="VLW10" s="85"/>
      <c r="VLX10" s="85"/>
      <c r="VLY10" s="85"/>
      <c r="VLZ10" s="85"/>
      <c r="VMA10" s="85"/>
      <c r="VMB10" s="85"/>
      <c r="VMC10" s="85"/>
      <c r="VMD10" s="85"/>
      <c r="VME10" s="85"/>
      <c r="VMF10" s="85"/>
      <c r="VMG10" s="85"/>
      <c r="VMH10" s="85"/>
      <c r="VMI10" s="85"/>
      <c r="VMJ10" s="85"/>
      <c r="VMK10" s="85"/>
      <c r="VML10" s="85"/>
      <c r="VMM10" s="85"/>
      <c r="VMN10" s="85"/>
      <c r="VMO10" s="85"/>
      <c r="VMP10" s="85"/>
      <c r="VMQ10" s="85"/>
      <c r="VMR10" s="85"/>
      <c r="VMS10" s="85"/>
      <c r="VMT10" s="85"/>
      <c r="VMU10" s="85"/>
      <c r="VMV10" s="85"/>
      <c r="VMW10" s="85"/>
      <c r="VMX10" s="85"/>
      <c r="VMY10" s="85"/>
      <c r="VMZ10" s="85"/>
      <c r="VNA10" s="85"/>
      <c r="VNB10" s="85"/>
      <c r="VNC10" s="85"/>
      <c r="VND10" s="85"/>
      <c r="VNE10" s="85"/>
      <c r="VNF10" s="85"/>
      <c r="VNG10" s="85"/>
      <c r="VNH10" s="85"/>
      <c r="VNI10" s="85"/>
      <c r="VNJ10" s="85"/>
      <c r="VNK10" s="85"/>
      <c r="VNL10" s="85"/>
      <c r="VNM10" s="85"/>
      <c r="VNN10" s="85"/>
      <c r="VNO10" s="85"/>
      <c r="VNP10" s="85"/>
      <c r="VNQ10" s="85"/>
      <c r="VNR10" s="85"/>
      <c r="VNS10" s="85"/>
      <c r="VNT10" s="85"/>
      <c r="VNU10" s="85"/>
      <c r="VNV10" s="85"/>
      <c r="VNW10" s="85"/>
      <c r="VNX10" s="85"/>
      <c r="VNY10" s="85"/>
      <c r="VNZ10" s="85"/>
      <c r="VOA10" s="85"/>
      <c r="VOB10" s="85"/>
      <c r="VOC10" s="85"/>
      <c r="VOD10" s="85"/>
      <c r="VOE10" s="85"/>
      <c r="VOF10" s="85"/>
      <c r="VOG10" s="85"/>
      <c r="VOH10" s="85"/>
      <c r="VOI10" s="85"/>
      <c r="VOJ10" s="85"/>
      <c r="VOK10" s="85"/>
      <c r="VOL10" s="85"/>
      <c r="VOM10" s="85"/>
      <c r="VON10" s="85"/>
      <c r="VOO10" s="85"/>
      <c r="VOP10" s="85"/>
      <c r="VOQ10" s="85"/>
      <c r="VOR10" s="85"/>
      <c r="VOS10" s="85"/>
      <c r="VOT10" s="85"/>
      <c r="VOU10" s="85"/>
      <c r="VOV10" s="85"/>
      <c r="VOW10" s="85"/>
      <c r="VOX10" s="85"/>
      <c r="VOY10" s="85"/>
      <c r="VOZ10" s="85"/>
      <c r="VPA10" s="85"/>
      <c r="VPB10" s="85"/>
      <c r="VPC10" s="85"/>
      <c r="VPD10" s="85"/>
      <c r="VPE10" s="85"/>
      <c r="VPF10" s="85"/>
      <c r="VPG10" s="85"/>
      <c r="VPH10" s="85"/>
      <c r="VPI10" s="85"/>
      <c r="VPJ10" s="85"/>
      <c r="VPK10" s="85"/>
      <c r="VPL10" s="85"/>
      <c r="VPM10" s="85"/>
      <c r="VPN10" s="85"/>
      <c r="VPO10" s="85"/>
      <c r="VPP10" s="85"/>
      <c r="VPQ10" s="85"/>
      <c r="VPR10" s="85"/>
      <c r="VPS10" s="85"/>
      <c r="VPT10" s="85"/>
      <c r="VPU10" s="85"/>
      <c r="VPV10" s="85"/>
      <c r="VPW10" s="85"/>
      <c r="VPX10" s="85"/>
      <c r="VPY10" s="85"/>
      <c r="VPZ10" s="85"/>
      <c r="VQA10" s="85"/>
      <c r="VQB10" s="85"/>
      <c r="VQC10" s="85"/>
      <c r="VQD10" s="85"/>
      <c r="VQE10" s="85"/>
      <c r="VQF10" s="85"/>
      <c r="VQG10" s="85"/>
      <c r="VQH10" s="85"/>
      <c r="VQI10" s="85"/>
      <c r="VQJ10" s="85"/>
      <c r="VQK10" s="85"/>
      <c r="VQL10" s="85"/>
      <c r="VQM10" s="85"/>
      <c r="VQN10" s="85"/>
      <c r="VQO10" s="85"/>
      <c r="VQP10" s="85"/>
      <c r="VQQ10" s="85"/>
      <c r="VQR10" s="85"/>
      <c r="VQS10" s="85"/>
      <c r="VQT10" s="85"/>
      <c r="VQU10" s="85"/>
      <c r="VQV10" s="85"/>
      <c r="VQW10" s="85"/>
      <c r="VQX10" s="85"/>
      <c r="VQY10" s="85"/>
      <c r="VQZ10" s="85"/>
      <c r="VRA10" s="85"/>
      <c r="VRB10" s="85"/>
      <c r="VRC10" s="85"/>
      <c r="VRD10" s="85"/>
      <c r="VRE10" s="85"/>
      <c r="VRF10" s="85"/>
      <c r="VRG10" s="85"/>
      <c r="VRH10" s="85"/>
      <c r="VRI10" s="85"/>
      <c r="VRJ10" s="85"/>
      <c r="VRK10" s="85"/>
      <c r="VRL10" s="85"/>
      <c r="VRM10" s="85"/>
      <c r="VRN10" s="85"/>
      <c r="VRO10" s="85"/>
      <c r="VRP10" s="85"/>
      <c r="VRQ10" s="85"/>
      <c r="VRR10" s="85"/>
      <c r="VRS10" s="85"/>
      <c r="VRT10" s="85"/>
      <c r="VRU10" s="85"/>
      <c r="VRV10" s="85"/>
      <c r="VRW10" s="85"/>
      <c r="VRX10" s="85"/>
      <c r="VRY10" s="85"/>
      <c r="VRZ10" s="85"/>
      <c r="VSA10" s="85"/>
      <c r="VSB10" s="85"/>
      <c r="VSC10" s="85"/>
      <c r="VSD10" s="85"/>
      <c r="VSE10" s="85"/>
      <c r="VSF10" s="85"/>
      <c r="VSG10" s="85"/>
      <c r="VSH10" s="85"/>
      <c r="VSI10" s="85"/>
      <c r="VSJ10" s="85"/>
      <c r="VSK10" s="85"/>
      <c r="VSL10" s="85"/>
      <c r="VSM10" s="85"/>
      <c r="VSN10" s="85"/>
      <c r="VSO10" s="85"/>
      <c r="VSP10" s="85"/>
      <c r="VSQ10" s="85"/>
      <c r="VSR10" s="85"/>
      <c r="VSS10" s="85"/>
      <c r="VST10" s="85"/>
      <c r="VSU10" s="85"/>
      <c r="VSV10" s="85"/>
      <c r="VSW10" s="85"/>
      <c r="VSX10" s="85"/>
      <c r="VSY10" s="85"/>
      <c r="VSZ10" s="85"/>
      <c r="VTA10" s="85"/>
      <c r="VTB10" s="85"/>
      <c r="VTC10" s="85"/>
      <c r="VTD10" s="85"/>
      <c r="VTE10" s="85"/>
      <c r="VTF10" s="85"/>
      <c r="VTG10" s="85"/>
      <c r="VTH10" s="85"/>
      <c r="VTI10" s="85"/>
      <c r="VTJ10" s="85"/>
      <c r="VTK10" s="85"/>
      <c r="VTL10" s="85"/>
      <c r="VTM10" s="85"/>
      <c r="VTN10" s="85"/>
      <c r="VTO10" s="85"/>
      <c r="VTP10" s="85"/>
      <c r="VTQ10" s="85"/>
      <c r="VTR10" s="85"/>
      <c r="VTS10" s="85"/>
      <c r="VTT10" s="85"/>
      <c r="VTU10" s="85"/>
      <c r="VTV10" s="85"/>
      <c r="VTW10" s="85"/>
      <c r="VTX10" s="85"/>
      <c r="VTY10" s="85"/>
      <c r="VTZ10" s="85"/>
      <c r="VUA10" s="85"/>
      <c r="VUB10" s="85"/>
      <c r="VUC10" s="85"/>
      <c r="VUD10" s="85"/>
      <c r="VUE10" s="85"/>
      <c r="VUF10" s="85"/>
      <c r="VUG10" s="85"/>
      <c r="VUH10" s="85"/>
      <c r="VUI10" s="85"/>
      <c r="VUJ10" s="85"/>
      <c r="VUK10" s="85"/>
      <c r="VUL10" s="85"/>
      <c r="VUM10" s="85"/>
      <c r="VUN10" s="85"/>
      <c r="VUO10" s="85"/>
      <c r="VUP10" s="85"/>
      <c r="VUQ10" s="85"/>
      <c r="VUR10" s="85"/>
      <c r="VUS10" s="85"/>
      <c r="VUT10" s="85"/>
      <c r="VUU10" s="85"/>
      <c r="VUV10" s="85"/>
      <c r="VUW10" s="85"/>
      <c r="VUX10" s="85"/>
      <c r="VUY10" s="85"/>
      <c r="VUZ10" s="85"/>
      <c r="VVA10" s="85"/>
      <c r="VVB10" s="85"/>
      <c r="VVC10" s="85"/>
      <c r="VVD10" s="85"/>
      <c r="VVE10" s="85"/>
      <c r="VVF10" s="85"/>
      <c r="VVG10" s="85"/>
      <c r="VVH10" s="85"/>
      <c r="VVI10" s="85"/>
      <c r="VVJ10" s="85"/>
      <c r="VVK10" s="85"/>
      <c r="VVL10" s="85"/>
      <c r="VVM10" s="85"/>
      <c r="VVN10" s="85"/>
      <c r="VVO10" s="85"/>
      <c r="VVP10" s="85"/>
      <c r="VVQ10" s="85"/>
      <c r="VVR10" s="85"/>
      <c r="VVS10" s="85"/>
      <c r="VVT10" s="85"/>
      <c r="VVU10" s="85"/>
      <c r="VVV10" s="85"/>
      <c r="VVW10" s="85"/>
      <c r="VVX10" s="85"/>
      <c r="VVY10" s="85"/>
      <c r="VVZ10" s="85"/>
      <c r="VWA10" s="85"/>
      <c r="VWB10" s="85"/>
      <c r="VWC10" s="85"/>
      <c r="VWD10" s="85"/>
      <c r="VWE10" s="85"/>
      <c r="VWF10" s="85"/>
      <c r="VWG10" s="85"/>
      <c r="VWH10" s="85"/>
      <c r="VWI10" s="85"/>
      <c r="VWJ10" s="85"/>
      <c r="VWK10" s="85"/>
      <c r="VWL10" s="85"/>
      <c r="VWM10" s="85"/>
      <c r="VWN10" s="85"/>
      <c r="VWO10" s="85"/>
      <c r="VWP10" s="85"/>
      <c r="VWQ10" s="85"/>
      <c r="VWR10" s="85"/>
      <c r="VWS10" s="85"/>
      <c r="VWT10" s="85"/>
      <c r="VWU10" s="85"/>
      <c r="VWV10" s="85"/>
      <c r="VWW10" s="85"/>
      <c r="VWX10" s="85"/>
      <c r="VWY10" s="85"/>
      <c r="VWZ10" s="85"/>
      <c r="VXA10" s="85"/>
      <c r="VXB10" s="85"/>
      <c r="VXC10" s="85"/>
      <c r="VXD10" s="85"/>
      <c r="VXE10" s="85"/>
      <c r="VXF10" s="85"/>
      <c r="VXG10" s="85"/>
      <c r="VXH10" s="85"/>
      <c r="VXI10" s="85"/>
      <c r="VXJ10" s="85"/>
      <c r="VXK10" s="85"/>
      <c r="VXL10" s="85"/>
      <c r="VXM10" s="85"/>
      <c r="VXN10" s="85"/>
      <c r="VXO10" s="85"/>
      <c r="VXP10" s="85"/>
      <c r="VXQ10" s="85"/>
      <c r="VXR10" s="85"/>
      <c r="VXS10" s="85"/>
      <c r="VXT10" s="85"/>
      <c r="VXU10" s="85"/>
      <c r="VXV10" s="85"/>
      <c r="VXW10" s="85"/>
      <c r="VXX10" s="85"/>
      <c r="VXY10" s="85"/>
      <c r="VXZ10" s="85"/>
      <c r="VYA10" s="85"/>
      <c r="VYB10" s="85"/>
      <c r="VYC10" s="85"/>
      <c r="VYD10" s="85"/>
      <c r="VYE10" s="85"/>
      <c r="VYF10" s="85"/>
      <c r="VYG10" s="85"/>
      <c r="VYH10" s="85"/>
      <c r="VYI10" s="85"/>
      <c r="VYJ10" s="85"/>
      <c r="VYK10" s="85"/>
      <c r="VYL10" s="85"/>
      <c r="VYM10" s="85"/>
      <c r="VYN10" s="85"/>
      <c r="VYO10" s="85"/>
      <c r="VYP10" s="85"/>
      <c r="VYQ10" s="85"/>
      <c r="VYR10" s="85"/>
      <c r="VYS10" s="85"/>
      <c r="VYT10" s="85"/>
      <c r="VYU10" s="85"/>
      <c r="VYV10" s="85"/>
      <c r="VYW10" s="85"/>
      <c r="VYX10" s="85"/>
      <c r="VYY10" s="85"/>
      <c r="VYZ10" s="85"/>
      <c r="VZA10" s="85"/>
      <c r="VZB10" s="85"/>
      <c r="VZC10" s="85"/>
      <c r="VZD10" s="85"/>
      <c r="VZE10" s="85"/>
      <c r="VZF10" s="85"/>
      <c r="VZG10" s="85"/>
      <c r="VZH10" s="85"/>
      <c r="VZI10" s="85"/>
      <c r="VZJ10" s="85"/>
      <c r="VZK10" s="85"/>
      <c r="VZL10" s="85"/>
      <c r="VZM10" s="85"/>
      <c r="VZN10" s="85"/>
      <c r="VZO10" s="85"/>
      <c r="VZP10" s="85"/>
      <c r="VZQ10" s="85"/>
      <c r="VZR10" s="85"/>
      <c r="VZS10" s="85"/>
      <c r="VZT10" s="85"/>
      <c r="VZU10" s="85"/>
      <c r="VZV10" s="85"/>
      <c r="VZW10" s="85"/>
      <c r="VZX10" s="85"/>
      <c r="VZY10" s="85"/>
      <c r="VZZ10" s="85"/>
      <c r="WAA10" s="85"/>
      <c r="WAB10" s="85"/>
      <c r="WAC10" s="85"/>
      <c r="WAD10" s="85"/>
      <c r="WAE10" s="85"/>
      <c r="WAF10" s="85"/>
      <c r="WAG10" s="85"/>
      <c r="WAH10" s="85"/>
      <c r="WAI10" s="85"/>
      <c r="WAJ10" s="85"/>
      <c r="WAK10" s="85"/>
      <c r="WAL10" s="85"/>
      <c r="WAM10" s="85"/>
      <c r="WAN10" s="85"/>
      <c r="WAO10" s="85"/>
      <c r="WAP10" s="85"/>
      <c r="WAQ10" s="85"/>
      <c r="WAR10" s="85"/>
      <c r="WAS10" s="85"/>
      <c r="WAT10" s="85"/>
      <c r="WAU10" s="85"/>
      <c r="WAV10" s="85"/>
      <c r="WAW10" s="85"/>
      <c r="WAX10" s="85"/>
      <c r="WAY10" s="85"/>
      <c r="WAZ10" s="85"/>
      <c r="WBA10" s="85"/>
      <c r="WBB10" s="85"/>
      <c r="WBC10" s="85"/>
      <c r="WBD10" s="85"/>
      <c r="WBE10" s="85"/>
      <c r="WBF10" s="85"/>
      <c r="WBG10" s="85"/>
      <c r="WBH10" s="85"/>
      <c r="WBI10" s="85"/>
      <c r="WBJ10" s="85"/>
      <c r="WBK10" s="85"/>
      <c r="WBL10" s="85"/>
      <c r="WBM10" s="85"/>
      <c r="WBN10" s="85"/>
      <c r="WBO10" s="85"/>
      <c r="WBP10" s="85"/>
      <c r="WBQ10" s="85"/>
      <c r="WBR10" s="85"/>
      <c r="WBS10" s="85"/>
      <c r="WBT10" s="85"/>
      <c r="WBU10" s="85"/>
      <c r="WBV10" s="85"/>
      <c r="WBW10" s="85"/>
      <c r="WBX10" s="85"/>
      <c r="WBY10" s="85"/>
      <c r="WBZ10" s="85"/>
      <c r="WCA10" s="85"/>
      <c r="WCB10" s="85"/>
      <c r="WCC10" s="85"/>
      <c r="WCD10" s="85"/>
      <c r="WCE10" s="85"/>
      <c r="WCF10" s="85"/>
      <c r="WCG10" s="85"/>
      <c r="WCH10" s="85"/>
      <c r="WCI10" s="85"/>
      <c r="WCJ10" s="85"/>
      <c r="WCK10" s="85"/>
      <c r="WCL10" s="85"/>
      <c r="WCM10" s="85"/>
      <c r="WCN10" s="85"/>
      <c r="WCO10" s="85"/>
      <c r="WCP10" s="85"/>
      <c r="WCQ10" s="85"/>
      <c r="WCR10" s="85"/>
      <c r="WCS10" s="85"/>
      <c r="WCT10" s="85"/>
      <c r="WCU10" s="85"/>
      <c r="WCV10" s="85"/>
      <c r="WCW10" s="85"/>
      <c r="WCX10" s="85"/>
      <c r="WCY10" s="85"/>
      <c r="WCZ10" s="85"/>
      <c r="WDA10" s="85"/>
      <c r="WDB10" s="85"/>
      <c r="WDC10" s="85"/>
      <c r="WDD10" s="85"/>
      <c r="WDE10" s="85"/>
      <c r="WDF10" s="85"/>
      <c r="WDG10" s="85"/>
      <c r="WDH10" s="85"/>
      <c r="WDI10" s="85"/>
      <c r="WDJ10" s="85"/>
      <c r="WDK10" s="85"/>
      <c r="WDL10" s="85"/>
      <c r="WDM10" s="85"/>
      <c r="WDN10" s="85"/>
      <c r="WDO10" s="85"/>
      <c r="WDP10" s="85"/>
      <c r="WDQ10" s="85"/>
      <c r="WDR10" s="85"/>
      <c r="WDS10" s="85"/>
      <c r="WDT10" s="85"/>
      <c r="WDU10" s="85"/>
      <c r="WDV10" s="85"/>
      <c r="WDW10" s="85"/>
      <c r="WDX10" s="85"/>
      <c r="WDY10" s="85"/>
      <c r="WDZ10" s="85"/>
      <c r="WEA10" s="85"/>
      <c r="WEB10" s="85"/>
      <c r="WEC10" s="85"/>
      <c r="WED10" s="85"/>
      <c r="WEE10" s="85"/>
      <c r="WEF10" s="85"/>
      <c r="WEG10" s="85"/>
      <c r="WEH10" s="85"/>
      <c r="WEI10" s="85"/>
      <c r="WEJ10" s="85"/>
      <c r="WEK10" s="85"/>
      <c r="WEL10" s="85"/>
      <c r="WEM10" s="85"/>
      <c r="WEN10" s="85"/>
      <c r="WEO10" s="85"/>
      <c r="WEP10" s="85"/>
      <c r="WEQ10" s="85"/>
      <c r="WER10" s="85"/>
      <c r="WES10" s="85"/>
      <c r="WET10" s="85"/>
      <c r="WEU10" s="85"/>
      <c r="WEV10" s="85"/>
      <c r="WEW10" s="85"/>
      <c r="WEX10" s="85"/>
      <c r="WEY10" s="85"/>
      <c r="WEZ10" s="85"/>
      <c r="WFA10" s="85"/>
      <c r="WFB10" s="85"/>
      <c r="WFC10" s="85"/>
      <c r="WFD10" s="85"/>
      <c r="WFE10" s="85"/>
      <c r="WFF10" s="85"/>
      <c r="WFG10" s="85"/>
      <c r="WFH10" s="85"/>
      <c r="WFI10" s="85"/>
      <c r="WFJ10" s="85"/>
      <c r="WFK10" s="85"/>
      <c r="WFL10" s="85"/>
      <c r="WFM10" s="85"/>
      <c r="WFN10" s="85"/>
      <c r="WFO10" s="85"/>
      <c r="WFP10" s="85"/>
      <c r="WFQ10" s="85"/>
      <c r="WFR10" s="85"/>
      <c r="WFS10" s="85"/>
      <c r="WFT10" s="85"/>
      <c r="WFU10" s="85"/>
      <c r="WFV10" s="85"/>
      <c r="WFW10" s="85"/>
      <c r="WFX10" s="85"/>
      <c r="WFY10" s="85"/>
      <c r="WFZ10" s="85"/>
      <c r="WGA10" s="85"/>
      <c r="WGB10" s="85"/>
      <c r="WGC10" s="85"/>
      <c r="WGD10" s="85"/>
      <c r="WGE10" s="85"/>
      <c r="WGF10" s="85"/>
      <c r="WGG10" s="85"/>
      <c r="WGH10" s="85"/>
      <c r="WGI10" s="85"/>
      <c r="WGJ10" s="85"/>
      <c r="WGK10" s="85"/>
      <c r="WGL10" s="85"/>
      <c r="WGM10" s="85"/>
      <c r="WGN10" s="85"/>
      <c r="WGO10" s="85"/>
      <c r="WGP10" s="85"/>
      <c r="WGQ10" s="85"/>
      <c r="WGR10" s="85"/>
      <c r="WGS10" s="85"/>
      <c r="WGT10" s="85"/>
      <c r="WGU10" s="85"/>
      <c r="WGV10" s="85"/>
      <c r="WGW10" s="85"/>
      <c r="WGX10" s="85"/>
      <c r="WGY10" s="85"/>
      <c r="WGZ10" s="85"/>
      <c r="WHA10" s="85"/>
      <c r="WHB10" s="85"/>
      <c r="WHC10" s="85"/>
      <c r="WHD10" s="85"/>
      <c r="WHE10" s="85"/>
      <c r="WHF10" s="85"/>
      <c r="WHG10" s="85"/>
      <c r="WHH10" s="85"/>
      <c r="WHI10" s="85"/>
      <c r="WHJ10" s="85"/>
      <c r="WHK10" s="85"/>
      <c r="WHL10" s="85"/>
      <c r="WHM10" s="85"/>
      <c r="WHN10" s="85"/>
      <c r="WHO10" s="85"/>
      <c r="WHP10" s="85"/>
      <c r="WHQ10" s="85"/>
      <c r="WHR10" s="85"/>
      <c r="WHS10" s="85"/>
      <c r="WHT10" s="85"/>
      <c r="WHU10" s="85"/>
      <c r="WHV10" s="85"/>
      <c r="WHW10" s="85"/>
      <c r="WHX10" s="85"/>
      <c r="WHY10" s="85"/>
      <c r="WHZ10" s="85"/>
      <c r="WIA10" s="85"/>
      <c r="WIB10" s="85"/>
      <c r="WIC10" s="85"/>
      <c r="WID10" s="85"/>
      <c r="WIE10" s="85"/>
      <c r="WIF10" s="85"/>
      <c r="WIG10" s="85"/>
      <c r="WIH10" s="85"/>
      <c r="WII10" s="85"/>
      <c r="WIJ10" s="85"/>
      <c r="WIK10" s="85"/>
      <c r="WIL10" s="85"/>
      <c r="WIM10" s="85"/>
      <c r="WIN10" s="85"/>
      <c r="WIO10" s="85"/>
      <c r="WIP10" s="85"/>
      <c r="WIQ10" s="85"/>
      <c r="WIR10" s="85"/>
      <c r="WIS10" s="85"/>
      <c r="WIT10" s="85"/>
      <c r="WIU10" s="85"/>
      <c r="WIV10" s="85"/>
      <c r="WIW10" s="85"/>
      <c r="WIX10" s="85"/>
      <c r="WIY10" s="85"/>
      <c r="WIZ10" s="85"/>
      <c r="WJA10" s="85"/>
      <c r="WJB10" s="85"/>
      <c r="WJC10" s="85"/>
      <c r="WJD10" s="85"/>
      <c r="WJE10" s="85"/>
      <c r="WJF10" s="85"/>
      <c r="WJG10" s="85"/>
      <c r="WJH10" s="85"/>
      <c r="WJI10" s="85"/>
      <c r="WJJ10" s="85"/>
      <c r="WJK10" s="85"/>
      <c r="WJL10" s="85"/>
      <c r="WJM10" s="85"/>
      <c r="WJN10" s="85"/>
      <c r="WJO10" s="85"/>
      <c r="WJP10" s="85"/>
      <c r="WJQ10" s="85"/>
      <c r="WJR10" s="85"/>
      <c r="WJS10" s="85"/>
      <c r="WJT10" s="85"/>
      <c r="WJU10" s="85"/>
      <c r="WJV10" s="85"/>
      <c r="WJW10" s="85"/>
      <c r="WJX10" s="85"/>
      <c r="WJY10" s="85"/>
      <c r="WJZ10" s="85"/>
      <c r="WKA10" s="85"/>
      <c r="WKB10" s="85"/>
      <c r="WKC10" s="85"/>
      <c r="WKD10" s="85"/>
      <c r="WKE10" s="85"/>
      <c r="WKF10" s="85"/>
      <c r="WKG10" s="85"/>
      <c r="WKH10" s="85"/>
      <c r="WKI10" s="85"/>
      <c r="WKJ10" s="85"/>
      <c r="WKK10" s="85"/>
      <c r="WKL10" s="85"/>
      <c r="WKM10" s="85"/>
      <c r="WKN10" s="85"/>
      <c r="WKO10" s="85"/>
      <c r="WKP10" s="85"/>
      <c r="WKQ10" s="85"/>
      <c r="WKR10" s="85"/>
      <c r="WKS10" s="85"/>
      <c r="WKT10" s="85"/>
      <c r="WKU10" s="85"/>
      <c r="WKV10" s="85"/>
      <c r="WKW10" s="85"/>
      <c r="WKX10" s="85"/>
      <c r="WKY10" s="85"/>
      <c r="WKZ10" s="85"/>
      <c r="WLA10" s="85"/>
      <c r="WLB10" s="85"/>
      <c r="WLC10" s="85"/>
      <c r="WLD10" s="85"/>
      <c r="WLE10" s="85"/>
      <c r="WLF10" s="85"/>
      <c r="WLG10" s="85"/>
      <c r="WLH10" s="85"/>
      <c r="WLI10" s="85"/>
      <c r="WLJ10" s="85"/>
      <c r="WLK10" s="85"/>
      <c r="WLL10" s="85"/>
      <c r="WLM10" s="85"/>
      <c r="WLN10" s="85"/>
      <c r="WLO10" s="85"/>
      <c r="WLP10" s="85"/>
      <c r="WLQ10" s="85"/>
      <c r="WLR10" s="85"/>
      <c r="WLS10" s="85"/>
      <c r="WLT10" s="85"/>
      <c r="WLU10" s="85"/>
      <c r="WLV10" s="85"/>
      <c r="WLW10" s="85"/>
      <c r="WLX10" s="85"/>
      <c r="WLY10" s="85"/>
      <c r="WLZ10" s="85"/>
      <c r="WMA10" s="85"/>
      <c r="WMB10" s="85"/>
      <c r="WMC10" s="85"/>
      <c r="WMD10" s="85"/>
      <c r="WME10" s="85"/>
      <c r="WMF10" s="85"/>
      <c r="WMG10" s="85"/>
      <c r="WMH10" s="85"/>
      <c r="WMI10" s="85"/>
      <c r="WMJ10" s="85"/>
      <c r="WMK10" s="85"/>
      <c r="WML10" s="85"/>
      <c r="WMM10" s="85"/>
      <c r="WMN10" s="85"/>
      <c r="WMO10" s="85"/>
      <c r="WMP10" s="85"/>
      <c r="WMQ10" s="85"/>
      <c r="WMR10" s="85"/>
      <c r="WMS10" s="85"/>
      <c r="WMT10" s="85"/>
      <c r="WMU10" s="85"/>
      <c r="WMV10" s="85"/>
      <c r="WMW10" s="85"/>
      <c r="WMX10" s="85"/>
      <c r="WMY10" s="85"/>
      <c r="WMZ10" s="85"/>
      <c r="WNA10" s="85"/>
      <c r="WNB10" s="85"/>
      <c r="WNC10" s="85"/>
      <c r="WND10" s="85"/>
      <c r="WNE10" s="85"/>
      <c r="WNF10" s="85"/>
      <c r="WNG10" s="85"/>
      <c r="WNH10" s="85"/>
      <c r="WNI10" s="85"/>
      <c r="WNJ10" s="85"/>
      <c r="WNK10" s="85"/>
      <c r="WNL10" s="85"/>
      <c r="WNM10" s="85"/>
      <c r="WNN10" s="85"/>
      <c r="WNO10" s="85"/>
      <c r="WNP10" s="85"/>
      <c r="WNQ10" s="85"/>
      <c r="WNR10" s="85"/>
      <c r="WNS10" s="85"/>
      <c r="WNT10" s="85"/>
      <c r="WNU10" s="85"/>
      <c r="WNV10" s="85"/>
      <c r="WNW10" s="85"/>
      <c r="WNX10" s="85"/>
      <c r="WNY10" s="85"/>
      <c r="WNZ10" s="85"/>
      <c r="WOA10" s="85"/>
      <c r="WOB10" s="85"/>
      <c r="WOC10" s="85"/>
      <c r="WOD10" s="85"/>
      <c r="WOE10" s="85"/>
      <c r="WOF10" s="85"/>
      <c r="WOG10" s="85"/>
      <c r="WOH10" s="85"/>
      <c r="WOI10" s="85"/>
      <c r="WOJ10" s="85"/>
      <c r="WOK10" s="85"/>
      <c r="WOL10" s="85"/>
      <c r="WOM10" s="85"/>
      <c r="WON10" s="85"/>
      <c r="WOO10" s="85"/>
      <c r="WOP10" s="85"/>
      <c r="WOQ10" s="85"/>
      <c r="WOR10" s="85"/>
      <c r="WOS10" s="85"/>
      <c r="WOT10" s="85"/>
      <c r="WOU10" s="85"/>
      <c r="WOV10" s="85"/>
      <c r="WOW10" s="85"/>
      <c r="WOX10" s="85"/>
      <c r="WOY10" s="85"/>
      <c r="WOZ10" s="85"/>
      <c r="WPA10" s="85"/>
      <c r="WPB10" s="85"/>
      <c r="WPC10" s="85"/>
      <c r="WPD10" s="85"/>
      <c r="WPE10" s="85"/>
      <c r="WPF10" s="85"/>
      <c r="WPG10" s="85"/>
      <c r="WPH10" s="85"/>
      <c r="WPI10" s="85"/>
      <c r="WPJ10" s="85"/>
      <c r="WPK10" s="85"/>
      <c r="WPL10" s="85"/>
      <c r="WPM10" s="85"/>
      <c r="WPN10" s="85"/>
      <c r="WPO10" s="85"/>
      <c r="WPP10" s="85"/>
      <c r="WPQ10" s="85"/>
      <c r="WPR10" s="85"/>
      <c r="WPS10" s="85"/>
      <c r="WPT10" s="85"/>
      <c r="WPU10" s="85"/>
      <c r="WPV10" s="85"/>
      <c r="WPW10" s="85"/>
      <c r="WPX10" s="85"/>
      <c r="WPY10" s="85"/>
      <c r="WPZ10" s="85"/>
      <c r="WQA10" s="85"/>
      <c r="WQB10" s="85"/>
      <c r="WQC10" s="85"/>
      <c r="WQD10" s="85"/>
      <c r="WQE10" s="85"/>
      <c r="WQF10" s="85"/>
      <c r="WQG10" s="85"/>
      <c r="WQH10" s="85"/>
      <c r="WQI10" s="85"/>
      <c r="WQJ10" s="85"/>
      <c r="WQK10" s="85"/>
      <c r="WQL10" s="85"/>
      <c r="WQM10" s="85"/>
      <c r="WQN10" s="85"/>
      <c r="WQO10" s="85"/>
      <c r="WQP10" s="85"/>
      <c r="WQQ10" s="85"/>
      <c r="WQR10" s="85"/>
      <c r="WQS10" s="85"/>
      <c r="WQT10" s="85"/>
      <c r="WQU10" s="85"/>
      <c r="WQV10" s="85"/>
      <c r="WQW10" s="85"/>
      <c r="WQX10" s="85"/>
      <c r="WQY10" s="85"/>
      <c r="WQZ10" s="85"/>
      <c r="WRA10" s="85"/>
      <c r="WRB10" s="85"/>
      <c r="WRC10" s="85"/>
      <c r="WRD10" s="85"/>
      <c r="WRE10" s="85"/>
      <c r="WRF10" s="85"/>
      <c r="WRG10" s="85"/>
      <c r="WRH10" s="85"/>
      <c r="WRI10" s="85"/>
      <c r="WRJ10" s="85"/>
      <c r="WRK10" s="85"/>
      <c r="WRL10" s="85"/>
      <c r="WRM10" s="85"/>
      <c r="WRN10" s="85"/>
      <c r="WRO10" s="85"/>
      <c r="WRP10" s="85"/>
      <c r="WRQ10" s="85"/>
      <c r="WRR10" s="85"/>
      <c r="WRS10" s="85"/>
      <c r="WRT10" s="85"/>
      <c r="WRU10" s="85"/>
      <c r="WRV10" s="85"/>
      <c r="WRW10" s="85"/>
      <c r="WRX10" s="85"/>
      <c r="WRY10" s="85"/>
      <c r="WRZ10" s="85"/>
      <c r="WSA10" s="85"/>
      <c r="WSB10" s="85"/>
      <c r="WSC10" s="85"/>
      <c r="WSD10" s="85"/>
      <c r="WSE10" s="85"/>
      <c r="WSF10" s="85"/>
      <c r="WSG10" s="85"/>
      <c r="WSH10" s="85"/>
      <c r="WSI10" s="85"/>
      <c r="WSJ10" s="85"/>
      <c r="WSK10" s="85"/>
      <c r="WSL10" s="85"/>
      <c r="WSM10" s="85"/>
      <c r="WSN10" s="85"/>
      <c r="WSO10" s="85"/>
      <c r="WSP10" s="85"/>
      <c r="WSQ10" s="85"/>
      <c r="WSR10" s="85"/>
      <c r="WSS10" s="85"/>
      <c r="WST10" s="85"/>
      <c r="WSU10" s="85"/>
      <c r="WSV10" s="85"/>
      <c r="WSW10" s="85"/>
      <c r="WSX10" s="85"/>
      <c r="WSY10" s="85"/>
      <c r="WSZ10" s="85"/>
      <c r="WTA10" s="85"/>
      <c r="WTB10" s="85"/>
      <c r="WTC10" s="85"/>
      <c r="WTD10" s="85"/>
      <c r="WTE10" s="85"/>
      <c r="WTF10" s="85"/>
      <c r="WTG10" s="85"/>
      <c r="WTH10" s="85"/>
      <c r="WTI10" s="85"/>
      <c r="WTJ10" s="85"/>
      <c r="WTK10" s="85"/>
      <c r="WTL10" s="85"/>
      <c r="WTM10" s="85"/>
      <c r="WTN10" s="85"/>
      <c r="WTO10" s="85"/>
      <c r="WTP10" s="85"/>
      <c r="WTQ10" s="85"/>
      <c r="WTR10" s="85"/>
      <c r="WTS10" s="85"/>
      <c r="WTT10" s="85"/>
      <c r="WTU10" s="85"/>
      <c r="WTV10" s="85"/>
      <c r="WTW10" s="85"/>
      <c r="WTX10" s="85"/>
      <c r="WTY10" s="85"/>
      <c r="WTZ10" s="85"/>
      <c r="WUA10" s="85"/>
      <c r="WUB10" s="85"/>
      <c r="WUC10" s="85"/>
      <c r="WUD10" s="85"/>
      <c r="WUE10" s="85"/>
      <c r="WUF10" s="85"/>
      <c r="WUG10" s="85"/>
      <c r="WUH10" s="85"/>
      <c r="WUI10" s="85"/>
      <c r="WUJ10" s="85"/>
      <c r="WUK10" s="85"/>
      <c r="WUL10" s="85"/>
      <c r="WUM10" s="85"/>
      <c r="WUN10" s="85"/>
      <c r="WUO10" s="85"/>
      <c r="WUP10" s="85"/>
      <c r="WUQ10" s="85"/>
      <c r="WUR10" s="85"/>
      <c r="WUS10" s="85"/>
      <c r="WUT10" s="85"/>
      <c r="WUU10" s="85"/>
      <c r="WUV10" s="85"/>
      <c r="WUW10" s="85"/>
      <c r="WUX10" s="85"/>
      <c r="WUY10" s="85"/>
      <c r="WUZ10" s="85"/>
      <c r="WVA10" s="85"/>
      <c r="WVB10" s="85"/>
      <c r="WVC10" s="85"/>
      <c r="WVD10" s="85"/>
      <c r="WVE10" s="85"/>
      <c r="WVF10" s="85"/>
      <c r="WVG10" s="85"/>
      <c r="WVH10" s="85"/>
      <c r="WVI10" s="85"/>
      <c r="WVJ10" s="85"/>
      <c r="WVK10" s="85"/>
      <c r="WVL10" s="85"/>
      <c r="WVM10" s="85"/>
      <c r="WVN10" s="85"/>
      <c r="WVO10" s="85"/>
      <c r="WVP10" s="85"/>
      <c r="WVQ10" s="85"/>
      <c r="WVR10" s="85"/>
      <c r="WVS10" s="85"/>
      <c r="WVT10" s="85"/>
      <c r="WVU10" s="85"/>
      <c r="WVV10" s="85"/>
      <c r="WVW10" s="85"/>
      <c r="WVX10" s="85"/>
      <c r="WVY10" s="85"/>
      <c r="WVZ10" s="85"/>
      <c r="WWA10" s="85"/>
      <c r="WWB10" s="85"/>
      <c r="WWC10" s="85"/>
      <c r="WWD10" s="85"/>
      <c r="WWE10" s="85"/>
      <c r="WWF10" s="85"/>
      <c r="WWG10" s="85"/>
      <c r="WWH10" s="85"/>
      <c r="WWI10" s="85"/>
      <c r="WWJ10" s="85"/>
      <c r="WWK10" s="85"/>
      <c r="WWL10" s="85"/>
      <c r="WWM10" s="85"/>
      <c r="WWN10" s="85"/>
      <c r="WWO10" s="85"/>
      <c r="WWP10" s="85"/>
      <c r="WWQ10" s="85"/>
      <c r="WWR10" s="85"/>
      <c r="WWS10" s="85"/>
      <c r="WWT10" s="85"/>
      <c r="WWU10" s="85"/>
      <c r="WWV10" s="85"/>
      <c r="WWW10" s="85"/>
      <c r="WWX10" s="85"/>
      <c r="WWY10" s="85"/>
      <c r="WWZ10" s="85"/>
      <c r="WXA10" s="85"/>
      <c r="WXB10" s="85"/>
      <c r="WXC10" s="85"/>
      <c r="WXD10" s="85"/>
      <c r="WXE10" s="85"/>
      <c r="WXF10" s="85"/>
      <c r="WXG10" s="85"/>
      <c r="WXH10" s="85"/>
      <c r="WXI10" s="85"/>
      <c r="WXJ10" s="85"/>
      <c r="WXK10" s="85"/>
      <c r="WXL10" s="85"/>
      <c r="WXM10" s="85"/>
      <c r="WXN10" s="85"/>
      <c r="WXO10" s="85"/>
      <c r="WXP10" s="85"/>
      <c r="WXQ10" s="85"/>
      <c r="WXR10" s="85"/>
      <c r="WXS10" s="85"/>
      <c r="WXT10" s="85"/>
      <c r="WXU10" s="85"/>
      <c r="WXV10" s="85"/>
      <c r="WXW10" s="85"/>
      <c r="WXX10" s="85"/>
      <c r="WXY10" s="85"/>
      <c r="WXZ10" s="85"/>
      <c r="WYA10" s="85"/>
      <c r="WYB10" s="85"/>
      <c r="WYC10" s="85"/>
      <c r="WYD10" s="85"/>
      <c r="WYE10" s="85"/>
      <c r="WYF10" s="85"/>
      <c r="WYG10" s="85"/>
      <c r="WYH10" s="85"/>
      <c r="WYI10" s="85"/>
      <c r="WYJ10" s="85"/>
      <c r="WYK10" s="85"/>
      <c r="WYL10" s="85"/>
      <c r="WYM10" s="85"/>
      <c r="WYN10" s="85"/>
      <c r="WYO10" s="85"/>
      <c r="WYP10" s="85"/>
      <c r="WYQ10" s="85"/>
      <c r="WYR10" s="85"/>
      <c r="WYS10" s="85"/>
      <c r="WYT10" s="85"/>
      <c r="WYU10" s="85"/>
      <c r="WYV10" s="85"/>
      <c r="WYW10" s="85"/>
      <c r="WYX10" s="85"/>
      <c r="WYY10" s="85"/>
      <c r="WYZ10" s="85"/>
      <c r="WZA10" s="85"/>
      <c r="WZB10" s="85"/>
      <c r="WZC10" s="85"/>
      <c r="WZD10" s="85"/>
      <c r="WZE10" s="85"/>
      <c r="WZF10" s="85"/>
      <c r="WZG10" s="85"/>
      <c r="WZH10" s="85"/>
      <c r="WZI10" s="85"/>
      <c r="WZJ10" s="85"/>
      <c r="WZK10" s="85"/>
      <c r="WZL10" s="85"/>
      <c r="WZM10" s="85"/>
      <c r="WZN10" s="85"/>
      <c r="WZO10" s="85"/>
      <c r="WZP10" s="85"/>
      <c r="WZQ10" s="85"/>
      <c r="WZR10" s="85"/>
      <c r="WZS10" s="85"/>
      <c r="WZT10" s="85"/>
      <c r="WZU10" s="85"/>
      <c r="WZV10" s="85"/>
      <c r="WZW10" s="85"/>
      <c r="WZX10" s="85"/>
      <c r="WZY10" s="85"/>
      <c r="WZZ10" s="85"/>
      <c r="XAA10" s="85"/>
      <c r="XAB10" s="85"/>
      <c r="XAC10" s="85"/>
      <c r="XAD10" s="85"/>
      <c r="XAE10" s="85"/>
      <c r="XAF10" s="85"/>
      <c r="XAG10" s="85"/>
      <c r="XAH10" s="85"/>
      <c r="XAI10" s="85"/>
      <c r="XAJ10" s="85"/>
      <c r="XAK10" s="85"/>
      <c r="XAL10" s="85"/>
      <c r="XAM10" s="85"/>
      <c r="XAN10" s="85"/>
      <c r="XAO10" s="85"/>
      <c r="XAP10" s="85"/>
      <c r="XAQ10" s="85"/>
      <c r="XAR10" s="85"/>
      <c r="XAS10" s="85"/>
      <c r="XAT10" s="85"/>
      <c r="XAU10" s="85"/>
      <c r="XAV10" s="85"/>
      <c r="XAW10" s="85"/>
      <c r="XAX10" s="85"/>
      <c r="XAY10" s="85"/>
      <c r="XAZ10" s="85"/>
      <c r="XBA10" s="85"/>
      <c r="XBB10" s="85"/>
      <c r="XBC10" s="85"/>
      <c r="XBD10" s="85"/>
      <c r="XBE10" s="85"/>
      <c r="XBF10" s="85"/>
      <c r="XBG10" s="85"/>
      <c r="XBH10" s="85"/>
      <c r="XBI10" s="85"/>
      <c r="XBJ10" s="85"/>
      <c r="XBK10" s="85"/>
      <c r="XBL10" s="85"/>
      <c r="XBM10" s="85"/>
      <c r="XBN10" s="85"/>
      <c r="XBO10" s="85"/>
      <c r="XBP10" s="85"/>
      <c r="XBQ10" s="85"/>
      <c r="XBR10" s="85"/>
      <c r="XBS10" s="85"/>
      <c r="XBT10" s="85"/>
      <c r="XBU10" s="85"/>
      <c r="XBV10" s="85"/>
      <c r="XBW10" s="85"/>
      <c r="XBX10" s="85"/>
      <c r="XBY10" s="85"/>
      <c r="XBZ10" s="85"/>
      <c r="XCA10" s="85"/>
      <c r="XCB10" s="85"/>
      <c r="XCC10" s="85"/>
      <c r="XCD10" s="85"/>
      <c r="XCE10" s="85"/>
      <c r="XCF10" s="85"/>
      <c r="XCG10" s="85"/>
      <c r="XCH10" s="85"/>
      <c r="XCI10" s="85"/>
      <c r="XCJ10" s="85"/>
      <c r="XCK10" s="85"/>
      <c r="XCL10" s="85"/>
      <c r="XCM10" s="85"/>
      <c r="XCN10" s="85"/>
      <c r="XCO10" s="85"/>
      <c r="XCP10" s="85"/>
      <c r="XCQ10" s="85"/>
      <c r="XCR10" s="85"/>
      <c r="XCS10" s="85"/>
      <c r="XCT10" s="85"/>
      <c r="XCU10" s="85"/>
      <c r="XCV10" s="85"/>
      <c r="XCW10" s="85"/>
      <c r="XCX10" s="85"/>
      <c r="XCY10" s="85"/>
      <c r="XCZ10" s="85"/>
      <c r="XDA10" s="85"/>
      <c r="XDB10" s="85"/>
      <c r="XDC10" s="85"/>
      <c r="XDD10" s="85"/>
      <c r="XDE10" s="85"/>
      <c r="XDF10" s="85"/>
      <c r="XDG10" s="85"/>
      <c r="XDH10" s="85"/>
      <c r="XDI10" s="85"/>
      <c r="XDJ10" s="85"/>
      <c r="XDK10" s="85"/>
      <c r="XDL10" s="85"/>
      <c r="XDM10" s="85"/>
      <c r="XDN10" s="85"/>
      <c r="XDO10" s="85"/>
      <c r="XDP10" s="85"/>
      <c r="XDQ10" s="85"/>
      <c r="XDR10" s="85"/>
      <c r="XDS10" s="85"/>
      <c r="XDT10" s="85"/>
      <c r="XDU10" s="85"/>
      <c r="XDV10" s="85"/>
      <c r="XDW10" s="85"/>
      <c r="XDX10" s="85"/>
      <c r="XDY10" s="85"/>
      <c r="XDZ10" s="85"/>
      <c r="XEA10" s="85"/>
      <c r="XEB10" s="85"/>
      <c r="XEC10" s="85"/>
      <c r="XED10" s="85"/>
      <c r="XEE10" s="85"/>
      <c r="XEF10" s="85"/>
      <c r="XEG10" s="85"/>
      <c r="XEH10" s="85"/>
      <c r="XEI10" s="85"/>
      <c r="XEJ10" s="85"/>
    </row>
    <row r="11" spans="1:16364" ht="318.75" customHeight="1" x14ac:dyDescent="0.2">
      <c r="A11" s="345" t="s">
        <v>30</v>
      </c>
      <c r="B11" s="60" t="str">
        <f>IFERROR((VLOOKUP(A11,'Mapa de Proceso'!$C$12:$G$31,5,0)),0)</f>
        <v>d</v>
      </c>
      <c r="C11" s="60">
        <v>2</v>
      </c>
      <c r="D11" s="153" t="str">
        <f t="shared" si="0"/>
        <v>d2</v>
      </c>
      <c r="E11" s="236" t="s">
        <v>133</v>
      </c>
      <c r="F11" s="236"/>
      <c r="G11" s="155" t="s">
        <v>160</v>
      </c>
      <c r="H11" s="155" t="s">
        <v>161</v>
      </c>
      <c r="I11" s="160" t="s">
        <v>136</v>
      </c>
      <c r="J11" s="155" t="s">
        <v>162</v>
      </c>
      <c r="K11" s="183">
        <v>7</v>
      </c>
      <c r="L11" s="185">
        <v>0</v>
      </c>
      <c r="M11" s="186" t="s">
        <v>128</v>
      </c>
      <c r="N11" s="80">
        <f t="shared" si="1"/>
        <v>0</v>
      </c>
      <c r="O11" s="80">
        <f t="shared" si="2"/>
        <v>0.8</v>
      </c>
      <c r="P11" s="80" cm="1">
        <f t="array" ref="P11">_xlfn.IFS($K11=0,0,AND($K11&gt;0,$K11&lt;=2),20%,AND($K11&gt;2,$K11&lt;=24),40%,AND($K11&gt;24,$K11&lt;=60),60%,AND($K11&gt;60,$K11&lt;=360),80%,$K11&gt;360,100%)</f>
        <v>0.4</v>
      </c>
      <c r="Q11" s="80">
        <f t="shared" si="3"/>
        <v>0.8</v>
      </c>
      <c r="R11" s="81">
        <f t="shared" si="4"/>
        <v>9</v>
      </c>
      <c r="S11" s="82" t="str" cm="1">
        <f t="array" ref="S11">IFERROR((_xlfn.IFS(R11=1,"BAJA",R11=2,"BAJA",R11=6,"BAJA",R11=3,"MODERADA",R11=7,"MODERADA",R11=8,"MODERADA",R11=11,"MODERADA",R11=12,"MODERADA",R11=13,"MODERADA",R11=16,"MODERADA",R11=17,"MODERADA",R11=21,"MODERADA",R11=22,"MODERADA",R11=4,"ALTA",R11=9,"ALTA",R11=14,"ALTA",R11=18,"ALTA",R11=19,"ALTA",R11=23,"ALTA",R11=24,"ALTA",R11=5,"EXTREMA",R11=10,"EXTREMA",R11=15,"EXTREMA",R11=20,"EXTREMA",R11=25,"EXTREMA")),0)</f>
        <v>ALTA</v>
      </c>
      <c r="T11" s="83" cm="1">
        <f t="array" ref="T11">IFERROR((MIN(IF('Matriz de Controles'!$A$8:$A$10000='Matriz de Riesgos'!D17,'Matriz de Controles'!$W$8:$W$10000))),0)</f>
        <v>0.30249999999999994</v>
      </c>
      <c r="U11" s="83" cm="1">
        <f t="array" aca="1" ref="U11" ca="1">IFERROR((MIN(IF('Matriz de Controles'!$A$8:$A$10000='Matriz de Riesgos'!D17,'Matriz de Controles'!$Z$8:$Z$10000))),0)</f>
        <v>1</v>
      </c>
      <c r="V11" s="83" t="e" cm="1">
        <f t="array" aca="1" ref="V11" ca="1">_xlfn.IFS(T11=0,0,AND(T11&gt;0%,T11&lt;=20%),20%,AND(T11&gt;20%,T11&lt;=40%),40%,AND(T11&gt;40%,T11&lt;=60%),60%,AND(T11&gt;60%,T11&lt;=80%),80%,AND(T11&gt;80%,T11&lt;=100%),100%)</f>
        <v>#NAME?</v>
      </c>
      <c r="W11" s="83" t="e" cm="1">
        <f t="array" aca="1" ref="W11" ca="1">_xlfn.IFS(U11=0,0,AND(U11&gt;=0%,U11&lt;=20%),20%,AND(U11&gt;20%,U11&lt;=40%),40%,AND(U11&gt;40%,U11&lt;=60%),60%,AND(U11&gt;60%,U11&lt;=80%),80%,AND(76&gt;80%,U11&lt;=100%),100%)</f>
        <v>#NAME?</v>
      </c>
      <c r="X11" s="84" t="e">
        <f t="shared" ca="1" si="5"/>
        <v>#NAME?</v>
      </c>
      <c r="Y11" s="82" cm="1">
        <f t="array" aca="1" ref="Y11" ca="1">IFERROR((_xlfn.IFS(X11=1,"BAJA",X11=2,"BAJA",X11=6,"BAJA",X11=3,"MODERADA",X11=7,"MODERADA",X11=8,"MODERADA",X11=11,"MODERADA",X11=12,"MODERADA",X11=13,"MODERADA",X11=16,"MODERADA",X11=17,"MODERADA",X11=21,"MODERADA",X11=22,"MODERADA",X11=4,"ALTA",X11=9,"ALTA",X11=14,"ALTA",X11=18,"ALTA",X11=19,"ALTA",X11=23,"ALTA",X11=24,"ALTA",X11=5,"EXTREMA",X11=10,"EXTREMA",X11=15,"EXTREMA",X11=20,"EXTREMA",X11=25,"EXTREMA")),0)</f>
        <v>0</v>
      </c>
      <c r="Z11" s="89" cm="1">
        <f t="array" aca="1" ref="Z11" ca="1">IFERROR((_xlfn.IFS(Y11="BAJA","ACEPTAR",Y11="MODERADA","ACEPTAR/REDUCIR(OPCIONAL)",Y11="ALTA","REDUCIR",Y11="EXTREMA","REDUCIR/EVITAR")),0)</f>
        <v>0</v>
      </c>
      <c r="AA11" s="184" t="s">
        <v>129</v>
      </c>
      <c r="AB11" s="260" t="s">
        <v>1069</v>
      </c>
      <c r="AC11" s="260" t="s">
        <v>1069</v>
      </c>
      <c r="AD11" s="260" t="s">
        <v>1069</v>
      </c>
      <c r="AE11" s="260" t="s">
        <v>1068</v>
      </c>
      <c r="AF11" s="260" t="s">
        <v>1068</v>
      </c>
      <c r="AG11" s="260" t="s">
        <v>1068</v>
      </c>
      <c r="AH11" s="274" t="s">
        <v>1151</v>
      </c>
      <c r="AI11" s="276"/>
      <c r="AJ11" s="346"/>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c r="AVZ11" s="85"/>
      <c r="AWA11" s="85"/>
      <c r="AWB11" s="85"/>
      <c r="AWC11" s="85"/>
      <c r="AWD11" s="85"/>
      <c r="AWE11" s="85"/>
      <c r="AWF11" s="85"/>
      <c r="AWG11" s="85"/>
      <c r="AWH11" s="85"/>
      <c r="AWI11" s="85"/>
      <c r="AWJ11" s="85"/>
      <c r="AWK11" s="85"/>
      <c r="AWL11" s="85"/>
      <c r="AWM11" s="85"/>
      <c r="AWN11" s="85"/>
      <c r="AWO11" s="85"/>
      <c r="AWP11" s="85"/>
      <c r="AWQ11" s="85"/>
      <c r="AWR11" s="85"/>
      <c r="AWS11" s="85"/>
      <c r="AWT11" s="85"/>
      <c r="AWU11" s="85"/>
      <c r="AWV11" s="85"/>
      <c r="AWW11" s="85"/>
      <c r="AWX11" s="85"/>
      <c r="AWY11" s="85"/>
      <c r="AWZ11" s="85"/>
      <c r="AXA11" s="85"/>
      <c r="AXB11" s="85"/>
      <c r="AXC11" s="85"/>
      <c r="AXD11" s="85"/>
      <c r="AXE11" s="85"/>
      <c r="AXF11" s="85"/>
      <c r="AXG11" s="85"/>
      <c r="AXH11" s="85"/>
      <c r="AXI11" s="85"/>
      <c r="AXJ11" s="85"/>
      <c r="AXK11" s="85"/>
      <c r="AXL11" s="85"/>
      <c r="AXM11" s="85"/>
      <c r="AXN11" s="85"/>
      <c r="AXO11" s="85"/>
      <c r="AXP11" s="85"/>
      <c r="AXQ11" s="85"/>
      <c r="AXR11" s="85"/>
      <c r="AXS11" s="85"/>
      <c r="AXT11" s="85"/>
      <c r="AXU11" s="85"/>
      <c r="AXV11" s="85"/>
      <c r="AXW11" s="85"/>
      <c r="AXX11" s="85"/>
      <c r="AXY11" s="85"/>
      <c r="AXZ11" s="85"/>
      <c r="AYA11" s="85"/>
      <c r="AYB11" s="85"/>
      <c r="AYC11" s="85"/>
      <c r="AYD11" s="85"/>
      <c r="AYE11" s="85"/>
      <c r="AYF11" s="85"/>
      <c r="AYG11" s="85"/>
      <c r="AYH11" s="85"/>
      <c r="AYI11" s="85"/>
      <c r="AYJ11" s="85"/>
      <c r="AYK11" s="85"/>
      <c r="AYL11" s="85"/>
      <c r="AYM11" s="85"/>
      <c r="AYN11" s="85"/>
      <c r="AYO11" s="85"/>
      <c r="AYP11" s="85"/>
      <c r="AYQ11" s="85"/>
      <c r="AYR11" s="85"/>
      <c r="AYS11" s="85"/>
      <c r="AYT11" s="85"/>
      <c r="AYU11" s="85"/>
      <c r="AYV11" s="85"/>
      <c r="AYW11" s="85"/>
      <c r="AYX11" s="85"/>
      <c r="AYY11" s="85"/>
      <c r="AYZ11" s="85"/>
      <c r="AZA11" s="85"/>
      <c r="AZB11" s="85"/>
      <c r="AZC11" s="85"/>
      <c r="AZD11" s="85"/>
      <c r="AZE11" s="85"/>
      <c r="AZF11" s="85"/>
      <c r="AZG11" s="85"/>
      <c r="AZH11" s="85"/>
      <c r="AZI11" s="85"/>
      <c r="AZJ11" s="85"/>
      <c r="AZK11" s="85"/>
      <c r="AZL11" s="85"/>
      <c r="AZM11" s="85"/>
      <c r="AZN11" s="85"/>
      <c r="AZO11" s="85"/>
      <c r="AZP11" s="85"/>
      <c r="AZQ11" s="85"/>
      <c r="AZR11" s="85"/>
      <c r="AZS11" s="85"/>
      <c r="AZT11" s="85"/>
      <c r="AZU11" s="85"/>
      <c r="AZV11" s="85"/>
      <c r="AZW11" s="85"/>
      <c r="AZX11" s="85"/>
      <c r="AZY11" s="85"/>
      <c r="AZZ11" s="85"/>
      <c r="BAA11" s="85"/>
      <c r="BAB11" s="85"/>
      <c r="BAC11" s="85"/>
      <c r="BAD11" s="85"/>
      <c r="BAE11" s="85"/>
      <c r="BAF11" s="85"/>
      <c r="BAG11" s="85"/>
      <c r="BAH11" s="85"/>
      <c r="BAI11" s="85"/>
      <c r="BAJ11" s="85"/>
      <c r="BAK11" s="85"/>
      <c r="BAL11" s="85"/>
      <c r="BAM11" s="85"/>
      <c r="BAN11" s="85"/>
      <c r="BAO11" s="85"/>
      <c r="BAP11" s="85"/>
      <c r="BAQ11" s="85"/>
      <c r="BAR11" s="85"/>
      <c r="BAS11" s="85"/>
      <c r="BAT11" s="85"/>
      <c r="BAU11" s="85"/>
      <c r="BAV11" s="85"/>
      <c r="BAW11" s="85"/>
      <c r="BAX11" s="85"/>
      <c r="BAY11" s="85"/>
      <c r="BAZ11" s="85"/>
      <c r="BBA11" s="85"/>
      <c r="BBB11" s="85"/>
      <c r="BBC11" s="85"/>
      <c r="BBD11" s="85"/>
      <c r="BBE11" s="85"/>
      <c r="BBF11" s="85"/>
      <c r="BBG11" s="85"/>
      <c r="BBH11" s="85"/>
      <c r="BBI11" s="85"/>
      <c r="BBJ11" s="85"/>
      <c r="BBK11" s="85"/>
      <c r="BBL11" s="85"/>
      <c r="BBM11" s="85"/>
      <c r="BBN11" s="85"/>
      <c r="BBO11" s="85"/>
      <c r="BBP11" s="85"/>
      <c r="BBQ11" s="85"/>
      <c r="BBR11" s="85"/>
      <c r="BBS11" s="85"/>
      <c r="BBT11" s="85"/>
      <c r="BBU11" s="85"/>
      <c r="BBV11" s="85"/>
      <c r="BBW11" s="85"/>
      <c r="BBX11" s="85"/>
      <c r="BBY11" s="85"/>
      <c r="BBZ11" s="85"/>
      <c r="BCA11" s="85"/>
      <c r="BCB11" s="85"/>
      <c r="BCC11" s="85"/>
      <c r="BCD11" s="85"/>
      <c r="BCE11" s="85"/>
      <c r="BCF11" s="85"/>
      <c r="BCG11" s="85"/>
      <c r="BCH11" s="85"/>
      <c r="BCI11" s="85"/>
      <c r="BCJ11" s="85"/>
      <c r="BCK11" s="85"/>
      <c r="BCL11" s="85"/>
      <c r="BCM11" s="85"/>
      <c r="BCN11" s="85"/>
      <c r="BCO11" s="85"/>
      <c r="BCP11" s="85"/>
      <c r="BCQ11" s="85"/>
      <c r="BCR11" s="85"/>
      <c r="BCS11" s="85"/>
      <c r="BCT11" s="85"/>
      <c r="BCU11" s="85"/>
      <c r="BCV11" s="85"/>
      <c r="BCW11" s="85"/>
      <c r="BCX11" s="85"/>
      <c r="BCY11" s="85"/>
      <c r="BCZ11" s="85"/>
      <c r="BDA11" s="85"/>
      <c r="BDB11" s="85"/>
      <c r="BDC11" s="85"/>
      <c r="BDD11" s="85"/>
      <c r="BDE11" s="85"/>
      <c r="BDF11" s="85"/>
      <c r="BDG11" s="85"/>
      <c r="BDH11" s="85"/>
      <c r="BDI11" s="85"/>
      <c r="BDJ11" s="85"/>
      <c r="BDK11" s="85"/>
      <c r="BDL11" s="85"/>
      <c r="BDM11" s="85"/>
      <c r="BDN11" s="85"/>
      <c r="BDO11" s="85"/>
      <c r="BDP11" s="85"/>
      <c r="BDQ11" s="85"/>
      <c r="BDR11" s="85"/>
      <c r="BDS11" s="85"/>
      <c r="BDT11" s="85"/>
      <c r="BDU11" s="85"/>
      <c r="BDV11" s="85"/>
      <c r="BDW11" s="85"/>
      <c r="BDX11" s="85"/>
      <c r="BDY11" s="85"/>
      <c r="BDZ11" s="85"/>
      <c r="BEA11" s="85"/>
      <c r="BEB11" s="85"/>
      <c r="BEC11" s="85"/>
      <c r="BED11" s="85"/>
      <c r="BEE11" s="85"/>
      <c r="BEF11" s="85"/>
      <c r="BEG11" s="85"/>
      <c r="BEH11" s="85"/>
      <c r="BEI11" s="85"/>
      <c r="BEJ11" s="85"/>
      <c r="BEK11" s="85"/>
      <c r="BEL11" s="85"/>
      <c r="BEM11" s="85"/>
      <c r="BEN11" s="85"/>
      <c r="BEO11" s="85"/>
      <c r="BEP11" s="85"/>
      <c r="BEQ11" s="85"/>
      <c r="BER11" s="85"/>
      <c r="BES11" s="85"/>
      <c r="BET11" s="85"/>
      <c r="BEU11" s="85"/>
      <c r="BEV11" s="85"/>
      <c r="BEW11" s="85"/>
      <c r="BEX11" s="85"/>
      <c r="BEY11" s="85"/>
      <c r="BEZ11" s="85"/>
      <c r="BFA11" s="85"/>
      <c r="BFB11" s="85"/>
      <c r="BFC11" s="85"/>
      <c r="BFD11" s="85"/>
      <c r="BFE11" s="85"/>
      <c r="BFF11" s="85"/>
      <c r="BFG11" s="85"/>
      <c r="BFH11" s="85"/>
      <c r="BFI11" s="85"/>
      <c r="BFJ11" s="85"/>
      <c r="BFK11" s="85"/>
      <c r="BFL11" s="85"/>
      <c r="BFM11" s="85"/>
      <c r="BFN11" s="85"/>
      <c r="BFO11" s="85"/>
      <c r="BFP11" s="85"/>
      <c r="BFQ11" s="85"/>
      <c r="BFR11" s="85"/>
      <c r="BFS11" s="85"/>
      <c r="BFT11" s="85"/>
      <c r="BFU11" s="85"/>
      <c r="BFV11" s="85"/>
      <c r="BFW11" s="85"/>
      <c r="BFX11" s="85"/>
      <c r="BFY11" s="85"/>
      <c r="BFZ11" s="85"/>
      <c r="BGA11" s="85"/>
      <c r="BGB11" s="85"/>
      <c r="BGC11" s="85"/>
      <c r="BGD11" s="85"/>
      <c r="BGE11" s="85"/>
      <c r="BGF11" s="85"/>
      <c r="BGG11" s="85"/>
      <c r="BGH11" s="85"/>
      <c r="BGI11" s="85"/>
      <c r="BGJ11" s="85"/>
      <c r="BGK11" s="85"/>
      <c r="BGL11" s="85"/>
      <c r="BGM11" s="85"/>
      <c r="BGN11" s="85"/>
      <c r="BGO11" s="85"/>
      <c r="BGP11" s="85"/>
      <c r="BGQ11" s="85"/>
      <c r="BGR11" s="85"/>
      <c r="BGS11" s="85"/>
      <c r="BGT11" s="85"/>
      <c r="BGU11" s="85"/>
      <c r="BGV11" s="85"/>
      <c r="BGW11" s="85"/>
      <c r="BGX11" s="85"/>
      <c r="BGY11" s="85"/>
      <c r="BGZ11" s="85"/>
      <c r="BHA11" s="85"/>
      <c r="BHB11" s="85"/>
      <c r="BHC11" s="85"/>
      <c r="BHD11" s="85"/>
      <c r="BHE11" s="85"/>
      <c r="BHF11" s="85"/>
      <c r="BHG11" s="85"/>
      <c r="BHH11" s="85"/>
      <c r="BHI11" s="85"/>
      <c r="BHJ11" s="85"/>
      <c r="BHK11" s="85"/>
      <c r="BHL11" s="85"/>
      <c r="BHM11" s="85"/>
      <c r="BHN11" s="85"/>
      <c r="BHO11" s="85"/>
      <c r="BHP11" s="85"/>
      <c r="BHQ11" s="85"/>
      <c r="BHR11" s="85"/>
      <c r="BHS11" s="85"/>
      <c r="BHT11" s="85"/>
      <c r="BHU11" s="85"/>
      <c r="BHV11" s="85"/>
      <c r="BHW11" s="85"/>
      <c r="BHX11" s="85"/>
      <c r="BHY11" s="85"/>
      <c r="BHZ11" s="85"/>
      <c r="BIA11" s="85"/>
      <c r="BIB11" s="85"/>
      <c r="BIC11" s="85"/>
      <c r="BID11" s="85"/>
      <c r="BIE11" s="85"/>
      <c r="BIF11" s="85"/>
      <c r="BIG11" s="85"/>
      <c r="BIH11" s="85"/>
      <c r="BII11" s="85"/>
      <c r="BIJ11" s="85"/>
      <c r="BIK11" s="85"/>
      <c r="BIL11" s="85"/>
      <c r="BIM11" s="85"/>
      <c r="BIN11" s="85"/>
      <c r="BIO11" s="85"/>
      <c r="BIP11" s="85"/>
      <c r="BIQ11" s="85"/>
      <c r="BIR11" s="85"/>
      <c r="BIS11" s="85"/>
      <c r="BIT11" s="85"/>
      <c r="BIU11" s="85"/>
      <c r="BIV11" s="85"/>
      <c r="BIW11" s="85"/>
      <c r="BIX11" s="85"/>
      <c r="BIY11" s="85"/>
      <c r="BIZ11" s="85"/>
      <c r="BJA11" s="85"/>
      <c r="BJB11" s="85"/>
      <c r="BJC11" s="85"/>
      <c r="BJD11" s="85"/>
      <c r="BJE11" s="85"/>
      <c r="BJF11" s="85"/>
      <c r="BJG11" s="85"/>
      <c r="BJH11" s="85"/>
      <c r="BJI11" s="85"/>
      <c r="BJJ11" s="85"/>
      <c r="BJK11" s="85"/>
      <c r="BJL11" s="85"/>
      <c r="BJM11" s="85"/>
      <c r="BJN11" s="85"/>
      <c r="BJO11" s="85"/>
      <c r="BJP11" s="85"/>
      <c r="BJQ11" s="85"/>
      <c r="BJR11" s="85"/>
      <c r="BJS11" s="85"/>
      <c r="BJT11" s="85"/>
      <c r="BJU11" s="85"/>
      <c r="BJV11" s="85"/>
      <c r="BJW11" s="85"/>
      <c r="BJX11" s="85"/>
      <c r="BJY11" s="85"/>
      <c r="BJZ11" s="85"/>
      <c r="BKA11" s="85"/>
      <c r="BKB11" s="85"/>
      <c r="BKC11" s="85"/>
      <c r="BKD11" s="85"/>
      <c r="BKE11" s="85"/>
      <c r="BKF11" s="85"/>
      <c r="BKG11" s="85"/>
      <c r="BKH11" s="85"/>
      <c r="BKI11" s="85"/>
      <c r="BKJ11" s="85"/>
      <c r="BKK11" s="85"/>
      <c r="BKL11" s="85"/>
      <c r="BKM11" s="85"/>
      <c r="BKN11" s="85"/>
      <c r="BKO11" s="85"/>
      <c r="BKP11" s="85"/>
      <c r="BKQ11" s="85"/>
      <c r="BKR11" s="85"/>
      <c r="BKS11" s="85"/>
      <c r="BKT11" s="85"/>
      <c r="BKU11" s="85"/>
      <c r="BKV11" s="85"/>
      <c r="BKW11" s="85"/>
      <c r="BKX11" s="85"/>
      <c r="BKY11" s="85"/>
      <c r="BKZ11" s="85"/>
      <c r="BLA11" s="85"/>
      <c r="BLB11" s="85"/>
      <c r="BLC11" s="85"/>
      <c r="BLD11" s="85"/>
      <c r="BLE11" s="85"/>
      <c r="BLF11" s="85"/>
      <c r="BLG11" s="85"/>
      <c r="BLH11" s="85"/>
      <c r="BLI11" s="85"/>
      <c r="BLJ11" s="85"/>
      <c r="BLK11" s="85"/>
      <c r="BLL11" s="85"/>
      <c r="BLM11" s="85"/>
      <c r="BLN11" s="85"/>
      <c r="BLO11" s="85"/>
      <c r="BLP11" s="85"/>
      <c r="BLQ11" s="85"/>
      <c r="BLR11" s="85"/>
      <c r="BLS11" s="85"/>
      <c r="BLT11" s="85"/>
      <c r="BLU11" s="85"/>
      <c r="BLV11" s="85"/>
      <c r="BLW11" s="85"/>
      <c r="BLX11" s="85"/>
      <c r="BLY11" s="85"/>
      <c r="BLZ11" s="85"/>
      <c r="BMA11" s="85"/>
      <c r="BMB11" s="85"/>
      <c r="BMC11" s="85"/>
      <c r="BMD11" s="85"/>
      <c r="BME11" s="85"/>
      <c r="BMF11" s="85"/>
      <c r="BMG11" s="85"/>
      <c r="BMH11" s="85"/>
      <c r="BMI11" s="85"/>
      <c r="BMJ11" s="85"/>
      <c r="BMK11" s="85"/>
      <c r="BML11" s="85"/>
      <c r="BMM11" s="85"/>
      <c r="BMN11" s="85"/>
      <c r="BMO11" s="85"/>
      <c r="BMP11" s="85"/>
      <c r="BMQ11" s="85"/>
      <c r="BMR11" s="85"/>
      <c r="BMS11" s="85"/>
      <c r="BMT11" s="85"/>
      <c r="BMU11" s="85"/>
      <c r="BMV11" s="85"/>
      <c r="BMW11" s="85"/>
      <c r="BMX11" s="85"/>
      <c r="BMY11" s="85"/>
      <c r="BMZ11" s="85"/>
      <c r="BNA11" s="85"/>
      <c r="BNB11" s="85"/>
      <c r="BNC11" s="85"/>
      <c r="BND11" s="85"/>
      <c r="BNE11" s="85"/>
      <c r="BNF11" s="85"/>
      <c r="BNG11" s="85"/>
      <c r="BNH11" s="85"/>
      <c r="BNI11" s="85"/>
      <c r="BNJ11" s="85"/>
      <c r="BNK11" s="85"/>
      <c r="BNL11" s="85"/>
      <c r="BNM11" s="85"/>
      <c r="BNN11" s="85"/>
      <c r="BNO11" s="85"/>
      <c r="BNP11" s="85"/>
      <c r="BNQ11" s="85"/>
      <c r="BNR11" s="85"/>
      <c r="BNS11" s="85"/>
      <c r="BNT11" s="85"/>
      <c r="BNU11" s="85"/>
      <c r="BNV11" s="85"/>
      <c r="BNW11" s="85"/>
      <c r="BNX11" s="85"/>
      <c r="BNY11" s="85"/>
      <c r="BNZ11" s="85"/>
      <c r="BOA11" s="85"/>
      <c r="BOB11" s="85"/>
      <c r="BOC11" s="85"/>
      <c r="BOD11" s="85"/>
      <c r="BOE11" s="85"/>
      <c r="BOF11" s="85"/>
      <c r="BOG11" s="85"/>
      <c r="BOH11" s="85"/>
      <c r="BOI11" s="85"/>
      <c r="BOJ11" s="85"/>
      <c r="BOK11" s="85"/>
      <c r="BOL11" s="85"/>
      <c r="BOM11" s="85"/>
      <c r="BON11" s="85"/>
      <c r="BOO11" s="85"/>
      <c r="BOP11" s="85"/>
      <c r="BOQ11" s="85"/>
      <c r="BOR11" s="85"/>
      <c r="BOS11" s="85"/>
      <c r="BOT11" s="85"/>
      <c r="BOU11" s="85"/>
      <c r="BOV11" s="85"/>
      <c r="BOW11" s="85"/>
      <c r="BOX11" s="85"/>
      <c r="BOY11" s="85"/>
      <c r="BOZ11" s="85"/>
      <c r="BPA11" s="85"/>
      <c r="BPB11" s="85"/>
      <c r="BPC11" s="85"/>
      <c r="BPD11" s="85"/>
      <c r="BPE11" s="85"/>
      <c r="BPF11" s="85"/>
      <c r="BPG11" s="85"/>
      <c r="BPH11" s="85"/>
      <c r="BPI11" s="85"/>
      <c r="BPJ11" s="85"/>
      <c r="BPK11" s="85"/>
      <c r="BPL11" s="85"/>
      <c r="BPM11" s="85"/>
      <c r="BPN11" s="85"/>
      <c r="BPO11" s="85"/>
      <c r="BPP11" s="85"/>
      <c r="BPQ11" s="85"/>
      <c r="BPR11" s="85"/>
      <c r="BPS11" s="85"/>
      <c r="BPT11" s="85"/>
      <c r="BPU11" s="85"/>
      <c r="BPV11" s="85"/>
      <c r="BPW11" s="85"/>
      <c r="BPX11" s="85"/>
      <c r="BPY11" s="85"/>
      <c r="BPZ11" s="85"/>
      <c r="BQA11" s="85"/>
      <c r="BQB11" s="85"/>
      <c r="BQC11" s="85"/>
      <c r="BQD11" s="85"/>
      <c r="BQE11" s="85"/>
      <c r="BQF11" s="85"/>
      <c r="BQG11" s="85"/>
      <c r="BQH11" s="85"/>
      <c r="BQI11" s="85"/>
      <c r="BQJ11" s="85"/>
      <c r="BQK11" s="85"/>
      <c r="BQL11" s="85"/>
      <c r="BQM11" s="85"/>
      <c r="BQN11" s="85"/>
      <c r="BQO11" s="85"/>
      <c r="BQP11" s="85"/>
      <c r="BQQ11" s="85"/>
      <c r="BQR11" s="85"/>
      <c r="BQS11" s="85"/>
      <c r="BQT11" s="85"/>
      <c r="BQU11" s="85"/>
      <c r="BQV11" s="85"/>
      <c r="BQW11" s="85"/>
      <c r="BQX11" s="85"/>
      <c r="BQY11" s="85"/>
      <c r="BQZ11" s="85"/>
      <c r="BRA11" s="85"/>
      <c r="BRB11" s="85"/>
      <c r="BRC11" s="85"/>
      <c r="BRD11" s="85"/>
      <c r="BRE11" s="85"/>
      <c r="BRF11" s="85"/>
      <c r="BRG11" s="85"/>
      <c r="BRH11" s="85"/>
      <c r="BRI11" s="85"/>
      <c r="BRJ11" s="85"/>
      <c r="BRK11" s="85"/>
      <c r="BRL11" s="85"/>
      <c r="BRM11" s="85"/>
      <c r="BRN11" s="85"/>
      <c r="BRO11" s="85"/>
      <c r="BRP11" s="85"/>
      <c r="BRQ11" s="85"/>
      <c r="BRR11" s="85"/>
      <c r="BRS11" s="85"/>
      <c r="BRT11" s="85"/>
      <c r="BRU11" s="85"/>
      <c r="BRV11" s="85"/>
      <c r="BRW11" s="85"/>
      <c r="BRX11" s="85"/>
      <c r="BRY11" s="85"/>
      <c r="BRZ11" s="85"/>
      <c r="BSA11" s="85"/>
      <c r="BSB11" s="85"/>
      <c r="BSC11" s="85"/>
      <c r="BSD11" s="85"/>
      <c r="BSE11" s="85"/>
      <c r="BSF11" s="85"/>
      <c r="BSG11" s="85"/>
      <c r="BSH11" s="85"/>
      <c r="BSI11" s="85"/>
      <c r="BSJ11" s="85"/>
      <c r="BSK11" s="85"/>
      <c r="BSL11" s="85"/>
      <c r="BSM11" s="85"/>
      <c r="BSN11" s="85"/>
      <c r="BSO11" s="85"/>
      <c r="BSP11" s="85"/>
      <c r="BSQ11" s="85"/>
      <c r="BSR11" s="85"/>
      <c r="BSS11" s="85"/>
      <c r="BST11" s="85"/>
      <c r="BSU11" s="85"/>
      <c r="BSV11" s="85"/>
      <c r="BSW11" s="85"/>
      <c r="BSX11" s="85"/>
      <c r="BSY11" s="85"/>
      <c r="BSZ11" s="85"/>
      <c r="BTA11" s="85"/>
      <c r="BTB11" s="85"/>
      <c r="BTC11" s="85"/>
      <c r="BTD11" s="85"/>
      <c r="BTE11" s="85"/>
      <c r="BTF11" s="85"/>
      <c r="BTG11" s="85"/>
      <c r="BTH11" s="85"/>
      <c r="BTI11" s="85"/>
      <c r="BTJ11" s="85"/>
      <c r="BTK11" s="85"/>
      <c r="BTL11" s="85"/>
      <c r="BTM11" s="85"/>
      <c r="BTN11" s="85"/>
      <c r="BTO11" s="85"/>
      <c r="BTP11" s="85"/>
      <c r="BTQ11" s="85"/>
      <c r="BTR11" s="85"/>
      <c r="BTS11" s="85"/>
      <c r="BTT11" s="85"/>
      <c r="BTU11" s="85"/>
      <c r="BTV11" s="85"/>
      <c r="BTW11" s="85"/>
      <c r="BTX11" s="85"/>
      <c r="BTY11" s="85"/>
      <c r="BTZ11" s="85"/>
      <c r="BUA11" s="85"/>
      <c r="BUB11" s="85"/>
      <c r="BUC11" s="85"/>
      <c r="BUD11" s="85"/>
      <c r="BUE11" s="85"/>
      <c r="BUF11" s="85"/>
      <c r="BUG11" s="85"/>
      <c r="BUH11" s="85"/>
      <c r="BUI11" s="85"/>
      <c r="BUJ11" s="85"/>
      <c r="BUK11" s="85"/>
      <c r="BUL11" s="85"/>
      <c r="BUM11" s="85"/>
      <c r="BUN11" s="85"/>
      <c r="BUO11" s="85"/>
      <c r="BUP11" s="85"/>
      <c r="BUQ11" s="85"/>
      <c r="BUR11" s="85"/>
      <c r="BUS11" s="85"/>
      <c r="BUT11" s="85"/>
      <c r="BUU11" s="85"/>
      <c r="BUV11" s="85"/>
      <c r="BUW11" s="85"/>
      <c r="BUX11" s="85"/>
      <c r="BUY11" s="85"/>
      <c r="BUZ11" s="85"/>
      <c r="BVA11" s="85"/>
      <c r="BVB11" s="85"/>
      <c r="BVC11" s="85"/>
      <c r="BVD11" s="85"/>
      <c r="BVE11" s="85"/>
      <c r="BVF11" s="85"/>
      <c r="BVG11" s="85"/>
      <c r="BVH11" s="85"/>
      <c r="BVI11" s="85"/>
      <c r="BVJ11" s="85"/>
      <c r="BVK11" s="85"/>
      <c r="BVL11" s="85"/>
      <c r="BVM11" s="85"/>
      <c r="BVN11" s="85"/>
      <c r="BVO11" s="85"/>
      <c r="BVP11" s="85"/>
      <c r="BVQ11" s="85"/>
      <c r="BVR11" s="85"/>
      <c r="BVS11" s="85"/>
      <c r="BVT11" s="85"/>
      <c r="BVU11" s="85"/>
      <c r="BVV11" s="85"/>
      <c r="BVW11" s="85"/>
      <c r="BVX11" s="85"/>
      <c r="BVY11" s="85"/>
      <c r="BVZ11" s="85"/>
      <c r="BWA11" s="85"/>
      <c r="BWB11" s="85"/>
      <c r="BWC11" s="85"/>
      <c r="BWD11" s="85"/>
      <c r="BWE11" s="85"/>
      <c r="BWF11" s="85"/>
      <c r="BWG11" s="85"/>
      <c r="BWH11" s="85"/>
      <c r="BWI11" s="85"/>
      <c r="BWJ11" s="85"/>
      <c r="BWK11" s="85"/>
      <c r="BWL11" s="85"/>
      <c r="BWM11" s="85"/>
      <c r="BWN11" s="85"/>
      <c r="BWO11" s="85"/>
      <c r="BWP11" s="85"/>
      <c r="BWQ11" s="85"/>
      <c r="BWR11" s="85"/>
      <c r="BWS11" s="85"/>
      <c r="BWT11" s="85"/>
      <c r="BWU11" s="85"/>
      <c r="BWV11" s="85"/>
      <c r="BWW11" s="85"/>
      <c r="BWX11" s="85"/>
      <c r="BWY11" s="85"/>
      <c r="BWZ11" s="85"/>
      <c r="BXA11" s="85"/>
      <c r="BXB11" s="85"/>
      <c r="BXC11" s="85"/>
      <c r="BXD11" s="85"/>
      <c r="BXE11" s="85"/>
      <c r="BXF11" s="85"/>
      <c r="BXG11" s="85"/>
      <c r="BXH11" s="85"/>
      <c r="BXI11" s="85"/>
      <c r="BXJ11" s="85"/>
      <c r="BXK11" s="85"/>
      <c r="BXL11" s="85"/>
      <c r="BXM11" s="85"/>
      <c r="BXN11" s="85"/>
      <c r="BXO11" s="85"/>
      <c r="BXP11" s="85"/>
      <c r="BXQ11" s="85"/>
      <c r="BXR11" s="85"/>
      <c r="BXS11" s="85"/>
      <c r="BXT11" s="85"/>
      <c r="BXU11" s="85"/>
      <c r="BXV11" s="85"/>
      <c r="BXW11" s="85"/>
      <c r="BXX11" s="85"/>
      <c r="BXY11" s="85"/>
      <c r="BXZ11" s="85"/>
      <c r="BYA11" s="85"/>
      <c r="BYB11" s="85"/>
      <c r="BYC11" s="85"/>
      <c r="BYD11" s="85"/>
      <c r="BYE11" s="85"/>
      <c r="BYF11" s="85"/>
      <c r="BYG11" s="85"/>
      <c r="BYH11" s="85"/>
      <c r="BYI11" s="85"/>
      <c r="BYJ11" s="85"/>
      <c r="BYK11" s="85"/>
      <c r="BYL11" s="85"/>
      <c r="BYM11" s="85"/>
      <c r="BYN11" s="85"/>
      <c r="BYO11" s="85"/>
      <c r="BYP11" s="85"/>
      <c r="BYQ11" s="85"/>
      <c r="BYR11" s="85"/>
      <c r="BYS11" s="85"/>
      <c r="BYT11" s="85"/>
      <c r="BYU11" s="85"/>
      <c r="BYV11" s="85"/>
      <c r="BYW11" s="85"/>
      <c r="BYX11" s="85"/>
      <c r="BYY11" s="85"/>
      <c r="BYZ11" s="85"/>
      <c r="BZA11" s="85"/>
      <c r="BZB11" s="85"/>
      <c r="BZC11" s="85"/>
      <c r="BZD11" s="85"/>
      <c r="BZE11" s="85"/>
      <c r="BZF11" s="85"/>
      <c r="BZG11" s="85"/>
      <c r="BZH11" s="85"/>
      <c r="BZI11" s="85"/>
      <c r="BZJ11" s="85"/>
      <c r="BZK11" s="85"/>
      <c r="BZL11" s="85"/>
      <c r="BZM11" s="85"/>
      <c r="BZN11" s="85"/>
      <c r="BZO11" s="85"/>
      <c r="BZP11" s="85"/>
      <c r="BZQ11" s="85"/>
      <c r="BZR11" s="85"/>
      <c r="BZS11" s="85"/>
      <c r="BZT11" s="85"/>
      <c r="BZU11" s="85"/>
      <c r="BZV11" s="85"/>
      <c r="BZW11" s="85"/>
      <c r="BZX11" s="85"/>
      <c r="BZY11" s="85"/>
      <c r="BZZ11" s="85"/>
      <c r="CAA11" s="85"/>
      <c r="CAB11" s="85"/>
      <c r="CAC11" s="85"/>
      <c r="CAD11" s="85"/>
      <c r="CAE11" s="85"/>
      <c r="CAF11" s="85"/>
      <c r="CAG11" s="85"/>
      <c r="CAH11" s="85"/>
      <c r="CAI11" s="85"/>
      <c r="CAJ11" s="85"/>
      <c r="CAK11" s="85"/>
      <c r="CAL11" s="85"/>
      <c r="CAM11" s="85"/>
      <c r="CAN11" s="85"/>
      <c r="CAO11" s="85"/>
      <c r="CAP11" s="85"/>
      <c r="CAQ11" s="85"/>
      <c r="CAR11" s="85"/>
      <c r="CAS11" s="85"/>
      <c r="CAT11" s="85"/>
      <c r="CAU11" s="85"/>
      <c r="CAV11" s="85"/>
      <c r="CAW11" s="85"/>
      <c r="CAX11" s="85"/>
      <c r="CAY11" s="85"/>
      <c r="CAZ11" s="85"/>
      <c r="CBA11" s="85"/>
      <c r="CBB11" s="85"/>
      <c r="CBC11" s="85"/>
      <c r="CBD11" s="85"/>
      <c r="CBE11" s="85"/>
      <c r="CBF11" s="85"/>
      <c r="CBG11" s="85"/>
      <c r="CBH11" s="85"/>
      <c r="CBI11" s="85"/>
      <c r="CBJ11" s="85"/>
      <c r="CBK11" s="85"/>
      <c r="CBL11" s="85"/>
      <c r="CBM11" s="85"/>
      <c r="CBN11" s="85"/>
      <c r="CBO11" s="85"/>
      <c r="CBP11" s="85"/>
      <c r="CBQ11" s="85"/>
      <c r="CBR11" s="85"/>
      <c r="CBS11" s="85"/>
      <c r="CBT11" s="85"/>
      <c r="CBU11" s="85"/>
      <c r="CBV11" s="85"/>
      <c r="CBW11" s="85"/>
      <c r="CBX11" s="85"/>
      <c r="CBY11" s="85"/>
      <c r="CBZ11" s="85"/>
      <c r="CCA11" s="85"/>
      <c r="CCB11" s="85"/>
      <c r="CCC11" s="85"/>
      <c r="CCD11" s="85"/>
      <c r="CCE11" s="85"/>
      <c r="CCF11" s="85"/>
      <c r="CCG11" s="85"/>
      <c r="CCH11" s="85"/>
      <c r="CCI11" s="85"/>
      <c r="CCJ11" s="85"/>
      <c r="CCK11" s="85"/>
      <c r="CCL11" s="85"/>
      <c r="CCM11" s="85"/>
      <c r="CCN11" s="85"/>
      <c r="CCO11" s="85"/>
      <c r="CCP11" s="85"/>
      <c r="CCQ11" s="85"/>
      <c r="CCR11" s="85"/>
      <c r="CCS11" s="85"/>
      <c r="CCT11" s="85"/>
      <c r="CCU11" s="85"/>
      <c r="CCV11" s="85"/>
      <c r="CCW11" s="85"/>
      <c r="CCX11" s="85"/>
      <c r="CCY11" s="85"/>
      <c r="CCZ11" s="85"/>
      <c r="CDA11" s="85"/>
      <c r="CDB11" s="85"/>
      <c r="CDC11" s="85"/>
      <c r="CDD11" s="85"/>
      <c r="CDE11" s="85"/>
      <c r="CDF11" s="85"/>
      <c r="CDG11" s="85"/>
      <c r="CDH11" s="85"/>
      <c r="CDI11" s="85"/>
      <c r="CDJ11" s="85"/>
      <c r="CDK11" s="85"/>
      <c r="CDL11" s="85"/>
      <c r="CDM11" s="85"/>
      <c r="CDN11" s="85"/>
      <c r="CDO11" s="85"/>
      <c r="CDP11" s="85"/>
      <c r="CDQ11" s="85"/>
      <c r="CDR11" s="85"/>
      <c r="CDS11" s="85"/>
      <c r="CDT11" s="85"/>
      <c r="CDU11" s="85"/>
      <c r="CDV11" s="85"/>
      <c r="CDW11" s="85"/>
      <c r="CDX11" s="85"/>
      <c r="CDY11" s="85"/>
      <c r="CDZ11" s="85"/>
      <c r="CEA11" s="85"/>
      <c r="CEB11" s="85"/>
      <c r="CEC11" s="85"/>
      <c r="CED11" s="85"/>
      <c r="CEE11" s="85"/>
      <c r="CEF11" s="85"/>
      <c r="CEG11" s="85"/>
      <c r="CEH11" s="85"/>
      <c r="CEI11" s="85"/>
      <c r="CEJ11" s="85"/>
      <c r="CEK11" s="85"/>
      <c r="CEL11" s="85"/>
      <c r="CEM11" s="85"/>
      <c r="CEN11" s="85"/>
      <c r="CEO11" s="85"/>
      <c r="CEP11" s="85"/>
      <c r="CEQ11" s="85"/>
      <c r="CER11" s="85"/>
      <c r="CES11" s="85"/>
      <c r="CET11" s="85"/>
      <c r="CEU11" s="85"/>
      <c r="CEV11" s="85"/>
      <c r="CEW11" s="85"/>
      <c r="CEX11" s="85"/>
      <c r="CEY11" s="85"/>
      <c r="CEZ11" s="85"/>
      <c r="CFA11" s="85"/>
      <c r="CFB11" s="85"/>
      <c r="CFC11" s="85"/>
      <c r="CFD11" s="85"/>
      <c r="CFE11" s="85"/>
      <c r="CFF11" s="85"/>
      <c r="CFG11" s="85"/>
      <c r="CFH11" s="85"/>
      <c r="CFI11" s="85"/>
      <c r="CFJ11" s="85"/>
      <c r="CFK11" s="85"/>
      <c r="CFL11" s="85"/>
      <c r="CFM11" s="85"/>
      <c r="CFN11" s="85"/>
      <c r="CFO11" s="85"/>
      <c r="CFP11" s="85"/>
      <c r="CFQ11" s="85"/>
      <c r="CFR11" s="85"/>
      <c r="CFS11" s="85"/>
      <c r="CFT11" s="85"/>
      <c r="CFU11" s="85"/>
      <c r="CFV11" s="85"/>
      <c r="CFW11" s="85"/>
      <c r="CFX11" s="85"/>
      <c r="CFY11" s="85"/>
      <c r="CFZ11" s="85"/>
      <c r="CGA11" s="85"/>
      <c r="CGB11" s="85"/>
      <c r="CGC11" s="85"/>
      <c r="CGD11" s="85"/>
      <c r="CGE11" s="85"/>
      <c r="CGF11" s="85"/>
      <c r="CGG11" s="85"/>
      <c r="CGH11" s="85"/>
      <c r="CGI11" s="85"/>
      <c r="CGJ11" s="85"/>
      <c r="CGK11" s="85"/>
      <c r="CGL11" s="85"/>
      <c r="CGM11" s="85"/>
      <c r="CGN11" s="85"/>
      <c r="CGO11" s="85"/>
      <c r="CGP11" s="85"/>
      <c r="CGQ11" s="85"/>
      <c r="CGR11" s="85"/>
      <c r="CGS11" s="85"/>
      <c r="CGT11" s="85"/>
      <c r="CGU11" s="85"/>
      <c r="CGV11" s="85"/>
      <c r="CGW11" s="85"/>
      <c r="CGX11" s="85"/>
      <c r="CGY11" s="85"/>
      <c r="CGZ11" s="85"/>
      <c r="CHA11" s="85"/>
      <c r="CHB11" s="85"/>
      <c r="CHC11" s="85"/>
      <c r="CHD11" s="85"/>
      <c r="CHE11" s="85"/>
      <c r="CHF11" s="85"/>
      <c r="CHG11" s="85"/>
      <c r="CHH11" s="85"/>
      <c r="CHI11" s="85"/>
      <c r="CHJ11" s="85"/>
      <c r="CHK11" s="85"/>
      <c r="CHL11" s="85"/>
      <c r="CHM11" s="85"/>
      <c r="CHN11" s="85"/>
      <c r="CHO11" s="85"/>
      <c r="CHP11" s="85"/>
      <c r="CHQ11" s="85"/>
      <c r="CHR11" s="85"/>
      <c r="CHS11" s="85"/>
      <c r="CHT11" s="85"/>
      <c r="CHU11" s="85"/>
      <c r="CHV11" s="85"/>
      <c r="CHW11" s="85"/>
      <c r="CHX11" s="85"/>
      <c r="CHY11" s="85"/>
      <c r="CHZ11" s="85"/>
      <c r="CIA11" s="85"/>
      <c r="CIB11" s="85"/>
      <c r="CIC11" s="85"/>
      <c r="CID11" s="85"/>
      <c r="CIE11" s="85"/>
      <c r="CIF11" s="85"/>
      <c r="CIG11" s="85"/>
      <c r="CIH11" s="85"/>
      <c r="CII11" s="85"/>
      <c r="CIJ11" s="85"/>
      <c r="CIK11" s="85"/>
      <c r="CIL11" s="85"/>
      <c r="CIM11" s="85"/>
      <c r="CIN11" s="85"/>
      <c r="CIO11" s="85"/>
      <c r="CIP11" s="85"/>
      <c r="CIQ11" s="85"/>
      <c r="CIR11" s="85"/>
      <c r="CIS11" s="85"/>
      <c r="CIT11" s="85"/>
      <c r="CIU11" s="85"/>
      <c r="CIV11" s="85"/>
      <c r="CIW11" s="85"/>
      <c r="CIX11" s="85"/>
      <c r="CIY11" s="85"/>
      <c r="CIZ11" s="85"/>
      <c r="CJA11" s="85"/>
      <c r="CJB11" s="85"/>
      <c r="CJC11" s="85"/>
      <c r="CJD11" s="85"/>
      <c r="CJE11" s="85"/>
      <c r="CJF11" s="85"/>
      <c r="CJG11" s="85"/>
      <c r="CJH11" s="85"/>
      <c r="CJI11" s="85"/>
      <c r="CJJ11" s="85"/>
      <c r="CJK11" s="85"/>
      <c r="CJL11" s="85"/>
      <c r="CJM11" s="85"/>
      <c r="CJN11" s="85"/>
      <c r="CJO11" s="85"/>
      <c r="CJP11" s="85"/>
      <c r="CJQ11" s="85"/>
      <c r="CJR11" s="85"/>
      <c r="CJS11" s="85"/>
      <c r="CJT11" s="85"/>
      <c r="CJU11" s="85"/>
      <c r="CJV11" s="85"/>
      <c r="CJW11" s="85"/>
      <c r="CJX11" s="85"/>
      <c r="CJY11" s="85"/>
      <c r="CJZ11" s="85"/>
      <c r="CKA11" s="85"/>
      <c r="CKB11" s="85"/>
      <c r="CKC11" s="85"/>
      <c r="CKD11" s="85"/>
      <c r="CKE11" s="85"/>
      <c r="CKF11" s="85"/>
      <c r="CKG11" s="85"/>
      <c r="CKH11" s="85"/>
      <c r="CKI11" s="85"/>
      <c r="CKJ11" s="85"/>
      <c r="CKK11" s="85"/>
      <c r="CKL11" s="85"/>
      <c r="CKM11" s="85"/>
      <c r="CKN11" s="85"/>
      <c r="CKO11" s="85"/>
      <c r="CKP11" s="85"/>
      <c r="CKQ11" s="85"/>
      <c r="CKR11" s="85"/>
      <c r="CKS11" s="85"/>
      <c r="CKT11" s="85"/>
      <c r="CKU11" s="85"/>
      <c r="CKV11" s="85"/>
      <c r="CKW11" s="85"/>
      <c r="CKX11" s="85"/>
      <c r="CKY11" s="85"/>
      <c r="CKZ11" s="85"/>
      <c r="CLA11" s="85"/>
      <c r="CLB11" s="85"/>
      <c r="CLC11" s="85"/>
      <c r="CLD11" s="85"/>
      <c r="CLE11" s="85"/>
      <c r="CLF11" s="85"/>
      <c r="CLG11" s="85"/>
      <c r="CLH11" s="85"/>
      <c r="CLI11" s="85"/>
      <c r="CLJ11" s="85"/>
      <c r="CLK11" s="85"/>
      <c r="CLL11" s="85"/>
      <c r="CLM11" s="85"/>
      <c r="CLN11" s="85"/>
      <c r="CLO11" s="85"/>
      <c r="CLP11" s="85"/>
      <c r="CLQ11" s="85"/>
      <c r="CLR11" s="85"/>
      <c r="CLS11" s="85"/>
      <c r="CLT11" s="85"/>
      <c r="CLU11" s="85"/>
      <c r="CLV11" s="85"/>
      <c r="CLW11" s="85"/>
      <c r="CLX11" s="85"/>
      <c r="CLY11" s="85"/>
      <c r="CLZ11" s="85"/>
      <c r="CMA11" s="85"/>
      <c r="CMB11" s="85"/>
      <c r="CMC11" s="85"/>
      <c r="CMD11" s="85"/>
      <c r="CME11" s="85"/>
      <c r="CMF11" s="85"/>
      <c r="CMG11" s="85"/>
      <c r="CMH11" s="85"/>
      <c r="CMI11" s="85"/>
      <c r="CMJ11" s="85"/>
      <c r="CMK11" s="85"/>
      <c r="CML11" s="85"/>
      <c r="CMM11" s="85"/>
      <c r="CMN11" s="85"/>
      <c r="CMO11" s="85"/>
      <c r="CMP11" s="85"/>
      <c r="CMQ11" s="85"/>
      <c r="CMR11" s="85"/>
      <c r="CMS11" s="85"/>
      <c r="CMT11" s="85"/>
      <c r="CMU11" s="85"/>
      <c r="CMV11" s="85"/>
      <c r="CMW11" s="85"/>
      <c r="CMX11" s="85"/>
      <c r="CMY11" s="85"/>
      <c r="CMZ11" s="85"/>
      <c r="CNA11" s="85"/>
      <c r="CNB11" s="85"/>
      <c r="CNC11" s="85"/>
      <c r="CND11" s="85"/>
      <c r="CNE11" s="85"/>
      <c r="CNF11" s="85"/>
      <c r="CNG11" s="85"/>
      <c r="CNH11" s="85"/>
      <c r="CNI11" s="85"/>
      <c r="CNJ11" s="85"/>
      <c r="CNK11" s="85"/>
      <c r="CNL11" s="85"/>
      <c r="CNM11" s="85"/>
      <c r="CNN11" s="85"/>
      <c r="CNO11" s="85"/>
      <c r="CNP11" s="85"/>
      <c r="CNQ11" s="85"/>
      <c r="CNR11" s="85"/>
      <c r="CNS11" s="85"/>
      <c r="CNT11" s="85"/>
      <c r="CNU11" s="85"/>
      <c r="CNV11" s="85"/>
      <c r="CNW11" s="85"/>
      <c r="CNX11" s="85"/>
      <c r="CNY11" s="85"/>
      <c r="CNZ11" s="85"/>
      <c r="COA11" s="85"/>
      <c r="COB11" s="85"/>
      <c r="COC11" s="85"/>
      <c r="COD11" s="85"/>
      <c r="COE11" s="85"/>
      <c r="COF11" s="85"/>
      <c r="COG11" s="85"/>
      <c r="COH11" s="85"/>
      <c r="COI11" s="85"/>
      <c r="COJ11" s="85"/>
      <c r="COK11" s="85"/>
      <c r="COL11" s="85"/>
      <c r="COM11" s="85"/>
      <c r="CON11" s="85"/>
      <c r="COO11" s="85"/>
      <c r="COP11" s="85"/>
      <c r="COQ11" s="85"/>
      <c r="COR11" s="85"/>
      <c r="COS11" s="85"/>
      <c r="COT11" s="85"/>
      <c r="COU11" s="85"/>
      <c r="COV11" s="85"/>
      <c r="COW11" s="85"/>
      <c r="COX11" s="85"/>
      <c r="COY11" s="85"/>
      <c r="COZ11" s="85"/>
      <c r="CPA11" s="85"/>
      <c r="CPB11" s="85"/>
      <c r="CPC11" s="85"/>
      <c r="CPD11" s="85"/>
      <c r="CPE11" s="85"/>
      <c r="CPF11" s="85"/>
      <c r="CPG11" s="85"/>
      <c r="CPH11" s="85"/>
      <c r="CPI11" s="85"/>
      <c r="CPJ11" s="85"/>
      <c r="CPK11" s="85"/>
      <c r="CPL11" s="85"/>
      <c r="CPM11" s="85"/>
      <c r="CPN11" s="85"/>
      <c r="CPO11" s="85"/>
      <c r="CPP11" s="85"/>
      <c r="CPQ11" s="85"/>
      <c r="CPR11" s="85"/>
      <c r="CPS11" s="85"/>
      <c r="CPT11" s="85"/>
      <c r="CPU11" s="85"/>
      <c r="CPV11" s="85"/>
      <c r="CPW11" s="85"/>
      <c r="CPX11" s="85"/>
      <c r="CPY11" s="85"/>
      <c r="CPZ11" s="85"/>
      <c r="CQA11" s="85"/>
      <c r="CQB11" s="85"/>
      <c r="CQC11" s="85"/>
      <c r="CQD11" s="85"/>
      <c r="CQE11" s="85"/>
      <c r="CQF11" s="85"/>
      <c r="CQG11" s="85"/>
      <c r="CQH11" s="85"/>
      <c r="CQI11" s="85"/>
      <c r="CQJ11" s="85"/>
      <c r="CQK11" s="85"/>
      <c r="CQL11" s="85"/>
      <c r="CQM11" s="85"/>
      <c r="CQN11" s="85"/>
      <c r="CQO11" s="85"/>
      <c r="CQP11" s="85"/>
      <c r="CQQ11" s="85"/>
      <c r="CQR11" s="85"/>
      <c r="CQS11" s="85"/>
      <c r="CQT11" s="85"/>
      <c r="CQU11" s="85"/>
      <c r="CQV11" s="85"/>
      <c r="CQW11" s="85"/>
      <c r="CQX11" s="85"/>
      <c r="CQY11" s="85"/>
      <c r="CQZ11" s="85"/>
      <c r="CRA11" s="85"/>
      <c r="CRB11" s="85"/>
      <c r="CRC11" s="85"/>
      <c r="CRD11" s="85"/>
      <c r="CRE11" s="85"/>
      <c r="CRF11" s="85"/>
      <c r="CRG11" s="85"/>
      <c r="CRH11" s="85"/>
      <c r="CRI11" s="85"/>
      <c r="CRJ11" s="85"/>
      <c r="CRK11" s="85"/>
      <c r="CRL11" s="85"/>
      <c r="CRM11" s="85"/>
      <c r="CRN11" s="85"/>
      <c r="CRO11" s="85"/>
      <c r="CRP11" s="85"/>
      <c r="CRQ11" s="85"/>
      <c r="CRR11" s="85"/>
      <c r="CRS11" s="85"/>
      <c r="CRT11" s="85"/>
      <c r="CRU11" s="85"/>
      <c r="CRV11" s="85"/>
      <c r="CRW11" s="85"/>
      <c r="CRX11" s="85"/>
      <c r="CRY11" s="85"/>
      <c r="CRZ11" s="85"/>
      <c r="CSA11" s="85"/>
      <c r="CSB11" s="85"/>
      <c r="CSC11" s="85"/>
      <c r="CSD11" s="85"/>
      <c r="CSE11" s="85"/>
      <c r="CSF11" s="85"/>
      <c r="CSG11" s="85"/>
      <c r="CSH11" s="85"/>
      <c r="CSI11" s="85"/>
      <c r="CSJ11" s="85"/>
      <c r="CSK11" s="85"/>
      <c r="CSL11" s="85"/>
      <c r="CSM11" s="85"/>
      <c r="CSN11" s="85"/>
      <c r="CSO11" s="85"/>
      <c r="CSP11" s="85"/>
      <c r="CSQ11" s="85"/>
      <c r="CSR11" s="85"/>
      <c r="CSS11" s="85"/>
      <c r="CST11" s="85"/>
      <c r="CSU11" s="85"/>
      <c r="CSV11" s="85"/>
      <c r="CSW11" s="85"/>
      <c r="CSX11" s="85"/>
      <c r="CSY11" s="85"/>
      <c r="CSZ11" s="85"/>
      <c r="CTA11" s="85"/>
      <c r="CTB11" s="85"/>
      <c r="CTC11" s="85"/>
      <c r="CTD11" s="85"/>
      <c r="CTE11" s="85"/>
      <c r="CTF11" s="85"/>
      <c r="CTG11" s="85"/>
      <c r="CTH11" s="85"/>
      <c r="CTI11" s="85"/>
      <c r="CTJ11" s="85"/>
      <c r="CTK11" s="85"/>
      <c r="CTL11" s="85"/>
      <c r="CTM11" s="85"/>
      <c r="CTN11" s="85"/>
      <c r="CTO11" s="85"/>
      <c r="CTP11" s="85"/>
      <c r="CTQ11" s="85"/>
      <c r="CTR11" s="85"/>
      <c r="CTS11" s="85"/>
      <c r="CTT11" s="85"/>
      <c r="CTU11" s="85"/>
      <c r="CTV11" s="85"/>
      <c r="CTW11" s="85"/>
      <c r="CTX11" s="85"/>
      <c r="CTY11" s="85"/>
      <c r="CTZ11" s="85"/>
      <c r="CUA11" s="85"/>
      <c r="CUB11" s="85"/>
      <c r="CUC11" s="85"/>
      <c r="CUD11" s="85"/>
      <c r="CUE11" s="85"/>
      <c r="CUF11" s="85"/>
      <c r="CUG11" s="85"/>
      <c r="CUH11" s="85"/>
      <c r="CUI11" s="85"/>
      <c r="CUJ11" s="85"/>
      <c r="CUK11" s="85"/>
      <c r="CUL11" s="85"/>
      <c r="CUM11" s="85"/>
      <c r="CUN11" s="85"/>
      <c r="CUO11" s="85"/>
      <c r="CUP11" s="85"/>
      <c r="CUQ11" s="85"/>
      <c r="CUR11" s="85"/>
      <c r="CUS11" s="85"/>
      <c r="CUT11" s="85"/>
      <c r="CUU11" s="85"/>
      <c r="CUV11" s="85"/>
      <c r="CUW11" s="85"/>
      <c r="CUX11" s="85"/>
      <c r="CUY11" s="85"/>
      <c r="CUZ11" s="85"/>
      <c r="CVA11" s="85"/>
      <c r="CVB11" s="85"/>
      <c r="CVC11" s="85"/>
      <c r="CVD11" s="85"/>
      <c r="CVE11" s="85"/>
      <c r="CVF11" s="85"/>
      <c r="CVG11" s="85"/>
      <c r="CVH11" s="85"/>
      <c r="CVI11" s="85"/>
      <c r="CVJ11" s="85"/>
      <c r="CVK11" s="85"/>
      <c r="CVL11" s="85"/>
      <c r="CVM11" s="85"/>
      <c r="CVN11" s="85"/>
      <c r="CVO11" s="85"/>
      <c r="CVP11" s="85"/>
      <c r="CVQ11" s="85"/>
      <c r="CVR11" s="85"/>
      <c r="CVS11" s="85"/>
      <c r="CVT11" s="85"/>
      <c r="CVU11" s="85"/>
      <c r="CVV11" s="85"/>
      <c r="CVW11" s="85"/>
      <c r="CVX11" s="85"/>
      <c r="CVY11" s="85"/>
      <c r="CVZ11" s="85"/>
      <c r="CWA11" s="85"/>
      <c r="CWB11" s="85"/>
      <c r="CWC11" s="85"/>
      <c r="CWD11" s="85"/>
      <c r="CWE11" s="85"/>
      <c r="CWF11" s="85"/>
      <c r="CWG11" s="85"/>
      <c r="CWH11" s="85"/>
      <c r="CWI11" s="85"/>
      <c r="CWJ11" s="85"/>
      <c r="CWK11" s="85"/>
      <c r="CWL11" s="85"/>
      <c r="CWM11" s="85"/>
      <c r="CWN11" s="85"/>
      <c r="CWO11" s="85"/>
      <c r="CWP11" s="85"/>
      <c r="CWQ11" s="85"/>
      <c r="CWR11" s="85"/>
      <c r="CWS11" s="85"/>
      <c r="CWT11" s="85"/>
      <c r="CWU11" s="85"/>
      <c r="CWV11" s="85"/>
      <c r="CWW11" s="85"/>
      <c r="CWX11" s="85"/>
      <c r="CWY11" s="85"/>
      <c r="CWZ11" s="85"/>
      <c r="CXA11" s="85"/>
      <c r="CXB11" s="85"/>
      <c r="CXC11" s="85"/>
      <c r="CXD11" s="85"/>
      <c r="CXE11" s="85"/>
      <c r="CXF11" s="85"/>
      <c r="CXG11" s="85"/>
      <c r="CXH11" s="85"/>
      <c r="CXI11" s="85"/>
      <c r="CXJ11" s="85"/>
      <c r="CXK11" s="85"/>
      <c r="CXL11" s="85"/>
      <c r="CXM11" s="85"/>
      <c r="CXN11" s="85"/>
      <c r="CXO11" s="85"/>
      <c r="CXP11" s="85"/>
      <c r="CXQ11" s="85"/>
      <c r="CXR11" s="85"/>
      <c r="CXS11" s="85"/>
      <c r="CXT11" s="85"/>
      <c r="CXU11" s="85"/>
      <c r="CXV11" s="85"/>
      <c r="CXW11" s="85"/>
      <c r="CXX11" s="85"/>
      <c r="CXY11" s="85"/>
      <c r="CXZ11" s="85"/>
      <c r="CYA11" s="85"/>
      <c r="CYB11" s="85"/>
      <c r="CYC11" s="85"/>
      <c r="CYD11" s="85"/>
      <c r="CYE11" s="85"/>
      <c r="CYF11" s="85"/>
      <c r="CYG11" s="85"/>
      <c r="CYH11" s="85"/>
      <c r="CYI11" s="85"/>
      <c r="CYJ11" s="85"/>
      <c r="CYK11" s="85"/>
      <c r="CYL11" s="85"/>
      <c r="CYM11" s="85"/>
      <c r="CYN11" s="85"/>
      <c r="CYO11" s="85"/>
      <c r="CYP11" s="85"/>
      <c r="CYQ11" s="85"/>
      <c r="CYR11" s="85"/>
      <c r="CYS11" s="85"/>
      <c r="CYT11" s="85"/>
      <c r="CYU11" s="85"/>
      <c r="CYV11" s="85"/>
      <c r="CYW11" s="85"/>
      <c r="CYX11" s="85"/>
      <c r="CYY11" s="85"/>
      <c r="CYZ11" s="85"/>
      <c r="CZA11" s="85"/>
      <c r="CZB11" s="85"/>
      <c r="CZC11" s="85"/>
      <c r="CZD11" s="85"/>
      <c r="CZE11" s="85"/>
      <c r="CZF11" s="85"/>
      <c r="CZG11" s="85"/>
      <c r="CZH11" s="85"/>
      <c r="CZI11" s="85"/>
      <c r="CZJ11" s="85"/>
      <c r="CZK11" s="85"/>
      <c r="CZL11" s="85"/>
      <c r="CZM11" s="85"/>
      <c r="CZN11" s="85"/>
      <c r="CZO11" s="85"/>
      <c r="CZP11" s="85"/>
      <c r="CZQ11" s="85"/>
      <c r="CZR11" s="85"/>
      <c r="CZS11" s="85"/>
      <c r="CZT11" s="85"/>
      <c r="CZU11" s="85"/>
      <c r="CZV11" s="85"/>
      <c r="CZW11" s="85"/>
      <c r="CZX11" s="85"/>
      <c r="CZY11" s="85"/>
      <c r="CZZ11" s="85"/>
      <c r="DAA11" s="85"/>
      <c r="DAB11" s="85"/>
      <c r="DAC11" s="85"/>
      <c r="DAD11" s="85"/>
      <c r="DAE11" s="85"/>
      <c r="DAF11" s="85"/>
      <c r="DAG11" s="85"/>
      <c r="DAH11" s="85"/>
      <c r="DAI11" s="85"/>
      <c r="DAJ11" s="85"/>
      <c r="DAK11" s="85"/>
      <c r="DAL11" s="85"/>
      <c r="DAM11" s="85"/>
      <c r="DAN11" s="85"/>
      <c r="DAO11" s="85"/>
      <c r="DAP11" s="85"/>
      <c r="DAQ11" s="85"/>
      <c r="DAR11" s="85"/>
      <c r="DAS11" s="85"/>
      <c r="DAT11" s="85"/>
      <c r="DAU11" s="85"/>
      <c r="DAV11" s="85"/>
      <c r="DAW11" s="85"/>
      <c r="DAX11" s="85"/>
      <c r="DAY11" s="85"/>
      <c r="DAZ11" s="85"/>
      <c r="DBA11" s="85"/>
      <c r="DBB11" s="85"/>
      <c r="DBC11" s="85"/>
      <c r="DBD11" s="85"/>
      <c r="DBE11" s="85"/>
      <c r="DBF11" s="85"/>
      <c r="DBG11" s="85"/>
      <c r="DBH11" s="85"/>
      <c r="DBI11" s="85"/>
      <c r="DBJ11" s="85"/>
      <c r="DBK11" s="85"/>
      <c r="DBL11" s="85"/>
      <c r="DBM11" s="85"/>
      <c r="DBN11" s="85"/>
      <c r="DBO11" s="85"/>
      <c r="DBP11" s="85"/>
      <c r="DBQ11" s="85"/>
      <c r="DBR11" s="85"/>
      <c r="DBS11" s="85"/>
      <c r="DBT11" s="85"/>
      <c r="DBU11" s="85"/>
      <c r="DBV11" s="85"/>
      <c r="DBW11" s="85"/>
      <c r="DBX11" s="85"/>
      <c r="DBY11" s="85"/>
      <c r="DBZ11" s="85"/>
      <c r="DCA11" s="85"/>
      <c r="DCB11" s="85"/>
      <c r="DCC11" s="85"/>
      <c r="DCD11" s="85"/>
      <c r="DCE11" s="85"/>
      <c r="DCF11" s="85"/>
      <c r="DCG11" s="85"/>
      <c r="DCH11" s="85"/>
      <c r="DCI11" s="85"/>
      <c r="DCJ11" s="85"/>
      <c r="DCK11" s="85"/>
      <c r="DCL11" s="85"/>
      <c r="DCM11" s="85"/>
      <c r="DCN11" s="85"/>
      <c r="DCO11" s="85"/>
      <c r="DCP11" s="85"/>
      <c r="DCQ11" s="85"/>
      <c r="DCR11" s="85"/>
      <c r="DCS11" s="85"/>
      <c r="DCT11" s="85"/>
      <c r="DCU11" s="85"/>
      <c r="DCV11" s="85"/>
      <c r="DCW11" s="85"/>
      <c r="DCX11" s="85"/>
      <c r="DCY11" s="85"/>
      <c r="DCZ11" s="85"/>
      <c r="DDA11" s="85"/>
      <c r="DDB11" s="85"/>
      <c r="DDC11" s="85"/>
      <c r="DDD11" s="85"/>
      <c r="DDE11" s="85"/>
      <c r="DDF11" s="85"/>
      <c r="DDG11" s="85"/>
      <c r="DDH11" s="85"/>
      <c r="DDI11" s="85"/>
      <c r="DDJ11" s="85"/>
      <c r="DDK11" s="85"/>
      <c r="DDL11" s="85"/>
      <c r="DDM11" s="85"/>
      <c r="DDN11" s="85"/>
      <c r="DDO11" s="85"/>
      <c r="DDP11" s="85"/>
      <c r="DDQ11" s="85"/>
      <c r="DDR11" s="85"/>
      <c r="DDS11" s="85"/>
      <c r="DDT11" s="85"/>
      <c r="DDU11" s="85"/>
      <c r="DDV11" s="85"/>
      <c r="DDW11" s="85"/>
      <c r="DDX11" s="85"/>
      <c r="DDY11" s="85"/>
      <c r="DDZ11" s="85"/>
      <c r="DEA11" s="85"/>
      <c r="DEB11" s="85"/>
      <c r="DEC11" s="85"/>
      <c r="DED11" s="85"/>
      <c r="DEE11" s="85"/>
      <c r="DEF11" s="85"/>
      <c r="DEG11" s="85"/>
      <c r="DEH11" s="85"/>
      <c r="DEI11" s="85"/>
      <c r="DEJ11" s="85"/>
      <c r="DEK11" s="85"/>
      <c r="DEL11" s="85"/>
      <c r="DEM11" s="85"/>
      <c r="DEN11" s="85"/>
      <c r="DEO11" s="85"/>
      <c r="DEP11" s="85"/>
      <c r="DEQ11" s="85"/>
      <c r="DER11" s="85"/>
      <c r="DES11" s="85"/>
      <c r="DET11" s="85"/>
      <c r="DEU11" s="85"/>
      <c r="DEV11" s="85"/>
      <c r="DEW11" s="85"/>
      <c r="DEX11" s="85"/>
      <c r="DEY11" s="85"/>
      <c r="DEZ11" s="85"/>
      <c r="DFA11" s="85"/>
      <c r="DFB11" s="85"/>
      <c r="DFC11" s="85"/>
      <c r="DFD11" s="85"/>
      <c r="DFE11" s="85"/>
      <c r="DFF11" s="85"/>
      <c r="DFG11" s="85"/>
      <c r="DFH11" s="85"/>
      <c r="DFI11" s="85"/>
      <c r="DFJ11" s="85"/>
      <c r="DFK11" s="85"/>
      <c r="DFL11" s="85"/>
      <c r="DFM11" s="85"/>
      <c r="DFN11" s="85"/>
      <c r="DFO11" s="85"/>
      <c r="DFP11" s="85"/>
      <c r="DFQ11" s="85"/>
      <c r="DFR11" s="85"/>
      <c r="DFS11" s="85"/>
      <c r="DFT11" s="85"/>
      <c r="DFU11" s="85"/>
      <c r="DFV11" s="85"/>
      <c r="DFW11" s="85"/>
      <c r="DFX11" s="85"/>
      <c r="DFY11" s="85"/>
      <c r="DFZ11" s="85"/>
      <c r="DGA11" s="85"/>
      <c r="DGB11" s="85"/>
      <c r="DGC11" s="85"/>
      <c r="DGD11" s="85"/>
      <c r="DGE11" s="85"/>
      <c r="DGF11" s="85"/>
      <c r="DGG11" s="85"/>
      <c r="DGH11" s="85"/>
      <c r="DGI11" s="85"/>
      <c r="DGJ11" s="85"/>
      <c r="DGK11" s="85"/>
      <c r="DGL11" s="85"/>
      <c r="DGM11" s="85"/>
      <c r="DGN11" s="85"/>
      <c r="DGO11" s="85"/>
      <c r="DGP11" s="85"/>
      <c r="DGQ11" s="85"/>
      <c r="DGR11" s="85"/>
      <c r="DGS11" s="85"/>
      <c r="DGT11" s="85"/>
      <c r="DGU11" s="85"/>
      <c r="DGV11" s="85"/>
      <c r="DGW11" s="85"/>
      <c r="DGX11" s="85"/>
      <c r="DGY11" s="85"/>
      <c r="DGZ11" s="85"/>
      <c r="DHA11" s="85"/>
      <c r="DHB11" s="85"/>
      <c r="DHC11" s="85"/>
      <c r="DHD11" s="85"/>
      <c r="DHE11" s="85"/>
      <c r="DHF11" s="85"/>
      <c r="DHG11" s="85"/>
      <c r="DHH11" s="85"/>
      <c r="DHI11" s="85"/>
      <c r="DHJ11" s="85"/>
      <c r="DHK11" s="85"/>
      <c r="DHL11" s="85"/>
      <c r="DHM11" s="85"/>
      <c r="DHN11" s="85"/>
      <c r="DHO11" s="85"/>
      <c r="DHP11" s="85"/>
      <c r="DHQ11" s="85"/>
      <c r="DHR11" s="85"/>
      <c r="DHS11" s="85"/>
      <c r="DHT11" s="85"/>
      <c r="DHU11" s="85"/>
      <c r="DHV11" s="85"/>
      <c r="DHW11" s="85"/>
      <c r="DHX11" s="85"/>
      <c r="DHY11" s="85"/>
      <c r="DHZ11" s="85"/>
      <c r="DIA11" s="85"/>
      <c r="DIB11" s="85"/>
      <c r="DIC11" s="85"/>
      <c r="DID11" s="85"/>
      <c r="DIE11" s="85"/>
      <c r="DIF11" s="85"/>
      <c r="DIG11" s="85"/>
      <c r="DIH11" s="85"/>
      <c r="DII11" s="85"/>
      <c r="DIJ11" s="85"/>
      <c r="DIK11" s="85"/>
      <c r="DIL11" s="85"/>
      <c r="DIM11" s="85"/>
      <c r="DIN11" s="85"/>
      <c r="DIO11" s="85"/>
      <c r="DIP11" s="85"/>
      <c r="DIQ11" s="85"/>
      <c r="DIR11" s="85"/>
      <c r="DIS11" s="85"/>
      <c r="DIT11" s="85"/>
      <c r="DIU11" s="85"/>
      <c r="DIV11" s="85"/>
      <c r="DIW11" s="85"/>
      <c r="DIX11" s="85"/>
      <c r="DIY11" s="85"/>
      <c r="DIZ11" s="85"/>
      <c r="DJA11" s="85"/>
      <c r="DJB11" s="85"/>
      <c r="DJC11" s="85"/>
      <c r="DJD11" s="85"/>
      <c r="DJE11" s="85"/>
      <c r="DJF11" s="85"/>
      <c r="DJG11" s="85"/>
      <c r="DJH11" s="85"/>
      <c r="DJI11" s="85"/>
      <c r="DJJ11" s="85"/>
      <c r="DJK11" s="85"/>
      <c r="DJL11" s="85"/>
      <c r="DJM11" s="85"/>
      <c r="DJN11" s="85"/>
      <c r="DJO11" s="85"/>
      <c r="DJP11" s="85"/>
      <c r="DJQ11" s="85"/>
      <c r="DJR11" s="85"/>
      <c r="DJS11" s="85"/>
      <c r="DJT11" s="85"/>
      <c r="DJU11" s="85"/>
      <c r="DJV11" s="85"/>
      <c r="DJW11" s="85"/>
      <c r="DJX11" s="85"/>
      <c r="DJY11" s="85"/>
      <c r="DJZ11" s="85"/>
      <c r="DKA11" s="85"/>
      <c r="DKB11" s="85"/>
      <c r="DKC11" s="85"/>
      <c r="DKD11" s="85"/>
      <c r="DKE11" s="85"/>
      <c r="DKF11" s="85"/>
      <c r="DKG11" s="85"/>
      <c r="DKH11" s="85"/>
      <c r="DKI11" s="85"/>
      <c r="DKJ11" s="85"/>
      <c r="DKK11" s="85"/>
      <c r="DKL11" s="85"/>
      <c r="DKM11" s="85"/>
      <c r="DKN11" s="85"/>
      <c r="DKO11" s="85"/>
      <c r="DKP11" s="85"/>
      <c r="DKQ11" s="85"/>
      <c r="DKR11" s="85"/>
      <c r="DKS11" s="85"/>
      <c r="DKT11" s="85"/>
      <c r="DKU11" s="85"/>
      <c r="DKV11" s="85"/>
      <c r="DKW11" s="85"/>
      <c r="DKX11" s="85"/>
      <c r="DKY11" s="85"/>
      <c r="DKZ11" s="85"/>
      <c r="DLA11" s="85"/>
      <c r="DLB11" s="85"/>
      <c r="DLC11" s="85"/>
      <c r="DLD11" s="85"/>
      <c r="DLE11" s="85"/>
      <c r="DLF11" s="85"/>
      <c r="DLG11" s="85"/>
      <c r="DLH11" s="85"/>
      <c r="DLI11" s="85"/>
      <c r="DLJ11" s="85"/>
      <c r="DLK11" s="85"/>
      <c r="DLL11" s="85"/>
      <c r="DLM11" s="85"/>
      <c r="DLN11" s="85"/>
      <c r="DLO11" s="85"/>
      <c r="DLP11" s="85"/>
      <c r="DLQ11" s="85"/>
      <c r="DLR11" s="85"/>
      <c r="DLS11" s="85"/>
      <c r="DLT11" s="85"/>
      <c r="DLU11" s="85"/>
      <c r="DLV11" s="85"/>
      <c r="DLW11" s="85"/>
      <c r="DLX11" s="85"/>
      <c r="DLY11" s="85"/>
      <c r="DLZ11" s="85"/>
      <c r="DMA11" s="85"/>
      <c r="DMB11" s="85"/>
      <c r="DMC11" s="85"/>
      <c r="DMD11" s="85"/>
      <c r="DME11" s="85"/>
      <c r="DMF11" s="85"/>
      <c r="DMG11" s="85"/>
      <c r="DMH11" s="85"/>
      <c r="DMI11" s="85"/>
      <c r="DMJ11" s="85"/>
      <c r="DMK11" s="85"/>
      <c r="DML11" s="85"/>
      <c r="DMM11" s="85"/>
      <c r="DMN11" s="85"/>
      <c r="DMO11" s="85"/>
      <c r="DMP11" s="85"/>
      <c r="DMQ11" s="85"/>
      <c r="DMR11" s="85"/>
      <c r="DMS11" s="85"/>
      <c r="DMT11" s="85"/>
      <c r="DMU11" s="85"/>
      <c r="DMV11" s="85"/>
      <c r="DMW11" s="85"/>
      <c r="DMX11" s="85"/>
      <c r="DMY11" s="85"/>
      <c r="DMZ11" s="85"/>
      <c r="DNA11" s="85"/>
      <c r="DNB11" s="85"/>
      <c r="DNC11" s="85"/>
      <c r="DND11" s="85"/>
      <c r="DNE11" s="85"/>
      <c r="DNF11" s="85"/>
      <c r="DNG11" s="85"/>
      <c r="DNH11" s="85"/>
      <c r="DNI11" s="85"/>
      <c r="DNJ11" s="85"/>
      <c r="DNK11" s="85"/>
      <c r="DNL11" s="85"/>
      <c r="DNM11" s="85"/>
      <c r="DNN11" s="85"/>
      <c r="DNO11" s="85"/>
      <c r="DNP11" s="85"/>
      <c r="DNQ11" s="85"/>
      <c r="DNR11" s="85"/>
      <c r="DNS11" s="85"/>
      <c r="DNT11" s="85"/>
      <c r="DNU11" s="85"/>
      <c r="DNV11" s="85"/>
      <c r="DNW11" s="85"/>
      <c r="DNX11" s="85"/>
      <c r="DNY11" s="85"/>
      <c r="DNZ11" s="85"/>
      <c r="DOA11" s="85"/>
      <c r="DOB11" s="85"/>
      <c r="DOC11" s="85"/>
      <c r="DOD11" s="85"/>
      <c r="DOE11" s="85"/>
      <c r="DOF11" s="85"/>
      <c r="DOG11" s="85"/>
      <c r="DOH11" s="85"/>
      <c r="DOI11" s="85"/>
      <c r="DOJ11" s="85"/>
      <c r="DOK11" s="85"/>
      <c r="DOL11" s="85"/>
      <c r="DOM11" s="85"/>
      <c r="DON11" s="85"/>
      <c r="DOO11" s="85"/>
      <c r="DOP11" s="85"/>
      <c r="DOQ11" s="85"/>
      <c r="DOR11" s="85"/>
      <c r="DOS11" s="85"/>
      <c r="DOT11" s="85"/>
      <c r="DOU11" s="85"/>
      <c r="DOV11" s="85"/>
      <c r="DOW11" s="85"/>
      <c r="DOX11" s="85"/>
      <c r="DOY11" s="85"/>
      <c r="DOZ11" s="85"/>
      <c r="DPA11" s="85"/>
      <c r="DPB11" s="85"/>
      <c r="DPC11" s="85"/>
      <c r="DPD11" s="85"/>
      <c r="DPE11" s="85"/>
      <c r="DPF11" s="85"/>
      <c r="DPG11" s="85"/>
      <c r="DPH11" s="85"/>
      <c r="DPI11" s="85"/>
      <c r="DPJ11" s="85"/>
      <c r="DPK11" s="85"/>
      <c r="DPL11" s="85"/>
      <c r="DPM11" s="85"/>
      <c r="DPN11" s="85"/>
      <c r="DPO11" s="85"/>
      <c r="DPP11" s="85"/>
      <c r="DPQ11" s="85"/>
      <c r="DPR11" s="85"/>
      <c r="DPS11" s="85"/>
      <c r="DPT11" s="85"/>
      <c r="DPU11" s="85"/>
      <c r="DPV11" s="85"/>
      <c r="DPW11" s="85"/>
      <c r="DPX11" s="85"/>
      <c r="DPY11" s="85"/>
      <c r="DPZ11" s="85"/>
      <c r="DQA11" s="85"/>
      <c r="DQB11" s="85"/>
      <c r="DQC11" s="85"/>
      <c r="DQD11" s="85"/>
      <c r="DQE11" s="85"/>
      <c r="DQF11" s="85"/>
      <c r="DQG11" s="85"/>
      <c r="DQH11" s="85"/>
      <c r="DQI11" s="85"/>
      <c r="DQJ11" s="85"/>
      <c r="DQK11" s="85"/>
      <c r="DQL11" s="85"/>
      <c r="DQM11" s="85"/>
      <c r="DQN11" s="85"/>
      <c r="DQO11" s="85"/>
      <c r="DQP11" s="85"/>
      <c r="DQQ11" s="85"/>
      <c r="DQR11" s="85"/>
      <c r="DQS11" s="85"/>
      <c r="DQT11" s="85"/>
      <c r="DQU11" s="85"/>
      <c r="DQV11" s="85"/>
      <c r="DQW11" s="85"/>
      <c r="DQX11" s="85"/>
      <c r="DQY11" s="85"/>
      <c r="DQZ11" s="85"/>
      <c r="DRA11" s="85"/>
      <c r="DRB11" s="85"/>
      <c r="DRC11" s="85"/>
      <c r="DRD11" s="85"/>
      <c r="DRE11" s="85"/>
      <c r="DRF11" s="85"/>
      <c r="DRG11" s="85"/>
      <c r="DRH11" s="85"/>
      <c r="DRI11" s="85"/>
      <c r="DRJ11" s="85"/>
      <c r="DRK11" s="85"/>
      <c r="DRL11" s="85"/>
      <c r="DRM11" s="85"/>
      <c r="DRN11" s="85"/>
      <c r="DRO11" s="85"/>
      <c r="DRP11" s="85"/>
      <c r="DRQ11" s="85"/>
      <c r="DRR11" s="85"/>
      <c r="DRS11" s="85"/>
      <c r="DRT11" s="85"/>
      <c r="DRU11" s="85"/>
      <c r="DRV11" s="85"/>
      <c r="DRW11" s="85"/>
      <c r="DRX11" s="85"/>
      <c r="DRY11" s="85"/>
      <c r="DRZ11" s="85"/>
      <c r="DSA11" s="85"/>
      <c r="DSB11" s="85"/>
      <c r="DSC11" s="85"/>
      <c r="DSD11" s="85"/>
      <c r="DSE11" s="85"/>
      <c r="DSF11" s="85"/>
      <c r="DSG11" s="85"/>
      <c r="DSH11" s="85"/>
      <c r="DSI11" s="85"/>
      <c r="DSJ11" s="85"/>
      <c r="DSK11" s="85"/>
      <c r="DSL11" s="85"/>
      <c r="DSM11" s="85"/>
      <c r="DSN11" s="85"/>
      <c r="DSO11" s="85"/>
      <c r="DSP11" s="85"/>
      <c r="DSQ11" s="85"/>
      <c r="DSR11" s="85"/>
      <c r="DSS11" s="85"/>
      <c r="DST11" s="85"/>
      <c r="DSU11" s="85"/>
      <c r="DSV11" s="85"/>
      <c r="DSW11" s="85"/>
      <c r="DSX11" s="85"/>
      <c r="DSY11" s="85"/>
      <c r="DSZ11" s="85"/>
      <c r="DTA11" s="85"/>
      <c r="DTB11" s="85"/>
      <c r="DTC11" s="85"/>
      <c r="DTD11" s="85"/>
      <c r="DTE11" s="85"/>
      <c r="DTF11" s="85"/>
      <c r="DTG11" s="85"/>
      <c r="DTH11" s="85"/>
      <c r="DTI11" s="85"/>
      <c r="DTJ11" s="85"/>
      <c r="DTK11" s="85"/>
      <c r="DTL11" s="85"/>
      <c r="DTM11" s="85"/>
      <c r="DTN11" s="85"/>
      <c r="DTO11" s="85"/>
      <c r="DTP11" s="85"/>
      <c r="DTQ11" s="85"/>
      <c r="DTR11" s="85"/>
      <c r="DTS11" s="85"/>
      <c r="DTT11" s="85"/>
      <c r="DTU11" s="85"/>
      <c r="DTV11" s="85"/>
      <c r="DTW11" s="85"/>
      <c r="DTX11" s="85"/>
      <c r="DTY11" s="85"/>
      <c r="DTZ11" s="85"/>
      <c r="DUA11" s="85"/>
      <c r="DUB11" s="85"/>
      <c r="DUC11" s="85"/>
      <c r="DUD11" s="85"/>
      <c r="DUE11" s="85"/>
      <c r="DUF11" s="85"/>
      <c r="DUG11" s="85"/>
      <c r="DUH11" s="85"/>
      <c r="DUI11" s="85"/>
      <c r="DUJ11" s="85"/>
      <c r="DUK11" s="85"/>
      <c r="DUL11" s="85"/>
      <c r="DUM11" s="85"/>
      <c r="DUN11" s="85"/>
      <c r="DUO11" s="85"/>
      <c r="DUP11" s="85"/>
      <c r="DUQ11" s="85"/>
      <c r="DUR11" s="85"/>
      <c r="DUS11" s="85"/>
      <c r="DUT11" s="85"/>
      <c r="DUU11" s="85"/>
      <c r="DUV11" s="85"/>
      <c r="DUW11" s="85"/>
      <c r="DUX11" s="85"/>
      <c r="DUY11" s="85"/>
      <c r="DUZ11" s="85"/>
      <c r="DVA11" s="85"/>
      <c r="DVB11" s="85"/>
      <c r="DVC11" s="85"/>
      <c r="DVD11" s="85"/>
      <c r="DVE11" s="85"/>
      <c r="DVF11" s="85"/>
      <c r="DVG11" s="85"/>
      <c r="DVH11" s="85"/>
      <c r="DVI11" s="85"/>
      <c r="DVJ11" s="85"/>
      <c r="DVK11" s="85"/>
      <c r="DVL11" s="85"/>
      <c r="DVM11" s="85"/>
      <c r="DVN11" s="85"/>
      <c r="DVO11" s="85"/>
      <c r="DVP11" s="85"/>
      <c r="DVQ11" s="85"/>
      <c r="DVR11" s="85"/>
      <c r="DVS11" s="85"/>
      <c r="DVT11" s="85"/>
      <c r="DVU11" s="85"/>
      <c r="DVV11" s="85"/>
      <c r="DVW11" s="85"/>
      <c r="DVX11" s="85"/>
      <c r="DVY11" s="85"/>
      <c r="DVZ11" s="85"/>
      <c r="DWA11" s="85"/>
      <c r="DWB11" s="85"/>
      <c r="DWC11" s="85"/>
      <c r="DWD11" s="85"/>
      <c r="DWE11" s="85"/>
      <c r="DWF11" s="85"/>
      <c r="DWG11" s="85"/>
      <c r="DWH11" s="85"/>
      <c r="DWI11" s="85"/>
      <c r="DWJ11" s="85"/>
      <c r="DWK11" s="85"/>
      <c r="DWL11" s="85"/>
      <c r="DWM11" s="85"/>
      <c r="DWN11" s="85"/>
      <c r="DWO11" s="85"/>
      <c r="DWP11" s="85"/>
      <c r="DWQ11" s="85"/>
      <c r="DWR11" s="85"/>
      <c r="DWS11" s="85"/>
      <c r="DWT11" s="85"/>
      <c r="DWU11" s="85"/>
      <c r="DWV11" s="85"/>
      <c r="DWW11" s="85"/>
      <c r="DWX11" s="85"/>
      <c r="DWY11" s="85"/>
      <c r="DWZ11" s="85"/>
      <c r="DXA11" s="85"/>
      <c r="DXB11" s="85"/>
      <c r="DXC11" s="85"/>
      <c r="DXD11" s="85"/>
      <c r="DXE11" s="85"/>
      <c r="DXF11" s="85"/>
      <c r="DXG11" s="85"/>
      <c r="DXH11" s="85"/>
      <c r="DXI11" s="85"/>
      <c r="DXJ11" s="85"/>
      <c r="DXK11" s="85"/>
      <c r="DXL11" s="85"/>
      <c r="DXM11" s="85"/>
      <c r="DXN11" s="85"/>
      <c r="DXO11" s="85"/>
      <c r="DXP11" s="85"/>
      <c r="DXQ11" s="85"/>
      <c r="DXR11" s="85"/>
      <c r="DXS11" s="85"/>
      <c r="DXT11" s="85"/>
      <c r="DXU11" s="85"/>
      <c r="DXV11" s="85"/>
      <c r="DXW11" s="85"/>
      <c r="DXX11" s="85"/>
      <c r="DXY11" s="85"/>
      <c r="DXZ11" s="85"/>
      <c r="DYA11" s="85"/>
      <c r="DYB11" s="85"/>
      <c r="DYC11" s="85"/>
      <c r="DYD11" s="85"/>
      <c r="DYE11" s="85"/>
      <c r="DYF11" s="85"/>
      <c r="DYG11" s="85"/>
      <c r="DYH11" s="85"/>
      <c r="DYI11" s="85"/>
      <c r="DYJ11" s="85"/>
      <c r="DYK11" s="85"/>
      <c r="DYL11" s="85"/>
      <c r="DYM11" s="85"/>
      <c r="DYN11" s="85"/>
      <c r="DYO11" s="85"/>
      <c r="DYP11" s="85"/>
      <c r="DYQ11" s="85"/>
      <c r="DYR11" s="85"/>
      <c r="DYS11" s="85"/>
      <c r="DYT11" s="85"/>
      <c r="DYU11" s="85"/>
      <c r="DYV11" s="85"/>
      <c r="DYW11" s="85"/>
      <c r="DYX11" s="85"/>
      <c r="DYY11" s="85"/>
      <c r="DYZ11" s="85"/>
      <c r="DZA11" s="85"/>
      <c r="DZB11" s="85"/>
      <c r="DZC11" s="85"/>
      <c r="DZD11" s="85"/>
      <c r="DZE11" s="85"/>
      <c r="DZF11" s="85"/>
      <c r="DZG11" s="85"/>
      <c r="DZH11" s="85"/>
      <c r="DZI11" s="85"/>
      <c r="DZJ11" s="85"/>
      <c r="DZK11" s="85"/>
      <c r="DZL11" s="85"/>
      <c r="DZM11" s="85"/>
      <c r="DZN11" s="85"/>
      <c r="DZO11" s="85"/>
      <c r="DZP11" s="85"/>
      <c r="DZQ11" s="85"/>
      <c r="DZR11" s="85"/>
      <c r="DZS11" s="85"/>
      <c r="DZT11" s="85"/>
      <c r="DZU11" s="85"/>
      <c r="DZV11" s="85"/>
      <c r="DZW11" s="85"/>
      <c r="DZX11" s="85"/>
      <c r="DZY11" s="85"/>
      <c r="DZZ11" s="85"/>
      <c r="EAA11" s="85"/>
      <c r="EAB11" s="85"/>
      <c r="EAC11" s="85"/>
      <c r="EAD11" s="85"/>
      <c r="EAE11" s="85"/>
      <c r="EAF11" s="85"/>
      <c r="EAG11" s="85"/>
      <c r="EAH11" s="85"/>
      <c r="EAI11" s="85"/>
      <c r="EAJ11" s="85"/>
      <c r="EAK11" s="85"/>
      <c r="EAL11" s="85"/>
      <c r="EAM11" s="85"/>
      <c r="EAN11" s="85"/>
      <c r="EAO11" s="85"/>
      <c r="EAP11" s="85"/>
      <c r="EAQ11" s="85"/>
      <c r="EAR11" s="85"/>
      <c r="EAS11" s="85"/>
      <c r="EAT11" s="85"/>
      <c r="EAU11" s="85"/>
      <c r="EAV11" s="85"/>
      <c r="EAW11" s="85"/>
      <c r="EAX11" s="85"/>
      <c r="EAY11" s="85"/>
      <c r="EAZ11" s="85"/>
      <c r="EBA11" s="85"/>
      <c r="EBB11" s="85"/>
      <c r="EBC11" s="85"/>
      <c r="EBD11" s="85"/>
      <c r="EBE11" s="85"/>
      <c r="EBF11" s="85"/>
      <c r="EBG11" s="85"/>
      <c r="EBH11" s="85"/>
      <c r="EBI11" s="85"/>
      <c r="EBJ11" s="85"/>
      <c r="EBK11" s="85"/>
      <c r="EBL11" s="85"/>
      <c r="EBM11" s="85"/>
      <c r="EBN11" s="85"/>
      <c r="EBO11" s="85"/>
      <c r="EBP11" s="85"/>
      <c r="EBQ11" s="85"/>
      <c r="EBR11" s="85"/>
      <c r="EBS11" s="85"/>
      <c r="EBT11" s="85"/>
      <c r="EBU11" s="85"/>
      <c r="EBV11" s="85"/>
      <c r="EBW11" s="85"/>
      <c r="EBX11" s="85"/>
      <c r="EBY11" s="85"/>
      <c r="EBZ11" s="85"/>
      <c r="ECA11" s="85"/>
      <c r="ECB11" s="85"/>
      <c r="ECC11" s="85"/>
      <c r="ECD11" s="85"/>
      <c r="ECE11" s="85"/>
      <c r="ECF11" s="85"/>
      <c r="ECG11" s="85"/>
      <c r="ECH11" s="85"/>
      <c r="ECI11" s="85"/>
      <c r="ECJ11" s="85"/>
      <c r="ECK11" s="85"/>
      <c r="ECL11" s="85"/>
      <c r="ECM11" s="85"/>
      <c r="ECN11" s="85"/>
      <c r="ECO11" s="85"/>
      <c r="ECP11" s="85"/>
      <c r="ECQ11" s="85"/>
      <c r="ECR11" s="85"/>
      <c r="ECS11" s="85"/>
      <c r="ECT11" s="85"/>
      <c r="ECU11" s="85"/>
      <c r="ECV11" s="85"/>
      <c r="ECW11" s="85"/>
      <c r="ECX11" s="85"/>
      <c r="ECY11" s="85"/>
      <c r="ECZ11" s="85"/>
      <c r="EDA11" s="85"/>
      <c r="EDB11" s="85"/>
      <c r="EDC11" s="85"/>
      <c r="EDD11" s="85"/>
      <c r="EDE11" s="85"/>
      <c r="EDF11" s="85"/>
      <c r="EDG11" s="85"/>
      <c r="EDH11" s="85"/>
      <c r="EDI11" s="85"/>
      <c r="EDJ11" s="85"/>
      <c r="EDK11" s="85"/>
      <c r="EDL11" s="85"/>
      <c r="EDM11" s="85"/>
      <c r="EDN11" s="85"/>
      <c r="EDO11" s="85"/>
      <c r="EDP11" s="85"/>
      <c r="EDQ11" s="85"/>
      <c r="EDR11" s="85"/>
      <c r="EDS11" s="85"/>
      <c r="EDT11" s="85"/>
      <c r="EDU11" s="85"/>
      <c r="EDV11" s="85"/>
      <c r="EDW11" s="85"/>
      <c r="EDX11" s="85"/>
      <c r="EDY11" s="85"/>
      <c r="EDZ11" s="85"/>
      <c r="EEA11" s="85"/>
      <c r="EEB11" s="85"/>
      <c r="EEC11" s="85"/>
      <c r="EED11" s="85"/>
      <c r="EEE11" s="85"/>
      <c r="EEF11" s="85"/>
      <c r="EEG11" s="85"/>
      <c r="EEH11" s="85"/>
      <c r="EEI11" s="85"/>
      <c r="EEJ11" s="85"/>
      <c r="EEK11" s="85"/>
      <c r="EEL11" s="85"/>
      <c r="EEM11" s="85"/>
      <c r="EEN11" s="85"/>
      <c r="EEO11" s="85"/>
      <c r="EEP11" s="85"/>
      <c r="EEQ11" s="85"/>
      <c r="EER11" s="85"/>
      <c r="EES11" s="85"/>
      <c r="EET11" s="85"/>
      <c r="EEU11" s="85"/>
      <c r="EEV11" s="85"/>
      <c r="EEW11" s="85"/>
      <c r="EEX11" s="85"/>
      <c r="EEY11" s="85"/>
      <c r="EEZ11" s="85"/>
      <c r="EFA11" s="85"/>
      <c r="EFB11" s="85"/>
      <c r="EFC11" s="85"/>
      <c r="EFD11" s="85"/>
      <c r="EFE11" s="85"/>
      <c r="EFF11" s="85"/>
      <c r="EFG11" s="85"/>
      <c r="EFH11" s="85"/>
      <c r="EFI11" s="85"/>
      <c r="EFJ11" s="85"/>
      <c r="EFK11" s="85"/>
      <c r="EFL11" s="85"/>
      <c r="EFM11" s="85"/>
      <c r="EFN11" s="85"/>
      <c r="EFO11" s="85"/>
      <c r="EFP11" s="85"/>
      <c r="EFQ11" s="85"/>
      <c r="EFR11" s="85"/>
      <c r="EFS11" s="85"/>
      <c r="EFT11" s="85"/>
      <c r="EFU11" s="85"/>
      <c r="EFV11" s="85"/>
      <c r="EFW11" s="85"/>
      <c r="EFX11" s="85"/>
      <c r="EFY11" s="85"/>
      <c r="EFZ11" s="85"/>
      <c r="EGA11" s="85"/>
      <c r="EGB11" s="85"/>
      <c r="EGC11" s="85"/>
      <c r="EGD11" s="85"/>
      <c r="EGE11" s="85"/>
      <c r="EGF11" s="85"/>
      <c r="EGG11" s="85"/>
      <c r="EGH11" s="85"/>
      <c r="EGI11" s="85"/>
      <c r="EGJ11" s="85"/>
      <c r="EGK11" s="85"/>
      <c r="EGL11" s="85"/>
      <c r="EGM11" s="85"/>
      <c r="EGN11" s="85"/>
      <c r="EGO11" s="85"/>
      <c r="EGP11" s="85"/>
      <c r="EGQ11" s="85"/>
      <c r="EGR11" s="85"/>
      <c r="EGS11" s="85"/>
      <c r="EGT11" s="85"/>
      <c r="EGU11" s="85"/>
      <c r="EGV11" s="85"/>
      <c r="EGW11" s="85"/>
      <c r="EGX11" s="85"/>
      <c r="EGY11" s="85"/>
      <c r="EGZ11" s="85"/>
      <c r="EHA11" s="85"/>
      <c r="EHB11" s="85"/>
      <c r="EHC11" s="85"/>
      <c r="EHD11" s="85"/>
      <c r="EHE11" s="85"/>
      <c r="EHF11" s="85"/>
      <c r="EHG11" s="85"/>
      <c r="EHH11" s="85"/>
      <c r="EHI11" s="85"/>
      <c r="EHJ11" s="85"/>
      <c r="EHK11" s="85"/>
      <c r="EHL11" s="85"/>
      <c r="EHM11" s="85"/>
      <c r="EHN11" s="85"/>
      <c r="EHO11" s="85"/>
      <c r="EHP11" s="85"/>
      <c r="EHQ11" s="85"/>
      <c r="EHR11" s="85"/>
      <c r="EHS11" s="85"/>
      <c r="EHT11" s="85"/>
      <c r="EHU11" s="85"/>
      <c r="EHV11" s="85"/>
      <c r="EHW11" s="85"/>
      <c r="EHX11" s="85"/>
      <c r="EHY11" s="85"/>
      <c r="EHZ11" s="85"/>
      <c r="EIA11" s="85"/>
      <c r="EIB11" s="85"/>
      <c r="EIC11" s="85"/>
      <c r="EID11" s="85"/>
      <c r="EIE11" s="85"/>
      <c r="EIF11" s="85"/>
      <c r="EIG11" s="85"/>
      <c r="EIH11" s="85"/>
      <c r="EII11" s="85"/>
      <c r="EIJ11" s="85"/>
      <c r="EIK11" s="85"/>
      <c r="EIL11" s="85"/>
      <c r="EIM11" s="85"/>
      <c r="EIN11" s="85"/>
      <c r="EIO11" s="85"/>
      <c r="EIP11" s="85"/>
      <c r="EIQ11" s="85"/>
      <c r="EIR11" s="85"/>
      <c r="EIS11" s="85"/>
      <c r="EIT11" s="85"/>
      <c r="EIU11" s="85"/>
      <c r="EIV11" s="85"/>
      <c r="EIW11" s="85"/>
      <c r="EIX11" s="85"/>
      <c r="EIY11" s="85"/>
      <c r="EIZ11" s="85"/>
      <c r="EJA11" s="85"/>
      <c r="EJB11" s="85"/>
      <c r="EJC11" s="85"/>
      <c r="EJD11" s="85"/>
      <c r="EJE11" s="85"/>
      <c r="EJF11" s="85"/>
      <c r="EJG11" s="85"/>
      <c r="EJH11" s="85"/>
      <c r="EJI11" s="85"/>
      <c r="EJJ11" s="85"/>
      <c r="EJK11" s="85"/>
      <c r="EJL11" s="85"/>
      <c r="EJM11" s="85"/>
      <c r="EJN11" s="85"/>
      <c r="EJO11" s="85"/>
      <c r="EJP11" s="85"/>
      <c r="EJQ11" s="85"/>
      <c r="EJR11" s="85"/>
      <c r="EJS11" s="85"/>
      <c r="EJT11" s="85"/>
      <c r="EJU11" s="85"/>
      <c r="EJV11" s="85"/>
      <c r="EJW11" s="85"/>
      <c r="EJX11" s="85"/>
      <c r="EJY11" s="85"/>
      <c r="EJZ11" s="85"/>
      <c r="EKA11" s="85"/>
      <c r="EKB11" s="85"/>
      <c r="EKC11" s="85"/>
      <c r="EKD11" s="85"/>
      <c r="EKE11" s="85"/>
      <c r="EKF11" s="85"/>
      <c r="EKG11" s="85"/>
      <c r="EKH11" s="85"/>
      <c r="EKI11" s="85"/>
      <c r="EKJ11" s="85"/>
      <c r="EKK11" s="85"/>
      <c r="EKL11" s="85"/>
      <c r="EKM11" s="85"/>
      <c r="EKN11" s="85"/>
      <c r="EKO11" s="85"/>
      <c r="EKP11" s="85"/>
      <c r="EKQ11" s="85"/>
      <c r="EKR11" s="85"/>
      <c r="EKS11" s="85"/>
      <c r="EKT11" s="85"/>
      <c r="EKU11" s="85"/>
      <c r="EKV11" s="85"/>
      <c r="EKW11" s="85"/>
      <c r="EKX11" s="85"/>
      <c r="EKY11" s="85"/>
      <c r="EKZ11" s="85"/>
      <c r="ELA11" s="85"/>
      <c r="ELB11" s="85"/>
      <c r="ELC11" s="85"/>
      <c r="ELD11" s="85"/>
      <c r="ELE11" s="85"/>
      <c r="ELF11" s="85"/>
      <c r="ELG11" s="85"/>
      <c r="ELH11" s="85"/>
      <c r="ELI11" s="85"/>
      <c r="ELJ11" s="85"/>
      <c r="ELK11" s="85"/>
      <c r="ELL11" s="85"/>
      <c r="ELM11" s="85"/>
      <c r="ELN11" s="85"/>
      <c r="ELO11" s="85"/>
      <c r="ELP11" s="85"/>
      <c r="ELQ11" s="85"/>
      <c r="ELR11" s="85"/>
      <c r="ELS11" s="85"/>
      <c r="ELT11" s="85"/>
      <c r="ELU11" s="85"/>
      <c r="ELV11" s="85"/>
      <c r="ELW11" s="85"/>
      <c r="ELX11" s="85"/>
      <c r="ELY11" s="85"/>
      <c r="ELZ11" s="85"/>
      <c r="EMA11" s="85"/>
      <c r="EMB11" s="85"/>
      <c r="EMC11" s="85"/>
      <c r="EMD11" s="85"/>
      <c r="EME11" s="85"/>
      <c r="EMF11" s="85"/>
      <c r="EMG11" s="85"/>
      <c r="EMH11" s="85"/>
      <c r="EMI11" s="85"/>
      <c r="EMJ11" s="85"/>
      <c r="EMK11" s="85"/>
      <c r="EML11" s="85"/>
      <c r="EMM11" s="85"/>
      <c r="EMN11" s="85"/>
      <c r="EMO11" s="85"/>
      <c r="EMP11" s="85"/>
      <c r="EMQ11" s="85"/>
      <c r="EMR11" s="85"/>
      <c r="EMS11" s="85"/>
      <c r="EMT11" s="85"/>
      <c r="EMU11" s="85"/>
      <c r="EMV11" s="85"/>
      <c r="EMW11" s="85"/>
      <c r="EMX11" s="85"/>
      <c r="EMY11" s="85"/>
      <c r="EMZ11" s="85"/>
      <c r="ENA11" s="85"/>
      <c r="ENB11" s="85"/>
      <c r="ENC11" s="85"/>
      <c r="END11" s="85"/>
      <c r="ENE11" s="85"/>
      <c r="ENF11" s="85"/>
      <c r="ENG11" s="85"/>
      <c r="ENH11" s="85"/>
      <c r="ENI11" s="85"/>
      <c r="ENJ11" s="85"/>
      <c r="ENK11" s="85"/>
      <c r="ENL11" s="85"/>
      <c r="ENM11" s="85"/>
      <c r="ENN11" s="85"/>
      <c r="ENO11" s="85"/>
      <c r="ENP11" s="85"/>
      <c r="ENQ11" s="85"/>
      <c r="ENR11" s="85"/>
      <c r="ENS11" s="85"/>
      <c r="ENT11" s="85"/>
      <c r="ENU11" s="85"/>
      <c r="ENV11" s="85"/>
      <c r="ENW11" s="85"/>
      <c r="ENX11" s="85"/>
      <c r="ENY11" s="85"/>
      <c r="ENZ11" s="85"/>
      <c r="EOA11" s="85"/>
      <c r="EOB11" s="85"/>
      <c r="EOC11" s="85"/>
      <c r="EOD11" s="85"/>
      <c r="EOE11" s="85"/>
      <c r="EOF11" s="85"/>
      <c r="EOG11" s="85"/>
      <c r="EOH11" s="85"/>
      <c r="EOI11" s="85"/>
      <c r="EOJ11" s="85"/>
      <c r="EOK11" s="85"/>
      <c r="EOL11" s="85"/>
      <c r="EOM11" s="85"/>
      <c r="EON11" s="85"/>
      <c r="EOO11" s="85"/>
      <c r="EOP11" s="85"/>
      <c r="EOQ11" s="85"/>
      <c r="EOR11" s="85"/>
      <c r="EOS11" s="85"/>
      <c r="EOT11" s="85"/>
      <c r="EOU11" s="85"/>
      <c r="EOV11" s="85"/>
      <c r="EOW11" s="85"/>
      <c r="EOX11" s="85"/>
      <c r="EOY11" s="85"/>
      <c r="EOZ11" s="85"/>
      <c r="EPA11" s="85"/>
      <c r="EPB11" s="85"/>
      <c r="EPC11" s="85"/>
      <c r="EPD11" s="85"/>
      <c r="EPE11" s="85"/>
      <c r="EPF11" s="85"/>
      <c r="EPG11" s="85"/>
      <c r="EPH11" s="85"/>
      <c r="EPI11" s="85"/>
      <c r="EPJ11" s="85"/>
      <c r="EPK11" s="85"/>
      <c r="EPL11" s="85"/>
      <c r="EPM11" s="85"/>
      <c r="EPN11" s="85"/>
      <c r="EPO11" s="85"/>
      <c r="EPP11" s="85"/>
      <c r="EPQ11" s="85"/>
      <c r="EPR11" s="85"/>
      <c r="EPS11" s="85"/>
      <c r="EPT11" s="85"/>
      <c r="EPU11" s="85"/>
      <c r="EPV11" s="85"/>
      <c r="EPW11" s="85"/>
      <c r="EPX11" s="85"/>
      <c r="EPY11" s="85"/>
      <c r="EPZ11" s="85"/>
      <c r="EQA11" s="85"/>
      <c r="EQB11" s="85"/>
      <c r="EQC11" s="85"/>
      <c r="EQD11" s="85"/>
      <c r="EQE11" s="85"/>
      <c r="EQF11" s="85"/>
      <c r="EQG11" s="85"/>
      <c r="EQH11" s="85"/>
      <c r="EQI11" s="85"/>
      <c r="EQJ11" s="85"/>
      <c r="EQK11" s="85"/>
      <c r="EQL11" s="85"/>
      <c r="EQM11" s="85"/>
      <c r="EQN11" s="85"/>
      <c r="EQO11" s="85"/>
      <c r="EQP11" s="85"/>
      <c r="EQQ11" s="85"/>
      <c r="EQR11" s="85"/>
      <c r="EQS11" s="85"/>
      <c r="EQT11" s="85"/>
      <c r="EQU11" s="85"/>
      <c r="EQV11" s="85"/>
      <c r="EQW11" s="85"/>
      <c r="EQX11" s="85"/>
      <c r="EQY11" s="85"/>
      <c r="EQZ11" s="85"/>
      <c r="ERA11" s="85"/>
      <c r="ERB11" s="85"/>
      <c r="ERC11" s="85"/>
      <c r="ERD11" s="85"/>
      <c r="ERE11" s="85"/>
      <c r="ERF11" s="85"/>
      <c r="ERG11" s="85"/>
      <c r="ERH11" s="85"/>
      <c r="ERI11" s="85"/>
      <c r="ERJ11" s="85"/>
      <c r="ERK11" s="85"/>
      <c r="ERL11" s="85"/>
      <c r="ERM11" s="85"/>
      <c r="ERN11" s="85"/>
      <c r="ERO11" s="85"/>
      <c r="ERP11" s="85"/>
      <c r="ERQ11" s="85"/>
      <c r="ERR11" s="85"/>
      <c r="ERS11" s="85"/>
      <c r="ERT11" s="85"/>
      <c r="ERU11" s="85"/>
      <c r="ERV11" s="85"/>
      <c r="ERW11" s="85"/>
      <c r="ERX11" s="85"/>
      <c r="ERY11" s="85"/>
      <c r="ERZ11" s="85"/>
      <c r="ESA11" s="85"/>
      <c r="ESB11" s="85"/>
      <c r="ESC11" s="85"/>
      <c r="ESD11" s="85"/>
      <c r="ESE11" s="85"/>
      <c r="ESF11" s="85"/>
      <c r="ESG11" s="85"/>
      <c r="ESH11" s="85"/>
      <c r="ESI11" s="85"/>
      <c r="ESJ11" s="85"/>
      <c r="ESK11" s="85"/>
      <c r="ESL11" s="85"/>
      <c r="ESM11" s="85"/>
      <c r="ESN11" s="85"/>
      <c r="ESO11" s="85"/>
      <c r="ESP11" s="85"/>
      <c r="ESQ11" s="85"/>
      <c r="ESR11" s="85"/>
      <c r="ESS11" s="85"/>
      <c r="EST11" s="85"/>
      <c r="ESU11" s="85"/>
      <c r="ESV11" s="85"/>
      <c r="ESW11" s="85"/>
      <c r="ESX11" s="85"/>
      <c r="ESY11" s="85"/>
      <c r="ESZ11" s="85"/>
      <c r="ETA11" s="85"/>
      <c r="ETB11" s="85"/>
      <c r="ETC11" s="85"/>
      <c r="ETD11" s="85"/>
      <c r="ETE11" s="85"/>
      <c r="ETF11" s="85"/>
      <c r="ETG11" s="85"/>
      <c r="ETH11" s="85"/>
      <c r="ETI11" s="85"/>
      <c r="ETJ11" s="85"/>
      <c r="ETK11" s="85"/>
      <c r="ETL11" s="85"/>
      <c r="ETM11" s="85"/>
      <c r="ETN11" s="85"/>
      <c r="ETO11" s="85"/>
      <c r="ETP11" s="85"/>
      <c r="ETQ11" s="85"/>
      <c r="ETR11" s="85"/>
      <c r="ETS11" s="85"/>
      <c r="ETT11" s="85"/>
      <c r="ETU11" s="85"/>
      <c r="ETV11" s="85"/>
      <c r="ETW11" s="85"/>
      <c r="ETX11" s="85"/>
      <c r="ETY11" s="85"/>
      <c r="ETZ11" s="85"/>
      <c r="EUA11" s="85"/>
      <c r="EUB11" s="85"/>
      <c r="EUC11" s="85"/>
      <c r="EUD11" s="85"/>
      <c r="EUE11" s="85"/>
      <c r="EUF11" s="85"/>
      <c r="EUG11" s="85"/>
      <c r="EUH11" s="85"/>
      <c r="EUI11" s="85"/>
      <c r="EUJ11" s="85"/>
      <c r="EUK11" s="85"/>
      <c r="EUL11" s="85"/>
      <c r="EUM11" s="85"/>
      <c r="EUN11" s="85"/>
      <c r="EUO11" s="85"/>
      <c r="EUP11" s="85"/>
      <c r="EUQ11" s="85"/>
      <c r="EUR11" s="85"/>
      <c r="EUS11" s="85"/>
      <c r="EUT11" s="85"/>
      <c r="EUU11" s="85"/>
      <c r="EUV11" s="85"/>
      <c r="EUW11" s="85"/>
      <c r="EUX11" s="85"/>
      <c r="EUY11" s="85"/>
      <c r="EUZ11" s="85"/>
      <c r="EVA11" s="85"/>
      <c r="EVB11" s="85"/>
      <c r="EVC11" s="85"/>
      <c r="EVD11" s="85"/>
      <c r="EVE11" s="85"/>
      <c r="EVF11" s="85"/>
      <c r="EVG11" s="85"/>
      <c r="EVH11" s="85"/>
      <c r="EVI11" s="85"/>
      <c r="EVJ11" s="85"/>
      <c r="EVK11" s="85"/>
      <c r="EVL11" s="85"/>
      <c r="EVM11" s="85"/>
      <c r="EVN11" s="85"/>
      <c r="EVO11" s="85"/>
      <c r="EVP11" s="85"/>
      <c r="EVQ11" s="85"/>
      <c r="EVR11" s="85"/>
      <c r="EVS11" s="85"/>
      <c r="EVT11" s="85"/>
      <c r="EVU11" s="85"/>
      <c r="EVV11" s="85"/>
      <c r="EVW11" s="85"/>
      <c r="EVX11" s="85"/>
      <c r="EVY11" s="85"/>
      <c r="EVZ11" s="85"/>
      <c r="EWA11" s="85"/>
      <c r="EWB11" s="85"/>
      <c r="EWC11" s="85"/>
      <c r="EWD11" s="85"/>
      <c r="EWE11" s="85"/>
      <c r="EWF11" s="85"/>
      <c r="EWG11" s="85"/>
      <c r="EWH11" s="85"/>
      <c r="EWI11" s="85"/>
      <c r="EWJ11" s="85"/>
      <c r="EWK11" s="85"/>
      <c r="EWL11" s="85"/>
      <c r="EWM11" s="85"/>
      <c r="EWN11" s="85"/>
      <c r="EWO11" s="85"/>
      <c r="EWP11" s="85"/>
      <c r="EWQ11" s="85"/>
      <c r="EWR11" s="85"/>
      <c r="EWS11" s="85"/>
      <c r="EWT11" s="85"/>
      <c r="EWU11" s="85"/>
      <c r="EWV11" s="85"/>
      <c r="EWW11" s="85"/>
      <c r="EWX11" s="85"/>
      <c r="EWY11" s="85"/>
      <c r="EWZ11" s="85"/>
      <c r="EXA11" s="85"/>
      <c r="EXB11" s="85"/>
      <c r="EXC11" s="85"/>
      <c r="EXD11" s="85"/>
      <c r="EXE11" s="85"/>
      <c r="EXF11" s="85"/>
      <c r="EXG11" s="85"/>
      <c r="EXH11" s="85"/>
      <c r="EXI11" s="85"/>
      <c r="EXJ11" s="85"/>
      <c r="EXK11" s="85"/>
      <c r="EXL11" s="85"/>
      <c r="EXM11" s="85"/>
      <c r="EXN11" s="85"/>
      <c r="EXO11" s="85"/>
      <c r="EXP11" s="85"/>
      <c r="EXQ11" s="85"/>
      <c r="EXR11" s="85"/>
      <c r="EXS11" s="85"/>
      <c r="EXT11" s="85"/>
      <c r="EXU11" s="85"/>
      <c r="EXV11" s="85"/>
      <c r="EXW11" s="85"/>
      <c r="EXX11" s="85"/>
      <c r="EXY11" s="85"/>
      <c r="EXZ11" s="85"/>
      <c r="EYA11" s="85"/>
      <c r="EYB11" s="85"/>
      <c r="EYC11" s="85"/>
      <c r="EYD11" s="85"/>
      <c r="EYE11" s="85"/>
      <c r="EYF11" s="85"/>
      <c r="EYG11" s="85"/>
      <c r="EYH11" s="85"/>
      <c r="EYI11" s="85"/>
      <c r="EYJ11" s="85"/>
      <c r="EYK11" s="85"/>
      <c r="EYL11" s="85"/>
      <c r="EYM11" s="85"/>
      <c r="EYN11" s="85"/>
      <c r="EYO11" s="85"/>
      <c r="EYP11" s="85"/>
      <c r="EYQ11" s="85"/>
      <c r="EYR11" s="85"/>
      <c r="EYS11" s="85"/>
      <c r="EYT11" s="85"/>
      <c r="EYU11" s="85"/>
      <c r="EYV11" s="85"/>
      <c r="EYW11" s="85"/>
      <c r="EYX11" s="85"/>
      <c r="EYY11" s="85"/>
      <c r="EYZ11" s="85"/>
      <c r="EZA11" s="85"/>
      <c r="EZB11" s="85"/>
      <c r="EZC11" s="85"/>
      <c r="EZD11" s="85"/>
      <c r="EZE11" s="85"/>
      <c r="EZF11" s="85"/>
      <c r="EZG11" s="85"/>
      <c r="EZH11" s="85"/>
      <c r="EZI11" s="85"/>
      <c r="EZJ11" s="85"/>
      <c r="EZK11" s="85"/>
      <c r="EZL11" s="85"/>
      <c r="EZM11" s="85"/>
      <c r="EZN11" s="85"/>
      <c r="EZO11" s="85"/>
      <c r="EZP11" s="85"/>
      <c r="EZQ11" s="85"/>
      <c r="EZR11" s="85"/>
      <c r="EZS11" s="85"/>
      <c r="EZT11" s="85"/>
      <c r="EZU11" s="85"/>
      <c r="EZV11" s="85"/>
      <c r="EZW11" s="85"/>
      <c r="EZX11" s="85"/>
      <c r="EZY11" s="85"/>
      <c r="EZZ11" s="85"/>
      <c r="FAA11" s="85"/>
      <c r="FAB11" s="85"/>
      <c r="FAC11" s="85"/>
      <c r="FAD11" s="85"/>
      <c r="FAE11" s="85"/>
      <c r="FAF11" s="85"/>
      <c r="FAG11" s="85"/>
      <c r="FAH11" s="85"/>
      <c r="FAI11" s="85"/>
      <c r="FAJ11" s="85"/>
      <c r="FAK11" s="85"/>
      <c r="FAL11" s="85"/>
      <c r="FAM11" s="85"/>
      <c r="FAN11" s="85"/>
      <c r="FAO11" s="85"/>
      <c r="FAP11" s="85"/>
      <c r="FAQ11" s="85"/>
      <c r="FAR11" s="85"/>
      <c r="FAS11" s="85"/>
      <c r="FAT11" s="85"/>
      <c r="FAU11" s="85"/>
      <c r="FAV11" s="85"/>
      <c r="FAW11" s="85"/>
      <c r="FAX11" s="85"/>
      <c r="FAY11" s="85"/>
      <c r="FAZ11" s="85"/>
      <c r="FBA11" s="85"/>
      <c r="FBB11" s="85"/>
      <c r="FBC11" s="85"/>
      <c r="FBD11" s="85"/>
      <c r="FBE11" s="85"/>
      <c r="FBF11" s="85"/>
      <c r="FBG11" s="85"/>
      <c r="FBH11" s="85"/>
      <c r="FBI11" s="85"/>
      <c r="FBJ11" s="85"/>
      <c r="FBK11" s="85"/>
      <c r="FBL11" s="85"/>
      <c r="FBM11" s="85"/>
      <c r="FBN11" s="85"/>
      <c r="FBO11" s="85"/>
      <c r="FBP11" s="85"/>
      <c r="FBQ11" s="85"/>
      <c r="FBR11" s="85"/>
      <c r="FBS11" s="85"/>
      <c r="FBT11" s="85"/>
      <c r="FBU11" s="85"/>
      <c r="FBV11" s="85"/>
      <c r="FBW11" s="85"/>
      <c r="FBX11" s="85"/>
      <c r="FBY11" s="85"/>
      <c r="FBZ11" s="85"/>
      <c r="FCA11" s="85"/>
      <c r="FCB11" s="85"/>
      <c r="FCC11" s="85"/>
      <c r="FCD11" s="85"/>
      <c r="FCE11" s="85"/>
      <c r="FCF11" s="85"/>
      <c r="FCG11" s="85"/>
      <c r="FCH11" s="85"/>
      <c r="FCI11" s="85"/>
      <c r="FCJ11" s="85"/>
      <c r="FCK11" s="85"/>
      <c r="FCL11" s="85"/>
      <c r="FCM11" s="85"/>
      <c r="FCN11" s="85"/>
      <c r="FCO11" s="85"/>
      <c r="FCP11" s="85"/>
      <c r="FCQ11" s="85"/>
      <c r="FCR11" s="85"/>
      <c r="FCS11" s="85"/>
      <c r="FCT11" s="85"/>
      <c r="FCU11" s="85"/>
      <c r="FCV11" s="85"/>
      <c r="FCW11" s="85"/>
      <c r="FCX11" s="85"/>
      <c r="FCY11" s="85"/>
      <c r="FCZ11" s="85"/>
      <c r="FDA11" s="85"/>
      <c r="FDB11" s="85"/>
      <c r="FDC11" s="85"/>
      <c r="FDD11" s="85"/>
      <c r="FDE11" s="85"/>
      <c r="FDF11" s="85"/>
      <c r="FDG11" s="85"/>
      <c r="FDH11" s="85"/>
      <c r="FDI11" s="85"/>
      <c r="FDJ11" s="85"/>
      <c r="FDK11" s="85"/>
      <c r="FDL11" s="85"/>
      <c r="FDM11" s="85"/>
      <c r="FDN11" s="85"/>
      <c r="FDO11" s="85"/>
      <c r="FDP11" s="85"/>
      <c r="FDQ11" s="85"/>
      <c r="FDR11" s="85"/>
      <c r="FDS11" s="85"/>
      <c r="FDT11" s="85"/>
      <c r="FDU11" s="85"/>
      <c r="FDV11" s="85"/>
      <c r="FDW11" s="85"/>
      <c r="FDX11" s="85"/>
      <c r="FDY11" s="85"/>
      <c r="FDZ11" s="85"/>
      <c r="FEA11" s="85"/>
      <c r="FEB11" s="85"/>
      <c r="FEC11" s="85"/>
      <c r="FED11" s="85"/>
      <c r="FEE11" s="85"/>
      <c r="FEF11" s="85"/>
      <c r="FEG11" s="85"/>
      <c r="FEH11" s="85"/>
      <c r="FEI11" s="85"/>
      <c r="FEJ11" s="85"/>
      <c r="FEK11" s="85"/>
      <c r="FEL11" s="85"/>
      <c r="FEM11" s="85"/>
      <c r="FEN11" s="85"/>
      <c r="FEO11" s="85"/>
      <c r="FEP11" s="85"/>
      <c r="FEQ11" s="85"/>
      <c r="FER11" s="85"/>
      <c r="FES11" s="85"/>
      <c r="FET11" s="85"/>
      <c r="FEU11" s="85"/>
      <c r="FEV11" s="85"/>
      <c r="FEW11" s="85"/>
      <c r="FEX11" s="85"/>
      <c r="FEY11" s="85"/>
      <c r="FEZ11" s="85"/>
      <c r="FFA11" s="85"/>
      <c r="FFB11" s="85"/>
      <c r="FFC11" s="85"/>
      <c r="FFD11" s="85"/>
      <c r="FFE11" s="85"/>
      <c r="FFF11" s="85"/>
      <c r="FFG11" s="85"/>
      <c r="FFH11" s="85"/>
      <c r="FFI11" s="85"/>
      <c r="FFJ11" s="85"/>
      <c r="FFK11" s="85"/>
      <c r="FFL11" s="85"/>
      <c r="FFM11" s="85"/>
      <c r="FFN11" s="85"/>
      <c r="FFO11" s="85"/>
      <c r="FFP11" s="85"/>
      <c r="FFQ11" s="85"/>
      <c r="FFR11" s="85"/>
      <c r="FFS11" s="85"/>
      <c r="FFT11" s="85"/>
      <c r="FFU11" s="85"/>
      <c r="FFV11" s="85"/>
      <c r="FFW11" s="85"/>
      <c r="FFX11" s="85"/>
      <c r="FFY11" s="85"/>
      <c r="FFZ11" s="85"/>
      <c r="FGA11" s="85"/>
      <c r="FGB11" s="85"/>
      <c r="FGC11" s="85"/>
      <c r="FGD11" s="85"/>
      <c r="FGE11" s="85"/>
      <c r="FGF11" s="85"/>
      <c r="FGG11" s="85"/>
      <c r="FGH11" s="85"/>
      <c r="FGI11" s="85"/>
      <c r="FGJ11" s="85"/>
      <c r="FGK11" s="85"/>
      <c r="FGL11" s="85"/>
      <c r="FGM11" s="85"/>
      <c r="FGN11" s="85"/>
      <c r="FGO11" s="85"/>
      <c r="FGP11" s="85"/>
      <c r="FGQ11" s="85"/>
      <c r="FGR11" s="85"/>
      <c r="FGS11" s="85"/>
      <c r="FGT11" s="85"/>
      <c r="FGU11" s="85"/>
      <c r="FGV11" s="85"/>
      <c r="FGW11" s="85"/>
      <c r="FGX11" s="85"/>
      <c r="FGY11" s="85"/>
      <c r="FGZ11" s="85"/>
      <c r="FHA11" s="85"/>
      <c r="FHB11" s="85"/>
      <c r="FHC11" s="85"/>
      <c r="FHD11" s="85"/>
      <c r="FHE11" s="85"/>
      <c r="FHF11" s="85"/>
      <c r="FHG11" s="85"/>
      <c r="FHH11" s="85"/>
      <c r="FHI11" s="85"/>
      <c r="FHJ11" s="85"/>
      <c r="FHK11" s="85"/>
      <c r="FHL11" s="85"/>
      <c r="FHM11" s="85"/>
      <c r="FHN11" s="85"/>
      <c r="FHO11" s="85"/>
      <c r="FHP11" s="85"/>
      <c r="FHQ11" s="85"/>
      <c r="FHR11" s="85"/>
      <c r="FHS11" s="85"/>
      <c r="FHT11" s="85"/>
      <c r="FHU11" s="85"/>
      <c r="FHV11" s="85"/>
      <c r="FHW11" s="85"/>
      <c r="FHX11" s="85"/>
      <c r="FHY11" s="85"/>
      <c r="FHZ11" s="85"/>
      <c r="FIA11" s="85"/>
      <c r="FIB11" s="85"/>
      <c r="FIC11" s="85"/>
      <c r="FID11" s="85"/>
      <c r="FIE11" s="85"/>
      <c r="FIF11" s="85"/>
      <c r="FIG11" s="85"/>
      <c r="FIH11" s="85"/>
      <c r="FII11" s="85"/>
      <c r="FIJ11" s="85"/>
      <c r="FIK11" s="85"/>
      <c r="FIL11" s="85"/>
      <c r="FIM11" s="85"/>
      <c r="FIN11" s="85"/>
      <c r="FIO11" s="85"/>
      <c r="FIP11" s="85"/>
      <c r="FIQ11" s="85"/>
      <c r="FIR11" s="85"/>
      <c r="FIS11" s="85"/>
      <c r="FIT11" s="85"/>
      <c r="FIU11" s="85"/>
      <c r="FIV11" s="85"/>
      <c r="FIW11" s="85"/>
      <c r="FIX11" s="85"/>
      <c r="FIY11" s="85"/>
      <c r="FIZ11" s="85"/>
      <c r="FJA11" s="85"/>
      <c r="FJB11" s="85"/>
      <c r="FJC11" s="85"/>
      <c r="FJD11" s="85"/>
      <c r="FJE11" s="85"/>
      <c r="FJF11" s="85"/>
      <c r="FJG11" s="85"/>
      <c r="FJH11" s="85"/>
      <c r="FJI11" s="85"/>
      <c r="FJJ11" s="85"/>
      <c r="FJK11" s="85"/>
      <c r="FJL11" s="85"/>
      <c r="FJM11" s="85"/>
      <c r="FJN11" s="85"/>
      <c r="FJO11" s="85"/>
      <c r="FJP11" s="85"/>
      <c r="FJQ11" s="85"/>
      <c r="FJR11" s="85"/>
      <c r="FJS11" s="85"/>
      <c r="FJT11" s="85"/>
      <c r="FJU11" s="85"/>
      <c r="FJV11" s="85"/>
      <c r="FJW11" s="85"/>
      <c r="FJX11" s="85"/>
      <c r="FJY11" s="85"/>
      <c r="FJZ11" s="85"/>
      <c r="FKA11" s="85"/>
      <c r="FKB11" s="85"/>
      <c r="FKC11" s="85"/>
      <c r="FKD11" s="85"/>
      <c r="FKE11" s="85"/>
      <c r="FKF11" s="85"/>
      <c r="FKG11" s="85"/>
      <c r="FKH11" s="85"/>
      <c r="FKI11" s="85"/>
      <c r="FKJ11" s="85"/>
      <c r="FKK11" s="85"/>
      <c r="FKL11" s="85"/>
      <c r="FKM11" s="85"/>
      <c r="FKN11" s="85"/>
      <c r="FKO11" s="85"/>
      <c r="FKP11" s="85"/>
      <c r="FKQ11" s="85"/>
      <c r="FKR11" s="85"/>
      <c r="FKS11" s="85"/>
      <c r="FKT11" s="85"/>
      <c r="FKU11" s="85"/>
      <c r="FKV11" s="85"/>
      <c r="FKW11" s="85"/>
      <c r="FKX11" s="85"/>
      <c r="FKY11" s="85"/>
      <c r="FKZ11" s="85"/>
      <c r="FLA11" s="85"/>
      <c r="FLB11" s="85"/>
      <c r="FLC11" s="85"/>
      <c r="FLD11" s="85"/>
      <c r="FLE11" s="85"/>
      <c r="FLF11" s="85"/>
      <c r="FLG11" s="85"/>
      <c r="FLH11" s="85"/>
      <c r="FLI11" s="85"/>
      <c r="FLJ11" s="85"/>
      <c r="FLK11" s="85"/>
      <c r="FLL11" s="85"/>
      <c r="FLM11" s="85"/>
      <c r="FLN11" s="85"/>
      <c r="FLO11" s="85"/>
      <c r="FLP11" s="85"/>
      <c r="FLQ11" s="85"/>
      <c r="FLR11" s="85"/>
      <c r="FLS11" s="85"/>
      <c r="FLT11" s="85"/>
      <c r="FLU11" s="85"/>
      <c r="FLV11" s="85"/>
      <c r="FLW11" s="85"/>
      <c r="FLX11" s="85"/>
      <c r="FLY11" s="85"/>
      <c r="FLZ11" s="85"/>
      <c r="FMA11" s="85"/>
      <c r="FMB11" s="85"/>
      <c r="FMC11" s="85"/>
      <c r="FMD11" s="85"/>
      <c r="FME11" s="85"/>
      <c r="FMF11" s="85"/>
      <c r="FMG11" s="85"/>
      <c r="FMH11" s="85"/>
      <c r="FMI11" s="85"/>
      <c r="FMJ11" s="85"/>
      <c r="FMK11" s="85"/>
      <c r="FML11" s="85"/>
      <c r="FMM11" s="85"/>
      <c r="FMN11" s="85"/>
      <c r="FMO11" s="85"/>
      <c r="FMP11" s="85"/>
      <c r="FMQ11" s="85"/>
      <c r="FMR11" s="85"/>
      <c r="FMS11" s="85"/>
      <c r="FMT11" s="85"/>
      <c r="FMU11" s="85"/>
      <c r="FMV11" s="85"/>
      <c r="FMW11" s="85"/>
      <c r="FMX11" s="85"/>
      <c r="FMY11" s="85"/>
      <c r="FMZ11" s="85"/>
      <c r="FNA11" s="85"/>
      <c r="FNB11" s="85"/>
      <c r="FNC11" s="85"/>
      <c r="FND11" s="85"/>
      <c r="FNE11" s="85"/>
      <c r="FNF11" s="85"/>
      <c r="FNG11" s="85"/>
      <c r="FNH11" s="85"/>
      <c r="FNI11" s="85"/>
      <c r="FNJ11" s="85"/>
      <c r="FNK11" s="85"/>
      <c r="FNL11" s="85"/>
      <c r="FNM11" s="85"/>
      <c r="FNN11" s="85"/>
      <c r="FNO11" s="85"/>
      <c r="FNP11" s="85"/>
      <c r="FNQ11" s="85"/>
      <c r="FNR11" s="85"/>
      <c r="FNS11" s="85"/>
      <c r="FNT11" s="85"/>
      <c r="FNU11" s="85"/>
      <c r="FNV11" s="85"/>
      <c r="FNW11" s="85"/>
      <c r="FNX11" s="85"/>
      <c r="FNY11" s="85"/>
      <c r="FNZ11" s="85"/>
      <c r="FOA11" s="85"/>
      <c r="FOB11" s="85"/>
      <c r="FOC11" s="85"/>
      <c r="FOD11" s="85"/>
      <c r="FOE11" s="85"/>
      <c r="FOF11" s="85"/>
      <c r="FOG11" s="85"/>
      <c r="FOH11" s="85"/>
      <c r="FOI11" s="85"/>
      <c r="FOJ11" s="85"/>
      <c r="FOK11" s="85"/>
      <c r="FOL11" s="85"/>
      <c r="FOM11" s="85"/>
      <c r="FON11" s="85"/>
      <c r="FOO11" s="85"/>
      <c r="FOP11" s="85"/>
      <c r="FOQ11" s="85"/>
      <c r="FOR11" s="85"/>
      <c r="FOS11" s="85"/>
      <c r="FOT11" s="85"/>
      <c r="FOU11" s="85"/>
      <c r="FOV11" s="85"/>
      <c r="FOW11" s="85"/>
      <c r="FOX11" s="85"/>
      <c r="FOY11" s="85"/>
      <c r="FOZ11" s="85"/>
      <c r="FPA11" s="85"/>
      <c r="FPB11" s="85"/>
      <c r="FPC11" s="85"/>
      <c r="FPD11" s="85"/>
      <c r="FPE11" s="85"/>
      <c r="FPF11" s="85"/>
      <c r="FPG11" s="85"/>
      <c r="FPH11" s="85"/>
      <c r="FPI11" s="85"/>
      <c r="FPJ11" s="85"/>
      <c r="FPK11" s="85"/>
      <c r="FPL11" s="85"/>
      <c r="FPM11" s="85"/>
      <c r="FPN11" s="85"/>
      <c r="FPO11" s="85"/>
      <c r="FPP11" s="85"/>
      <c r="FPQ11" s="85"/>
      <c r="FPR11" s="85"/>
      <c r="FPS11" s="85"/>
      <c r="FPT11" s="85"/>
      <c r="FPU11" s="85"/>
      <c r="FPV11" s="85"/>
      <c r="FPW11" s="85"/>
      <c r="FPX11" s="85"/>
      <c r="FPY11" s="85"/>
      <c r="FPZ11" s="85"/>
      <c r="FQA11" s="85"/>
      <c r="FQB11" s="85"/>
      <c r="FQC11" s="85"/>
      <c r="FQD11" s="85"/>
      <c r="FQE11" s="85"/>
      <c r="FQF11" s="85"/>
      <c r="FQG11" s="85"/>
      <c r="FQH11" s="85"/>
      <c r="FQI11" s="85"/>
      <c r="FQJ11" s="85"/>
      <c r="FQK11" s="85"/>
      <c r="FQL11" s="85"/>
      <c r="FQM11" s="85"/>
      <c r="FQN11" s="85"/>
      <c r="FQO11" s="85"/>
      <c r="FQP11" s="85"/>
      <c r="FQQ11" s="85"/>
      <c r="FQR11" s="85"/>
      <c r="FQS11" s="85"/>
      <c r="FQT11" s="85"/>
      <c r="FQU11" s="85"/>
      <c r="FQV11" s="85"/>
      <c r="FQW11" s="85"/>
      <c r="FQX11" s="85"/>
      <c r="FQY11" s="85"/>
      <c r="FQZ11" s="85"/>
      <c r="FRA11" s="85"/>
      <c r="FRB11" s="85"/>
      <c r="FRC11" s="85"/>
      <c r="FRD11" s="85"/>
      <c r="FRE11" s="85"/>
      <c r="FRF11" s="85"/>
      <c r="FRG11" s="85"/>
      <c r="FRH11" s="85"/>
      <c r="FRI11" s="85"/>
      <c r="FRJ11" s="85"/>
      <c r="FRK11" s="85"/>
      <c r="FRL11" s="85"/>
      <c r="FRM11" s="85"/>
      <c r="FRN11" s="85"/>
      <c r="FRO11" s="85"/>
      <c r="FRP11" s="85"/>
      <c r="FRQ11" s="85"/>
      <c r="FRR11" s="85"/>
      <c r="FRS11" s="85"/>
      <c r="FRT11" s="85"/>
      <c r="FRU11" s="85"/>
      <c r="FRV11" s="85"/>
      <c r="FRW11" s="85"/>
      <c r="FRX11" s="85"/>
      <c r="FRY11" s="85"/>
      <c r="FRZ11" s="85"/>
      <c r="FSA11" s="85"/>
      <c r="FSB11" s="85"/>
      <c r="FSC11" s="85"/>
      <c r="FSD11" s="85"/>
      <c r="FSE11" s="85"/>
      <c r="FSF11" s="85"/>
      <c r="FSG11" s="85"/>
      <c r="FSH11" s="85"/>
      <c r="FSI11" s="85"/>
      <c r="FSJ11" s="85"/>
      <c r="FSK11" s="85"/>
      <c r="FSL11" s="85"/>
      <c r="FSM11" s="85"/>
      <c r="FSN11" s="85"/>
      <c r="FSO11" s="85"/>
      <c r="FSP11" s="85"/>
      <c r="FSQ11" s="85"/>
      <c r="FSR11" s="85"/>
      <c r="FSS11" s="85"/>
      <c r="FST11" s="85"/>
      <c r="FSU11" s="85"/>
      <c r="FSV11" s="85"/>
      <c r="FSW11" s="85"/>
      <c r="FSX11" s="85"/>
      <c r="FSY11" s="85"/>
      <c r="FSZ11" s="85"/>
      <c r="FTA11" s="85"/>
      <c r="FTB11" s="85"/>
      <c r="FTC11" s="85"/>
      <c r="FTD11" s="85"/>
      <c r="FTE11" s="85"/>
      <c r="FTF11" s="85"/>
      <c r="FTG11" s="85"/>
      <c r="FTH11" s="85"/>
      <c r="FTI11" s="85"/>
      <c r="FTJ11" s="85"/>
      <c r="FTK11" s="85"/>
      <c r="FTL11" s="85"/>
      <c r="FTM11" s="85"/>
      <c r="FTN11" s="85"/>
      <c r="FTO11" s="85"/>
      <c r="FTP11" s="85"/>
      <c r="FTQ11" s="85"/>
      <c r="FTR11" s="85"/>
      <c r="FTS11" s="85"/>
      <c r="FTT11" s="85"/>
      <c r="FTU11" s="85"/>
      <c r="FTV11" s="85"/>
      <c r="FTW11" s="85"/>
      <c r="FTX11" s="85"/>
      <c r="FTY11" s="85"/>
      <c r="FTZ11" s="85"/>
      <c r="FUA11" s="85"/>
      <c r="FUB11" s="85"/>
      <c r="FUC11" s="85"/>
      <c r="FUD11" s="85"/>
      <c r="FUE11" s="85"/>
      <c r="FUF11" s="85"/>
      <c r="FUG11" s="85"/>
      <c r="FUH11" s="85"/>
      <c r="FUI11" s="85"/>
      <c r="FUJ11" s="85"/>
      <c r="FUK11" s="85"/>
      <c r="FUL11" s="85"/>
      <c r="FUM11" s="85"/>
      <c r="FUN11" s="85"/>
      <c r="FUO11" s="85"/>
      <c r="FUP11" s="85"/>
      <c r="FUQ11" s="85"/>
      <c r="FUR11" s="85"/>
      <c r="FUS11" s="85"/>
      <c r="FUT11" s="85"/>
      <c r="FUU11" s="85"/>
      <c r="FUV11" s="85"/>
      <c r="FUW11" s="85"/>
      <c r="FUX11" s="85"/>
      <c r="FUY11" s="85"/>
      <c r="FUZ11" s="85"/>
      <c r="FVA11" s="85"/>
      <c r="FVB11" s="85"/>
      <c r="FVC11" s="85"/>
      <c r="FVD11" s="85"/>
      <c r="FVE11" s="85"/>
      <c r="FVF11" s="85"/>
      <c r="FVG11" s="85"/>
      <c r="FVH11" s="85"/>
      <c r="FVI11" s="85"/>
      <c r="FVJ11" s="85"/>
      <c r="FVK11" s="85"/>
      <c r="FVL11" s="85"/>
      <c r="FVM11" s="85"/>
      <c r="FVN11" s="85"/>
      <c r="FVO11" s="85"/>
      <c r="FVP11" s="85"/>
      <c r="FVQ11" s="85"/>
      <c r="FVR11" s="85"/>
      <c r="FVS11" s="85"/>
      <c r="FVT11" s="85"/>
      <c r="FVU11" s="85"/>
      <c r="FVV11" s="85"/>
      <c r="FVW11" s="85"/>
      <c r="FVX11" s="85"/>
      <c r="FVY11" s="85"/>
      <c r="FVZ11" s="85"/>
      <c r="FWA11" s="85"/>
      <c r="FWB11" s="85"/>
      <c r="FWC11" s="85"/>
      <c r="FWD11" s="85"/>
      <c r="FWE11" s="85"/>
      <c r="FWF11" s="85"/>
      <c r="FWG11" s="85"/>
      <c r="FWH11" s="85"/>
      <c r="FWI11" s="85"/>
      <c r="FWJ11" s="85"/>
      <c r="FWK11" s="85"/>
      <c r="FWL11" s="85"/>
      <c r="FWM11" s="85"/>
      <c r="FWN11" s="85"/>
      <c r="FWO11" s="85"/>
      <c r="FWP11" s="85"/>
      <c r="FWQ11" s="85"/>
      <c r="FWR11" s="85"/>
      <c r="FWS11" s="85"/>
      <c r="FWT11" s="85"/>
      <c r="FWU11" s="85"/>
      <c r="FWV11" s="85"/>
      <c r="FWW11" s="85"/>
      <c r="FWX11" s="85"/>
      <c r="FWY11" s="85"/>
      <c r="FWZ11" s="85"/>
      <c r="FXA11" s="85"/>
      <c r="FXB11" s="85"/>
      <c r="FXC11" s="85"/>
      <c r="FXD11" s="85"/>
      <c r="FXE11" s="85"/>
      <c r="FXF11" s="85"/>
      <c r="FXG11" s="85"/>
      <c r="FXH11" s="85"/>
      <c r="FXI11" s="85"/>
      <c r="FXJ11" s="85"/>
      <c r="FXK11" s="85"/>
      <c r="FXL11" s="85"/>
      <c r="FXM11" s="85"/>
      <c r="FXN11" s="85"/>
      <c r="FXO11" s="85"/>
      <c r="FXP11" s="85"/>
      <c r="FXQ11" s="85"/>
      <c r="FXR11" s="85"/>
      <c r="FXS11" s="85"/>
      <c r="FXT11" s="85"/>
      <c r="FXU11" s="85"/>
      <c r="FXV11" s="85"/>
      <c r="FXW11" s="85"/>
      <c r="FXX11" s="85"/>
      <c r="FXY11" s="85"/>
      <c r="FXZ11" s="85"/>
      <c r="FYA11" s="85"/>
      <c r="FYB11" s="85"/>
      <c r="FYC11" s="85"/>
      <c r="FYD11" s="85"/>
      <c r="FYE11" s="85"/>
      <c r="FYF11" s="85"/>
      <c r="FYG11" s="85"/>
      <c r="FYH11" s="85"/>
      <c r="FYI11" s="85"/>
      <c r="FYJ11" s="85"/>
      <c r="FYK11" s="85"/>
      <c r="FYL11" s="85"/>
      <c r="FYM11" s="85"/>
      <c r="FYN11" s="85"/>
      <c r="FYO11" s="85"/>
      <c r="FYP11" s="85"/>
      <c r="FYQ11" s="85"/>
      <c r="FYR11" s="85"/>
      <c r="FYS11" s="85"/>
      <c r="FYT11" s="85"/>
      <c r="FYU11" s="85"/>
      <c r="FYV11" s="85"/>
      <c r="FYW11" s="85"/>
      <c r="FYX11" s="85"/>
      <c r="FYY11" s="85"/>
      <c r="FYZ11" s="85"/>
      <c r="FZA11" s="85"/>
      <c r="FZB11" s="85"/>
      <c r="FZC11" s="85"/>
      <c r="FZD11" s="85"/>
      <c r="FZE11" s="85"/>
      <c r="FZF11" s="85"/>
      <c r="FZG11" s="85"/>
      <c r="FZH11" s="85"/>
      <c r="FZI11" s="85"/>
      <c r="FZJ11" s="85"/>
      <c r="FZK11" s="85"/>
      <c r="FZL11" s="85"/>
      <c r="FZM11" s="85"/>
      <c r="FZN11" s="85"/>
      <c r="FZO11" s="85"/>
      <c r="FZP11" s="85"/>
      <c r="FZQ11" s="85"/>
      <c r="FZR11" s="85"/>
      <c r="FZS11" s="85"/>
      <c r="FZT11" s="85"/>
      <c r="FZU11" s="85"/>
      <c r="FZV11" s="85"/>
      <c r="FZW11" s="85"/>
      <c r="FZX11" s="85"/>
      <c r="FZY11" s="85"/>
      <c r="FZZ11" s="85"/>
      <c r="GAA11" s="85"/>
      <c r="GAB11" s="85"/>
      <c r="GAC11" s="85"/>
      <c r="GAD11" s="85"/>
      <c r="GAE11" s="85"/>
      <c r="GAF11" s="85"/>
      <c r="GAG11" s="85"/>
      <c r="GAH11" s="85"/>
      <c r="GAI11" s="85"/>
      <c r="GAJ11" s="85"/>
      <c r="GAK11" s="85"/>
      <c r="GAL11" s="85"/>
      <c r="GAM11" s="85"/>
      <c r="GAN11" s="85"/>
      <c r="GAO11" s="85"/>
      <c r="GAP11" s="85"/>
      <c r="GAQ11" s="85"/>
      <c r="GAR11" s="85"/>
      <c r="GAS11" s="85"/>
      <c r="GAT11" s="85"/>
      <c r="GAU11" s="85"/>
      <c r="GAV11" s="85"/>
      <c r="GAW11" s="85"/>
      <c r="GAX11" s="85"/>
      <c r="GAY11" s="85"/>
      <c r="GAZ11" s="85"/>
      <c r="GBA11" s="85"/>
      <c r="GBB11" s="85"/>
      <c r="GBC11" s="85"/>
      <c r="GBD11" s="85"/>
      <c r="GBE11" s="85"/>
      <c r="GBF11" s="85"/>
      <c r="GBG11" s="85"/>
      <c r="GBH11" s="85"/>
      <c r="GBI11" s="85"/>
      <c r="GBJ11" s="85"/>
      <c r="GBK11" s="85"/>
      <c r="GBL11" s="85"/>
      <c r="GBM11" s="85"/>
      <c r="GBN11" s="85"/>
      <c r="GBO11" s="85"/>
      <c r="GBP11" s="85"/>
      <c r="GBQ11" s="85"/>
      <c r="GBR11" s="85"/>
      <c r="GBS11" s="85"/>
      <c r="GBT11" s="85"/>
      <c r="GBU11" s="85"/>
      <c r="GBV11" s="85"/>
      <c r="GBW11" s="85"/>
      <c r="GBX11" s="85"/>
      <c r="GBY11" s="85"/>
      <c r="GBZ11" s="85"/>
      <c r="GCA11" s="85"/>
      <c r="GCB11" s="85"/>
      <c r="GCC11" s="85"/>
      <c r="GCD11" s="85"/>
      <c r="GCE11" s="85"/>
      <c r="GCF11" s="85"/>
      <c r="GCG11" s="85"/>
      <c r="GCH11" s="85"/>
      <c r="GCI11" s="85"/>
      <c r="GCJ11" s="85"/>
      <c r="GCK11" s="85"/>
      <c r="GCL11" s="85"/>
      <c r="GCM11" s="85"/>
      <c r="GCN11" s="85"/>
      <c r="GCO11" s="85"/>
      <c r="GCP11" s="85"/>
      <c r="GCQ11" s="85"/>
      <c r="GCR11" s="85"/>
      <c r="GCS11" s="85"/>
      <c r="GCT11" s="85"/>
      <c r="GCU11" s="85"/>
      <c r="GCV11" s="85"/>
      <c r="GCW11" s="85"/>
      <c r="GCX11" s="85"/>
      <c r="GCY11" s="85"/>
      <c r="GCZ11" s="85"/>
      <c r="GDA11" s="85"/>
      <c r="GDB11" s="85"/>
      <c r="GDC11" s="85"/>
      <c r="GDD11" s="85"/>
      <c r="GDE11" s="85"/>
      <c r="GDF11" s="85"/>
      <c r="GDG11" s="85"/>
      <c r="GDH11" s="85"/>
      <c r="GDI11" s="85"/>
      <c r="GDJ11" s="85"/>
      <c r="GDK11" s="85"/>
      <c r="GDL11" s="85"/>
      <c r="GDM11" s="85"/>
      <c r="GDN11" s="85"/>
      <c r="GDO11" s="85"/>
      <c r="GDP11" s="85"/>
      <c r="GDQ11" s="85"/>
      <c r="GDR11" s="85"/>
      <c r="GDS11" s="85"/>
      <c r="GDT11" s="85"/>
      <c r="GDU11" s="85"/>
      <c r="GDV11" s="85"/>
      <c r="GDW11" s="85"/>
      <c r="GDX11" s="85"/>
      <c r="GDY11" s="85"/>
      <c r="GDZ11" s="85"/>
      <c r="GEA11" s="85"/>
      <c r="GEB11" s="85"/>
      <c r="GEC11" s="85"/>
      <c r="GED11" s="85"/>
      <c r="GEE11" s="85"/>
      <c r="GEF11" s="85"/>
      <c r="GEG11" s="85"/>
      <c r="GEH11" s="85"/>
      <c r="GEI11" s="85"/>
      <c r="GEJ11" s="85"/>
      <c r="GEK11" s="85"/>
      <c r="GEL11" s="85"/>
      <c r="GEM11" s="85"/>
      <c r="GEN11" s="85"/>
      <c r="GEO11" s="85"/>
      <c r="GEP11" s="85"/>
      <c r="GEQ11" s="85"/>
      <c r="GER11" s="85"/>
      <c r="GES11" s="85"/>
      <c r="GET11" s="85"/>
      <c r="GEU11" s="85"/>
      <c r="GEV11" s="85"/>
      <c r="GEW11" s="85"/>
      <c r="GEX11" s="85"/>
      <c r="GEY11" s="85"/>
      <c r="GEZ11" s="85"/>
      <c r="GFA11" s="85"/>
      <c r="GFB11" s="85"/>
      <c r="GFC11" s="85"/>
      <c r="GFD11" s="85"/>
      <c r="GFE11" s="85"/>
      <c r="GFF11" s="85"/>
      <c r="GFG11" s="85"/>
      <c r="GFH11" s="85"/>
      <c r="GFI11" s="85"/>
      <c r="GFJ11" s="85"/>
      <c r="GFK11" s="85"/>
      <c r="GFL11" s="85"/>
      <c r="GFM11" s="85"/>
      <c r="GFN11" s="85"/>
      <c r="GFO11" s="85"/>
      <c r="GFP11" s="85"/>
      <c r="GFQ11" s="85"/>
      <c r="GFR11" s="85"/>
      <c r="GFS11" s="85"/>
      <c r="GFT11" s="85"/>
      <c r="GFU11" s="85"/>
      <c r="GFV11" s="85"/>
      <c r="GFW11" s="85"/>
      <c r="GFX11" s="85"/>
      <c r="GFY11" s="85"/>
      <c r="GFZ11" s="85"/>
      <c r="GGA11" s="85"/>
      <c r="GGB11" s="85"/>
      <c r="GGC11" s="85"/>
      <c r="GGD11" s="85"/>
      <c r="GGE11" s="85"/>
      <c r="GGF11" s="85"/>
      <c r="GGG11" s="85"/>
      <c r="GGH11" s="85"/>
      <c r="GGI11" s="85"/>
      <c r="GGJ11" s="85"/>
      <c r="GGK11" s="85"/>
      <c r="GGL11" s="85"/>
      <c r="GGM11" s="85"/>
      <c r="GGN11" s="85"/>
      <c r="GGO11" s="85"/>
      <c r="GGP11" s="85"/>
      <c r="GGQ11" s="85"/>
      <c r="GGR11" s="85"/>
      <c r="GGS11" s="85"/>
      <c r="GGT11" s="85"/>
      <c r="GGU11" s="85"/>
      <c r="GGV11" s="85"/>
      <c r="GGW11" s="85"/>
      <c r="GGX11" s="85"/>
      <c r="GGY11" s="85"/>
      <c r="GGZ11" s="85"/>
      <c r="GHA11" s="85"/>
      <c r="GHB11" s="85"/>
      <c r="GHC11" s="85"/>
      <c r="GHD11" s="85"/>
      <c r="GHE11" s="85"/>
      <c r="GHF11" s="85"/>
      <c r="GHG11" s="85"/>
      <c r="GHH11" s="85"/>
      <c r="GHI11" s="85"/>
      <c r="GHJ11" s="85"/>
      <c r="GHK11" s="85"/>
      <c r="GHL11" s="85"/>
      <c r="GHM11" s="85"/>
      <c r="GHN11" s="85"/>
      <c r="GHO11" s="85"/>
      <c r="GHP11" s="85"/>
      <c r="GHQ11" s="85"/>
      <c r="GHR11" s="85"/>
      <c r="GHS11" s="85"/>
      <c r="GHT11" s="85"/>
      <c r="GHU11" s="85"/>
      <c r="GHV11" s="85"/>
      <c r="GHW11" s="85"/>
      <c r="GHX11" s="85"/>
      <c r="GHY11" s="85"/>
      <c r="GHZ11" s="85"/>
      <c r="GIA11" s="85"/>
      <c r="GIB11" s="85"/>
      <c r="GIC11" s="85"/>
      <c r="GID11" s="85"/>
      <c r="GIE11" s="85"/>
      <c r="GIF11" s="85"/>
      <c r="GIG11" s="85"/>
      <c r="GIH11" s="85"/>
      <c r="GII11" s="85"/>
      <c r="GIJ11" s="85"/>
      <c r="GIK11" s="85"/>
      <c r="GIL11" s="85"/>
      <c r="GIM11" s="85"/>
      <c r="GIN11" s="85"/>
      <c r="GIO11" s="85"/>
      <c r="GIP11" s="85"/>
      <c r="GIQ11" s="85"/>
      <c r="GIR11" s="85"/>
      <c r="GIS11" s="85"/>
      <c r="GIT11" s="85"/>
      <c r="GIU11" s="85"/>
      <c r="GIV11" s="85"/>
      <c r="GIW11" s="85"/>
      <c r="GIX11" s="85"/>
      <c r="GIY11" s="85"/>
      <c r="GIZ11" s="85"/>
      <c r="GJA11" s="85"/>
      <c r="GJB11" s="85"/>
      <c r="GJC11" s="85"/>
      <c r="GJD11" s="85"/>
      <c r="GJE11" s="85"/>
      <c r="GJF11" s="85"/>
      <c r="GJG11" s="85"/>
      <c r="GJH11" s="85"/>
      <c r="GJI11" s="85"/>
      <c r="GJJ11" s="85"/>
      <c r="GJK11" s="85"/>
      <c r="GJL11" s="85"/>
      <c r="GJM11" s="85"/>
      <c r="GJN11" s="85"/>
      <c r="GJO11" s="85"/>
      <c r="GJP11" s="85"/>
      <c r="GJQ11" s="85"/>
      <c r="GJR11" s="85"/>
      <c r="GJS11" s="85"/>
      <c r="GJT11" s="85"/>
      <c r="GJU11" s="85"/>
      <c r="GJV11" s="85"/>
      <c r="GJW11" s="85"/>
      <c r="GJX11" s="85"/>
      <c r="GJY11" s="85"/>
      <c r="GJZ11" s="85"/>
      <c r="GKA11" s="85"/>
      <c r="GKB11" s="85"/>
      <c r="GKC11" s="85"/>
      <c r="GKD11" s="85"/>
      <c r="GKE11" s="85"/>
      <c r="GKF11" s="85"/>
      <c r="GKG11" s="85"/>
      <c r="GKH11" s="85"/>
      <c r="GKI11" s="85"/>
      <c r="GKJ11" s="85"/>
      <c r="GKK11" s="85"/>
      <c r="GKL11" s="85"/>
      <c r="GKM11" s="85"/>
      <c r="GKN11" s="85"/>
      <c r="GKO11" s="85"/>
      <c r="GKP11" s="85"/>
      <c r="GKQ11" s="85"/>
      <c r="GKR11" s="85"/>
      <c r="GKS11" s="85"/>
      <c r="GKT11" s="85"/>
      <c r="GKU11" s="85"/>
      <c r="GKV11" s="85"/>
      <c r="GKW11" s="85"/>
      <c r="GKX11" s="85"/>
      <c r="GKY11" s="85"/>
      <c r="GKZ11" s="85"/>
      <c r="GLA11" s="85"/>
      <c r="GLB11" s="85"/>
      <c r="GLC11" s="85"/>
      <c r="GLD11" s="85"/>
      <c r="GLE11" s="85"/>
      <c r="GLF11" s="85"/>
      <c r="GLG11" s="85"/>
      <c r="GLH11" s="85"/>
      <c r="GLI11" s="85"/>
      <c r="GLJ11" s="85"/>
      <c r="GLK11" s="85"/>
      <c r="GLL11" s="85"/>
      <c r="GLM11" s="85"/>
      <c r="GLN11" s="85"/>
      <c r="GLO11" s="85"/>
      <c r="GLP11" s="85"/>
      <c r="GLQ11" s="85"/>
      <c r="GLR11" s="85"/>
      <c r="GLS11" s="85"/>
      <c r="GLT11" s="85"/>
      <c r="GLU11" s="85"/>
      <c r="GLV11" s="85"/>
      <c r="GLW11" s="85"/>
      <c r="GLX11" s="85"/>
      <c r="GLY11" s="85"/>
      <c r="GLZ11" s="85"/>
      <c r="GMA11" s="85"/>
      <c r="GMB11" s="85"/>
      <c r="GMC11" s="85"/>
      <c r="GMD11" s="85"/>
      <c r="GME11" s="85"/>
      <c r="GMF11" s="85"/>
      <c r="GMG11" s="85"/>
      <c r="GMH11" s="85"/>
      <c r="GMI11" s="85"/>
      <c r="GMJ11" s="85"/>
      <c r="GMK11" s="85"/>
      <c r="GML11" s="85"/>
      <c r="GMM11" s="85"/>
      <c r="GMN11" s="85"/>
      <c r="GMO11" s="85"/>
      <c r="GMP11" s="85"/>
      <c r="GMQ11" s="85"/>
      <c r="GMR11" s="85"/>
      <c r="GMS11" s="85"/>
      <c r="GMT11" s="85"/>
      <c r="GMU11" s="85"/>
      <c r="GMV11" s="85"/>
      <c r="GMW11" s="85"/>
      <c r="GMX11" s="85"/>
      <c r="GMY11" s="85"/>
      <c r="GMZ11" s="85"/>
      <c r="GNA11" s="85"/>
      <c r="GNB11" s="85"/>
      <c r="GNC11" s="85"/>
      <c r="GND11" s="85"/>
      <c r="GNE11" s="85"/>
      <c r="GNF11" s="85"/>
      <c r="GNG11" s="85"/>
      <c r="GNH11" s="85"/>
      <c r="GNI11" s="85"/>
      <c r="GNJ11" s="85"/>
      <c r="GNK11" s="85"/>
      <c r="GNL11" s="85"/>
      <c r="GNM11" s="85"/>
      <c r="GNN11" s="85"/>
      <c r="GNO11" s="85"/>
      <c r="GNP11" s="85"/>
      <c r="GNQ11" s="85"/>
      <c r="GNR11" s="85"/>
      <c r="GNS11" s="85"/>
      <c r="GNT11" s="85"/>
      <c r="GNU11" s="85"/>
      <c r="GNV11" s="85"/>
      <c r="GNW11" s="85"/>
      <c r="GNX11" s="85"/>
      <c r="GNY11" s="85"/>
      <c r="GNZ11" s="85"/>
      <c r="GOA11" s="85"/>
      <c r="GOB11" s="85"/>
      <c r="GOC11" s="85"/>
      <c r="GOD11" s="85"/>
      <c r="GOE11" s="85"/>
      <c r="GOF11" s="85"/>
      <c r="GOG11" s="85"/>
      <c r="GOH11" s="85"/>
      <c r="GOI11" s="85"/>
      <c r="GOJ11" s="85"/>
      <c r="GOK11" s="85"/>
      <c r="GOL11" s="85"/>
      <c r="GOM11" s="85"/>
      <c r="GON11" s="85"/>
      <c r="GOO11" s="85"/>
      <c r="GOP11" s="85"/>
      <c r="GOQ11" s="85"/>
      <c r="GOR11" s="85"/>
      <c r="GOS11" s="85"/>
      <c r="GOT11" s="85"/>
      <c r="GOU11" s="85"/>
      <c r="GOV11" s="85"/>
      <c r="GOW11" s="85"/>
      <c r="GOX11" s="85"/>
      <c r="GOY11" s="85"/>
      <c r="GOZ11" s="85"/>
      <c r="GPA11" s="85"/>
      <c r="GPB11" s="85"/>
      <c r="GPC11" s="85"/>
      <c r="GPD11" s="85"/>
      <c r="GPE11" s="85"/>
      <c r="GPF11" s="85"/>
      <c r="GPG11" s="85"/>
      <c r="GPH11" s="85"/>
      <c r="GPI11" s="85"/>
      <c r="GPJ11" s="85"/>
      <c r="GPK11" s="85"/>
      <c r="GPL11" s="85"/>
      <c r="GPM11" s="85"/>
      <c r="GPN11" s="85"/>
      <c r="GPO11" s="85"/>
      <c r="GPP11" s="85"/>
      <c r="GPQ11" s="85"/>
      <c r="GPR11" s="85"/>
      <c r="GPS11" s="85"/>
      <c r="GPT11" s="85"/>
      <c r="GPU11" s="85"/>
      <c r="GPV11" s="85"/>
      <c r="GPW11" s="85"/>
      <c r="GPX11" s="85"/>
      <c r="GPY11" s="85"/>
      <c r="GPZ11" s="85"/>
      <c r="GQA11" s="85"/>
      <c r="GQB11" s="85"/>
      <c r="GQC11" s="85"/>
      <c r="GQD11" s="85"/>
      <c r="GQE11" s="85"/>
      <c r="GQF11" s="85"/>
      <c r="GQG11" s="85"/>
      <c r="GQH11" s="85"/>
      <c r="GQI11" s="85"/>
      <c r="GQJ11" s="85"/>
      <c r="GQK11" s="85"/>
      <c r="GQL11" s="85"/>
      <c r="GQM11" s="85"/>
      <c r="GQN11" s="85"/>
      <c r="GQO11" s="85"/>
      <c r="GQP11" s="85"/>
      <c r="GQQ11" s="85"/>
      <c r="GQR11" s="85"/>
      <c r="GQS11" s="85"/>
      <c r="GQT11" s="85"/>
      <c r="GQU11" s="85"/>
      <c r="GQV11" s="85"/>
      <c r="GQW11" s="85"/>
      <c r="GQX11" s="85"/>
      <c r="GQY11" s="85"/>
      <c r="GQZ11" s="85"/>
      <c r="GRA11" s="85"/>
      <c r="GRB11" s="85"/>
      <c r="GRC11" s="85"/>
      <c r="GRD11" s="85"/>
      <c r="GRE11" s="85"/>
      <c r="GRF11" s="85"/>
      <c r="GRG11" s="85"/>
      <c r="GRH11" s="85"/>
      <c r="GRI11" s="85"/>
      <c r="GRJ11" s="85"/>
      <c r="GRK11" s="85"/>
      <c r="GRL11" s="85"/>
      <c r="GRM11" s="85"/>
      <c r="GRN11" s="85"/>
      <c r="GRO11" s="85"/>
      <c r="GRP11" s="85"/>
      <c r="GRQ11" s="85"/>
      <c r="GRR11" s="85"/>
      <c r="GRS11" s="85"/>
      <c r="GRT11" s="85"/>
      <c r="GRU11" s="85"/>
      <c r="GRV11" s="85"/>
      <c r="GRW11" s="85"/>
      <c r="GRX11" s="85"/>
      <c r="GRY11" s="85"/>
      <c r="GRZ11" s="85"/>
      <c r="GSA11" s="85"/>
      <c r="GSB11" s="85"/>
      <c r="GSC11" s="85"/>
      <c r="GSD11" s="85"/>
      <c r="GSE11" s="85"/>
      <c r="GSF11" s="85"/>
      <c r="GSG11" s="85"/>
      <c r="GSH11" s="85"/>
      <c r="GSI11" s="85"/>
      <c r="GSJ11" s="85"/>
      <c r="GSK11" s="85"/>
      <c r="GSL11" s="85"/>
      <c r="GSM11" s="85"/>
      <c r="GSN11" s="85"/>
      <c r="GSO11" s="85"/>
      <c r="GSP11" s="85"/>
      <c r="GSQ11" s="85"/>
      <c r="GSR11" s="85"/>
      <c r="GSS11" s="85"/>
      <c r="GST11" s="85"/>
      <c r="GSU11" s="85"/>
      <c r="GSV11" s="85"/>
      <c r="GSW11" s="85"/>
      <c r="GSX11" s="85"/>
      <c r="GSY11" s="85"/>
      <c r="GSZ11" s="85"/>
      <c r="GTA11" s="85"/>
      <c r="GTB11" s="85"/>
      <c r="GTC11" s="85"/>
      <c r="GTD11" s="85"/>
      <c r="GTE11" s="85"/>
      <c r="GTF11" s="85"/>
      <c r="GTG11" s="85"/>
      <c r="GTH11" s="85"/>
      <c r="GTI11" s="85"/>
      <c r="GTJ11" s="85"/>
      <c r="GTK11" s="85"/>
      <c r="GTL11" s="85"/>
      <c r="GTM11" s="85"/>
      <c r="GTN11" s="85"/>
      <c r="GTO11" s="85"/>
      <c r="GTP11" s="85"/>
      <c r="GTQ11" s="85"/>
      <c r="GTR11" s="85"/>
      <c r="GTS11" s="85"/>
      <c r="GTT11" s="85"/>
      <c r="GTU11" s="85"/>
      <c r="GTV11" s="85"/>
      <c r="GTW11" s="85"/>
      <c r="GTX11" s="85"/>
      <c r="GTY11" s="85"/>
      <c r="GTZ11" s="85"/>
      <c r="GUA11" s="85"/>
      <c r="GUB11" s="85"/>
      <c r="GUC11" s="85"/>
      <c r="GUD11" s="85"/>
      <c r="GUE11" s="85"/>
      <c r="GUF11" s="85"/>
      <c r="GUG11" s="85"/>
      <c r="GUH11" s="85"/>
      <c r="GUI11" s="85"/>
      <c r="GUJ11" s="85"/>
      <c r="GUK11" s="85"/>
      <c r="GUL11" s="85"/>
      <c r="GUM11" s="85"/>
      <c r="GUN11" s="85"/>
      <c r="GUO11" s="85"/>
      <c r="GUP11" s="85"/>
      <c r="GUQ11" s="85"/>
      <c r="GUR11" s="85"/>
      <c r="GUS11" s="85"/>
      <c r="GUT11" s="85"/>
      <c r="GUU11" s="85"/>
      <c r="GUV11" s="85"/>
      <c r="GUW11" s="85"/>
      <c r="GUX11" s="85"/>
      <c r="GUY11" s="85"/>
      <c r="GUZ11" s="85"/>
      <c r="GVA11" s="85"/>
      <c r="GVB11" s="85"/>
      <c r="GVC11" s="85"/>
      <c r="GVD11" s="85"/>
      <c r="GVE11" s="85"/>
      <c r="GVF11" s="85"/>
      <c r="GVG11" s="85"/>
      <c r="GVH11" s="85"/>
      <c r="GVI11" s="85"/>
      <c r="GVJ11" s="85"/>
      <c r="GVK11" s="85"/>
      <c r="GVL11" s="85"/>
      <c r="GVM11" s="85"/>
      <c r="GVN11" s="85"/>
      <c r="GVO11" s="85"/>
      <c r="GVP11" s="85"/>
      <c r="GVQ11" s="85"/>
      <c r="GVR11" s="85"/>
      <c r="GVS11" s="85"/>
      <c r="GVT11" s="85"/>
      <c r="GVU11" s="85"/>
      <c r="GVV11" s="85"/>
      <c r="GVW11" s="85"/>
      <c r="GVX11" s="85"/>
      <c r="GVY11" s="85"/>
      <c r="GVZ11" s="85"/>
      <c r="GWA11" s="85"/>
      <c r="GWB11" s="85"/>
      <c r="GWC11" s="85"/>
      <c r="GWD11" s="85"/>
      <c r="GWE11" s="85"/>
      <c r="GWF11" s="85"/>
      <c r="GWG11" s="85"/>
      <c r="GWH11" s="85"/>
      <c r="GWI11" s="85"/>
      <c r="GWJ11" s="85"/>
      <c r="GWK11" s="85"/>
      <c r="GWL11" s="85"/>
      <c r="GWM11" s="85"/>
      <c r="GWN11" s="85"/>
      <c r="GWO11" s="85"/>
      <c r="GWP11" s="85"/>
      <c r="GWQ11" s="85"/>
      <c r="GWR11" s="85"/>
      <c r="GWS11" s="85"/>
      <c r="GWT11" s="85"/>
      <c r="GWU11" s="85"/>
      <c r="GWV11" s="85"/>
      <c r="GWW11" s="85"/>
      <c r="GWX11" s="85"/>
      <c r="GWY11" s="85"/>
      <c r="GWZ11" s="85"/>
      <c r="GXA11" s="85"/>
      <c r="GXB11" s="85"/>
      <c r="GXC11" s="85"/>
      <c r="GXD11" s="85"/>
      <c r="GXE11" s="85"/>
      <c r="GXF11" s="85"/>
      <c r="GXG11" s="85"/>
      <c r="GXH11" s="85"/>
      <c r="GXI11" s="85"/>
      <c r="GXJ11" s="85"/>
      <c r="GXK11" s="85"/>
      <c r="GXL11" s="85"/>
      <c r="GXM11" s="85"/>
      <c r="GXN11" s="85"/>
      <c r="GXO11" s="85"/>
      <c r="GXP11" s="85"/>
      <c r="GXQ11" s="85"/>
      <c r="GXR11" s="85"/>
      <c r="GXS11" s="85"/>
      <c r="GXT11" s="85"/>
      <c r="GXU11" s="85"/>
      <c r="GXV11" s="85"/>
      <c r="GXW11" s="85"/>
      <c r="GXX11" s="85"/>
      <c r="GXY11" s="85"/>
      <c r="GXZ11" s="85"/>
      <c r="GYA11" s="85"/>
      <c r="GYB11" s="85"/>
      <c r="GYC11" s="85"/>
      <c r="GYD11" s="85"/>
      <c r="GYE11" s="85"/>
      <c r="GYF11" s="85"/>
      <c r="GYG11" s="85"/>
      <c r="GYH11" s="85"/>
      <c r="GYI11" s="85"/>
      <c r="GYJ11" s="85"/>
      <c r="GYK11" s="85"/>
      <c r="GYL11" s="85"/>
      <c r="GYM11" s="85"/>
      <c r="GYN11" s="85"/>
      <c r="GYO11" s="85"/>
      <c r="GYP11" s="85"/>
      <c r="GYQ11" s="85"/>
      <c r="GYR11" s="85"/>
      <c r="GYS11" s="85"/>
      <c r="GYT11" s="85"/>
      <c r="GYU11" s="85"/>
      <c r="GYV11" s="85"/>
      <c r="GYW11" s="85"/>
      <c r="GYX11" s="85"/>
      <c r="GYY11" s="85"/>
      <c r="GYZ11" s="85"/>
      <c r="GZA11" s="85"/>
      <c r="GZB11" s="85"/>
      <c r="GZC11" s="85"/>
      <c r="GZD11" s="85"/>
      <c r="GZE11" s="85"/>
      <c r="GZF11" s="85"/>
      <c r="GZG11" s="85"/>
      <c r="GZH11" s="85"/>
      <c r="GZI11" s="85"/>
      <c r="GZJ11" s="85"/>
      <c r="GZK11" s="85"/>
      <c r="GZL11" s="85"/>
      <c r="GZM11" s="85"/>
      <c r="GZN11" s="85"/>
      <c r="GZO11" s="85"/>
      <c r="GZP11" s="85"/>
      <c r="GZQ11" s="85"/>
      <c r="GZR11" s="85"/>
      <c r="GZS11" s="85"/>
      <c r="GZT11" s="85"/>
      <c r="GZU11" s="85"/>
      <c r="GZV11" s="85"/>
      <c r="GZW11" s="85"/>
      <c r="GZX11" s="85"/>
      <c r="GZY11" s="85"/>
      <c r="GZZ11" s="85"/>
      <c r="HAA11" s="85"/>
      <c r="HAB11" s="85"/>
      <c r="HAC11" s="85"/>
      <c r="HAD11" s="85"/>
      <c r="HAE11" s="85"/>
      <c r="HAF11" s="85"/>
      <c r="HAG11" s="85"/>
      <c r="HAH11" s="85"/>
      <c r="HAI11" s="85"/>
      <c r="HAJ11" s="85"/>
      <c r="HAK11" s="85"/>
      <c r="HAL11" s="85"/>
      <c r="HAM11" s="85"/>
      <c r="HAN11" s="85"/>
      <c r="HAO11" s="85"/>
      <c r="HAP11" s="85"/>
      <c r="HAQ11" s="85"/>
      <c r="HAR11" s="85"/>
      <c r="HAS11" s="85"/>
      <c r="HAT11" s="85"/>
      <c r="HAU11" s="85"/>
      <c r="HAV11" s="85"/>
      <c r="HAW11" s="85"/>
      <c r="HAX11" s="85"/>
      <c r="HAY11" s="85"/>
      <c r="HAZ11" s="85"/>
      <c r="HBA11" s="85"/>
      <c r="HBB11" s="85"/>
      <c r="HBC11" s="85"/>
      <c r="HBD11" s="85"/>
      <c r="HBE11" s="85"/>
      <c r="HBF11" s="85"/>
      <c r="HBG11" s="85"/>
      <c r="HBH11" s="85"/>
      <c r="HBI11" s="85"/>
      <c r="HBJ11" s="85"/>
      <c r="HBK11" s="85"/>
      <c r="HBL11" s="85"/>
      <c r="HBM11" s="85"/>
      <c r="HBN11" s="85"/>
      <c r="HBO11" s="85"/>
      <c r="HBP11" s="85"/>
      <c r="HBQ11" s="85"/>
      <c r="HBR11" s="85"/>
      <c r="HBS11" s="85"/>
      <c r="HBT11" s="85"/>
      <c r="HBU11" s="85"/>
      <c r="HBV11" s="85"/>
      <c r="HBW11" s="85"/>
      <c r="HBX11" s="85"/>
      <c r="HBY11" s="85"/>
      <c r="HBZ11" s="85"/>
      <c r="HCA11" s="85"/>
      <c r="HCB11" s="85"/>
      <c r="HCC11" s="85"/>
      <c r="HCD11" s="85"/>
      <c r="HCE11" s="85"/>
      <c r="HCF11" s="85"/>
      <c r="HCG11" s="85"/>
      <c r="HCH11" s="85"/>
      <c r="HCI11" s="85"/>
      <c r="HCJ11" s="85"/>
      <c r="HCK11" s="85"/>
      <c r="HCL11" s="85"/>
      <c r="HCM11" s="85"/>
      <c r="HCN11" s="85"/>
      <c r="HCO11" s="85"/>
      <c r="HCP11" s="85"/>
      <c r="HCQ11" s="85"/>
      <c r="HCR11" s="85"/>
      <c r="HCS11" s="85"/>
      <c r="HCT11" s="85"/>
      <c r="HCU11" s="85"/>
      <c r="HCV11" s="85"/>
      <c r="HCW11" s="85"/>
      <c r="HCX11" s="85"/>
      <c r="HCY11" s="85"/>
      <c r="HCZ11" s="85"/>
      <c r="HDA11" s="85"/>
      <c r="HDB11" s="85"/>
      <c r="HDC11" s="85"/>
      <c r="HDD11" s="85"/>
      <c r="HDE11" s="85"/>
      <c r="HDF11" s="85"/>
      <c r="HDG11" s="85"/>
      <c r="HDH11" s="85"/>
      <c r="HDI11" s="85"/>
      <c r="HDJ11" s="85"/>
      <c r="HDK11" s="85"/>
      <c r="HDL11" s="85"/>
      <c r="HDM11" s="85"/>
      <c r="HDN11" s="85"/>
      <c r="HDO11" s="85"/>
      <c r="HDP11" s="85"/>
      <c r="HDQ11" s="85"/>
      <c r="HDR11" s="85"/>
      <c r="HDS11" s="85"/>
      <c r="HDT11" s="85"/>
      <c r="HDU11" s="85"/>
      <c r="HDV11" s="85"/>
      <c r="HDW11" s="85"/>
      <c r="HDX11" s="85"/>
      <c r="HDY11" s="85"/>
      <c r="HDZ11" s="85"/>
      <c r="HEA11" s="85"/>
      <c r="HEB11" s="85"/>
      <c r="HEC11" s="85"/>
      <c r="HED11" s="85"/>
      <c r="HEE11" s="85"/>
      <c r="HEF11" s="85"/>
      <c r="HEG11" s="85"/>
      <c r="HEH11" s="85"/>
      <c r="HEI11" s="85"/>
      <c r="HEJ11" s="85"/>
      <c r="HEK11" s="85"/>
      <c r="HEL11" s="85"/>
      <c r="HEM11" s="85"/>
      <c r="HEN11" s="85"/>
      <c r="HEO11" s="85"/>
      <c r="HEP11" s="85"/>
      <c r="HEQ11" s="85"/>
      <c r="HER11" s="85"/>
      <c r="HES11" s="85"/>
      <c r="HET11" s="85"/>
      <c r="HEU11" s="85"/>
      <c r="HEV11" s="85"/>
      <c r="HEW11" s="85"/>
      <c r="HEX11" s="85"/>
      <c r="HEY11" s="85"/>
      <c r="HEZ11" s="85"/>
      <c r="HFA11" s="85"/>
      <c r="HFB11" s="85"/>
      <c r="HFC11" s="85"/>
      <c r="HFD11" s="85"/>
      <c r="HFE11" s="85"/>
      <c r="HFF11" s="85"/>
      <c r="HFG11" s="85"/>
      <c r="HFH11" s="85"/>
      <c r="HFI11" s="85"/>
      <c r="HFJ11" s="85"/>
      <c r="HFK11" s="85"/>
      <c r="HFL11" s="85"/>
      <c r="HFM11" s="85"/>
      <c r="HFN11" s="85"/>
      <c r="HFO11" s="85"/>
      <c r="HFP11" s="85"/>
      <c r="HFQ11" s="85"/>
      <c r="HFR11" s="85"/>
      <c r="HFS11" s="85"/>
      <c r="HFT11" s="85"/>
      <c r="HFU11" s="85"/>
      <c r="HFV11" s="85"/>
      <c r="HFW11" s="85"/>
      <c r="HFX11" s="85"/>
      <c r="HFY11" s="85"/>
      <c r="HFZ11" s="85"/>
      <c r="HGA11" s="85"/>
      <c r="HGB11" s="85"/>
      <c r="HGC11" s="85"/>
      <c r="HGD11" s="85"/>
      <c r="HGE11" s="85"/>
      <c r="HGF11" s="85"/>
      <c r="HGG11" s="85"/>
      <c r="HGH11" s="85"/>
      <c r="HGI11" s="85"/>
      <c r="HGJ11" s="85"/>
      <c r="HGK11" s="85"/>
      <c r="HGL11" s="85"/>
      <c r="HGM11" s="85"/>
      <c r="HGN11" s="85"/>
      <c r="HGO11" s="85"/>
      <c r="HGP11" s="85"/>
      <c r="HGQ11" s="85"/>
      <c r="HGR11" s="85"/>
      <c r="HGS11" s="85"/>
      <c r="HGT11" s="85"/>
      <c r="HGU11" s="85"/>
      <c r="HGV11" s="85"/>
      <c r="HGW11" s="85"/>
      <c r="HGX11" s="85"/>
      <c r="HGY11" s="85"/>
      <c r="HGZ11" s="85"/>
      <c r="HHA11" s="85"/>
      <c r="HHB11" s="85"/>
      <c r="HHC11" s="85"/>
      <c r="HHD11" s="85"/>
      <c r="HHE11" s="85"/>
      <c r="HHF11" s="85"/>
      <c r="HHG11" s="85"/>
      <c r="HHH11" s="85"/>
      <c r="HHI11" s="85"/>
      <c r="HHJ11" s="85"/>
      <c r="HHK11" s="85"/>
      <c r="HHL11" s="85"/>
      <c r="HHM11" s="85"/>
      <c r="HHN11" s="85"/>
      <c r="HHO11" s="85"/>
      <c r="HHP11" s="85"/>
      <c r="HHQ11" s="85"/>
      <c r="HHR11" s="85"/>
      <c r="HHS11" s="85"/>
      <c r="HHT11" s="85"/>
      <c r="HHU11" s="85"/>
      <c r="HHV11" s="85"/>
      <c r="HHW11" s="85"/>
      <c r="HHX11" s="85"/>
      <c r="HHY11" s="85"/>
      <c r="HHZ11" s="85"/>
      <c r="HIA11" s="85"/>
      <c r="HIB11" s="85"/>
      <c r="HIC11" s="85"/>
      <c r="HID11" s="85"/>
      <c r="HIE11" s="85"/>
      <c r="HIF11" s="85"/>
      <c r="HIG11" s="85"/>
      <c r="HIH11" s="85"/>
      <c r="HII11" s="85"/>
      <c r="HIJ11" s="85"/>
      <c r="HIK11" s="85"/>
      <c r="HIL11" s="85"/>
      <c r="HIM11" s="85"/>
      <c r="HIN11" s="85"/>
      <c r="HIO11" s="85"/>
      <c r="HIP11" s="85"/>
      <c r="HIQ11" s="85"/>
      <c r="HIR11" s="85"/>
      <c r="HIS11" s="85"/>
      <c r="HIT11" s="85"/>
      <c r="HIU11" s="85"/>
      <c r="HIV11" s="85"/>
      <c r="HIW11" s="85"/>
      <c r="HIX11" s="85"/>
      <c r="HIY11" s="85"/>
      <c r="HIZ11" s="85"/>
      <c r="HJA11" s="85"/>
      <c r="HJB11" s="85"/>
      <c r="HJC11" s="85"/>
      <c r="HJD11" s="85"/>
      <c r="HJE11" s="85"/>
      <c r="HJF11" s="85"/>
      <c r="HJG11" s="85"/>
      <c r="HJH11" s="85"/>
      <c r="HJI11" s="85"/>
      <c r="HJJ11" s="85"/>
      <c r="HJK11" s="85"/>
      <c r="HJL11" s="85"/>
      <c r="HJM11" s="85"/>
      <c r="HJN11" s="85"/>
      <c r="HJO11" s="85"/>
      <c r="HJP11" s="85"/>
      <c r="HJQ11" s="85"/>
      <c r="HJR11" s="85"/>
      <c r="HJS11" s="85"/>
      <c r="HJT11" s="85"/>
      <c r="HJU11" s="85"/>
      <c r="HJV11" s="85"/>
      <c r="HJW11" s="85"/>
      <c r="HJX11" s="85"/>
      <c r="HJY11" s="85"/>
      <c r="HJZ11" s="85"/>
      <c r="HKA11" s="85"/>
      <c r="HKB11" s="85"/>
      <c r="HKC11" s="85"/>
      <c r="HKD11" s="85"/>
      <c r="HKE11" s="85"/>
      <c r="HKF11" s="85"/>
      <c r="HKG11" s="85"/>
      <c r="HKH11" s="85"/>
      <c r="HKI11" s="85"/>
      <c r="HKJ11" s="85"/>
      <c r="HKK11" s="85"/>
      <c r="HKL11" s="85"/>
      <c r="HKM11" s="85"/>
      <c r="HKN11" s="85"/>
      <c r="HKO11" s="85"/>
      <c r="HKP11" s="85"/>
      <c r="HKQ11" s="85"/>
      <c r="HKR11" s="85"/>
      <c r="HKS11" s="85"/>
      <c r="HKT11" s="85"/>
      <c r="HKU11" s="85"/>
      <c r="HKV11" s="85"/>
      <c r="HKW11" s="85"/>
      <c r="HKX11" s="85"/>
      <c r="HKY11" s="85"/>
      <c r="HKZ11" s="85"/>
      <c r="HLA11" s="85"/>
      <c r="HLB11" s="85"/>
      <c r="HLC11" s="85"/>
      <c r="HLD11" s="85"/>
      <c r="HLE11" s="85"/>
      <c r="HLF11" s="85"/>
      <c r="HLG11" s="85"/>
      <c r="HLH11" s="85"/>
      <c r="HLI11" s="85"/>
      <c r="HLJ11" s="85"/>
      <c r="HLK11" s="85"/>
      <c r="HLL11" s="85"/>
      <c r="HLM11" s="85"/>
      <c r="HLN11" s="85"/>
      <c r="HLO11" s="85"/>
      <c r="HLP11" s="85"/>
      <c r="HLQ11" s="85"/>
      <c r="HLR11" s="85"/>
      <c r="HLS11" s="85"/>
      <c r="HLT11" s="85"/>
      <c r="HLU11" s="85"/>
      <c r="HLV11" s="85"/>
      <c r="HLW11" s="85"/>
      <c r="HLX11" s="85"/>
      <c r="HLY11" s="85"/>
      <c r="HLZ11" s="85"/>
      <c r="HMA11" s="85"/>
      <c r="HMB11" s="85"/>
      <c r="HMC11" s="85"/>
      <c r="HMD11" s="85"/>
      <c r="HME11" s="85"/>
      <c r="HMF11" s="85"/>
      <c r="HMG11" s="85"/>
      <c r="HMH11" s="85"/>
      <c r="HMI11" s="85"/>
      <c r="HMJ11" s="85"/>
      <c r="HMK11" s="85"/>
      <c r="HML11" s="85"/>
      <c r="HMM11" s="85"/>
      <c r="HMN11" s="85"/>
      <c r="HMO11" s="85"/>
      <c r="HMP11" s="85"/>
      <c r="HMQ11" s="85"/>
      <c r="HMR11" s="85"/>
      <c r="HMS11" s="85"/>
      <c r="HMT11" s="85"/>
      <c r="HMU11" s="85"/>
      <c r="HMV11" s="85"/>
      <c r="HMW11" s="85"/>
      <c r="HMX11" s="85"/>
      <c r="HMY11" s="85"/>
      <c r="HMZ11" s="85"/>
      <c r="HNA11" s="85"/>
      <c r="HNB11" s="85"/>
      <c r="HNC11" s="85"/>
      <c r="HND11" s="85"/>
      <c r="HNE11" s="85"/>
      <c r="HNF11" s="85"/>
      <c r="HNG11" s="85"/>
      <c r="HNH11" s="85"/>
      <c r="HNI11" s="85"/>
      <c r="HNJ11" s="85"/>
      <c r="HNK11" s="85"/>
      <c r="HNL11" s="85"/>
      <c r="HNM11" s="85"/>
      <c r="HNN11" s="85"/>
      <c r="HNO11" s="85"/>
      <c r="HNP11" s="85"/>
      <c r="HNQ11" s="85"/>
      <c r="HNR11" s="85"/>
      <c r="HNS11" s="85"/>
      <c r="HNT11" s="85"/>
      <c r="HNU11" s="85"/>
      <c r="HNV11" s="85"/>
      <c r="HNW11" s="85"/>
      <c r="HNX11" s="85"/>
      <c r="HNY11" s="85"/>
      <c r="HNZ11" s="85"/>
      <c r="HOA11" s="85"/>
      <c r="HOB11" s="85"/>
      <c r="HOC11" s="85"/>
      <c r="HOD11" s="85"/>
      <c r="HOE11" s="85"/>
      <c r="HOF11" s="85"/>
      <c r="HOG11" s="85"/>
      <c r="HOH11" s="85"/>
      <c r="HOI11" s="85"/>
      <c r="HOJ11" s="85"/>
      <c r="HOK11" s="85"/>
      <c r="HOL11" s="85"/>
      <c r="HOM11" s="85"/>
      <c r="HON11" s="85"/>
      <c r="HOO11" s="85"/>
      <c r="HOP11" s="85"/>
      <c r="HOQ11" s="85"/>
      <c r="HOR11" s="85"/>
      <c r="HOS11" s="85"/>
      <c r="HOT11" s="85"/>
      <c r="HOU11" s="85"/>
      <c r="HOV11" s="85"/>
      <c r="HOW11" s="85"/>
      <c r="HOX11" s="85"/>
      <c r="HOY11" s="85"/>
      <c r="HOZ11" s="85"/>
      <c r="HPA11" s="85"/>
      <c r="HPB11" s="85"/>
      <c r="HPC11" s="85"/>
      <c r="HPD11" s="85"/>
      <c r="HPE11" s="85"/>
      <c r="HPF11" s="85"/>
      <c r="HPG11" s="85"/>
      <c r="HPH11" s="85"/>
      <c r="HPI11" s="85"/>
      <c r="HPJ11" s="85"/>
      <c r="HPK11" s="85"/>
      <c r="HPL11" s="85"/>
      <c r="HPM11" s="85"/>
      <c r="HPN11" s="85"/>
      <c r="HPO11" s="85"/>
      <c r="HPP11" s="85"/>
      <c r="HPQ11" s="85"/>
      <c r="HPR11" s="85"/>
      <c r="HPS11" s="85"/>
      <c r="HPT11" s="85"/>
      <c r="HPU11" s="85"/>
      <c r="HPV11" s="85"/>
      <c r="HPW11" s="85"/>
      <c r="HPX11" s="85"/>
      <c r="HPY11" s="85"/>
      <c r="HPZ11" s="85"/>
      <c r="HQA11" s="85"/>
      <c r="HQB11" s="85"/>
      <c r="HQC11" s="85"/>
      <c r="HQD11" s="85"/>
      <c r="HQE11" s="85"/>
      <c r="HQF11" s="85"/>
      <c r="HQG11" s="85"/>
      <c r="HQH11" s="85"/>
      <c r="HQI11" s="85"/>
      <c r="HQJ11" s="85"/>
      <c r="HQK11" s="85"/>
      <c r="HQL11" s="85"/>
      <c r="HQM11" s="85"/>
      <c r="HQN11" s="85"/>
      <c r="HQO11" s="85"/>
      <c r="HQP11" s="85"/>
      <c r="HQQ11" s="85"/>
      <c r="HQR11" s="85"/>
      <c r="HQS11" s="85"/>
      <c r="HQT11" s="85"/>
      <c r="HQU11" s="85"/>
      <c r="HQV11" s="85"/>
      <c r="HQW11" s="85"/>
      <c r="HQX11" s="85"/>
      <c r="HQY11" s="85"/>
      <c r="HQZ11" s="85"/>
      <c r="HRA11" s="85"/>
      <c r="HRB11" s="85"/>
      <c r="HRC11" s="85"/>
      <c r="HRD11" s="85"/>
      <c r="HRE11" s="85"/>
      <c r="HRF11" s="85"/>
      <c r="HRG11" s="85"/>
      <c r="HRH11" s="85"/>
      <c r="HRI11" s="85"/>
      <c r="HRJ11" s="85"/>
      <c r="HRK11" s="85"/>
      <c r="HRL11" s="85"/>
      <c r="HRM11" s="85"/>
      <c r="HRN11" s="85"/>
      <c r="HRO11" s="85"/>
      <c r="HRP11" s="85"/>
      <c r="HRQ11" s="85"/>
      <c r="HRR11" s="85"/>
      <c r="HRS11" s="85"/>
      <c r="HRT11" s="85"/>
      <c r="HRU11" s="85"/>
      <c r="HRV11" s="85"/>
      <c r="HRW11" s="85"/>
      <c r="HRX11" s="85"/>
      <c r="HRY11" s="85"/>
      <c r="HRZ11" s="85"/>
      <c r="HSA11" s="85"/>
      <c r="HSB11" s="85"/>
      <c r="HSC11" s="85"/>
      <c r="HSD11" s="85"/>
      <c r="HSE11" s="85"/>
      <c r="HSF11" s="85"/>
      <c r="HSG11" s="85"/>
      <c r="HSH11" s="85"/>
      <c r="HSI11" s="85"/>
      <c r="HSJ11" s="85"/>
      <c r="HSK11" s="85"/>
      <c r="HSL11" s="85"/>
      <c r="HSM11" s="85"/>
      <c r="HSN11" s="85"/>
      <c r="HSO11" s="85"/>
      <c r="HSP11" s="85"/>
      <c r="HSQ11" s="85"/>
      <c r="HSR11" s="85"/>
      <c r="HSS11" s="85"/>
      <c r="HST11" s="85"/>
      <c r="HSU11" s="85"/>
      <c r="HSV11" s="85"/>
      <c r="HSW11" s="85"/>
      <c r="HSX11" s="85"/>
      <c r="HSY11" s="85"/>
      <c r="HSZ11" s="85"/>
      <c r="HTA11" s="85"/>
      <c r="HTB11" s="85"/>
      <c r="HTC11" s="85"/>
      <c r="HTD11" s="85"/>
      <c r="HTE11" s="85"/>
      <c r="HTF11" s="85"/>
      <c r="HTG11" s="85"/>
      <c r="HTH11" s="85"/>
      <c r="HTI11" s="85"/>
      <c r="HTJ11" s="85"/>
      <c r="HTK11" s="85"/>
      <c r="HTL11" s="85"/>
      <c r="HTM11" s="85"/>
      <c r="HTN11" s="85"/>
      <c r="HTO11" s="85"/>
      <c r="HTP11" s="85"/>
      <c r="HTQ11" s="85"/>
      <c r="HTR11" s="85"/>
      <c r="HTS11" s="85"/>
      <c r="HTT11" s="85"/>
      <c r="HTU11" s="85"/>
      <c r="HTV11" s="85"/>
      <c r="HTW11" s="85"/>
      <c r="HTX11" s="85"/>
      <c r="HTY11" s="85"/>
      <c r="HTZ11" s="85"/>
      <c r="HUA11" s="85"/>
      <c r="HUB11" s="85"/>
      <c r="HUC11" s="85"/>
      <c r="HUD11" s="85"/>
      <c r="HUE11" s="85"/>
      <c r="HUF11" s="85"/>
      <c r="HUG11" s="85"/>
      <c r="HUH11" s="85"/>
      <c r="HUI11" s="85"/>
      <c r="HUJ11" s="85"/>
      <c r="HUK11" s="85"/>
      <c r="HUL11" s="85"/>
      <c r="HUM11" s="85"/>
      <c r="HUN11" s="85"/>
      <c r="HUO11" s="85"/>
      <c r="HUP11" s="85"/>
      <c r="HUQ11" s="85"/>
      <c r="HUR11" s="85"/>
      <c r="HUS11" s="85"/>
      <c r="HUT11" s="85"/>
      <c r="HUU11" s="85"/>
      <c r="HUV11" s="85"/>
      <c r="HUW11" s="85"/>
      <c r="HUX11" s="85"/>
      <c r="HUY11" s="85"/>
      <c r="HUZ11" s="85"/>
      <c r="HVA11" s="85"/>
      <c r="HVB11" s="85"/>
      <c r="HVC11" s="85"/>
      <c r="HVD11" s="85"/>
      <c r="HVE11" s="85"/>
      <c r="HVF11" s="85"/>
      <c r="HVG11" s="85"/>
      <c r="HVH11" s="85"/>
      <c r="HVI11" s="85"/>
      <c r="HVJ11" s="85"/>
      <c r="HVK11" s="85"/>
      <c r="HVL11" s="85"/>
      <c r="HVM11" s="85"/>
      <c r="HVN11" s="85"/>
      <c r="HVO11" s="85"/>
      <c r="HVP11" s="85"/>
      <c r="HVQ11" s="85"/>
      <c r="HVR11" s="85"/>
      <c r="HVS11" s="85"/>
      <c r="HVT11" s="85"/>
      <c r="HVU11" s="85"/>
      <c r="HVV11" s="85"/>
      <c r="HVW11" s="85"/>
      <c r="HVX11" s="85"/>
      <c r="HVY11" s="85"/>
      <c r="HVZ11" s="85"/>
      <c r="HWA11" s="85"/>
      <c r="HWB11" s="85"/>
      <c r="HWC11" s="85"/>
      <c r="HWD11" s="85"/>
      <c r="HWE11" s="85"/>
      <c r="HWF11" s="85"/>
      <c r="HWG11" s="85"/>
      <c r="HWH11" s="85"/>
      <c r="HWI11" s="85"/>
      <c r="HWJ11" s="85"/>
      <c r="HWK11" s="85"/>
      <c r="HWL11" s="85"/>
      <c r="HWM11" s="85"/>
      <c r="HWN11" s="85"/>
      <c r="HWO11" s="85"/>
      <c r="HWP11" s="85"/>
      <c r="HWQ11" s="85"/>
      <c r="HWR11" s="85"/>
      <c r="HWS11" s="85"/>
      <c r="HWT11" s="85"/>
      <c r="HWU11" s="85"/>
      <c r="HWV11" s="85"/>
      <c r="HWW11" s="85"/>
      <c r="HWX11" s="85"/>
      <c r="HWY11" s="85"/>
      <c r="HWZ11" s="85"/>
      <c r="HXA11" s="85"/>
      <c r="HXB11" s="85"/>
      <c r="HXC11" s="85"/>
      <c r="HXD11" s="85"/>
      <c r="HXE11" s="85"/>
      <c r="HXF11" s="85"/>
      <c r="HXG11" s="85"/>
      <c r="HXH11" s="85"/>
      <c r="HXI11" s="85"/>
      <c r="HXJ11" s="85"/>
      <c r="HXK11" s="85"/>
      <c r="HXL11" s="85"/>
      <c r="HXM11" s="85"/>
      <c r="HXN11" s="85"/>
      <c r="HXO11" s="85"/>
      <c r="HXP11" s="85"/>
      <c r="HXQ11" s="85"/>
      <c r="HXR11" s="85"/>
      <c r="HXS11" s="85"/>
      <c r="HXT11" s="85"/>
      <c r="HXU11" s="85"/>
      <c r="HXV11" s="85"/>
      <c r="HXW11" s="85"/>
      <c r="HXX11" s="85"/>
      <c r="HXY11" s="85"/>
      <c r="HXZ11" s="85"/>
      <c r="HYA11" s="85"/>
      <c r="HYB11" s="85"/>
      <c r="HYC11" s="85"/>
      <c r="HYD11" s="85"/>
      <c r="HYE11" s="85"/>
      <c r="HYF11" s="85"/>
      <c r="HYG11" s="85"/>
      <c r="HYH11" s="85"/>
      <c r="HYI11" s="85"/>
      <c r="HYJ11" s="85"/>
      <c r="HYK11" s="85"/>
      <c r="HYL11" s="85"/>
      <c r="HYM11" s="85"/>
      <c r="HYN11" s="85"/>
      <c r="HYO11" s="85"/>
      <c r="HYP11" s="85"/>
      <c r="HYQ11" s="85"/>
      <c r="HYR11" s="85"/>
      <c r="HYS11" s="85"/>
      <c r="HYT11" s="85"/>
      <c r="HYU11" s="85"/>
      <c r="HYV11" s="85"/>
      <c r="HYW11" s="85"/>
      <c r="HYX11" s="85"/>
      <c r="HYY11" s="85"/>
      <c r="HYZ11" s="85"/>
      <c r="HZA11" s="85"/>
      <c r="HZB11" s="85"/>
      <c r="HZC11" s="85"/>
      <c r="HZD11" s="85"/>
      <c r="HZE11" s="85"/>
      <c r="HZF11" s="85"/>
      <c r="HZG11" s="85"/>
      <c r="HZH11" s="85"/>
      <c r="HZI11" s="85"/>
      <c r="HZJ11" s="85"/>
      <c r="HZK11" s="85"/>
      <c r="HZL11" s="85"/>
      <c r="HZM11" s="85"/>
      <c r="HZN11" s="85"/>
      <c r="HZO11" s="85"/>
      <c r="HZP11" s="85"/>
      <c r="HZQ11" s="85"/>
      <c r="HZR11" s="85"/>
      <c r="HZS11" s="85"/>
      <c r="HZT11" s="85"/>
      <c r="HZU11" s="85"/>
      <c r="HZV11" s="85"/>
      <c r="HZW11" s="85"/>
      <c r="HZX11" s="85"/>
      <c r="HZY11" s="85"/>
      <c r="HZZ11" s="85"/>
      <c r="IAA11" s="85"/>
      <c r="IAB11" s="85"/>
      <c r="IAC11" s="85"/>
      <c r="IAD11" s="85"/>
      <c r="IAE11" s="85"/>
      <c r="IAF11" s="85"/>
      <c r="IAG11" s="85"/>
      <c r="IAH11" s="85"/>
      <c r="IAI11" s="85"/>
      <c r="IAJ11" s="85"/>
      <c r="IAK11" s="85"/>
      <c r="IAL11" s="85"/>
      <c r="IAM11" s="85"/>
      <c r="IAN11" s="85"/>
      <c r="IAO11" s="85"/>
      <c r="IAP11" s="85"/>
      <c r="IAQ11" s="85"/>
      <c r="IAR11" s="85"/>
      <c r="IAS11" s="85"/>
      <c r="IAT11" s="85"/>
      <c r="IAU11" s="85"/>
      <c r="IAV11" s="85"/>
      <c r="IAW11" s="85"/>
      <c r="IAX11" s="85"/>
      <c r="IAY11" s="85"/>
      <c r="IAZ11" s="85"/>
      <c r="IBA11" s="85"/>
      <c r="IBB11" s="85"/>
      <c r="IBC11" s="85"/>
      <c r="IBD11" s="85"/>
      <c r="IBE11" s="85"/>
      <c r="IBF11" s="85"/>
      <c r="IBG11" s="85"/>
      <c r="IBH11" s="85"/>
      <c r="IBI11" s="85"/>
      <c r="IBJ11" s="85"/>
      <c r="IBK11" s="85"/>
      <c r="IBL11" s="85"/>
      <c r="IBM11" s="85"/>
      <c r="IBN11" s="85"/>
      <c r="IBO11" s="85"/>
      <c r="IBP11" s="85"/>
      <c r="IBQ11" s="85"/>
      <c r="IBR11" s="85"/>
      <c r="IBS11" s="85"/>
      <c r="IBT11" s="85"/>
      <c r="IBU11" s="85"/>
      <c r="IBV11" s="85"/>
      <c r="IBW11" s="85"/>
      <c r="IBX11" s="85"/>
      <c r="IBY11" s="85"/>
      <c r="IBZ11" s="85"/>
      <c r="ICA11" s="85"/>
      <c r="ICB11" s="85"/>
      <c r="ICC11" s="85"/>
      <c r="ICD11" s="85"/>
      <c r="ICE11" s="85"/>
      <c r="ICF11" s="85"/>
      <c r="ICG11" s="85"/>
      <c r="ICH11" s="85"/>
      <c r="ICI11" s="85"/>
      <c r="ICJ11" s="85"/>
      <c r="ICK11" s="85"/>
      <c r="ICL11" s="85"/>
      <c r="ICM11" s="85"/>
      <c r="ICN11" s="85"/>
      <c r="ICO11" s="85"/>
      <c r="ICP11" s="85"/>
      <c r="ICQ11" s="85"/>
      <c r="ICR11" s="85"/>
      <c r="ICS11" s="85"/>
      <c r="ICT11" s="85"/>
      <c r="ICU11" s="85"/>
      <c r="ICV11" s="85"/>
      <c r="ICW11" s="85"/>
      <c r="ICX11" s="85"/>
      <c r="ICY11" s="85"/>
      <c r="ICZ11" s="85"/>
      <c r="IDA11" s="85"/>
      <c r="IDB11" s="85"/>
      <c r="IDC11" s="85"/>
      <c r="IDD11" s="85"/>
      <c r="IDE11" s="85"/>
      <c r="IDF11" s="85"/>
      <c r="IDG11" s="85"/>
      <c r="IDH11" s="85"/>
      <c r="IDI11" s="85"/>
      <c r="IDJ11" s="85"/>
      <c r="IDK11" s="85"/>
      <c r="IDL11" s="85"/>
      <c r="IDM11" s="85"/>
      <c r="IDN11" s="85"/>
      <c r="IDO11" s="85"/>
      <c r="IDP11" s="85"/>
      <c r="IDQ11" s="85"/>
      <c r="IDR11" s="85"/>
      <c r="IDS11" s="85"/>
      <c r="IDT11" s="85"/>
      <c r="IDU11" s="85"/>
      <c r="IDV11" s="85"/>
      <c r="IDW11" s="85"/>
      <c r="IDX11" s="85"/>
      <c r="IDY11" s="85"/>
      <c r="IDZ11" s="85"/>
      <c r="IEA11" s="85"/>
      <c r="IEB11" s="85"/>
      <c r="IEC11" s="85"/>
      <c r="IED11" s="85"/>
      <c r="IEE11" s="85"/>
      <c r="IEF11" s="85"/>
      <c r="IEG11" s="85"/>
      <c r="IEH11" s="85"/>
      <c r="IEI11" s="85"/>
      <c r="IEJ11" s="85"/>
      <c r="IEK11" s="85"/>
      <c r="IEL11" s="85"/>
      <c r="IEM11" s="85"/>
      <c r="IEN11" s="85"/>
      <c r="IEO11" s="85"/>
      <c r="IEP11" s="85"/>
      <c r="IEQ11" s="85"/>
      <c r="IER11" s="85"/>
      <c r="IES11" s="85"/>
      <c r="IET11" s="85"/>
      <c r="IEU11" s="85"/>
      <c r="IEV11" s="85"/>
      <c r="IEW11" s="85"/>
      <c r="IEX11" s="85"/>
      <c r="IEY11" s="85"/>
      <c r="IEZ11" s="85"/>
      <c r="IFA11" s="85"/>
      <c r="IFB11" s="85"/>
      <c r="IFC11" s="85"/>
      <c r="IFD11" s="85"/>
      <c r="IFE11" s="85"/>
      <c r="IFF11" s="85"/>
      <c r="IFG11" s="85"/>
      <c r="IFH11" s="85"/>
      <c r="IFI11" s="85"/>
      <c r="IFJ11" s="85"/>
      <c r="IFK11" s="85"/>
      <c r="IFL11" s="85"/>
      <c r="IFM11" s="85"/>
      <c r="IFN11" s="85"/>
      <c r="IFO11" s="85"/>
      <c r="IFP11" s="85"/>
      <c r="IFQ11" s="85"/>
      <c r="IFR11" s="85"/>
      <c r="IFS11" s="85"/>
      <c r="IFT11" s="85"/>
      <c r="IFU11" s="85"/>
      <c r="IFV11" s="85"/>
      <c r="IFW11" s="85"/>
      <c r="IFX11" s="85"/>
      <c r="IFY11" s="85"/>
      <c r="IFZ11" s="85"/>
      <c r="IGA11" s="85"/>
      <c r="IGB11" s="85"/>
      <c r="IGC11" s="85"/>
      <c r="IGD11" s="85"/>
      <c r="IGE11" s="85"/>
      <c r="IGF11" s="85"/>
      <c r="IGG11" s="85"/>
      <c r="IGH11" s="85"/>
      <c r="IGI11" s="85"/>
      <c r="IGJ11" s="85"/>
      <c r="IGK11" s="85"/>
      <c r="IGL11" s="85"/>
      <c r="IGM11" s="85"/>
      <c r="IGN11" s="85"/>
      <c r="IGO11" s="85"/>
      <c r="IGP11" s="85"/>
      <c r="IGQ11" s="85"/>
      <c r="IGR11" s="85"/>
      <c r="IGS11" s="85"/>
      <c r="IGT11" s="85"/>
      <c r="IGU11" s="85"/>
      <c r="IGV11" s="85"/>
      <c r="IGW11" s="85"/>
      <c r="IGX11" s="85"/>
      <c r="IGY11" s="85"/>
      <c r="IGZ11" s="85"/>
      <c r="IHA11" s="85"/>
      <c r="IHB11" s="85"/>
      <c r="IHC11" s="85"/>
      <c r="IHD11" s="85"/>
      <c r="IHE11" s="85"/>
      <c r="IHF11" s="85"/>
      <c r="IHG11" s="85"/>
      <c r="IHH11" s="85"/>
      <c r="IHI11" s="85"/>
      <c r="IHJ11" s="85"/>
      <c r="IHK11" s="85"/>
      <c r="IHL11" s="85"/>
      <c r="IHM11" s="85"/>
      <c r="IHN11" s="85"/>
      <c r="IHO11" s="85"/>
      <c r="IHP11" s="85"/>
      <c r="IHQ11" s="85"/>
      <c r="IHR11" s="85"/>
      <c r="IHS11" s="85"/>
      <c r="IHT11" s="85"/>
      <c r="IHU11" s="85"/>
      <c r="IHV11" s="85"/>
      <c r="IHW11" s="85"/>
      <c r="IHX11" s="85"/>
      <c r="IHY11" s="85"/>
      <c r="IHZ11" s="85"/>
      <c r="IIA11" s="85"/>
      <c r="IIB11" s="85"/>
      <c r="IIC11" s="85"/>
      <c r="IID11" s="85"/>
      <c r="IIE11" s="85"/>
      <c r="IIF11" s="85"/>
      <c r="IIG11" s="85"/>
      <c r="IIH11" s="85"/>
      <c r="III11" s="85"/>
      <c r="IIJ11" s="85"/>
      <c r="IIK11" s="85"/>
      <c r="IIL11" s="85"/>
      <c r="IIM11" s="85"/>
      <c r="IIN11" s="85"/>
      <c r="IIO11" s="85"/>
      <c r="IIP11" s="85"/>
      <c r="IIQ11" s="85"/>
      <c r="IIR11" s="85"/>
      <c r="IIS11" s="85"/>
      <c r="IIT11" s="85"/>
      <c r="IIU11" s="85"/>
      <c r="IIV11" s="85"/>
      <c r="IIW11" s="85"/>
      <c r="IIX11" s="85"/>
      <c r="IIY11" s="85"/>
      <c r="IIZ11" s="85"/>
      <c r="IJA11" s="85"/>
      <c r="IJB11" s="85"/>
      <c r="IJC11" s="85"/>
      <c r="IJD11" s="85"/>
      <c r="IJE11" s="85"/>
      <c r="IJF11" s="85"/>
      <c r="IJG11" s="85"/>
      <c r="IJH11" s="85"/>
      <c r="IJI11" s="85"/>
      <c r="IJJ11" s="85"/>
      <c r="IJK11" s="85"/>
      <c r="IJL11" s="85"/>
      <c r="IJM11" s="85"/>
      <c r="IJN11" s="85"/>
      <c r="IJO11" s="85"/>
      <c r="IJP11" s="85"/>
      <c r="IJQ11" s="85"/>
      <c r="IJR11" s="85"/>
      <c r="IJS11" s="85"/>
      <c r="IJT11" s="85"/>
      <c r="IJU11" s="85"/>
      <c r="IJV11" s="85"/>
      <c r="IJW11" s="85"/>
      <c r="IJX11" s="85"/>
      <c r="IJY11" s="85"/>
      <c r="IJZ11" s="85"/>
      <c r="IKA11" s="85"/>
      <c r="IKB11" s="85"/>
      <c r="IKC11" s="85"/>
      <c r="IKD11" s="85"/>
      <c r="IKE11" s="85"/>
      <c r="IKF11" s="85"/>
      <c r="IKG11" s="85"/>
      <c r="IKH11" s="85"/>
      <c r="IKI11" s="85"/>
      <c r="IKJ11" s="85"/>
      <c r="IKK11" s="85"/>
      <c r="IKL11" s="85"/>
      <c r="IKM11" s="85"/>
      <c r="IKN11" s="85"/>
      <c r="IKO11" s="85"/>
      <c r="IKP11" s="85"/>
      <c r="IKQ11" s="85"/>
      <c r="IKR11" s="85"/>
      <c r="IKS11" s="85"/>
      <c r="IKT11" s="85"/>
      <c r="IKU11" s="85"/>
      <c r="IKV11" s="85"/>
      <c r="IKW11" s="85"/>
      <c r="IKX11" s="85"/>
      <c r="IKY11" s="85"/>
      <c r="IKZ11" s="85"/>
      <c r="ILA11" s="85"/>
      <c r="ILB11" s="85"/>
      <c r="ILC11" s="85"/>
      <c r="ILD11" s="85"/>
      <c r="ILE11" s="85"/>
      <c r="ILF11" s="85"/>
      <c r="ILG11" s="85"/>
      <c r="ILH11" s="85"/>
      <c r="ILI11" s="85"/>
      <c r="ILJ11" s="85"/>
      <c r="ILK11" s="85"/>
      <c r="ILL11" s="85"/>
      <c r="ILM11" s="85"/>
      <c r="ILN11" s="85"/>
      <c r="ILO11" s="85"/>
      <c r="ILP11" s="85"/>
      <c r="ILQ11" s="85"/>
      <c r="ILR11" s="85"/>
      <c r="ILS11" s="85"/>
      <c r="ILT11" s="85"/>
      <c r="ILU11" s="85"/>
      <c r="ILV11" s="85"/>
      <c r="ILW11" s="85"/>
      <c r="ILX11" s="85"/>
      <c r="ILY11" s="85"/>
      <c r="ILZ11" s="85"/>
      <c r="IMA11" s="85"/>
      <c r="IMB11" s="85"/>
      <c r="IMC11" s="85"/>
      <c r="IMD11" s="85"/>
      <c r="IME11" s="85"/>
      <c r="IMF11" s="85"/>
      <c r="IMG11" s="85"/>
      <c r="IMH11" s="85"/>
      <c r="IMI11" s="85"/>
      <c r="IMJ11" s="85"/>
      <c r="IMK11" s="85"/>
      <c r="IML11" s="85"/>
      <c r="IMM11" s="85"/>
      <c r="IMN11" s="85"/>
      <c r="IMO11" s="85"/>
      <c r="IMP11" s="85"/>
      <c r="IMQ11" s="85"/>
      <c r="IMR11" s="85"/>
      <c r="IMS11" s="85"/>
      <c r="IMT11" s="85"/>
      <c r="IMU11" s="85"/>
      <c r="IMV11" s="85"/>
      <c r="IMW11" s="85"/>
      <c r="IMX11" s="85"/>
      <c r="IMY11" s="85"/>
      <c r="IMZ11" s="85"/>
      <c r="INA11" s="85"/>
      <c r="INB11" s="85"/>
      <c r="INC11" s="85"/>
      <c r="IND11" s="85"/>
      <c r="INE11" s="85"/>
      <c r="INF11" s="85"/>
      <c r="ING11" s="85"/>
      <c r="INH11" s="85"/>
      <c r="INI11" s="85"/>
      <c r="INJ11" s="85"/>
      <c r="INK11" s="85"/>
      <c r="INL11" s="85"/>
      <c r="INM11" s="85"/>
      <c r="INN11" s="85"/>
      <c r="INO11" s="85"/>
      <c r="INP11" s="85"/>
      <c r="INQ11" s="85"/>
      <c r="INR11" s="85"/>
      <c r="INS11" s="85"/>
      <c r="INT11" s="85"/>
      <c r="INU11" s="85"/>
      <c r="INV11" s="85"/>
      <c r="INW11" s="85"/>
      <c r="INX11" s="85"/>
      <c r="INY11" s="85"/>
      <c r="INZ11" s="85"/>
      <c r="IOA11" s="85"/>
      <c r="IOB11" s="85"/>
      <c r="IOC11" s="85"/>
      <c r="IOD11" s="85"/>
      <c r="IOE11" s="85"/>
      <c r="IOF11" s="85"/>
      <c r="IOG11" s="85"/>
      <c r="IOH11" s="85"/>
      <c r="IOI11" s="85"/>
      <c r="IOJ11" s="85"/>
      <c r="IOK11" s="85"/>
      <c r="IOL11" s="85"/>
      <c r="IOM11" s="85"/>
      <c r="ION11" s="85"/>
      <c r="IOO11" s="85"/>
      <c r="IOP11" s="85"/>
      <c r="IOQ11" s="85"/>
      <c r="IOR11" s="85"/>
      <c r="IOS11" s="85"/>
      <c r="IOT11" s="85"/>
      <c r="IOU11" s="85"/>
      <c r="IOV11" s="85"/>
      <c r="IOW11" s="85"/>
      <c r="IOX11" s="85"/>
      <c r="IOY11" s="85"/>
      <c r="IOZ11" s="85"/>
      <c r="IPA11" s="85"/>
      <c r="IPB11" s="85"/>
      <c r="IPC11" s="85"/>
      <c r="IPD11" s="85"/>
      <c r="IPE11" s="85"/>
      <c r="IPF11" s="85"/>
      <c r="IPG11" s="85"/>
      <c r="IPH11" s="85"/>
      <c r="IPI11" s="85"/>
      <c r="IPJ11" s="85"/>
      <c r="IPK11" s="85"/>
      <c r="IPL11" s="85"/>
      <c r="IPM11" s="85"/>
      <c r="IPN11" s="85"/>
      <c r="IPO11" s="85"/>
      <c r="IPP11" s="85"/>
      <c r="IPQ11" s="85"/>
      <c r="IPR11" s="85"/>
      <c r="IPS11" s="85"/>
      <c r="IPT11" s="85"/>
      <c r="IPU11" s="85"/>
      <c r="IPV11" s="85"/>
      <c r="IPW11" s="85"/>
      <c r="IPX11" s="85"/>
      <c r="IPY11" s="85"/>
      <c r="IPZ11" s="85"/>
      <c r="IQA11" s="85"/>
      <c r="IQB11" s="85"/>
      <c r="IQC11" s="85"/>
      <c r="IQD11" s="85"/>
      <c r="IQE11" s="85"/>
      <c r="IQF11" s="85"/>
      <c r="IQG11" s="85"/>
      <c r="IQH11" s="85"/>
      <c r="IQI11" s="85"/>
      <c r="IQJ11" s="85"/>
      <c r="IQK11" s="85"/>
      <c r="IQL11" s="85"/>
      <c r="IQM11" s="85"/>
      <c r="IQN11" s="85"/>
      <c r="IQO11" s="85"/>
      <c r="IQP11" s="85"/>
      <c r="IQQ11" s="85"/>
      <c r="IQR11" s="85"/>
      <c r="IQS11" s="85"/>
      <c r="IQT11" s="85"/>
      <c r="IQU11" s="85"/>
      <c r="IQV11" s="85"/>
      <c r="IQW11" s="85"/>
      <c r="IQX11" s="85"/>
      <c r="IQY11" s="85"/>
      <c r="IQZ11" s="85"/>
      <c r="IRA11" s="85"/>
      <c r="IRB11" s="85"/>
      <c r="IRC11" s="85"/>
      <c r="IRD11" s="85"/>
      <c r="IRE11" s="85"/>
      <c r="IRF11" s="85"/>
      <c r="IRG11" s="85"/>
      <c r="IRH11" s="85"/>
      <c r="IRI11" s="85"/>
      <c r="IRJ11" s="85"/>
      <c r="IRK11" s="85"/>
      <c r="IRL11" s="85"/>
      <c r="IRM11" s="85"/>
      <c r="IRN11" s="85"/>
      <c r="IRO11" s="85"/>
      <c r="IRP11" s="85"/>
      <c r="IRQ11" s="85"/>
      <c r="IRR11" s="85"/>
      <c r="IRS11" s="85"/>
      <c r="IRT11" s="85"/>
      <c r="IRU11" s="85"/>
      <c r="IRV11" s="85"/>
      <c r="IRW11" s="85"/>
      <c r="IRX11" s="85"/>
      <c r="IRY11" s="85"/>
      <c r="IRZ11" s="85"/>
      <c r="ISA11" s="85"/>
      <c r="ISB11" s="85"/>
      <c r="ISC11" s="85"/>
      <c r="ISD11" s="85"/>
      <c r="ISE11" s="85"/>
      <c r="ISF11" s="85"/>
      <c r="ISG11" s="85"/>
      <c r="ISH11" s="85"/>
      <c r="ISI11" s="85"/>
      <c r="ISJ11" s="85"/>
      <c r="ISK11" s="85"/>
      <c r="ISL11" s="85"/>
      <c r="ISM11" s="85"/>
      <c r="ISN11" s="85"/>
      <c r="ISO11" s="85"/>
      <c r="ISP11" s="85"/>
      <c r="ISQ11" s="85"/>
      <c r="ISR11" s="85"/>
      <c r="ISS11" s="85"/>
      <c r="IST11" s="85"/>
      <c r="ISU11" s="85"/>
      <c r="ISV11" s="85"/>
      <c r="ISW11" s="85"/>
      <c r="ISX11" s="85"/>
      <c r="ISY11" s="85"/>
      <c r="ISZ11" s="85"/>
      <c r="ITA11" s="85"/>
      <c r="ITB11" s="85"/>
      <c r="ITC11" s="85"/>
      <c r="ITD11" s="85"/>
      <c r="ITE11" s="85"/>
      <c r="ITF11" s="85"/>
      <c r="ITG11" s="85"/>
      <c r="ITH11" s="85"/>
      <c r="ITI11" s="85"/>
      <c r="ITJ11" s="85"/>
      <c r="ITK11" s="85"/>
      <c r="ITL11" s="85"/>
      <c r="ITM11" s="85"/>
      <c r="ITN11" s="85"/>
      <c r="ITO11" s="85"/>
      <c r="ITP11" s="85"/>
      <c r="ITQ11" s="85"/>
      <c r="ITR11" s="85"/>
      <c r="ITS11" s="85"/>
      <c r="ITT11" s="85"/>
      <c r="ITU11" s="85"/>
      <c r="ITV11" s="85"/>
      <c r="ITW11" s="85"/>
      <c r="ITX11" s="85"/>
      <c r="ITY11" s="85"/>
      <c r="ITZ11" s="85"/>
      <c r="IUA11" s="85"/>
      <c r="IUB11" s="85"/>
      <c r="IUC11" s="85"/>
      <c r="IUD11" s="85"/>
      <c r="IUE11" s="85"/>
      <c r="IUF11" s="85"/>
      <c r="IUG11" s="85"/>
      <c r="IUH11" s="85"/>
      <c r="IUI11" s="85"/>
      <c r="IUJ11" s="85"/>
      <c r="IUK11" s="85"/>
      <c r="IUL11" s="85"/>
      <c r="IUM11" s="85"/>
      <c r="IUN11" s="85"/>
      <c r="IUO11" s="85"/>
      <c r="IUP11" s="85"/>
      <c r="IUQ11" s="85"/>
      <c r="IUR11" s="85"/>
      <c r="IUS11" s="85"/>
      <c r="IUT11" s="85"/>
      <c r="IUU11" s="85"/>
      <c r="IUV11" s="85"/>
      <c r="IUW11" s="85"/>
      <c r="IUX11" s="85"/>
      <c r="IUY11" s="85"/>
      <c r="IUZ11" s="85"/>
      <c r="IVA11" s="85"/>
      <c r="IVB11" s="85"/>
      <c r="IVC11" s="85"/>
      <c r="IVD11" s="85"/>
      <c r="IVE11" s="85"/>
      <c r="IVF11" s="85"/>
      <c r="IVG11" s="85"/>
      <c r="IVH11" s="85"/>
      <c r="IVI11" s="85"/>
      <c r="IVJ11" s="85"/>
      <c r="IVK11" s="85"/>
      <c r="IVL11" s="85"/>
      <c r="IVM11" s="85"/>
      <c r="IVN11" s="85"/>
      <c r="IVO11" s="85"/>
      <c r="IVP11" s="85"/>
      <c r="IVQ11" s="85"/>
      <c r="IVR11" s="85"/>
      <c r="IVS11" s="85"/>
      <c r="IVT11" s="85"/>
      <c r="IVU11" s="85"/>
      <c r="IVV11" s="85"/>
      <c r="IVW11" s="85"/>
      <c r="IVX11" s="85"/>
      <c r="IVY11" s="85"/>
      <c r="IVZ11" s="85"/>
      <c r="IWA11" s="85"/>
      <c r="IWB11" s="85"/>
      <c r="IWC11" s="85"/>
      <c r="IWD11" s="85"/>
      <c r="IWE11" s="85"/>
      <c r="IWF11" s="85"/>
      <c r="IWG11" s="85"/>
      <c r="IWH11" s="85"/>
      <c r="IWI11" s="85"/>
      <c r="IWJ11" s="85"/>
      <c r="IWK11" s="85"/>
      <c r="IWL11" s="85"/>
      <c r="IWM11" s="85"/>
      <c r="IWN11" s="85"/>
      <c r="IWO11" s="85"/>
      <c r="IWP11" s="85"/>
      <c r="IWQ11" s="85"/>
      <c r="IWR11" s="85"/>
      <c r="IWS11" s="85"/>
      <c r="IWT11" s="85"/>
      <c r="IWU11" s="85"/>
      <c r="IWV11" s="85"/>
      <c r="IWW11" s="85"/>
      <c r="IWX11" s="85"/>
      <c r="IWY11" s="85"/>
      <c r="IWZ11" s="85"/>
      <c r="IXA11" s="85"/>
      <c r="IXB11" s="85"/>
      <c r="IXC11" s="85"/>
      <c r="IXD11" s="85"/>
      <c r="IXE11" s="85"/>
      <c r="IXF11" s="85"/>
      <c r="IXG11" s="85"/>
      <c r="IXH11" s="85"/>
      <c r="IXI11" s="85"/>
      <c r="IXJ11" s="85"/>
      <c r="IXK11" s="85"/>
      <c r="IXL11" s="85"/>
      <c r="IXM11" s="85"/>
      <c r="IXN11" s="85"/>
      <c r="IXO11" s="85"/>
      <c r="IXP11" s="85"/>
      <c r="IXQ11" s="85"/>
      <c r="IXR11" s="85"/>
      <c r="IXS11" s="85"/>
      <c r="IXT11" s="85"/>
      <c r="IXU11" s="85"/>
      <c r="IXV11" s="85"/>
      <c r="IXW11" s="85"/>
      <c r="IXX11" s="85"/>
      <c r="IXY11" s="85"/>
      <c r="IXZ11" s="85"/>
      <c r="IYA11" s="85"/>
      <c r="IYB11" s="85"/>
      <c r="IYC11" s="85"/>
      <c r="IYD11" s="85"/>
      <c r="IYE11" s="85"/>
      <c r="IYF11" s="85"/>
      <c r="IYG11" s="85"/>
      <c r="IYH11" s="85"/>
      <c r="IYI11" s="85"/>
      <c r="IYJ11" s="85"/>
      <c r="IYK11" s="85"/>
      <c r="IYL11" s="85"/>
      <c r="IYM11" s="85"/>
      <c r="IYN11" s="85"/>
      <c r="IYO11" s="85"/>
      <c r="IYP11" s="85"/>
      <c r="IYQ11" s="85"/>
      <c r="IYR11" s="85"/>
      <c r="IYS11" s="85"/>
      <c r="IYT11" s="85"/>
      <c r="IYU11" s="85"/>
      <c r="IYV11" s="85"/>
      <c r="IYW11" s="85"/>
      <c r="IYX11" s="85"/>
      <c r="IYY11" s="85"/>
      <c r="IYZ11" s="85"/>
      <c r="IZA11" s="85"/>
      <c r="IZB11" s="85"/>
      <c r="IZC11" s="85"/>
      <c r="IZD11" s="85"/>
      <c r="IZE11" s="85"/>
      <c r="IZF11" s="85"/>
      <c r="IZG11" s="85"/>
      <c r="IZH11" s="85"/>
      <c r="IZI11" s="85"/>
      <c r="IZJ11" s="85"/>
      <c r="IZK11" s="85"/>
      <c r="IZL11" s="85"/>
      <c r="IZM11" s="85"/>
      <c r="IZN11" s="85"/>
      <c r="IZO11" s="85"/>
      <c r="IZP11" s="85"/>
      <c r="IZQ11" s="85"/>
      <c r="IZR11" s="85"/>
      <c r="IZS11" s="85"/>
      <c r="IZT11" s="85"/>
      <c r="IZU11" s="85"/>
      <c r="IZV11" s="85"/>
      <c r="IZW11" s="85"/>
      <c r="IZX11" s="85"/>
      <c r="IZY11" s="85"/>
      <c r="IZZ11" s="85"/>
      <c r="JAA11" s="85"/>
      <c r="JAB11" s="85"/>
      <c r="JAC11" s="85"/>
      <c r="JAD11" s="85"/>
      <c r="JAE11" s="85"/>
      <c r="JAF11" s="85"/>
      <c r="JAG11" s="85"/>
      <c r="JAH11" s="85"/>
      <c r="JAI11" s="85"/>
      <c r="JAJ11" s="85"/>
      <c r="JAK11" s="85"/>
      <c r="JAL11" s="85"/>
      <c r="JAM11" s="85"/>
      <c r="JAN11" s="85"/>
      <c r="JAO11" s="85"/>
      <c r="JAP11" s="85"/>
      <c r="JAQ11" s="85"/>
      <c r="JAR11" s="85"/>
      <c r="JAS11" s="85"/>
      <c r="JAT11" s="85"/>
      <c r="JAU11" s="85"/>
      <c r="JAV11" s="85"/>
      <c r="JAW11" s="85"/>
      <c r="JAX11" s="85"/>
      <c r="JAY11" s="85"/>
      <c r="JAZ11" s="85"/>
      <c r="JBA11" s="85"/>
      <c r="JBB11" s="85"/>
      <c r="JBC11" s="85"/>
      <c r="JBD11" s="85"/>
      <c r="JBE11" s="85"/>
      <c r="JBF11" s="85"/>
      <c r="JBG11" s="85"/>
      <c r="JBH11" s="85"/>
      <c r="JBI11" s="85"/>
      <c r="JBJ11" s="85"/>
      <c r="JBK11" s="85"/>
      <c r="JBL11" s="85"/>
      <c r="JBM11" s="85"/>
      <c r="JBN11" s="85"/>
      <c r="JBO11" s="85"/>
      <c r="JBP11" s="85"/>
      <c r="JBQ11" s="85"/>
      <c r="JBR11" s="85"/>
      <c r="JBS11" s="85"/>
      <c r="JBT11" s="85"/>
      <c r="JBU11" s="85"/>
      <c r="JBV11" s="85"/>
      <c r="JBW11" s="85"/>
      <c r="JBX11" s="85"/>
      <c r="JBY11" s="85"/>
      <c r="JBZ11" s="85"/>
      <c r="JCA11" s="85"/>
      <c r="JCB11" s="85"/>
      <c r="JCC11" s="85"/>
      <c r="JCD11" s="85"/>
      <c r="JCE11" s="85"/>
      <c r="JCF11" s="85"/>
      <c r="JCG11" s="85"/>
      <c r="JCH11" s="85"/>
      <c r="JCI11" s="85"/>
      <c r="JCJ11" s="85"/>
      <c r="JCK11" s="85"/>
      <c r="JCL11" s="85"/>
      <c r="JCM11" s="85"/>
      <c r="JCN11" s="85"/>
      <c r="JCO11" s="85"/>
      <c r="JCP11" s="85"/>
      <c r="JCQ11" s="85"/>
      <c r="JCR11" s="85"/>
      <c r="JCS11" s="85"/>
      <c r="JCT11" s="85"/>
      <c r="JCU11" s="85"/>
      <c r="JCV11" s="85"/>
      <c r="JCW11" s="85"/>
      <c r="JCX11" s="85"/>
      <c r="JCY11" s="85"/>
      <c r="JCZ11" s="85"/>
      <c r="JDA11" s="85"/>
      <c r="JDB11" s="85"/>
      <c r="JDC11" s="85"/>
      <c r="JDD11" s="85"/>
      <c r="JDE11" s="85"/>
      <c r="JDF11" s="85"/>
      <c r="JDG11" s="85"/>
      <c r="JDH11" s="85"/>
      <c r="JDI11" s="85"/>
      <c r="JDJ11" s="85"/>
      <c r="JDK11" s="85"/>
      <c r="JDL11" s="85"/>
      <c r="JDM11" s="85"/>
      <c r="JDN11" s="85"/>
      <c r="JDO11" s="85"/>
      <c r="JDP11" s="85"/>
      <c r="JDQ11" s="85"/>
      <c r="JDR11" s="85"/>
      <c r="JDS11" s="85"/>
      <c r="JDT11" s="85"/>
      <c r="JDU11" s="85"/>
      <c r="JDV11" s="85"/>
      <c r="JDW11" s="85"/>
      <c r="JDX11" s="85"/>
      <c r="JDY11" s="85"/>
      <c r="JDZ11" s="85"/>
      <c r="JEA11" s="85"/>
      <c r="JEB11" s="85"/>
      <c r="JEC11" s="85"/>
      <c r="JED11" s="85"/>
      <c r="JEE11" s="85"/>
      <c r="JEF11" s="85"/>
      <c r="JEG11" s="85"/>
      <c r="JEH11" s="85"/>
      <c r="JEI11" s="85"/>
      <c r="JEJ11" s="85"/>
      <c r="JEK11" s="85"/>
      <c r="JEL11" s="85"/>
      <c r="JEM11" s="85"/>
      <c r="JEN11" s="85"/>
      <c r="JEO11" s="85"/>
      <c r="JEP11" s="85"/>
      <c r="JEQ11" s="85"/>
      <c r="JER11" s="85"/>
      <c r="JES11" s="85"/>
      <c r="JET11" s="85"/>
      <c r="JEU11" s="85"/>
      <c r="JEV11" s="85"/>
      <c r="JEW11" s="85"/>
      <c r="JEX11" s="85"/>
      <c r="JEY11" s="85"/>
      <c r="JEZ11" s="85"/>
      <c r="JFA11" s="85"/>
      <c r="JFB11" s="85"/>
      <c r="JFC11" s="85"/>
      <c r="JFD11" s="85"/>
      <c r="JFE11" s="85"/>
      <c r="JFF11" s="85"/>
      <c r="JFG11" s="85"/>
      <c r="JFH11" s="85"/>
      <c r="JFI11" s="85"/>
      <c r="JFJ11" s="85"/>
      <c r="JFK11" s="85"/>
      <c r="JFL11" s="85"/>
      <c r="JFM11" s="85"/>
      <c r="JFN11" s="85"/>
      <c r="JFO11" s="85"/>
      <c r="JFP11" s="85"/>
      <c r="JFQ11" s="85"/>
      <c r="JFR11" s="85"/>
      <c r="JFS11" s="85"/>
      <c r="JFT11" s="85"/>
      <c r="JFU11" s="85"/>
      <c r="JFV11" s="85"/>
      <c r="JFW11" s="85"/>
      <c r="JFX11" s="85"/>
      <c r="JFY11" s="85"/>
      <c r="JFZ11" s="85"/>
      <c r="JGA11" s="85"/>
      <c r="JGB11" s="85"/>
      <c r="JGC11" s="85"/>
      <c r="JGD11" s="85"/>
      <c r="JGE11" s="85"/>
      <c r="JGF11" s="85"/>
      <c r="JGG11" s="85"/>
      <c r="JGH11" s="85"/>
      <c r="JGI11" s="85"/>
      <c r="JGJ11" s="85"/>
      <c r="JGK11" s="85"/>
      <c r="JGL11" s="85"/>
      <c r="JGM11" s="85"/>
      <c r="JGN11" s="85"/>
      <c r="JGO11" s="85"/>
      <c r="JGP11" s="85"/>
      <c r="JGQ11" s="85"/>
      <c r="JGR11" s="85"/>
      <c r="JGS11" s="85"/>
      <c r="JGT11" s="85"/>
      <c r="JGU11" s="85"/>
      <c r="JGV11" s="85"/>
      <c r="JGW11" s="85"/>
      <c r="JGX11" s="85"/>
      <c r="JGY11" s="85"/>
      <c r="JGZ11" s="85"/>
      <c r="JHA11" s="85"/>
      <c r="JHB11" s="85"/>
      <c r="JHC11" s="85"/>
      <c r="JHD11" s="85"/>
      <c r="JHE11" s="85"/>
      <c r="JHF11" s="85"/>
      <c r="JHG11" s="85"/>
      <c r="JHH11" s="85"/>
      <c r="JHI11" s="85"/>
      <c r="JHJ11" s="85"/>
      <c r="JHK11" s="85"/>
      <c r="JHL11" s="85"/>
      <c r="JHM11" s="85"/>
      <c r="JHN11" s="85"/>
      <c r="JHO11" s="85"/>
      <c r="JHP11" s="85"/>
      <c r="JHQ11" s="85"/>
      <c r="JHR11" s="85"/>
      <c r="JHS11" s="85"/>
      <c r="JHT11" s="85"/>
      <c r="JHU11" s="85"/>
      <c r="JHV11" s="85"/>
      <c r="JHW11" s="85"/>
      <c r="JHX11" s="85"/>
      <c r="JHY11" s="85"/>
      <c r="JHZ11" s="85"/>
      <c r="JIA11" s="85"/>
      <c r="JIB11" s="85"/>
      <c r="JIC11" s="85"/>
      <c r="JID11" s="85"/>
      <c r="JIE11" s="85"/>
      <c r="JIF11" s="85"/>
      <c r="JIG11" s="85"/>
      <c r="JIH11" s="85"/>
      <c r="JII11" s="85"/>
      <c r="JIJ11" s="85"/>
      <c r="JIK11" s="85"/>
      <c r="JIL11" s="85"/>
      <c r="JIM11" s="85"/>
      <c r="JIN11" s="85"/>
      <c r="JIO11" s="85"/>
      <c r="JIP11" s="85"/>
      <c r="JIQ11" s="85"/>
      <c r="JIR11" s="85"/>
      <c r="JIS11" s="85"/>
      <c r="JIT11" s="85"/>
      <c r="JIU11" s="85"/>
      <c r="JIV11" s="85"/>
      <c r="JIW11" s="85"/>
      <c r="JIX11" s="85"/>
      <c r="JIY11" s="85"/>
      <c r="JIZ11" s="85"/>
      <c r="JJA11" s="85"/>
      <c r="JJB11" s="85"/>
      <c r="JJC11" s="85"/>
      <c r="JJD11" s="85"/>
      <c r="JJE11" s="85"/>
      <c r="JJF11" s="85"/>
      <c r="JJG11" s="85"/>
      <c r="JJH11" s="85"/>
      <c r="JJI11" s="85"/>
      <c r="JJJ11" s="85"/>
      <c r="JJK11" s="85"/>
      <c r="JJL11" s="85"/>
      <c r="JJM11" s="85"/>
      <c r="JJN11" s="85"/>
      <c r="JJO11" s="85"/>
      <c r="JJP11" s="85"/>
      <c r="JJQ11" s="85"/>
      <c r="JJR11" s="85"/>
      <c r="JJS11" s="85"/>
      <c r="JJT11" s="85"/>
      <c r="JJU11" s="85"/>
      <c r="JJV11" s="85"/>
      <c r="JJW11" s="85"/>
      <c r="JJX11" s="85"/>
      <c r="JJY11" s="85"/>
      <c r="JJZ11" s="85"/>
      <c r="JKA11" s="85"/>
      <c r="JKB11" s="85"/>
      <c r="JKC11" s="85"/>
      <c r="JKD11" s="85"/>
      <c r="JKE11" s="85"/>
      <c r="JKF11" s="85"/>
      <c r="JKG11" s="85"/>
      <c r="JKH11" s="85"/>
      <c r="JKI11" s="85"/>
      <c r="JKJ11" s="85"/>
      <c r="JKK11" s="85"/>
      <c r="JKL11" s="85"/>
      <c r="JKM11" s="85"/>
      <c r="JKN11" s="85"/>
      <c r="JKO11" s="85"/>
      <c r="JKP11" s="85"/>
      <c r="JKQ11" s="85"/>
      <c r="JKR11" s="85"/>
      <c r="JKS11" s="85"/>
      <c r="JKT11" s="85"/>
      <c r="JKU11" s="85"/>
      <c r="JKV11" s="85"/>
      <c r="JKW11" s="85"/>
      <c r="JKX11" s="85"/>
      <c r="JKY11" s="85"/>
      <c r="JKZ11" s="85"/>
      <c r="JLA11" s="85"/>
      <c r="JLB11" s="85"/>
      <c r="JLC11" s="85"/>
      <c r="JLD11" s="85"/>
      <c r="JLE11" s="85"/>
      <c r="JLF11" s="85"/>
      <c r="JLG11" s="85"/>
      <c r="JLH11" s="85"/>
      <c r="JLI11" s="85"/>
      <c r="JLJ11" s="85"/>
      <c r="JLK11" s="85"/>
      <c r="JLL11" s="85"/>
      <c r="JLM11" s="85"/>
      <c r="JLN11" s="85"/>
      <c r="JLO11" s="85"/>
      <c r="JLP11" s="85"/>
      <c r="JLQ11" s="85"/>
      <c r="JLR11" s="85"/>
      <c r="JLS11" s="85"/>
      <c r="JLT11" s="85"/>
      <c r="JLU11" s="85"/>
      <c r="JLV11" s="85"/>
      <c r="JLW11" s="85"/>
      <c r="JLX11" s="85"/>
      <c r="JLY11" s="85"/>
      <c r="JLZ11" s="85"/>
      <c r="JMA11" s="85"/>
      <c r="JMB11" s="85"/>
      <c r="JMC11" s="85"/>
      <c r="JMD11" s="85"/>
      <c r="JME11" s="85"/>
      <c r="JMF11" s="85"/>
      <c r="JMG11" s="85"/>
      <c r="JMH11" s="85"/>
      <c r="JMI11" s="85"/>
      <c r="JMJ11" s="85"/>
      <c r="JMK11" s="85"/>
      <c r="JML11" s="85"/>
      <c r="JMM11" s="85"/>
      <c r="JMN11" s="85"/>
      <c r="JMO11" s="85"/>
      <c r="JMP11" s="85"/>
      <c r="JMQ11" s="85"/>
      <c r="JMR11" s="85"/>
      <c r="JMS11" s="85"/>
      <c r="JMT11" s="85"/>
      <c r="JMU11" s="85"/>
      <c r="JMV11" s="85"/>
      <c r="JMW11" s="85"/>
      <c r="JMX11" s="85"/>
      <c r="JMY11" s="85"/>
      <c r="JMZ11" s="85"/>
      <c r="JNA11" s="85"/>
      <c r="JNB11" s="85"/>
      <c r="JNC11" s="85"/>
      <c r="JND11" s="85"/>
      <c r="JNE11" s="85"/>
      <c r="JNF11" s="85"/>
      <c r="JNG11" s="85"/>
      <c r="JNH11" s="85"/>
      <c r="JNI11" s="85"/>
      <c r="JNJ11" s="85"/>
      <c r="JNK11" s="85"/>
      <c r="JNL11" s="85"/>
      <c r="JNM11" s="85"/>
      <c r="JNN11" s="85"/>
      <c r="JNO11" s="85"/>
      <c r="JNP11" s="85"/>
      <c r="JNQ11" s="85"/>
      <c r="JNR11" s="85"/>
      <c r="JNS11" s="85"/>
      <c r="JNT11" s="85"/>
      <c r="JNU11" s="85"/>
      <c r="JNV11" s="85"/>
      <c r="JNW11" s="85"/>
      <c r="JNX11" s="85"/>
      <c r="JNY11" s="85"/>
      <c r="JNZ11" s="85"/>
      <c r="JOA11" s="85"/>
      <c r="JOB11" s="85"/>
      <c r="JOC11" s="85"/>
      <c r="JOD11" s="85"/>
      <c r="JOE11" s="85"/>
      <c r="JOF11" s="85"/>
      <c r="JOG11" s="85"/>
      <c r="JOH11" s="85"/>
      <c r="JOI11" s="85"/>
      <c r="JOJ11" s="85"/>
      <c r="JOK11" s="85"/>
      <c r="JOL11" s="85"/>
      <c r="JOM11" s="85"/>
      <c r="JON11" s="85"/>
      <c r="JOO11" s="85"/>
      <c r="JOP11" s="85"/>
      <c r="JOQ11" s="85"/>
      <c r="JOR11" s="85"/>
      <c r="JOS11" s="85"/>
      <c r="JOT11" s="85"/>
      <c r="JOU11" s="85"/>
      <c r="JOV11" s="85"/>
      <c r="JOW11" s="85"/>
      <c r="JOX11" s="85"/>
      <c r="JOY11" s="85"/>
      <c r="JOZ11" s="85"/>
      <c r="JPA11" s="85"/>
      <c r="JPB11" s="85"/>
      <c r="JPC11" s="85"/>
      <c r="JPD11" s="85"/>
      <c r="JPE11" s="85"/>
      <c r="JPF11" s="85"/>
      <c r="JPG11" s="85"/>
      <c r="JPH11" s="85"/>
      <c r="JPI11" s="85"/>
      <c r="JPJ11" s="85"/>
      <c r="JPK11" s="85"/>
      <c r="JPL11" s="85"/>
      <c r="JPM11" s="85"/>
      <c r="JPN11" s="85"/>
      <c r="JPO11" s="85"/>
      <c r="JPP11" s="85"/>
      <c r="JPQ11" s="85"/>
      <c r="JPR11" s="85"/>
      <c r="JPS11" s="85"/>
      <c r="JPT11" s="85"/>
      <c r="JPU11" s="85"/>
      <c r="JPV11" s="85"/>
      <c r="JPW11" s="85"/>
      <c r="JPX11" s="85"/>
      <c r="JPY11" s="85"/>
      <c r="JPZ11" s="85"/>
      <c r="JQA11" s="85"/>
      <c r="JQB11" s="85"/>
      <c r="JQC11" s="85"/>
      <c r="JQD11" s="85"/>
      <c r="JQE11" s="85"/>
      <c r="JQF11" s="85"/>
      <c r="JQG11" s="85"/>
      <c r="JQH11" s="85"/>
      <c r="JQI11" s="85"/>
      <c r="JQJ11" s="85"/>
      <c r="JQK11" s="85"/>
      <c r="JQL11" s="85"/>
      <c r="JQM11" s="85"/>
      <c r="JQN11" s="85"/>
      <c r="JQO11" s="85"/>
      <c r="JQP11" s="85"/>
      <c r="JQQ11" s="85"/>
      <c r="JQR11" s="85"/>
      <c r="JQS11" s="85"/>
      <c r="JQT11" s="85"/>
      <c r="JQU11" s="85"/>
      <c r="JQV11" s="85"/>
      <c r="JQW11" s="85"/>
      <c r="JQX11" s="85"/>
      <c r="JQY11" s="85"/>
      <c r="JQZ11" s="85"/>
      <c r="JRA11" s="85"/>
      <c r="JRB11" s="85"/>
      <c r="JRC11" s="85"/>
      <c r="JRD11" s="85"/>
      <c r="JRE11" s="85"/>
      <c r="JRF11" s="85"/>
      <c r="JRG11" s="85"/>
      <c r="JRH11" s="85"/>
      <c r="JRI11" s="85"/>
      <c r="JRJ11" s="85"/>
      <c r="JRK11" s="85"/>
      <c r="JRL11" s="85"/>
      <c r="JRM11" s="85"/>
      <c r="JRN11" s="85"/>
      <c r="JRO11" s="85"/>
      <c r="JRP11" s="85"/>
      <c r="JRQ11" s="85"/>
      <c r="JRR11" s="85"/>
      <c r="JRS11" s="85"/>
      <c r="JRT11" s="85"/>
      <c r="JRU11" s="85"/>
      <c r="JRV11" s="85"/>
      <c r="JRW11" s="85"/>
      <c r="JRX11" s="85"/>
      <c r="JRY11" s="85"/>
      <c r="JRZ11" s="85"/>
      <c r="JSA11" s="85"/>
      <c r="JSB11" s="85"/>
      <c r="JSC11" s="85"/>
      <c r="JSD11" s="85"/>
      <c r="JSE11" s="85"/>
      <c r="JSF11" s="85"/>
      <c r="JSG11" s="85"/>
      <c r="JSH11" s="85"/>
      <c r="JSI11" s="85"/>
      <c r="JSJ11" s="85"/>
      <c r="JSK11" s="85"/>
      <c r="JSL11" s="85"/>
      <c r="JSM11" s="85"/>
      <c r="JSN11" s="85"/>
      <c r="JSO11" s="85"/>
      <c r="JSP11" s="85"/>
      <c r="JSQ11" s="85"/>
      <c r="JSR11" s="85"/>
      <c r="JSS11" s="85"/>
      <c r="JST11" s="85"/>
      <c r="JSU11" s="85"/>
      <c r="JSV11" s="85"/>
      <c r="JSW11" s="85"/>
      <c r="JSX11" s="85"/>
      <c r="JSY11" s="85"/>
      <c r="JSZ11" s="85"/>
      <c r="JTA11" s="85"/>
      <c r="JTB11" s="85"/>
      <c r="JTC11" s="85"/>
      <c r="JTD11" s="85"/>
      <c r="JTE11" s="85"/>
      <c r="JTF11" s="85"/>
      <c r="JTG11" s="85"/>
      <c r="JTH11" s="85"/>
      <c r="JTI11" s="85"/>
      <c r="JTJ11" s="85"/>
      <c r="JTK11" s="85"/>
      <c r="JTL11" s="85"/>
      <c r="JTM11" s="85"/>
      <c r="JTN11" s="85"/>
      <c r="JTO11" s="85"/>
      <c r="JTP11" s="85"/>
      <c r="JTQ11" s="85"/>
      <c r="JTR11" s="85"/>
      <c r="JTS11" s="85"/>
      <c r="JTT11" s="85"/>
      <c r="JTU11" s="85"/>
      <c r="JTV11" s="85"/>
      <c r="JTW11" s="85"/>
      <c r="JTX11" s="85"/>
      <c r="JTY11" s="85"/>
      <c r="JTZ11" s="85"/>
      <c r="JUA11" s="85"/>
      <c r="JUB11" s="85"/>
      <c r="JUC11" s="85"/>
      <c r="JUD11" s="85"/>
      <c r="JUE11" s="85"/>
      <c r="JUF11" s="85"/>
      <c r="JUG11" s="85"/>
      <c r="JUH11" s="85"/>
      <c r="JUI11" s="85"/>
      <c r="JUJ11" s="85"/>
      <c r="JUK11" s="85"/>
      <c r="JUL11" s="85"/>
      <c r="JUM11" s="85"/>
      <c r="JUN11" s="85"/>
      <c r="JUO11" s="85"/>
      <c r="JUP11" s="85"/>
      <c r="JUQ11" s="85"/>
      <c r="JUR11" s="85"/>
      <c r="JUS11" s="85"/>
      <c r="JUT11" s="85"/>
      <c r="JUU11" s="85"/>
      <c r="JUV11" s="85"/>
      <c r="JUW11" s="85"/>
      <c r="JUX11" s="85"/>
      <c r="JUY11" s="85"/>
      <c r="JUZ11" s="85"/>
      <c r="JVA11" s="85"/>
      <c r="JVB11" s="85"/>
      <c r="JVC11" s="85"/>
      <c r="JVD11" s="85"/>
      <c r="JVE11" s="85"/>
      <c r="JVF11" s="85"/>
      <c r="JVG11" s="85"/>
      <c r="JVH11" s="85"/>
      <c r="JVI11" s="85"/>
      <c r="JVJ11" s="85"/>
      <c r="JVK11" s="85"/>
      <c r="JVL11" s="85"/>
      <c r="JVM11" s="85"/>
      <c r="JVN11" s="85"/>
      <c r="JVO11" s="85"/>
      <c r="JVP11" s="85"/>
      <c r="JVQ11" s="85"/>
      <c r="JVR11" s="85"/>
      <c r="JVS11" s="85"/>
      <c r="JVT11" s="85"/>
      <c r="JVU11" s="85"/>
      <c r="JVV11" s="85"/>
      <c r="JVW11" s="85"/>
      <c r="JVX11" s="85"/>
      <c r="JVY11" s="85"/>
      <c r="JVZ11" s="85"/>
      <c r="JWA11" s="85"/>
      <c r="JWB11" s="85"/>
      <c r="JWC11" s="85"/>
      <c r="JWD11" s="85"/>
      <c r="JWE11" s="85"/>
      <c r="JWF11" s="85"/>
      <c r="JWG11" s="85"/>
      <c r="JWH11" s="85"/>
      <c r="JWI11" s="85"/>
      <c r="JWJ11" s="85"/>
      <c r="JWK11" s="85"/>
      <c r="JWL11" s="85"/>
      <c r="JWM11" s="85"/>
      <c r="JWN11" s="85"/>
      <c r="JWO11" s="85"/>
      <c r="JWP11" s="85"/>
      <c r="JWQ11" s="85"/>
      <c r="JWR11" s="85"/>
      <c r="JWS11" s="85"/>
      <c r="JWT11" s="85"/>
      <c r="JWU11" s="85"/>
      <c r="JWV11" s="85"/>
      <c r="JWW11" s="85"/>
      <c r="JWX11" s="85"/>
      <c r="JWY11" s="85"/>
      <c r="JWZ11" s="85"/>
      <c r="JXA11" s="85"/>
      <c r="JXB11" s="85"/>
      <c r="JXC11" s="85"/>
      <c r="JXD11" s="85"/>
      <c r="JXE11" s="85"/>
      <c r="JXF11" s="85"/>
      <c r="JXG11" s="85"/>
      <c r="JXH11" s="85"/>
      <c r="JXI11" s="85"/>
      <c r="JXJ11" s="85"/>
      <c r="JXK11" s="85"/>
      <c r="JXL11" s="85"/>
      <c r="JXM11" s="85"/>
      <c r="JXN11" s="85"/>
      <c r="JXO11" s="85"/>
      <c r="JXP11" s="85"/>
      <c r="JXQ11" s="85"/>
      <c r="JXR11" s="85"/>
      <c r="JXS11" s="85"/>
      <c r="JXT11" s="85"/>
      <c r="JXU11" s="85"/>
      <c r="JXV11" s="85"/>
      <c r="JXW11" s="85"/>
      <c r="JXX11" s="85"/>
      <c r="JXY11" s="85"/>
      <c r="JXZ11" s="85"/>
      <c r="JYA11" s="85"/>
      <c r="JYB11" s="85"/>
      <c r="JYC11" s="85"/>
      <c r="JYD11" s="85"/>
      <c r="JYE11" s="85"/>
      <c r="JYF11" s="85"/>
      <c r="JYG11" s="85"/>
      <c r="JYH11" s="85"/>
      <c r="JYI11" s="85"/>
      <c r="JYJ11" s="85"/>
      <c r="JYK11" s="85"/>
      <c r="JYL11" s="85"/>
      <c r="JYM11" s="85"/>
      <c r="JYN11" s="85"/>
      <c r="JYO11" s="85"/>
      <c r="JYP11" s="85"/>
      <c r="JYQ11" s="85"/>
      <c r="JYR11" s="85"/>
      <c r="JYS11" s="85"/>
      <c r="JYT11" s="85"/>
      <c r="JYU11" s="85"/>
      <c r="JYV11" s="85"/>
      <c r="JYW11" s="85"/>
      <c r="JYX11" s="85"/>
      <c r="JYY11" s="85"/>
      <c r="JYZ11" s="85"/>
      <c r="JZA11" s="85"/>
      <c r="JZB11" s="85"/>
      <c r="JZC11" s="85"/>
      <c r="JZD11" s="85"/>
      <c r="JZE11" s="85"/>
      <c r="JZF11" s="85"/>
      <c r="JZG11" s="85"/>
      <c r="JZH11" s="85"/>
      <c r="JZI11" s="85"/>
      <c r="JZJ11" s="85"/>
      <c r="JZK11" s="85"/>
      <c r="JZL11" s="85"/>
      <c r="JZM11" s="85"/>
      <c r="JZN11" s="85"/>
      <c r="JZO11" s="85"/>
      <c r="JZP11" s="85"/>
      <c r="JZQ11" s="85"/>
      <c r="JZR11" s="85"/>
      <c r="JZS11" s="85"/>
      <c r="JZT11" s="85"/>
      <c r="JZU11" s="85"/>
      <c r="JZV11" s="85"/>
      <c r="JZW11" s="85"/>
      <c r="JZX11" s="85"/>
      <c r="JZY11" s="85"/>
      <c r="JZZ11" s="85"/>
      <c r="KAA11" s="85"/>
      <c r="KAB11" s="85"/>
      <c r="KAC11" s="85"/>
      <c r="KAD11" s="85"/>
      <c r="KAE11" s="85"/>
      <c r="KAF11" s="85"/>
      <c r="KAG11" s="85"/>
      <c r="KAH11" s="85"/>
      <c r="KAI11" s="85"/>
      <c r="KAJ11" s="85"/>
      <c r="KAK11" s="85"/>
      <c r="KAL11" s="85"/>
      <c r="KAM11" s="85"/>
      <c r="KAN11" s="85"/>
      <c r="KAO11" s="85"/>
      <c r="KAP11" s="85"/>
      <c r="KAQ11" s="85"/>
      <c r="KAR11" s="85"/>
      <c r="KAS11" s="85"/>
      <c r="KAT11" s="85"/>
      <c r="KAU11" s="85"/>
      <c r="KAV11" s="85"/>
      <c r="KAW11" s="85"/>
      <c r="KAX11" s="85"/>
      <c r="KAY11" s="85"/>
      <c r="KAZ11" s="85"/>
      <c r="KBA11" s="85"/>
      <c r="KBB11" s="85"/>
      <c r="KBC11" s="85"/>
      <c r="KBD11" s="85"/>
      <c r="KBE11" s="85"/>
      <c r="KBF11" s="85"/>
      <c r="KBG11" s="85"/>
      <c r="KBH11" s="85"/>
      <c r="KBI11" s="85"/>
      <c r="KBJ11" s="85"/>
      <c r="KBK11" s="85"/>
      <c r="KBL11" s="85"/>
      <c r="KBM11" s="85"/>
      <c r="KBN11" s="85"/>
      <c r="KBO11" s="85"/>
      <c r="KBP11" s="85"/>
      <c r="KBQ11" s="85"/>
      <c r="KBR11" s="85"/>
      <c r="KBS11" s="85"/>
      <c r="KBT11" s="85"/>
      <c r="KBU11" s="85"/>
      <c r="KBV11" s="85"/>
      <c r="KBW11" s="85"/>
      <c r="KBX11" s="85"/>
      <c r="KBY11" s="85"/>
      <c r="KBZ11" s="85"/>
      <c r="KCA11" s="85"/>
      <c r="KCB11" s="85"/>
      <c r="KCC11" s="85"/>
      <c r="KCD11" s="85"/>
      <c r="KCE11" s="85"/>
      <c r="KCF11" s="85"/>
      <c r="KCG11" s="85"/>
      <c r="KCH11" s="85"/>
      <c r="KCI11" s="85"/>
      <c r="KCJ11" s="85"/>
      <c r="KCK11" s="85"/>
      <c r="KCL11" s="85"/>
      <c r="KCM11" s="85"/>
      <c r="KCN11" s="85"/>
      <c r="KCO11" s="85"/>
      <c r="KCP11" s="85"/>
      <c r="KCQ11" s="85"/>
      <c r="KCR11" s="85"/>
      <c r="KCS11" s="85"/>
      <c r="KCT11" s="85"/>
      <c r="KCU11" s="85"/>
      <c r="KCV11" s="85"/>
      <c r="KCW11" s="85"/>
      <c r="KCX11" s="85"/>
      <c r="KCY11" s="85"/>
      <c r="KCZ11" s="85"/>
      <c r="KDA11" s="85"/>
      <c r="KDB11" s="85"/>
      <c r="KDC11" s="85"/>
      <c r="KDD11" s="85"/>
      <c r="KDE11" s="85"/>
      <c r="KDF11" s="85"/>
      <c r="KDG11" s="85"/>
      <c r="KDH11" s="85"/>
      <c r="KDI11" s="85"/>
      <c r="KDJ11" s="85"/>
      <c r="KDK11" s="85"/>
      <c r="KDL11" s="85"/>
      <c r="KDM11" s="85"/>
      <c r="KDN11" s="85"/>
      <c r="KDO11" s="85"/>
      <c r="KDP11" s="85"/>
      <c r="KDQ11" s="85"/>
      <c r="KDR11" s="85"/>
      <c r="KDS11" s="85"/>
      <c r="KDT11" s="85"/>
      <c r="KDU11" s="85"/>
      <c r="KDV11" s="85"/>
      <c r="KDW11" s="85"/>
      <c r="KDX11" s="85"/>
      <c r="KDY11" s="85"/>
      <c r="KDZ11" s="85"/>
      <c r="KEA11" s="85"/>
      <c r="KEB11" s="85"/>
      <c r="KEC11" s="85"/>
      <c r="KED11" s="85"/>
      <c r="KEE11" s="85"/>
      <c r="KEF11" s="85"/>
      <c r="KEG11" s="85"/>
      <c r="KEH11" s="85"/>
      <c r="KEI11" s="85"/>
      <c r="KEJ11" s="85"/>
      <c r="KEK11" s="85"/>
      <c r="KEL11" s="85"/>
      <c r="KEM11" s="85"/>
      <c r="KEN11" s="85"/>
      <c r="KEO11" s="85"/>
      <c r="KEP11" s="85"/>
      <c r="KEQ11" s="85"/>
      <c r="KER11" s="85"/>
      <c r="KES11" s="85"/>
      <c r="KET11" s="85"/>
      <c r="KEU11" s="85"/>
      <c r="KEV11" s="85"/>
      <c r="KEW11" s="85"/>
      <c r="KEX11" s="85"/>
      <c r="KEY11" s="85"/>
      <c r="KEZ11" s="85"/>
      <c r="KFA11" s="85"/>
      <c r="KFB11" s="85"/>
      <c r="KFC11" s="85"/>
      <c r="KFD11" s="85"/>
      <c r="KFE11" s="85"/>
      <c r="KFF11" s="85"/>
      <c r="KFG11" s="85"/>
      <c r="KFH11" s="85"/>
      <c r="KFI11" s="85"/>
      <c r="KFJ11" s="85"/>
      <c r="KFK11" s="85"/>
      <c r="KFL11" s="85"/>
      <c r="KFM11" s="85"/>
      <c r="KFN11" s="85"/>
      <c r="KFO11" s="85"/>
      <c r="KFP11" s="85"/>
      <c r="KFQ11" s="85"/>
      <c r="KFR11" s="85"/>
      <c r="KFS11" s="85"/>
      <c r="KFT11" s="85"/>
      <c r="KFU11" s="85"/>
      <c r="KFV11" s="85"/>
      <c r="KFW11" s="85"/>
      <c r="KFX11" s="85"/>
      <c r="KFY11" s="85"/>
      <c r="KFZ11" s="85"/>
      <c r="KGA11" s="85"/>
      <c r="KGB11" s="85"/>
      <c r="KGC11" s="85"/>
      <c r="KGD11" s="85"/>
      <c r="KGE11" s="85"/>
      <c r="KGF11" s="85"/>
      <c r="KGG11" s="85"/>
      <c r="KGH11" s="85"/>
      <c r="KGI11" s="85"/>
      <c r="KGJ11" s="85"/>
      <c r="KGK11" s="85"/>
      <c r="KGL11" s="85"/>
      <c r="KGM11" s="85"/>
      <c r="KGN11" s="85"/>
      <c r="KGO11" s="85"/>
      <c r="KGP11" s="85"/>
      <c r="KGQ11" s="85"/>
      <c r="KGR11" s="85"/>
      <c r="KGS11" s="85"/>
      <c r="KGT11" s="85"/>
      <c r="KGU11" s="85"/>
      <c r="KGV11" s="85"/>
      <c r="KGW11" s="85"/>
      <c r="KGX11" s="85"/>
      <c r="KGY11" s="85"/>
      <c r="KGZ11" s="85"/>
      <c r="KHA11" s="85"/>
      <c r="KHB11" s="85"/>
      <c r="KHC11" s="85"/>
      <c r="KHD11" s="85"/>
      <c r="KHE11" s="85"/>
      <c r="KHF11" s="85"/>
      <c r="KHG11" s="85"/>
      <c r="KHH11" s="85"/>
      <c r="KHI11" s="85"/>
      <c r="KHJ11" s="85"/>
      <c r="KHK11" s="85"/>
      <c r="KHL11" s="85"/>
      <c r="KHM11" s="85"/>
      <c r="KHN11" s="85"/>
      <c r="KHO11" s="85"/>
      <c r="KHP11" s="85"/>
      <c r="KHQ11" s="85"/>
      <c r="KHR11" s="85"/>
      <c r="KHS11" s="85"/>
      <c r="KHT11" s="85"/>
      <c r="KHU11" s="85"/>
      <c r="KHV11" s="85"/>
      <c r="KHW11" s="85"/>
      <c r="KHX11" s="85"/>
      <c r="KHY11" s="85"/>
      <c r="KHZ11" s="85"/>
      <c r="KIA11" s="85"/>
      <c r="KIB11" s="85"/>
      <c r="KIC11" s="85"/>
      <c r="KID11" s="85"/>
      <c r="KIE11" s="85"/>
      <c r="KIF11" s="85"/>
      <c r="KIG11" s="85"/>
      <c r="KIH11" s="85"/>
      <c r="KII11" s="85"/>
      <c r="KIJ11" s="85"/>
      <c r="KIK11" s="85"/>
      <c r="KIL11" s="85"/>
      <c r="KIM11" s="85"/>
      <c r="KIN11" s="85"/>
      <c r="KIO11" s="85"/>
      <c r="KIP11" s="85"/>
      <c r="KIQ11" s="85"/>
      <c r="KIR11" s="85"/>
      <c r="KIS11" s="85"/>
      <c r="KIT11" s="85"/>
      <c r="KIU11" s="85"/>
      <c r="KIV11" s="85"/>
      <c r="KIW11" s="85"/>
      <c r="KIX11" s="85"/>
      <c r="KIY11" s="85"/>
      <c r="KIZ11" s="85"/>
      <c r="KJA11" s="85"/>
      <c r="KJB11" s="85"/>
      <c r="KJC11" s="85"/>
      <c r="KJD11" s="85"/>
      <c r="KJE11" s="85"/>
      <c r="KJF11" s="85"/>
      <c r="KJG11" s="85"/>
      <c r="KJH11" s="85"/>
      <c r="KJI11" s="85"/>
      <c r="KJJ11" s="85"/>
      <c r="KJK11" s="85"/>
      <c r="KJL11" s="85"/>
      <c r="KJM11" s="85"/>
      <c r="KJN11" s="85"/>
      <c r="KJO11" s="85"/>
      <c r="KJP11" s="85"/>
      <c r="KJQ11" s="85"/>
      <c r="KJR11" s="85"/>
      <c r="KJS11" s="85"/>
      <c r="KJT11" s="85"/>
      <c r="KJU11" s="85"/>
      <c r="KJV11" s="85"/>
      <c r="KJW11" s="85"/>
      <c r="KJX11" s="85"/>
      <c r="KJY11" s="85"/>
      <c r="KJZ11" s="85"/>
      <c r="KKA11" s="85"/>
      <c r="KKB11" s="85"/>
      <c r="KKC11" s="85"/>
      <c r="KKD11" s="85"/>
      <c r="KKE11" s="85"/>
      <c r="KKF11" s="85"/>
      <c r="KKG11" s="85"/>
      <c r="KKH11" s="85"/>
      <c r="KKI11" s="85"/>
      <c r="KKJ11" s="85"/>
      <c r="KKK11" s="85"/>
      <c r="KKL11" s="85"/>
      <c r="KKM11" s="85"/>
      <c r="KKN11" s="85"/>
      <c r="KKO11" s="85"/>
      <c r="KKP11" s="85"/>
      <c r="KKQ11" s="85"/>
      <c r="KKR11" s="85"/>
      <c r="KKS11" s="85"/>
      <c r="KKT11" s="85"/>
      <c r="KKU11" s="85"/>
      <c r="KKV11" s="85"/>
      <c r="KKW11" s="85"/>
      <c r="KKX11" s="85"/>
      <c r="KKY11" s="85"/>
      <c r="KKZ11" s="85"/>
      <c r="KLA11" s="85"/>
      <c r="KLB11" s="85"/>
      <c r="KLC11" s="85"/>
      <c r="KLD11" s="85"/>
      <c r="KLE11" s="85"/>
      <c r="KLF11" s="85"/>
      <c r="KLG11" s="85"/>
      <c r="KLH11" s="85"/>
      <c r="KLI11" s="85"/>
      <c r="KLJ11" s="85"/>
      <c r="KLK11" s="85"/>
      <c r="KLL11" s="85"/>
      <c r="KLM11" s="85"/>
      <c r="KLN11" s="85"/>
      <c r="KLO11" s="85"/>
      <c r="KLP11" s="85"/>
      <c r="KLQ11" s="85"/>
      <c r="KLR11" s="85"/>
      <c r="KLS11" s="85"/>
      <c r="KLT11" s="85"/>
      <c r="KLU11" s="85"/>
      <c r="KLV11" s="85"/>
      <c r="KLW11" s="85"/>
      <c r="KLX11" s="85"/>
      <c r="KLY11" s="85"/>
      <c r="KLZ11" s="85"/>
      <c r="KMA11" s="85"/>
      <c r="KMB11" s="85"/>
      <c r="KMC11" s="85"/>
      <c r="KMD11" s="85"/>
      <c r="KME11" s="85"/>
      <c r="KMF11" s="85"/>
      <c r="KMG11" s="85"/>
      <c r="KMH11" s="85"/>
      <c r="KMI11" s="85"/>
      <c r="KMJ11" s="85"/>
      <c r="KMK11" s="85"/>
      <c r="KML11" s="85"/>
      <c r="KMM11" s="85"/>
      <c r="KMN11" s="85"/>
      <c r="KMO11" s="85"/>
      <c r="KMP11" s="85"/>
      <c r="KMQ11" s="85"/>
      <c r="KMR11" s="85"/>
      <c r="KMS11" s="85"/>
      <c r="KMT11" s="85"/>
      <c r="KMU11" s="85"/>
      <c r="KMV11" s="85"/>
      <c r="KMW11" s="85"/>
      <c r="KMX11" s="85"/>
      <c r="KMY11" s="85"/>
      <c r="KMZ11" s="85"/>
      <c r="KNA11" s="85"/>
      <c r="KNB11" s="85"/>
      <c r="KNC11" s="85"/>
      <c r="KND11" s="85"/>
      <c r="KNE11" s="85"/>
      <c r="KNF11" s="85"/>
      <c r="KNG11" s="85"/>
      <c r="KNH11" s="85"/>
      <c r="KNI11" s="85"/>
      <c r="KNJ11" s="85"/>
      <c r="KNK11" s="85"/>
      <c r="KNL11" s="85"/>
      <c r="KNM11" s="85"/>
      <c r="KNN11" s="85"/>
      <c r="KNO11" s="85"/>
      <c r="KNP11" s="85"/>
      <c r="KNQ11" s="85"/>
      <c r="KNR11" s="85"/>
      <c r="KNS11" s="85"/>
      <c r="KNT11" s="85"/>
      <c r="KNU11" s="85"/>
      <c r="KNV11" s="85"/>
      <c r="KNW11" s="85"/>
      <c r="KNX11" s="85"/>
      <c r="KNY11" s="85"/>
      <c r="KNZ11" s="85"/>
      <c r="KOA11" s="85"/>
      <c r="KOB11" s="85"/>
      <c r="KOC11" s="85"/>
      <c r="KOD11" s="85"/>
      <c r="KOE11" s="85"/>
      <c r="KOF11" s="85"/>
      <c r="KOG11" s="85"/>
      <c r="KOH11" s="85"/>
      <c r="KOI11" s="85"/>
      <c r="KOJ11" s="85"/>
      <c r="KOK11" s="85"/>
      <c r="KOL11" s="85"/>
      <c r="KOM11" s="85"/>
      <c r="KON11" s="85"/>
      <c r="KOO11" s="85"/>
      <c r="KOP11" s="85"/>
      <c r="KOQ11" s="85"/>
      <c r="KOR11" s="85"/>
      <c r="KOS11" s="85"/>
      <c r="KOT11" s="85"/>
      <c r="KOU11" s="85"/>
      <c r="KOV11" s="85"/>
      <c r="KOW11" s="85"/>
      <c r="KOX11" s="85"/>
      <c r="KOY11" s="85"/>
      <c r="KOZ11" s="85"/>
      <c r="KPA11" s="85"/>
      <c r="KPB11" s="85"/>
      <c r="KPC11" s="85"/>
      <c r="KPD11" s="85"/>
      <c r="KPE11" s="85"/>
      <c r="KPF11" s="85"/>
      <c r="KPG11" s="85"/>
      <c r="KPH11" s="85"/>
      <c r="KPI11" s="85"/>
      <c r="KPJ11" s="85"/>
      <c r="KPK11" s="85"/>
      <c r="KPL11" s="85"/>
      <c r="KPM11" s="85"/>
      <c r="KPN11" s="85"/>
      <c r="KPO11" s="85"/>
      <c r="KPP11" s="85"/>
      <c r="KPQ11" s="85"/>
      <c r="KPR11" s="85"/>
      <c r="KPS11" s="85"/>
      <c r="KPT11" s="85"/>
      <c r="KPU11" s="85"/>
      <c r="KPV11" s="85"/>
      <c r="KPW11" s="85"/>
      <c r="KPX11" s="85"/>
      <c r="KPY11" s="85"/>
      <c r="KPZ11" s="85"/>
      <c r="KQA11" s="85"/>
      <c r="KQB11" s="85"/>
      <c r="KQC11" s="85"/>
      <c r="KQD11" s="85"/>
      <c r="KQE11" s="85"/>
      <c r="KQF11" s="85"/>
      <c r="KQG11" s="85"/>
      <c r="KQH11" s="85"/>
      <c r="KQI11" s="85"/>
      <c r="KQJ11" s="85"/>
      <c r="KQK11" s="85"/>
      <c r="KQL11" s="85"/>
      <c r="KQM11" s="85"/>
      <c r="KQN11" s="85"/>
      <c r="KQO11" s="85"/>
      <c r="KQP11" s="85"/>
      <c r="KQQ11" s="85"/>
      <c r="KQR11" s="85"/>
      <c r="KQS11" s="85"/>
      <c r="KQT11" s="85"/>
      <c r="KQU11" s="85"/>
      <c r="KQV11" s="85"/>
      <c r="KQW11" s="85"/>
      <c r="KQX11" s="85"/>
      <c r="KQY11" s="85"/>
      <c r="KQZ11" s="85"/>
      <c r="KRA11" s="85"/>
      <c r="KRB11" s="85"/>
      <c r="KRC11" s="85"/>
      <c r="KRD11" s="85"/>
      <c r="KRE11" s="85"/>
      <c r="KRF11" s="85"/>
      <c r="KRG11" s="85"/>
      <c r="KRH11" s="85"/>
      <c r="KRI11" s="85"/>
      <c r="KRJ11" s="85"/>
      <c r="KRK11" s="85"/>
      <c r="KRL11" s="85"/>
      <c r="KRM11" s="85"/>
      <c r="KRN11" s="85"/>
      <c r="KRO11" s="85"/>
      <c r="KRP11" s="85"/>
      <c r="KRQ11" s="85"/>
      <c r="KRR11" s="85"/>
      <c r="KRS11" s="85"/>
      <c r="KRT11" s="85"/>
      <c r="KRU11" s="85"/>
      <c r="KRV11" s="85"/>
      <c r="KRW11" s="85"/>
      <c r="KRX11" s="85"/>
      <c r="KRY11" s="85"/>
      <c r="KRZ11" s="85"/>
      <c r="KSA11" s="85"/>
      <c r="KSB11" s="85"/>
      <c r="KSC11" s="85"/>
      <c r="KSD11" s="85"/>
      <c r="KSE11" s="85"/>
      <c r="KSF11" s="85"/>
      <c r="KSG11" s="85"/>
      <c r="KSH11" s="85"/>
      <c r="KSI11" s="85"/>
      <c r="KSJ11" s="85"/>
      <c r="KSK11" s="85"/>
      <c r="KSL11" s="85"/>
      <c r="KSM11" s="85"/>
      <c r="KSN11" s="85"/>
      <c r="KSO11" s="85"/>
      <c r="KSP11" s="85"/>
      <c r="KSQ11" s="85"/>
      <c r="KSR11" s="85"/>
      <c r="KSS11" s="85"/>
      <c r="KST11" s="85"/>
      <c r="KSU11" s="85"/>
      <c r="KSV11" s="85"/>
      <c r="KSW11" s="85"/>
      <c r="KSX11" s="85"/>
      <c r="KSY11" s="85"/>
      <c r="KSZ11" s="85"/>
      <c r="KTA11" s="85"/>
      <c r="KTB11" s="85"/>
      <c r="KTC11" s="85"/>
      <c r="KTD11" s="85"/>
      <c r="KTE11" s="85"/>
      <c r="KTF11" s="85"/>
      <c r="KTG11" s="85"/>
      <c r="KTH11" s="85"/>
      <c r="KTI11" s="85"/>
      <c r="KTJ11" s="85"/>
      <c r="KTK11" s="85"/>
      <c r="KTL11" s="85"/>
      <c r="KTM11" s="85"/>
      <c r="KTN11" s="85"/>
      <c r="KTO11" s="85"/>
      <c r="KTP11" s="85"/>
      <c r="KTQ11" s="85"/>
      <c r="KTR11" s="85"/>
      <c r="KTS11" s="85"/>
      <c r="KTT11" s="85"/>
      <c r="KTU11" s="85"/>
      <c r="KTV11" s="85"/>
      <c r="KTW11" s="85"/>
      <c r="KTX11" s="85"/>
      <c r="KTY11" s="85"/>
      <c r="KTZ11" s="85"/>
      <c r="KUA11" s="85"/>
      <c r="KUB11" s="85"/>
      <c r="KUC11" s="85"/>
      <c r="KUD11" s="85"/>
      <c r="KUE11" s="85"/>
      <c r="KUF11" s="85"/>
      <c r="KUG11" s="85"/>
      <c r="KUH11" s="85"/>
      <c r="KUI11" s="85"/>
      <c r="KUJ11" s="85"/>
      <c r="KUK11" s="85"/>
      <c r="KUL11" s="85"/>
      <c r="KUM11" s="85"/>
      <c r="KUN11" s="85"/>
      <c r="KUO11" s="85"/>
      <c r="KUP11" s="85"/>
      <c r="KUQ11" s="85"/>
      <c r="KUR11" s="85"/>
      <c r="KUS11" s="85"/>
      <c r="KUT11" s="85"/>
      <c r="KUU11" s="85"/>
      <c r="KUV11" s="85"/>
      <c r="KUW11" s="85"/>
      <c r="KUX11" s="85"/>
      <c r="KUY11" s="85"/>
      <c r="KUZ11" s="85"/>
      <c r="KVA11" s="85"/>
      <c r="KVB11" s="85"/>
      <c r="KVC11" s="85"/>
      <c r="KVD11" s="85"/>
      <c r="KVE11" s="85"/>
      <c r="KVF11" s="85"/>
      <c r="KVG11" s="85"/>
      <c r="KVH11" s="85"/>
      <c r="KVI11" s="85"/>
      <c r="KVJ11" s="85"/>
      <c r="KVK11" s="85"/>
      <c r="KVL11" s="85"/>
      <c r="KVM11" s="85"/>
      <c r="KVN11" s="85"/>
      <c r="KVO11" s="85"/>
      <c r="KVP11" s="85"/>
      <c r="KVQ11" s="85"/>
      <c r="KVR11" s="85"/>
      <c r="KVS11" s="85"/>
      <c r="KVT11" s="85"/>
      <c r="KVU11" s="85"/>
      <c r="KVV11" s="85"/>
      <c r="KVW11" s="85"/>
      <c r="KVX11" s="85"/>
      <c r="KVY11" s="85"/>
      <c r="KVZ11" s="85"/>
      <c r="KWA11" s="85"/>
      <c r="KWB11" s="85"/>
      <c r="KWC11" s="85"/>
      <c r="KWD11" s="85"/>
      <c r="KWE11" s="85"/>
      <c r="KWF11" s="85"/>
      <c r="KWG11" s="85"/>
      <c r="KWH11" s="85"/>
      <c r="KWI11" s="85"/>
      <c r="KWJ11" s="85"/>
      <c r="KWK11" s="85"/>
      <c r="KWL11" s="85"/>
      <c r="KWM11" s="85"/>
      <c r="KWN11" s="85"/>
      <c r="KWO11" s="85"/>
      <c r="KWP11" s="85"/>
      <c r="KWQ11" s="85"/>
      <c r="KWR11" s="85"/>
      <c r="KWS11" s="85"/>
      <c r="KWT11" s="85"/>
      <c r="KWU11" s="85"/>
      <c r="KWV11" s="85"/>
      <c r="KWW11" s="85"/>
      <c r="KWX11" s="85"/>
      <c r="KWY11" s="85"/>
      <c r="KWZ11" s="85"/>
      <c r="KXA11" s="85"/>
      <c r="KXB11" s="85"/>
      <c r="KXC11" s="85"/>
      <c r="KXD11" s="85"/>
      <c r="KXE11" s="85"/>
      <c r="KXF11" s="85"/>
      <c r="KXG11" s="85"/>
      <c r="KXH11" s="85"/>
      <c r="KXI11" s="85"/>
      <c r="KXJ11" s="85"/>
      <c r="KXK11" s="85"/>
      <c r="KXL11" s="85"/>
      <c r="KXM11" s="85"/>
      <c r="KXN11" s="85"/>
      <c r="KXO11" s="85"/>
      <c r="KXP11" s="85"/>
      <c r="KXQ11" s="85"/>
      <c r="KXR11" s="85"/>
      <c r="KXS11" s="85"/>
      <c r="KXT11" s="85"/>
      <c r="KXU11" s="85"/>
      <c r="KXV11" s="85"/>
      <c r="KXW11" s="85"/>
      <c r="KXX11" s="85"/>
      <c r="KXY11" s="85"/>
      <c r="KXZ11" s="85"/>
      <c r="KYA11" s="85"/>
      <c r="KYB11" s="85"/>
      <c r="KYC11" s="85"/>
      <c r="KYD11" s="85"/>
      <c r="KYE11" s="85"/>
      <c r="KYF11" s="85"/>
      <c r="KYG11" s="85"/>
      <c r="KYH11" s="85"/>
      <c r="KYI11" s="85"/>
      <c r="KYJ11" s="85"/>
      <c r="KYK11" s="85"/>
      <c r="KYL11" s="85"/>
      <c r="KYM11" s="85"/>
      <c r="KYN11" s="85"/>
      <c r="KYO11" s="85"/>
      <c r="KYP11" s="85"/>
      <c r="KYQ11" s="85"/>
      <c r="KYR11" s="85"/>
      <c r="KYS11" s="85"/>
      <c r="KYT11" s="85"/>
      <c r="KYU11" s="85"/>
      <c r="KYV11" s="85"/>
      <c r="KYW11" s="85"/>
      <c r="KYX11" s="85"/>
      <c r="KYY11" s="85"/>
      <c r="KYZ11" s="85"/>
      <c r="KZA11" s="85"/>
      <c r="KZB11" s="85"/>
      <c r="KZC11" s="85"/>
      <c r="KZD11" s="85"/>
      <c r="KZE11" s="85"/>
      <c r="KZF11" s="85"/>
      <c r="KZG11" s="85"/>
      <c r="KZH11" s="85"/>
      <c r="KZI11" s="85"/>
      <c r="KZJ11" s="85"/>
      <c r="KZK11" s="85"/>
      <c r="KZL11" s="85"/>
      <c r="KZM11" s="85"/>
      <c r="KZN11" s="85"/>
      <c r="KZO11" s="85"/>
      <c r="KZP11" s="85"/>
      <c r="KZQ11" s="85"/>
      <c r="KZR11" s="85"/>
      <c r="KZS11" s="85"/>
      <c r="KZT11" s="85"/>
      <c r="KZU11" s="85"/>
      <c r="KZV11" s="85"/>
      <c r="KZW11" s="85"/>
      <c r="KZX11" s="85"/>
      <c r="KZY11" s="85"/>
      <c r="KZZ11" s="85"/>
      <c r="LAA11" s="85"/>
      <c r="LAB11" s="85"/>
      <c r="LAC11" s="85"/>
      <c r="LAD11" s="85"/>
      <c r="LAE11" s="85"/>
      <c r="LAF11" s="85"/>
      <c r="LAG11" s="85"/>
      <c r="LAH11" s="85"/>
      <c r="LAI11" s="85"/>
      <c r="LAJ11" s="85"/>
      <c r="LAK11" s="85"/>
      <c r="LAL11" s="85"/>
      <c r="LAM11" s="85"/>
      <c r="LAN11" s="85"/>
      <c r="LAO11" s="85"/>
      <c r="LAP11" s="85"/>
      <c r="LAQ11" s="85"/>
      <c r="LAR11" s="85"/>
      <c r="LAS11" s="85"/>
      <c r="LAT11" s="85"/>
      <c r="LAU11" s="85"/>
      <c r="LAV11" s="85"/>
      <c r="LAW11" s="85"/>
      <c r="LAX11" s="85"/>
      <c r="LAY11" s="85"/>
      <c r="LAZ11" s="85"/>
      <c r="LBA11" s="85"/>
      <c r="LBB11" s="85"/>
      <c r="LBC11" s="85"/>
      <c r="LBD11" s="85"/>
      <c r="LBE11" s="85"/>
      <c r="LBF11" s="85"/>
      <c r="LBG11" s="85"/>
      <c r="LBH11" s="85"/>
      <c r="LBI11" s="85"/>
      <c r="LBJ11" s="85"/>
      <c r="LBK11" s="85"/>
      <c r="LBL11" s="85"/>
      <c r="LBM11" s="85"/>
      <c r="LBN11" s="85"/>
      <c r="LBO11" s="85"/>
      <c r="LBP11" s="85"/>
      <c r="LBQ11" s="85"/>
      <c r="LBR11" s="85"/>
      <c r="LBS11" s="85"/>
      <c r="LBT11" s="85"/>
      <c r="LBU11" s="85"/>
      <c r="LBV11" s="85"/>
      <c r="LBW11" s="85"/>
      <c r="LBX11" s="85"/>
      <c r="LBY11" s="85"/>
      <c r="LBZ11" s="85"/>
      <c r="LCA11" s="85"/>
      <c r="LCB11" s="85"/>
      <c r="LCC11" s="85"/>
      <c r="LCD11" s="85"/>
      <c r="LCE11" s="85"/>
      <c r="LCF11" s="85"/>
      <c r="LCG11" s="85"/>
      <c r="LCH11" s="85"/>
      <c r="LCI11" s="85"/>
      <c r="LCJ11" s="85"/>
      <c r="LCK11" s="85"/>
      <c r="LCL11" s="85"/>
      <c r="LCM11" s="85"/>
      <c r="LCN11" s="85"/>
      <c r="LCO11" s="85"/>
      <c r="LCP11" s="85"/>
      <c r="LCQ11" s="85"/>
      <c r="LCR11" s="85"/>
      <c r="LCS11" s="85"/>
      <c r="LCT11" s="85"/>
      <c r="LCU11" s="85"/>
      <c r="LCV11" s="85"/>
      <c r="LCW11" s="85"/>
      <c r="LCX11" s="85"/>
      <c r="LCY11" s="85"/>
      <c r="LCZ11" s="85"/>
      <c r="LDA11" s="85"/>
      <c r="LDB11" s="85"/>
      <c r="LDC11" s="85"/>
      <c r="LDD11" s="85"/>
      <c r="LDE11" s="85"/>
      <c r="LDF11" s="85"/>
      <c r="LDG11" s="85"/>
      <c r="LDH11" s="85"/>
      <c r="LDI11" s="85"/>
      <c r="LDJ11" s="85"/>
      <c r="LDK11" s="85"/>
      <c r="LDL11" s="85"/>
      <c r="LDM11" s="85"/>
      <c r="LDN11" s="85"/>
      <c r="LDO11" s="85"/>
      <c r="LDP11" s="85"/>
      <c r="LDQ11" s="85"/>
      <c r="LDR11" s="85"/>
      <c r="LDS11" s="85"/>
      <c r="LDT11" s="85"/>
      <c r="LDU11" s="85"/>
      <c r="LDV11" s="85"/>
      <c r="LDW11" s="85"/>
      <c r="LDX11" s="85"/>
      <c r="LDY11" s="85"/>
      <c r="LDZ11" s="85"/>
      <c r="LEA11" s="85"/>
      <c r="LEB11" s="85"/>
      <c r="LEC11" s="85"/>
      <c r="LED11" s="85"/>
      <c r="LEE11" s="85"/>
      <c r="LEF11" s="85"/>
      <c r="LEG11" s="85"/>
      <c r="LEH11" s="85"/>
      <c r="LEI11" s="85"/>
      <c r="LEJ11" s="85"/>
      <c r="LEK11" s="85"/>
      <c r="LEL11" s="85"/>
      <c r="LEM11" s="85"/>
      <c r="LEN11" s="85"/>
      <c r="LEO11" s="85"/>
      <c r="LEP11" s="85"/>
      <c r="LEQ11" s="85"/>
      <c r="LER11" s="85"/>
      <c r="LES11" s="85"/>
      <c r="LET11" s="85"/>
      <c r="LEU11" s="85"/>
      <c r="LEV11" s="85"/>
      <c r="LEW11" s="85"/>
      <c r="LEX11" s="85"/>
      <c r="LEY11" s="85"/>
      <c r="LEZ11" s="85"/>
      <c r="LFA11" s="85"/>
      <c r="LFB11" s="85"/>
      <c r="LFC11" s="85"/>
      <c r="LFD11" s="85"/>
      <c r="LFE11" s="85"/>
      <c r="LFF11" s="85"/>
      <c r="LFG11" s="85"/>
      <c r="LFH11" s="85"/>
      <c r="LFI11" s="85"/>
      <c r="LFJ11" s="85"/>
      <c r="LFK11" s="85"/>
      <c r="LFL11" s="85"/>
      <c r="LFM11" s="85"/>
      <c r="LFN11" s="85"/>
      <c r="LFO11" s="85"/>
      <c r="LFP11" s="85"/>
      <c r="LFQ11" s="85"/>
      <c r="LFR11" s="85"/>
      <c r="LFS11" s="85"/>
      <c r="LFT11" s="85"/>
      <c r="LFU11" s="85"/>
      <c r="LFV11" s="85"/>
      <c r="LFW11" s="85"/>
      <c r="LFX11" s="85"/>
      <c r="LFY11" s="85"/>
      <c r="LFZ11" s="85"/>
      <c r="LGA11" s="85"/>
      <c r="LGB11" s="85"/>
      <c r="LGC11" s="85"/>
      <c r="LGD11" s="85"/>
      <c r="LGE11" s="85"/>
      <c r="LGF11" s="85"/>
      <c r="LGG11" s="85"/>
      <c r="LGH11" s="85"/>
      <c r="LGI11" s="85"/>
      <c r="LGJ11" s="85"/>
      <c r="LGK11" s="85"/>
      <c r="LGL11" s="85"/>
      <c r="LGM11" s="85"/>
      <c r="LGN11" s="85"/>
      <c r="LGO11" s="85"/>
      <c r="LGP11" s="85"/>
      <c r="LGQ11" s="85"/>
      <c r="LGR11" s="85"/>
      <c r="LGS11" s="85"/>
      <c r="LGT11" s="85"/>
      <c r="LGU11" s="85"/>
      <c r="LGV11" s="85"/>
      <c r="LGW11" s="85"/>
      <c r="LGX11" s="85"/>
      <c r="LGY11" s="85"/>
      <c r="LGZ11" s="85"/>
      <c r="LHA11" s="85"/>
      <c r="LHB11" s="85"/>
      <c r="LHC11" s="85"/>
      <c r="LHD11" s="85"/>
      <c r="LHE11" s="85"/>
      <c r="LHF11" s="85"/>
      <c r="LHG11" s="85"/>
      <c r="LHH11" s="85"/>
      <c r="LHI11" s="85"/>
      <c r="LHJ11" s="85"/>
      <c r="LHK11" s="85"/>
      <c r="LHL11" s="85"/>
      <c r="LHM11" s="85"/>
      <c r="LHN11" s="85"/>
      <c r="LHO11" s="85"/>
      <c r="LHP11" s="85"/>
      <c r="LHQ11" s="85"/>
      <c r="LHR11" s="85"/>
      <c r="LHS11" s="85"/>
      <c r="LHT11" s="85"/>
      <c r="LHU11" s="85"/>
      <c r="LHV11" s="85"/>
      <c r="LHW11" s="85"/>
      <c r="LHX11" s="85"/>
      <c r="LHY11" s="85"/>
      <c r="LHZ11" s="85"/>
      <c r="LIA11" s="85"/>
      <c r="LIB11" s="85"/>
      <c r="LIC11" s="85"/>
      <c r="LID11" s="85"/>
      <c r="LIE11" s="85"/>
      <c r="LIF11" s="85"/>
      <c r="LIG11" s="85"/>
      <c r="LIH11" s="85"/>
      <c r="LII11" s="85"/>
      <c r="LIJ11" s="85"/>
      <c r="LIK11" s="85"/>
      <c r="LIL11" s="85"/>
      <c r="LIM11" s="85"/>
      <c r="LIN11" s="85"/>
      <c r="LIO11" s="85"/>
      <c r="LIP11" s="85"/>
      <c r="LIQ11" s="85"/>
      <c r="LIR11" s="85"/>
      <c r="LIS11" s="85"/>
      <c r="LIT11" s="85"/>
      <c r="LIU11" s="85"/>
      <c r="LIV11" s="85"/>
      <c r="LIW11" s="85"/>
      <c r="LIX11" s="85"/>
      <c r="LIY11" s="85"/>
      <c r="LIZ11" s="85"/>
      <c r="LJA11" s="85"/>
      <c r="LJB11" s="85"/>
      <c r="LJC11" s="85"/>
      <c r="LJD11" s="85"/>
      <c r="LJE11" s="85"/>
      <c r="LJF11" s="85"/>
      <c r="LJG11" s="85"/>
      <c r="LJH11" s="85"/>
      <c r="LJI11" s="85"/>
      <c r="LJJ11" s="85"/>
      <c r="LJK11" s="85"/>
      <c r="LJL11" s="85"/>
      <c r="LJM11" s="85"/>
      <c r="LJN11" s="85"/>
      <c r="LJO11" s="85"/>
      <c r="LJP11" s="85"/>
      <c r="LJQ11" s="85"/>
      <c r="LJR11" s="85"/>
      <c r="LJS11" s="85"/>
      <c r="LJT11" s="85"/>
      <c r="LJU11" s="85"/>
      <c r="LJV11" s="85"/>
      <c r="LJW11" s="85"/>
      <c r="LJX11" s="85"/>
      <c r="LJY11" s="85"/>
      <c r="LJZ11" s="85"/>
      <c r="LKA11" s="85"/>
      <c r="LKB11" s="85"/>
      <c r="LKC11" s="85"/>
      <c r="LKD11" s="85"/>
      <c r="LKE11" s="85"/>
      <c r="LKF11" s="85"/>
      <c r="LKG11" s="85"/>
      <c r="LKH11" s="85"/>
      <c r="LKI11" s="85"/>
      <c r="LKJ11" s="85"/>
      <c r="LKK11" s="85"/>
      <c r="LKL11" s="85"/>
      <c r="LKM11" s="85"/>
      <c r="LKN11" s="85"/>
      <c r="LKO11" s="85"/>
      <c r="LKP11" s="85"/>
      <c r="LKQ11" s="85"/>
      <c r="LKR11" s="85"/>
      <c r="LKS11" s="85"/>
      <c r="LKT11" s="85"/>
      <c r="LKU11" s="85"/>
      <c r="LKV11" s="85"/>
      <c r="LKW11" s="85"/>
      <c r="LKX11" s="85"/>
      <c r="LKY11" s="85"/>
      <c r="LKZ11" s="85"/>
      <c r="LLA11" s="85"/>
      <c r="LLB11" s="85"/>
      <c r="LLC11" s="85"/>
      <c r="LLD11" s="85"/>
      <c r="LLE11" s="85"/>
      <c r="LLF11" s="85"/>
      <c r="LLG11" s="85"/>
      <c r="LLH11" s="85"/>
      <c r="LLI11" s="85"/>
      <c r="LLJ11" s="85"/>
      <c r="LLK11" s="85"/>
      <c r="LLL11" s="85"/>
      <c r="LLM11" s="85"/>
      <c r="LLN11" s="85"/>
      <c r="LLO11" s="85"/>
      <c r="LLP11" s="85"/>
      <c r="LLQ11" s="85"/>
      <c r="LLR11" s="85"/>
      <c r="LLS11" s="85"/>
      <c r="LLT11" s="85"/>
      <c r="LLU11" s="85"/>
      <c r="LLV11" s="85"/>
      <c r="LLW11" s="85"/>
      <c r="LLX11" s="85"/>
      <c r="LLY11" s="85"/>
      <c r="LLZ11" s="85"/>
      <c r="LMA11" s="85"/>
      <c r="LMB11" s="85"/>
      <c r="LMC11" s="85"/>
      <c r="LMD11" s="85"/>
      <c r="LME11" s="85"/>
      <c r="LMF11" s="85"/>
      <c r="LMG11" s="85"/>
      <c r="LMH11" s="85"/>
      <c r="LMI11" s="85"/>
      <c r="LMJ11" s="85"/>
      <c r="LMK11" s="85"/>
      <c r="LML11" s="85"/>
      <c r="LMM11" s="85"/>
      <c r="LMN11" s="85"/>
      <c r="LMO11" s="85"/>
      <c r="LMP11" s="85"/>
      <c r="LMQ11" s="85"/>
      <c r="LMR11" s="85"/>
      <c r="LMS11" s="85"/>
      <c r="LMT11" s="85"/>
      <c r="LMU11" s="85"/>
      <c r="LMV11" s="85"/>
      <c r="LMW11" s="85"/>
      <c r="LMX11" s="85"/>
      <c r="LMY11" s="85"/>
      <c r="LMZ11" s="85"/>
      <c r="LNA11" s="85"/>
      <c r="LNB11" s="85"/>
      <c r="LNC11" s="85"/>
      <c r="LND11" s="85"/>
      <c r="LNE11" s="85"/>
      <c r="LNF11" s="85"/>
      <c r="LNG11" s="85"/>
      <c r="LNH11" s="85"/>
      <c r="LNI11" s="85"/>
      <c r="LNJ11" s="85"/>
      <c r="LNK11" s="85"/>
      <c r="LNL11" s="85"/>
      <c r="LNM11" s="85"/>
      <c r="LNN11" s="85"/>
      <c r="LNO11" s="85"/>
      <c r="LNP11" s="85"/>
      <c r="LNQ11" s="85"/>
      <c r="LNR11" s="85"/>
      <c r="LNS11" s="85"/>
      <c r="LNT11" s="85"/>
      <c r="LNU11" s="85"/>
      <c r="LNV11" s="85"/>
      <c r="LNW11" s="85"/>
      <c r="LNX11" s="85"/>
      <c r="LNY11" s="85"/>
      <c r="LNZ11" s="85"/>
      <c r="LOA11" s="85"/>
      <c r="LOB11" s="85"/>
      <c r="LOC11" s="85"/>
      <c r="LOD11" s="85"/>
      <c r="LOE11" s="85"/>
      <c r="LOF11" s="85"/>
      <c r="LOG11" s="85"/>
      <c r="LOH11" s="85"/>
      <c r="LOI11" s="85"/>
      <c r="LOJ11" s="85"/>
      <c r="LOK11" s="85"/>
      <c r="LOL11" s="85"/>
      <c r="LOM11" s="85"/>
      <c r="LON11" s="85"/>
      <c r="LOO11" s="85"/>
      <c r="LOP11" s="85"/>
      <c r="LOQ11" s="85"/>
      <c r="LOR11" s="85"/>
      <c r="LOS11" s="85"/>
      <c r="LOT11" s="85"/>
      <c r="LOU11" s="85"/>
      <c r="LOV11" s="85"/>
      <c r="LOW11" s="85"/>
      <c r="LOX11" s="85"/>
      <c r="LOY11" s="85"/>
      <c r="LOZ11" s="85"/>
      <c r="LPA11" s="85"/>
      <c r="LPB11" s="85"/>
      <c r="LPC11" s="85"/>
      <c r="LPD11" s="85"/>
      <c r="LPE11" s="85"/>
      <c r="LPF11" s="85"/>
      <c r="LPG11" s="85"/>
      <c r="LPH11" s="85"/>
      <c r="LPI11" s="85"/>
      <c r="LPJ11" s="85"/>
      <c r="LPK11" s="85"/>
      <c r="LPL11" s="85"/>
      <c r="LPM11" s="85"/>
      <c r="LPN11" s="85"/>
      <c r="LPO11" s="85"/>
      <c r="LPP11" s="85"/>
      <c r="LPQ11" s="85"/>
      <c r="LPR11" s="85"/>
      <c r="LPS11" s="85"/>
      <c r="LPT11" s="85"/>
      <c r="LPU11" s="85"/>
      <c r="LPV11" s="85"/>
      <c r="LPW11" s="85"/>
      <c r="LPX11" s="85"/>
      <c r="LPY11" s="85"/>
      <c r="LPZ11" s="85"/>
      <c r="LQA11" s="85"/>
      <c r="LQB11" s="85"/>
      <c r="LQC11" s="85"/>
      <c r="LQD11" s="85"/>
      <c r="LQE11" s="85"/>
      <c r="LQF11" s="85"/>
      <c r="LQG11" s="85"/>
      <c r="LQH11" s="85"/>
      <c r="LQI11" s="85"/>
      <c r="LQJ11" s="85"/>
      <c r="LQK11" s="85"/>
      <c r="LQL11" s="85"/>
      <c r="LQM11" s="85"/>
      <c r="LQN11" s="85"/>
      <c r="LQO11" s="85"/>
      <c r="LQP11" s="85"/>
      <c r="LQQ11" s="85"/>
      <c r="LQR11" s="85"/>
      <c r="LQS11" s="85"/>
      <c r="LQT11" s="85"/>
      <c r="LQU11" s="85"/>
      <c r="LQV11" s="85"/>
      <c r="LQW11" s="85"/>
      <c r="LQX11" s="85"/>
      <c r="LQY11" s="85"/>
      <c r="LQZ11" s="85"/>
      <c r="LRA11" s="85"/>
      <c r="LRB11" s="85"/>
      <c r="LRC11" s="85"/>
      <c r="LRD11" s="85"/>
      <c r="LRE11" s="85"/>
      <c r="LRF11" s="85"/>
      <c r="LRG11" s="85"/>
      <c r="LRH11" s="85"/>
      <c r="LRI11" s="85"/>
      <c r="LRJ11" s="85"/>
      <c r="LRK11" s="85"/>
      <c r="LRL11" s="85"/>
      <c r="LRM11" s="85"/>
      <c r="LRN11" s="85"/>
      <c r="LRO11" s="85"/>
      <c r="LRP11" s="85"/>
      <c r="LRQ11" s="85"/>
      <c r="LRR11" s="85"/>
      <c r="LRS11" s="85"/>
      <c r="LRT11" s="85"/>
      <c r="LRU11" s="85"/>
      <c r="LRV11" s="85"/>
      <c r="LRW11" s="85"/>
      <c r="LRX11" s="85"/>
      <c r="LRY11" s="85"/>
      <c r="LRZ11" s="85"/>
      <c r="LSA11" s="85"/>
      <c r="LSB11" s="85"/>
      <c r="LSC11" s="85"/>
      <c r="LSD11" s="85"/>
      <c r="LSE11" s="85"/>
      <c r="LSF11" s="85"/>
      <c r="LSG11" s="85"/>
      <c r="LSH11" s="85"/>
      <c r="LSI11" s="85"/>
      <c r="LSJ11" s="85"/>
      <c r="LSK11" s="85"/>
      <c r="LSL11" s="85"/>
      <c r="LSM11" s="85"/>
      <c r="LSN11" s="85"/>
      <c r="LSO11" s="85"/>
      <c r="LSP11" s="85"/>
      <c r="LSQ11" s="85"/>
      <c r="LSR11" s="85"/>
      <c r="LSS11" s="85"/>
      <c r="LST11" s="85"/>
      <c r="LSU11" s="85"/>
      <c r="LSV11" s="85"/>
      <c r="LSW11" s="85"/>
      <c r="LSX11" s="85"/>
      <c r="LSY11" s="85"/>
      <c r="LSZ11" s="85"/>
      <c r="LTA11" s="85"/>
      <c r="LTB11" s="85"/>
      <c r="LTC11" s="85"/>
      <c r="LTD11" s="85"/>
      <c r="LTE11" s="85"/>
      <c r="LTF11" s="85"/>
      <c r="LTG11" s="85"/>
      <c r="LTH11" s="85"/>
      <c r="LTI11" s="85"/>
      <c r="LTJ11" s="85"/>
      <c r="LTK11" s="85"/>
      <c r="LTL11" s="85"/>
      <c r="LTM11" s="85"/>
      <c r="LTN11" s="85"/>
      <c r="LTO11" s="85"/>
      <c r="LTP11" s="85"/>
      <c r="LTQ11" s="85"/>
      <c r="LTR11" s="85"/>
      <c r="LTS11" s="85"/>
      <c r="LTT11" s="85"/>
      <c r="LTU11" s="85"/>
      <c r="LTV11" s="85"/>
      <c r="LTW11" s="85"/>
      <c r="LTX11" s="85"/>
      <c r="LTY11" s="85"/>
      <c r="LTZ11" s="85"/>
      <c r="LUA11" s="85"/>
      <c r="LUB11" s="85"/>
      <c r="LUC11" s="85"/>
      <c r="LUD11" s="85"/>
      <c r="LUE11" s="85"/>
      <c r="LUF11" s="85"/>
      <c r="LUG11" s="85"/>
      <c r="LUH11" s="85"/>
      <c r="LUI11" s="85"/>
      <c r="LUJ11" s="85"/>
      <c r="LUK11" s="85"/>
      <c r="LUL11" s="85"/>
      <c r="LUM11" s="85"/>
      <c r="LUN11" s="85"/>
      <c r="LUO11" s="85"/>
      <c r="LUP11" s="85"/>
      <c r="LUQ11" s="85"/>
      <c r="LUR11" s="85"/>
      <c r="LUS11" s="85"/>
      <c r="LUT11" s="85"/>
      <c r="LUU11" s="85"/>
      <c r="LUV11" s="85"/>
      <c r="LUW11" s="85"/>
      <c r="LUX11" s="85"/>
      <c r="LUY11" s="85"/>
      <c r="LUZ11" s="85"/>
      <c r="LVA11" s="85"/>
      <c r="LVB11" s="85"/>
      <c r="LVC11" s="85"/>
      <c r="LVD11" s="85"/>
      <c r="LVE11" s="85"/>
      <c r="LVF11" s="85"/>
      <c r="LVG11" s="85"/>
      <c r="LVH11" s="85"/>
      <c r="LVI11" s="85"/>
      <c r="LVJ11" s="85"/>
      <c r="LVK11" s="85"/>
      <c r="LVL11" s="85"/>
      <c r="LVM11" s="85"/>
      <c r="LVN11" s="85"/>
      <c r="LVO11" s="85"/>
      <c r="LVP11" s="85"/>
      <c r="LVQ11" s="85"/>
      <c r="LVR11" s="85"/>
      <c r="LVS11" s="85"/>
      <c r="LVT11" s="85"/>
      <c r="LVU11" s="85"/>
      <c r="LVV11" s="85"/>
      <c r="LVW11" s="85"/>
      <c r="LVX11" s="85"/>
      <c r="LVY11" s="85"/>
      <c r="LVZ11" s="85"/>
      <c r="LWA11" s="85"/>
      <c r="LWB11" s="85"/>
      <c r="LWC11" s="85"/>
      <c r="LWD11" s="85"/>
      <c r="LWE11" s="85"/>
      <c r="LWF11" s="85"/>
      <c r="LWG11" s="85"/>
      <c r="LWH11" s="85"/>
      <c r="LWI11" s="85"/>
      <c r="LWJ11" s="85"/>
      <c r="LWK11" s="85"/>
      <c r="LWL11" s="85"/>
      <c r="LWM11" s="85"/>
      <c r="LWN11" s="85"/>
      <c r="LWO11" s="85"/>
      <c r="LWP11" s="85"/>
      <c r="LWQ11" s="85"/>
      <c r="LWR11" s="85"/>
      <c r="LWS11" s="85"/>
      <c r="LWT11" s="85"/>
      <c r="LWU11" s="85"/>
      <c r="LWV11" s="85"/>
      <c r="LWW11" s="85"/>
      <c r="LWX11" s="85"/>
      <c r="LWY11" s="85"/>
      <c r="LWZ11" s="85"/>
      <c r="LXA11" s="85"/>
      <c r="LXB11" s="85"/>
      <c r="LXC11" s="85"/>
      <c r="LXD11" s="85"/>
      <c r="LXE11" s="85"/>
      <c r="LXF11" s="85"/>
      <c r="LXG11" s="85"/>
      <c r="LXH11" s="85"/>
      <c r="LXI11" s="85"/>
      <c r="LXJ11" s="85"/>
      <c r="LXK11" s="85"/>
      <c r="LXL11" s="85"/>
      <c r="LXM11" s="85"/>
      <c r="LXN11" s="85"/>
      <c r="LXO11" s="85"/>
      <c r="LXP11" s="85"/>
      <c r="LXQ11" s="85"/>
      <c r="LXR11" s="85"/>
      <c r="LXS11" s="85"/>
      <c r="LXT11" s="85"/>
      <c r="LXU11" s="85"/>
      <c r="LXV11" s="85"/>
      <c r="LXW11" s="85"/>
      <c r="LXX11" s="85"/>
      <c r="LXY11" s="85"/>
      <c r="LXZ11" s="85"/>
      <c r="LYA11" s="85"/>
      <c r="LYB11" s="85"/>
      <c r="LYC11" s="85"/>
      <c r="LYD11" s="85"/>
      <c r="LYE11" s="85"/>
      <c r="LYF11" s="85"/>
      <c r="LYG11" s="85"/>
      <c r="LYH11" s="85"/>
      <c r="LYI11" s="85"/>
      <c r="LYJ11" s="85"/>
      <c r="LYK11" s="85"/>
      <c r="LYL11" s="85"/>
      <c r="LYM11" s="85"/>
      <c r="LYN11" s="85"/>
      <c r="LYO11" s="85"/>
      <c r="LYP11" s="85"/>
      <c r="LYQ11" s="85"/>
      <c r="LYR11" s="85"/>
      <c r="LYS11" s="85"/>
      <c r="LYT11" s="85"/>
      <c r="LYU11" s="85"/>
      <c r="LYV11" s="85"/>
      <c r="LYW11" s="85"/>
      <c r="LYX11" s="85"/>
      <c r="LYY11" s="85"/>
      <c r="LYZ11" s="85"/>
      <c r="LZA11" s="85"/>
      <c r="LZB11" s="85"/>
      <c r="LZC11" s="85"/>
      <c r="LZD11" s="85"/>
      <c r="LZE11" s="85"/>
      <c r="LZF11" s="85"/>
      <c r="LZG11" s="85"/>
      <c r="LZH11" s="85"/>
      <c r="LZI11" s="85"/>
      <c r="LZJ11" s="85"/>
      <c r="LZK11" s="85"/>
      <c r="LZL11" s="85"/>
      <c r="LZM11" s="85"/>
      <c r="LZN11" s="85"/>
      <c r="LZO11" s="85"/>
      <c r="LZP11" s="85"/>
      <c r="LZQ11" s="85"/>
      <c r="LZR11" s="85"/>
      <c r="LZS11" s="85"/>
      <c r="LZT11" s="85"/>
      <c r="LZU11" s="85"/>
      <c r="LZV11" s="85"/>
      <c r="LZW11" s="85"/>
      <c r="LZX11" s="85"/>
      <c r="LZY11" s="85"/>
      <c r="LZZ11" s="85"/>
      <c r="MAA11" s="85"/>
      <c r="MAB11" s="85"/>
      <c r="MAC11" s="85"/>
      <c r="MAD11" s="85"/>
      <c r="MAE11" s="85"/>
      <c r="MAF11" s="85"/>
      <c r="MAG11" s="85"/>
      <c r="MAH11" s="85"/>
      <c r="MAI11" s="85"/>
      <c r="MAJ11" s="85"/>
      <c r="MAK11" s="85"/>
      <c r="MAL11" s="85"/>
      <c r="MAM11" s="85"/>
      <c r="MAN11" s="85"/>
      <c r="MAO11" s="85"/>
      <c r="MAP11" s="85"/>
      <c r="MAQ11" s="85"/>
      <c r="MAR11" s="85"/>
      <c r="MAS11" s="85"/>
      <c r="MAT11" s="85"/>
      <c r="MAU11" s="85"/>
      <c r="MAV11" s="85"/>
      <c r="MAW11" s="85"/>
      <c r="MAX11" s="85"/>
      <c r="MAY11" s="85"/>
      <c r="MAZ11" s="85"/>
      <c r="MBA11" s="85"/>
      <c r="MBB11" s="85"/>
      <c r="MBC11" s="85"/>
      <c r="MBD11" s="85"/>
      <c r="MBE11" s="85"/>
      <c r="MBF11" s="85"/>
      <c r="MBG11" s="85"/>
      <c r="MBH11" s="85"/>
      <c r="MBI11" s="85"/>
      <c r="MBJ11" s="85"/>
      <c r="MBK11" s="85"/>
      <c r="MBL11" s="85"/>
      <c r="MBM11" s="85"/>
      <c r="MBN11" s="85"/>
      <c r="MBO11" s="85"/>
      <c r="MBP11" s="85"/>
      <c r="MBQ11" s="85"/>
      <c r="MBR11" s="85"/>
      <c r="MBS11" s="85"/>
      <c r="MBT11" s="85"/>
      <c r="MBU11" s="85"/>
      <c r="MBV11" s="85"/>
      <c r="MBW11" s="85"/>
      <c r="MBX11" s="85"/>
      <c r="MBY11" s="85"/>
      <c r="MBZ11" s="85"/>
      <c r="MCA11" s="85"/>
      <c r="MCB11" s="85"/>
      <c r="MCC11" s="85"/>
      <c r="MCD11" s="85"/>
      <c r="MCE11" s="85"/>
      <c r="MCF11" s="85"/>
      <c r="MCG11" s="85"/>
      <c r="MCH11" s="85"/>
      <c r="MCI11" s="85"/>
      <c r="MCJ11" s="85"/>
      <c r="MCK11" s="85"/>
      <c r="MCL11" s="85"/>
      <c r="MCM11" s="85"/>
      <c r="MCN11" s="85"/>
      <c r="MCO11" s="85"/>
      <c r="MCP11" s="85"/>
      <c r="MCQ11" s="85"/>
      <c r="MCR11" s="85"/>
      <c r="MCS11" s="85"/>
      <c r="MCT11" s="85"/>
      <c r="MCU11" s="85"/>
      <c r="MCV11" s="85"/>
      <c r="MCW11" s="85"/>
      <c r="MCX11" s="85"/>
      <c r="MCY11" s="85"/>
      <c r="MCZ11" s="85"/>
      <c r="MDA11" s="85"/>
      <c r="MDB11" s="85"/>
      <c r="MDC11" s="85"/>
      <c r="MDD11" s="85"/>
      <c r="MDE11" s="85"/>
      <c r="MDF11" s="85"/>
      <c r="MDG11" s="85"/>
      <c r="MDH11" s="85"/>
      <c r="MDI11" s="85"/>
      <c r="MDJ11" s="85"/>
      <c r="MDK11" s="85"/>
      <c r="MDL11" s="85"/>
      <c r="MDM11" s="85"/>
      <c r="MDN11" s="85"/>
      <c r="MDO11" s="85"/>
      <c r="MDP11" s="85"/>
      <c r="MDQ11" s="85"/>
      <c r="MDR11" s="85"/>
      <c r="MDS11" s="85"/>
      <c r="MDT11" s="85"/>
      <c r="MDU11" s="85"/>
      <c r="MDV11" s="85"/>
      <c r="MDW11" s="85"/>
      <c r="MDX11" s="85"/>
      <c r="MDY11" s="85"/>
      <c r="MDZ11" s="85"/>
      <c r="MEA11" s="85"/>
      <c r="MEB11" s="85"/>
      <c r="MEC11" s="85"/>
      <c r="MED11" s="85"/>
      <c r="MEE11" s="85"/>
      <c r="MEF11" s="85"/>
      <c r="MEG11" s="85"/>
      <c r="MEH11" s="85"/>
      <c r="MEI11" s="85"/>
      <c r="MEJ11" s="85"/>
      <c r="MEK11" s="85"/>
      <c r="MEL11" s="85"/>
      <c r="MEM11" s="85"/>
      <c r="MEN11" s="85"/>
      <c r="MEO11" s="85"/>
      <c r="MEP11" s="85"/>
      <c r="MEQ11" s="85"/>
      <c r="MER11" s="85"/>
      <c r="MES11" s="85"/>
      <c r="MET11" s="85"/>
      <c r="MEU11" s="85"/>
      <c r="MEV11" s="85"/>
      <c r="MEW11" s="85"/>
      <c r="MEX11" s="85"/>
      <c r="MEY11" s="85"/>
      <c r="MEZ11" s="85"/>
      <c r="MFA11" s="85"/>
      <c r="MFB11" s="85"/>
      <c r="MFC11" s="85"/>
      <c r="MFD11" s="85"/>
      <c r="MFE11" s="85"/>
      <c r="MFF11" s="85"/>
      <c r="MFG11" s="85"/>
      <c r="MFH11" s="85"/>
      <c r="MFI11" s="85"/>
      <c r="MFJ11" s="85"/>
      <c r="MFK11" s="85"/>
      <c r="MFL11" s="85"/>
      <c r="MFM11" s="85"/>
      <c r="MFN11" s="85"/>
      <c r="MFO11" s="85"/>
      <c r="MFP11" s="85"/>
      <c r="MFQ11" s="85"/>
      <c r="MFR11" s="85"/>
      <c r="MFS11" s="85"/>
      <c r="MFT11" s="85"/>
      <c r="MFU11" s="85"/>
      <c r="MFV11" s="85"/>
      <c r="MFW11" s="85"/>
      <c r="MFX11" s="85"/>
      <c r="MFY11" s="85"/>
      <c r="MFZ11" s="85"/>
      <c r="MGA11" s="85"/>
      <c r="MGB11" s="85"/>
      <c r="MGC11" s="85"/>
      <c r="MGD11" s="85"/>
      <c r="MGE11" s="85"/>
      <c r="MGF11" s="85"/>
      <c r="MGG11" s="85"/>
      <c r="MGH11" s="85"/>
      <c r="MGI11" s="85"/>
      <c r="MGJ11" s="85"/>
      <c r="MGK11" s="85"/>
      <c r="MGL11" s="85"/>
      <c r="MGM11" s="85"/>
      <c r="MGN11" s="85"/>
      <c r="MGO11" s="85"/>
      <c r="MGP11" s="85"/>
      <c r="MGQ11" s="85"/>
      <c r="MGR11" s="85"/>
      <c r="MGS11" s="85"/>
      <c r="MGT11" s="85"/>
      <c r="MGU11" s="85"/>
      <c r="MGV11" s="85"/>
      <c r="MGW11" s="85"/>
      <c r="MGX11" s="85"/>
      <c r="MGY11" s="85"/>
      <c r="MGZ11" s="85"/>
      <c r="MHA11" s="85"/>
      <c r="MHB11" s="85"/>
      <c r="MHC11" s="85"/>
      <c r="MHD11" s="85"/>
      <c r="MHE11" s="85"/>
      <c r="MHF11" s="85"/>
      <c r="MHG11" s="85"/>
      <c r="MHH11" s="85"/>
      <c r="MHI11" s="85"/>
      <c r="MHJ11" s="85"/>
      <c r="MHK11" s="85"/>
      <c r="MHL11" s="85"/>
      <c r="MHM11" s="85"/>
      <c r="MHN11" s="85"/>
      <c r="MHO11" s="85"/>
      <c r="MHP11" s="85"/>
      <c r="MHQ11" s="85"/>
      <c r="MHR11" s="85"/>
      <c r="MHS11" s="85"/>
      <c r="MHT11" s="85"/>
      <c r="MHU11" s="85"/>
      <c r="MHV11" s="85"/>
      <c r="MHW11" s="85"/>
      <c r="MHX11" s="85"/>
      <c r="MHY11" s="85"/>
      <c r="MHZ11" s="85"/>
      <c r="MIA11" s="85"/>
      <c r="MIB11" s="85"/>
      <c r="MIC11" s="85"/>
      <c r="MID11" s="85"/>
      <c r="MIE11" s="85"/>
      <c r="MIF11" s="85"/>
      <c r="MIG11" s="85"/>
      <c r="MIH11" s="85"/>
      <c r="MII11" s="85"/>
      <c r="MIJ11" s="85"/>
      <c r="MIK11" s="85"/>
      <c r="MIL11" s="85"/>
      <c r="MIM11" s="85"/>
      <c r="MIN11" s="85"/>
      <c r="MIO11" s="85"/>
      <c r="MIP11" s="85"/>
      <c r="MIQ11" s="85"/>
      <c r="MIR11" s="85"/>
      <c r="MIS11" s="85"/>
      <c r="MIT11" s="85"/>
      <c r="MIU11" s="85"/>
      <c r="MIV11" s="85"/>
      <c r="MIW11" s="85"/>
      <c r="MIX11" s="85"/>
      <c r="MIY11" s="85"/>
      <c r="MIZ11" s="85"/>
      <c r="MJA11" s="85"/>
      <c r="MJB11" s="85"/>
      <c r="MJC11" s="85"/>
      <c r="MJD11" s="85"/>
      <c r="MJE11" s="85"/>
      <c r="MJF11" s="85"/>
      <c r="MJG11" s="85"/>
      <c r="MJH11" s="85"/>
      <c r="MJI11" s="85"/>
      <c r="MJJ11" s="85"/>
      <c r="MJK11" s="85"/>
      <c r="MJL11" s="85"/>
      <c r="MJM11" s="85"/>
      <c r="MJN11" s="85"/>
      <c r="MJO11" s="85"/>
      <c r="MJP11" s="85"/>
      <c r="MJQ11" s="85"/>
      <c r="MJR11" s="85"/>
      <c r="MJS11" s="85"/>
      <c r="MJT11" s="85"/>
      <c r="MJU11" s="85"/>
      <c r="MJV11" s="85"/>
      <c r="MJW11" s="85"/>
      <c r="MJX11" s="85"/>
      <c r="MJY11" s="85"/>
      <c r="MJZ11" s="85"/>
      <c r="MKA11" s="85"/>
      <c r="MKB11" s="85"/>
      <c r="MKC11" s="85"/>
      <c r="MKD11" s="85"/>
      <c r="MKE11" s="85"/>
      <c r="MKF11" s="85"/>
      <c r="MKG11" s="85"/>
      <c r="MKH11" s="85"/>
      <c r="MKI11" s="85"/>
      <c r="MKJ11" s="85"/>
      <c r="MKK11" s="85"/>
      <c r="MKL11" s="85"/>
      <c r="MKM11" s="85"/>
      <c r="MKN11" s="85"/>
      <c r="MKO11" s="85"/>
      <c r="MKP11" s="85"/>
      <c r="MKQ11" s="85"/>
      <c r="MKR11" s="85"/>
      <c r="MKS11" s="85"/>
      <c r="MKT11" s="85"/>
      <c r="MKU11" s="85"/>
      <c r="MKV11" s="85"/>
      <c r="MKW11" s="85"/>
      <c r="MKX11" s="85"/>
      <c r="MKY11" s="85"/>
      <c r="MKZ11" s="85"/>
      <c r="MLA11" s="85"/>
      <c r="MLB11" s="85"/>
      <c r="MLC11" s="85"/>
      <c r="MLD11" s="85"/>
      <c r="MLE11" s="85"/>
      <c r="MLF11" s="85"/>
      <c r="MLG11" s="85"/>
      <c r="MLH11" s="85"/>
      <c r="MLI11" s="85"/>
      <c r="MLJ11" s="85"/>
      <c r="MLK11" s="85"/>
      <c r="MLL11" s="85"/>
      <c r="MLM11" s="85"/>
      <c r="MLN11" s="85"/>
      <c r="MLO11" s="85"/>
      <c r="MLP11" s="85"/>
      <c r="MLQ11" s="85"/>
      <c r="MLR11" s="85"/>
      <c r="MLS11" s="85"/>
      <c r="MLT11" s="85"/>
      <c r="MLU11" s="85"/>
      <c r="MLV11" s="85"/>
      <c r="MLW11" s="85"/>
      <c r="MLX11" s="85"/>
      <c r="MLY11" s="85"/>
      <c r="MLZ11" s="85"/>
      <c r="MMA11" s="85"/>
      <c r="MMB11" s="85"/>
      <c r="MMC11" s="85"/>
      <c r="MMD11" s="85"/>
      <c r="MME11" s="85"/>
      <c r="MMF11" s="85"/>
      <c r="MMG11" s="85"/>
      <c r="MMH11" s="85"/>
      <c r="MMI11" s="85"/>
      <c r="MMJ11" s="85"/>
      <c r="MMK11" s="85"/>
      <c r="MML11" s="85"/>
      <c r="MMM11" s="85"/>
      <c r="MMN11" s="85"/>
      <c r="MMO11" s="85"/>
      <c r="MMP11" s="85"/>
      <c r="MMQ11" s="85"/>
      <c r="MMR11" s="85"/>
      <c r="MMS11" s="85"/>
      <c r="MMT11" s="85"/>
      <c r="MMU11" s="85"/>
      <c r="MMV11" s="85"/>
      <c r="MMW11" s="85"/>
      <c r="MMX11" s="85"/>
      <c r="MMY11" s="85"/>
      <c r="MMZ11" s="85"/>
      <c r="MNA11" s="85"/>
      <c r="MNB11" s="85"/>
      <c r="MNC11" s="85"/>
      <c r="MND11" s="85"/>
      <c r="MNE11" s="85"/>
      <c r="MNF11" s="85"/>
      <c r="MNG11" s="85"/>
      <c r="MNH11" s="85"/>
      <c r="MNI11" s="85"/>
      <c r="MNJ11" s="85"/>
      <c r="MNK11" s="85"/>
      <c r="MNL11" s="85"/>
      <c r="MNM11" s="85"/>
      <c r="MNN11" s="85"/>
      <c r="MNO11" s="85"/>
      <c r="MNP11" s="85"/>
      <c r="MNQ11" s="85"/>
      <c r="MNR11" s="85"/>
      <c r="MNS11" s="85"/>
      <c r="MNT11" s="85"/>
      <c r="MNU11" s="85"/>
      <c r="MNV11" s="85"/>
      <c r="MNW11" s="85"/>
      <c r="MNX11" s="85"/>
      <c r="MNY11" s="85"/>
      <c r="MNZ11" s="85"/>
      <c r="MOA11" s="85"/>
      <c r="MOB11" s="85"/>
      <c r="MOC11" s="85"/>
      <c r="MOD11" s="85"/>
      <c r="MOE11" s="85"/>
      <c r="MOF11" s="85"/>
      <c r="MOG11" s="85"/>
      <c r="MOH11" s="85"/>
      <c r="MOI11" s="85"/>
      <c r="MOJ11" s="85"/>
      <c r="MOK11" s="85"/>
      <c r="MOL11" s="85"/>
      <c r="MOM11" s="85"/>
      <c r="MON11" s="85"/>
      <c r="MOO11" s="85"/>
      <c r="MOP11" s="85"/>
      <c r="MOQ11" s="85"/>
      <c r="MOR11" s="85"/>
      <c r="MOS11" s="85"/>
      <c r="MOT11" s="85"/>
      <c r="MOU11" s="85"/>
      <c r="MOV11" s="85"/>
      <c r="MOW11" s="85"/>
      <c r="MOX11" s="85"/>
      <c r="MOY11" s="85"/>
      <c r="MOZ11" s="85"/>
      <c r="MPA11" s="85"/>
      <c r="MPB11" s="85"/>
      <c r="MPC11" s="85"/>
      <c r="MPD11" s="85"/>
      <c r="MPE11" s="85"/>
      <c r="MPF11" s="85"/>
      <c r="MPG11" s="85"/>
      <c r="MPH11" s="85"/>
      <c r="MPI11" s="85"/>
      <c r="MPJ11" s="85"/>
      <c r="MPK11" s="85"/>
      <c r="MPL11" s="85"/>
      <c r="MPM11" s="85"/>
      <c r="MPN11" s="85"/>
      <c r="MPO11" s="85"/>
      <c r="MPP11" s="85"/>
      <c r="MPQ11" s="85"/>
      <c r="MPR11" s="85"/>
      <c r="MPS11" s="85"/>
      <c r="MPT11" s="85"/>
      <c r="MPU11" s="85"/>
      <c r="MPV11" s="85"/>
      <c r="MPW11" s="85"/>
      <c r="MPX11" s="85"/>
      <c r="MPY11" s="85"/>
      <c r="MPZ11" s="85"/>
      <c r="MQA11" s="85"/>
      <c r="MQB11" s="85"/>
      <c r="MQC11" s="85"/>
      <c r="MQD11" s="85"/>
      <c r="MQE11" s="85"/>
      <c r="MQF11" s="85"/>
      <c r="MQG11" s="85"/>
      <c r="MQH11" s="85"/>
      <c r="MQI11" s="85"/>
      <c r="MQJ11" s="85"/>
      <c r="MQK11" s="85"/>
      <c r="MQL11" s="85"/>
      <c r="MQM11" s="85"/>
      <c r="MQN11" s="85"/>
      <c r="MQO11" s="85"/>
      <c r="MQP11" s="85"/>
      <c r="MQQ11" s="85"/>
      <c r="MQR11" s="85"/>
      <c r="MQS11" s="85"/>
      <c r="MQT11" s="85"/>
      <c r="MQU11" s="85"/>
      <c r="MQV11" s="85"/>
      <c r="MQW11" s="85"/>
      <c r="MQX11" s="85"/>
      <c r="MQY11" s="85"/>
      <c r="MQZ11" s="85"/>
      <c r="MRA11" s="85"/>
      <c r="MRB11" s="85"/>
      <c r="MRC11" s="85"/>
      <c r="MRD11" s="85"/>
      <c r="MRE11" s="85"/>
      <c r="MRF11" s="85"/>
      <c r="MRG11" s="85"/>
      <c r="MRH11" s="85"/>
      <c r="MRI11" s="85"/>
      <c r="MRJ11" s="85"/>
      <c r="MRK11" s="85"/>
      <c r="MRL11" s="85"/>
      <c r="MRM11" s="85"/>
      <c r="MRN11" s="85"/>
      <c r="MRO11" s="85"/>
      <c r="MRP11" s="85"/>
      <c r="MRQ11" s="85"/>
      <c r="MRR11" s="85"/>
      <c r="MRS11" s="85"/>
      <c r="MRT11" s="85"/>
      <c r="MRU11" s="85"/>
      <c r="MRV11" s="85"/>
      <c r="MRW11" s="85"/>
      <c r="MRX11" s="85"/>
      <c r="MRY11" s="85"/>
      <c r="MRZ11" s="85"/>
      <c r="MSA11" s="85"/>
      <c r="MSB11" s="85"/>
      <c r="MSC11" s="85"/>
      <c r="MSD11" s="85"/>
      <c r="MSE11" s="85"/>
      <c r="MSF11" s="85"/>
      <c r="MSG11" s="85"/>
      <c r="MSH11" s="85"/>
      <c r="MSI11" s="85"/>
      <c r="MSJ11" s="85"/>
      <c r="MSK11" s="85"/>
      <c r="MSL11" s="85"/>
      <c r="MSM11" s="85"/>
      <c r="MSN11" s="85"/>
      <c r="MSO11" s="85"/>
      <c r="MSP11" s="85"/>
      <c r="MSQ11" s="85"/>
      <c r="MSR11" s="85"/>
      <c r="MSS11" s="85"/>
      <c r="MST11" s="85"/>
      <c r="MSU11" s="85"/>
      <c r="MSV11" s="85"/>
      <c r="MSW11" s="85"/>
      <c r="MSX11" s="85"/>
      <c r="MSY11" s="85"/>
      <c r="MSZ11" s="85"/>
      <c r="MTA11" s="85"/>
      <c r="MTB11" s="85"/>
      <c r="MTC11" s="85"/>
      <c r="MTD11" s="85"/>
      <c r="MTE11" s="85"/>
      <c r="MTF11" s="85"/>
      <c r="MTG11" s="85"/>
      <c r="MTH11" s="85"/>
      <c r="MTI11" s="85"/>
      <c r="MTJ11" s="85"/>
      <c r="MTK11" s="85"/>
      <c r="MTL11" s="85"/>
      <c r="MTM11" s="85"/>
      <c r="MTN11" s="85"/>
      <c r="MTO11" s="85"/>
      <c r="MTP11" s="85"/>
      <c r="MTQ11" s="85"/>
      <c r="MTR11" s="85"/>
      <c r="MTS11" s="85"/>
      <c r="MTT11" s="85"/>
      <c r="MTU11" s="85"/>
      <c r="MTV11" s="85"/>
      <c r="MTW11" s="85"/>
      <c r="MTX11" s="85"/>
      <c r="MTY11" s="85"/>
      <c r="MTZ11" s="85"/>
      <c r="MUA11" s="85"/>
      <c r="MUB11" s="85"/>
      <c r="MUC11" s="85"/>
      <c r="MUD11" s="85"/>
      <c r="MUE11" s="85"/>
      <c r="MUF11" s="85"/>
      <c r="MUG11" s="85"/>
      <c r="MUH11" s="85"/>
      <c r="MUI11" s="85"/>
      <c r="MUJ11" s="85"/>
      <c r="MUK11" s="85"/>
      <c r="MUL11" s="85"/>
      <c r="MUM11" s="85"/>
      <c r="MUN11" s="85"/>
      <c r="MUO11" s="85"/>
      <c r="MUP11" s="85"/>
      <c r="MUQ11" s="85"/>
      <c r="MUR11" s="85"/>
      <c r="MUS11" s="85"/>
      <c r="MUT11" s="85"/>
      <c r="MUU11" s="85"/>
      <c r="MUV11" s="85"/>
      <c r="MUW11" s="85"/>
      <c r="MUX11" s="85"/>
      <c r="MUY11" s="85"/>
      <c r="MUZ11" s="85"/>
      <c r="MVA11" s="85"/>
      <c r="MVB11" s="85"/>
      <c r="MVC11" s="85"/>
      <c r="MVD11" s="85"/>
      <c r="MVE11" s="85"/>
      <c r="MVF11" s="85"/>
      <c r="MVG11" s="85"/>
      <c r="MVH11" s="85"/>
      <c r="MVI11" s="85"/>
      <c r="MVJ11" s="85"/>
      <c r="MVK11" s="85"/>
      <c r="MVL11" s="85"/>
      <c r="MVM11" s="85"/>
      <c r="MVN11" s="85"/>
      <c r="MVO11" s="85"/>
      <c r="MVP11" s="85"/>
      <c r="MVQ11" s="85"/>
      <c r="MVR11" s="85"/>
      <c r="MVS11" s="85"/>
      <c r="MVT11" s="85"/>
      <c r="MVU11" s="85"/>
      <c r="MVV11" s="85"/>
      <c r="MVW11" s="85"/>
      <c r="MVX11" s="85"/>
      <c r="MVY11" s="85"/>
      <c r="MVZ11" s="85"/>
      <c r="MWA11" s="85"/>
      <c r="MWB11" s="85"/>
      <c r="MWC11" s="85"/>
      <c r="MWD11" s="85"/>
      <c r="MWE11" s="85"/>
      <c r="MWF11" s="85"/>
      <c r="MWG11" s="85"/>
      <c r="MWH11" s="85"/>
      <c r="MWI11" s="85"/>
      <c r="MWJ11" s="85"/>
      <c r="MWK11" s="85"/>
      <c r="MWL11" s="85"/>
      <c r="MWM11" s="85"/>
      <c r="MWN11" s="85"/>
      <c r="MWO11" s="85"/>
      <c r="MWP11" s="85"/>
      <c r="MWQ11" s="85"/>
      <c r="MWR11" s="85"/>
      <c r="MWS11" s="85"/>
      <c r="MWT11" s="85"/>
      <c r="MWU11" s="85"/>
      <c r="MWV11" s="85"/>
      <c r="MWW11" s="85"/>
      <c r="MWX11" s="85"/>
      <c r="MWY11" s="85"/>
      <c r="MWZ11" s="85"/>
      <c r="MXA11" s="85"/>
      <c r="MXB11" s="85"/>
      <c r="MXC11" s="85"/>
      <c r="MXD11" s="85"/>
      <c r="MXE11" s="85"/>
      <c r="MXF11" s="85"/>
      <c r="MXG11" s="85"/>
      <c r="MXH11" s="85"/>
      <c r="MXI11" s="85"/>
      <c r="MXJ11" s="85"/>
      <c r="MXK11" s="85"/>
      <c r="MXL11" s="85"/>
      <c r="MXM11" s="85"/>
      <c r="MXN11" s="85"/>
      <c r="MXO11" s="85"/>
      <c r="MXP11" s="85"/>
      <c r="MXQ11" s="85"/>
      <c r="MXR11" s="85"/>
      <c r="MXS11" s="85"/>
      <c r="MXT11" s="85"/>
      <c r="MXU11" s="85"/>
      <c r="MXV11" s="85"/>
      <c r="MXW11" s="85"/>
      <c r="MXX11" s="85"/>
      <c r="MXY11" s="85"/>
      <c r="MXZ11" s="85"/>
      <c r="MYA11" s="85"/>
      <c r="MYB11" s="85"/>
      <c r="MYC11" s="85"/>
      <c r="MYD11" s="85"/>
      <c r="MYE11" s="85"/>
      <c r="MYF11" s="85"/>
      <c r="MYG11" s="85"/>
      <c r="MYH11" s="85"/>
      <c r="MYI11" s="85"/>
      <c r="MYJ11" s="85"/>
      <c r="MYK11" s="85"/>
      <c r="MYL11" s="85"/>
      <c r="MYM11" s="85"/>
      <c r="MYN11" s="85"/>
      <c r="MYO11" s="85"/>
      <c r="MYP11" s="85"/>
      <c r="MYQ11" s="85"/>
      <c r="MYR11" s="85"/>
      <c r="MYS11" s="85"/>
      <c r="MYT11" s="85"/>
      <c r="MYU11" s="85"/>
      <c r="MYV11" s="85"/>
      <c r="MYW11" s="85"/>
      <c r="MYX11" s="85"/>
      <c r="MYY11" s="85"/>
      <c r="MYZ11" s="85"/>
      <c r="MZA11" s="85"/>
      <c r="MZB11" s="85"/>
      <c r="MZC11" s="85"/>
      <c r="MZD11" s="85"/>
      <c r="MZE11" s="85"/>
      <c r="MZF11" s="85"/>
      <c r="MZG11" s="85"/>
      <c r="MZH11" s="85"/>
      <c r="MZI11" s="85"/>
      <c r="MZJ11" s="85"/>
      <c r="MZK11" s="85"/>
      <c r="MZL11" s="85"/>
      <c r="MZM11" s="85"/>
      <c r="MZN11" s="85"/>
      <c r="MZO11" s="85"/>
      <c r="MZP11" s="85"/>
      <c r="MZQ11" s="85"/>
      <c r="MZR11" s="85"/>
      <c r="MZS11" s="85"/>
      <c r="MZT11" s="85"/>
      <c r="MZU11" s="85"/>
      <c r="MZV11" s="85"/>
      <c r="MZW11" s="85"/>
      <c r="MZX11" s="85"/>
      <c r="MZY11" s="85"/>
      <c r="MZZ11" s="85"/>
      <c r="NAA11" s="85"/>
      <c r="NAB11" s="85"/>
      <c r="NAC11" s="85"/>
      <c r="NAD11" s="85"/>
      <c r="NAE11" s="85"/>
      <c r="NAF11" s="85"/>
      <c r="NAG11" s="85"/>
      <c r="NAH11" s="85"/>
      <c r="NAI11" s="85"/>
      <c r="NAJ11" s="85"/>
      <c r="NAK11" s="85"/>
      <c r="NAL11" s="85"/>
      <c r="NAM11" s="85"/>
      <c r="NAN11" s="85"/>
      <c r="NAO11" s="85"/>
      <c r="NAP11" s="85"/>
      <c r="NAQ11" s="85"/>
      <c r="NAR11" s="85"/>
      <c r="NAS11" s="85"/>
      <c r="NAT11" s="85"/>
      <c r="NAU11" s="85"/>
      <c r="NAV11" s="85"/>
      <c r="NAW11" s="85"/>
      <c r="NAX11" s="85"/>
      <c r="NAY11" s="85"/>
      <c r="NAZ11" s="85"/>
      <c r="NBA11" s="85"/>
      <c r="NBB11" s="85"/>
      <c r="NBC11" s="85"/>
      <c r="NBD11" s="85"/>
      <c r="NBE11" s="85"/>
      <c r="NBF11" s="85"/>
      <c r="NBG11" s="85"/>
      <c r="NBH11" s="85"/>
      <c r="NBI11" s="85"/>
      <c r="NBJ11" s="85"/>
      <c r="NBK11" s="85"/>
      <c r="NBL11" s="85"/>
      <c r="NBM11" s="85"/>
      <c r="NBN11" s="85"/>
      <c r="NBO11" s="85"/>
      <c r="NBP11" s="85"/>
      <c r="NBQ11" s="85"/>
      <c r="NBR11" s="85"/>
      <c r="NBS11" s="85"/>
      <c r="NBT11" s="85"/>
      <c r="NBU11" s="85"/>
      <c r="NBV11" s="85"/>
      <c r="NBW11" s="85"/>
      <c r="NBX11" s="85"/>
      <c r="NBY11" s="85"/>
      <c r="NBZ11" s="85"/>
      <c r="NCA11" s="85"/>
      <c r="NCB11" s="85"/>
      <c r="NCC11" s="85"/>
      <c r="NCD11" s="85"/>
      <c r="NCE11" s="85"/>
      <c r="NCF11" s="85"/>
      <c r="NCG11" s="85"/>
      <c r="NCH11" s="85"/>
      <c r="NCI11" s="85"/>
      <c r="NCJ11" s="85"/>
      <c r="NCK11" s="85"/>
      <c r="NCL11" s="85"/>
      <c r="NCM11" s="85"/>
      <c r="NCN11" s="85"/>
      <c r="NCO11" s="85"/>
      <c r="NCP11" s="85"/>
      <c r="NCQ11" s="85"/>
      <c r="NCR11" s="85"/>
      <c r="NCS11" s="85"/>
      <c r="NCT11" s="85"/>
      <c r="NCU11" s="85"/>
      <c r="NCV11" s="85"/>
      <c r="NCW11" s="85"/>
      <c r="NCX11" s="85"/>
      <c r="NCY11" s="85"/>
      <c r="NCZ11" s="85"/>
      <c r="NDA11" s="85"/>
      <c r="NDB11" s="85"/>
      <c r="NDC11" s="85"/>
      <c r="NDD11" s="85"/>
      <c r="NDE11" s="85"/>
      <c r="NDF11" s="85"/>
      <c r="NDG11" s="85"/>
      <c r="NDH11" s="85"/>
      <c r="NDI11" s="85"/>
      <c r="NDJ11" s="85"/>
      <c r="NDK11" s="85"/>
      <c r="NDL11" s="85"/>
      <c r="NDM11" s="85"/>
      <c r="NDN11" s="85"/>
      <c r="NDO11" s="85"/>
      <c r="NDP11" s="85"/>
      <c r="NDQ11" s="85"/>
      <c r="NDR11" s="85"/>
      <c r="NDS11" s="85"/>
      <c r="NDT11" s="85"/>
      <c r="NDU11" s="85"/>
      <c r="NDV11" s="85"/>
      <c r="NDW11" s="85"/>
      <c r="NDX11" s="85"/>
      <c r="NDY11" s="85"/>
      <c r="NDZ11" s="85"/>
      <c r="NEA11" s="85"/>
      <c r="NEB11" s="85"/>
      <c r="NEC11" s="85"/>
      <c r="NED11" s="85"/>
      <c r="NEE11" s="85"/>
      <c r="NEF11" s="85"/>
      <c r="NEG11" s="85"/>
      <c r="NEH11" s="85"/>
      <c r="NEI11" s="85"/>
      <c r="NEJ11" s="85"/>
      <c r="NEK11" s="85"/>
      <c r="NEL11" s="85"/>
      <c r="NEM11" s="85"/>
      <c r="NEN11" s="85"/>
      <c r="NEO11" s="85"/>
      <c r="NEP11" s="85"/>
      <c r="NEQ11" s="85"/>
      <c r="NER11" s="85"/>
      <c r="NES11" s="85"/>
      <c r="NET11" s="85"/>
      <c r="NEU11" s="85"/>
      <c r="NEV11" s="85"/>
      <c r="NEW11" s="85"/>
      <c r="NEX11" s="85"/>
      <c r="NEY11" s="85"/>
      <c r="NEZ11" s="85"/>
      <c r="NFA11" s="85"/>
      <c r="NFB11" s="85"/>
      <c r="NFC11" s="85"/>
      <c r="NFD11" s="85"/>
      <c r="NFE11" s="85"/>
      <c r="NFF11" s="85"/>
      <c r="NFG11" s="85"/>
      <c r="NFH11" s="85"/>
      <c r="NFI11" s="85"/>
      <c r="NFJ11" s="85"/>
      <c r="NFK11" s="85"/>
      <c r="NFL11" s="85"/>
      <c r="NFM11" s="85"/>
      <c r="NFN11" s="85"/>
      <c r="NFO11" s="85"/>
      <c r="NFP11" s="85"/>
      <c r="NFQ11" s="85"/>
      <c r="NFR11" s="85"/>
      <c r="NFS11" s="85"/>
      <c r="NFT11" s="85"/>
      <c r="NFU11" s="85"/>
      <c r="NFV11" s="85"/>
      <c r="NFW11" s="85"/>
      <c r="NFX11" s="85"/>
      <c r="NFY11" s="85"/>
      <c r="NFZ11" s="85"/>
      <c r="NGA11" s="85"/>
      <c r="NGB11" s="85"/>
      <c r="NGC11" s="85"/>
      <c r="NGD11" s="85"/>
      <c r="NGE11" s="85"/>
      <c r="NGF11" s="85"/>
      <c r="NGG11" s="85"/>
      <c r="NGH11" s="85"/>
      <c r="NGI11" s="85"/>
      <c r="NGJ11" s="85"/>
      <c r="NGK11" s="85"/>
      <c r="NGL11" s="85"/>
      <c r="NGM11" s="85"/>
      <c r="NGN11" s="85"/>
      <c r="NGO11" s="85"/>
      <c r="NGP11" s="85"/>
      <c r="NGQ11" s="85"/>
      <c r="NGR11" s="85"/>
      <c r="NGS11" s="85"/>
      <c r="NGT11" s="85"/>
      <c r="NGU11" s="85"/>
      <c r="NGV11" s="85"/>
      <c r="NGW11" s="85"/>
      <c r="NGX11" s="85"/>
      <c r="NGY11" s="85"/>
      <c r="NGZ11" s="85"/>
      <c r="NHA11" s="85"/>
      <c r="NHB11" s="85"/>
      <c r="NHC11" s="85"/>
      <c r="NHD11" s="85"/>
      <c r="NHE11" s="85"/>
      <c r="NHF11" s="85"/>
      <c r="NHG11" s="85"/>
      <c r="NHH11" s="85"/>
      <c r="NHI11" s="85"/>
      <c r="NHJ11" s="85"/>
      <c r="NHK11" s="85"/>
      <c r="NHL11" s="85"/>
      <c r="NHM11" s="85"/>
      <c r="NHN11" s="85"/>
      <c r="NHO11" s="85"/>
      <c r="NHP11" s="85"/>
      <c r="NHQ11" s="85"/>
      <c r="NHR11" s="85"/>
      <c r="NHS11" s="85"/>
      <c r="NHT11" s="85"/>
      <c r="NHU11" s="85"/>
      <c r="NHV11" s="85"/>
      <c r="NHW11" s="85"/>
      <c r="NHX11" s="85"/>
      <c r="NHY11" s="85"/>
      <c r="NHZ11" s="85"/>
      <c r="NIA11" s="85"/>
      <c r="NIB11" s="85"/>
      <c r="NIC11" s="85"/>
      <c r="NID11" s="85"/>
      <c r="NIE11" s="85"/>
      <c r="NIF11" s="85"/>
      <c r="NIG11" s="85"/>
      <c r="NIH11" s="85"/>
      <c r="NII11" s="85"/>
      <c r="NIJ11" s="85"/>
      <c r="NIK11" s="85"/>
      <c r="NIL11" s="85"/>
      <c r="NIM11" s="85"/>
      <c r="NIN11" s="85"/>
      <c r="NIO11" s="85"/>
      <c r="NIP11" s="85"/>
      <c r="NIQ11" s="85"/>
      <c r="NIR11" s="85"/>
      <c r="NIS11" s="85"/>
      <c r="NIT11" s="85"/>
      <c r="NIU11" s="85"/>
      <c r="NIV11" s="85"/>
      <c r="NIW11" s="85"/>
      <c r="NIX11" s="85"/>
      <c r="NIY11" s="85"/>
      <c r="NIZ11" s="85"/>
      <c r="NJA11" s="85"/>
      <c r="NJB11" s="85"/>
      <c r="NJC11" s="85"/>
      <c r="NJD11" s="85"/>
      <c r="NJE11" s="85"/>
      <c r="NJF11" s="85"/>
      <c r="NJG11" s="85"/>
      <c r="NJH11" s="85"/>
      <c r="NJI11" s="85"/>
      <c r="NJJ11" s="85"/>
      <c r="NJK11" s="85"/>
      <c r="NJL11" s="85"/>
      <c r="NJM11" s="85"/>
      <c r="NJN11" s="85"/>
      <c r="NJO11" s="85"/>
      <c r="NJP11" s="85"/>
      <c r="NJQ11" s="85"/>
      <c r="NJR11" s="85"/>
      <c r="NJS11" s="85"/>
      <c r="NJT11" s="85"/>
      <c r="NJU11" s="85"/>
      <c r="NJV11" s="85"/>
      <c r="NJW11" s="85"/>
      <c r="NJX11" s="85"/>
      <c r="NJY11" s="85"/>
      <c r="NJZ11" s="85"/>
      <c r="NKA11" s="85"/>
      <c r="NKB11" s="85"/>
      <c r="NKC11" s="85"/>
      <c r="NKD11" s="85"/>
      <c r="NKE11" s="85"/>
      <c r="NKF11" s="85"/>
      <c r="NKG11" s="85"/>
      <c r="NKH11" s="85"/>
      <c r="NKI11" s="85"/>
      <c r="NKJ11" s="85"/>
      <c r="NKK11" s="85"/>
      <c r="NKL11" s="85"/>
      <c r="NKM11" s="85"/>
      <c r="NKN11" s="85"/>
      <c r="NKO11" s="85"/>
      <c r="NKP11" s="85"/>
      <c r="NKQ11" s="85"/>
      <c r="NKR11" s="85"/>
      <c r="NKS11" s="85"/>
      <c r="NKT11" s="85"/>
      <c r="NKU11" s="85"/>
      <c r="NKV11" s="85"/>
      <c r="NKW11" s="85"/>
      <c r="NKX11" s="85"/>
      <c r="NKY11" s="85"/>
      <c r="NKZ11" s="85"/>
      <c r="NLA11" s="85"/>
      <c r="NLB11" s="85"/>
      <c r="NLC11" s="85"/>
      <c r="NLD11" s="85"/>
      <c r="NLE11" s="85"/>
      <c r="NLF11" s="85"/>
      <c r="NLG11" s="85"/>
      <c r="NLH11" s="85"/>
      <c r="NLI11" s="85"/>
      <c r="NLJ11" s="85"/>
      <c r="NLK11" s="85"/>
      <c r="NLL11" s="85"/>
      <c r="NLM11" s="85"/>
      <c r="NLN11" s="85"/>
      <c r="NLO11" s="85"/>
      <c r="NLP11" s="85"/>
      <c r="NLQ11" s="85"/>
      <c r="NLR11" s="85"/>
      <c r="NLS11" s="85"/>
      <c r="NLT11" s="85"/>
      <c r="NLU11" s="85"/>
      <c r="NLV11" s="85"/>
      <c r="NLW11" s="85"/>
      <c r="NLX11" s="85"/>
      <c r="NLY11" s="85"/>
      <c r="NLZ11" s="85"/>
      <c r="NMA11" s="85"/>
      <c r="NMB11" s="85"/>
      <c r="NMC11" s="85"/>
      <c r="NMD11" s="85"/>
      <c r="NME11" s="85"/>
      <c r="NMF11" s="85"/>
      <c r="NMG11" s="85"/>
      <c r="NMH11" s="85"/>
      <c r="NMI11" s="85"/>
      <c r="NMJ11" s="85"/>
      <c r="NMK11" s="85"/>
      <c r="NML11" s="85"/>
      <c r="NMM11" s="85"/>
      <c r="NMN11" s="85"/>
      <c r="NMO11" s="85"/>
      <c r="NMP11" s="85"/>
      <c r="NMQ11" s="85"/>
      <c r="NMR11" s="85"/>
      <c r="NMS11" s="85"/>
      <c r="NMT11" s="85"/>
      <c r="NMU11" s="85"/>
      <c r="NMV11" s="85"/>
      <c r="NMW11" s="85"/>
      <c r="NMX11" s="85"/>
      <c r="NMY11" s="85"/>
      <c r="NMZ11" s="85"/>
      <c r="NNA11" s="85"/>
      <c r="NNB11" s="85"/>
      <c r="NNC11" s="85"/>
      <c r="NND11" s="85"/>
      <c r="NNE11" s="85"/>
      <c r="NNF11" s="85"/>
      <c r="NNG11" s="85"/>
      <c r="NNH11" s="85"/>
      <c r="NNI11" s="85"/>
      <c r="NNJ11" s="85"/>
      <c r="NNK11" s="85"/>
      <c r="NNL11" s="85"/>
      <c r="NNM11" s="85"/>
      <c r="NNN11" s="85"/>
      <c r="NNO11" s="85"/>
      <c r="NNP11" s="85"/>
      <c r="NNQ11" s="85"/>
      <c r="NNR11" s="85"/>
      <c r="NNS11" s="85"/>
      <c r="NNT11" s="85"/>
      <c r="NNU11" s="85"/>
      <c r="NNV11" s="85"/>
      <c r="NNW11" s="85"/>
      <c r="NNX11" s="85"/>
      <c r="NNY11" s="85"/>
      <c r="NNZ11" s="85"/>
      <c r="NOA11" s="85"/>
      <c r="NOB11" s="85"/>
      <c r="NOC11" s="85"/>
      <c r="NOD11" s="85"/>
      <c r="NOE11" s="85"/>
      <c r="NOF11" s="85"/>
      <c r="NOG11" s="85"/>
      <c r="NOH11" s="85"/>
      <c r="NOI11" s="85"/>
      <c r="NOJ11" s="85"/>
      <c r="NOK11" s="85"/>
      <c r="NOL11" s="85"/>
      <c r="NOM11" s="85"/>
      <c r="NON11" s="85"/>
      <c r="NOO11" s="85"/>
      <c r="NOP11" s="85"/>
      <c r="NOQ11" s="85"/>
      <c r="NOR11" s="85"/>
      <c r="NOS11" s="85"/>
      <c r="NOT11" s="85"/>
      <c r="NOU11" s="85"/>
      <c r="NOV11" s="85"/>
      <c r="NOW11" s="85"/>
      <c r="NOX11" s="85"/>
      <c r="NOY11" s="85"/>
      <c r="NOZ11" s="85"/>
      <c r="NPA11" s="85"/>
      <c r="NPB11" s="85"/>
      <c r="NPC11" s="85"/>
      <c r="NPD11" s="85"/>
      <c r="NPE11" s="85"/>
      <c r="NPF11" s="85"/>
      <c r="NPG11" s="85"/>
      <c r="NPH11" s="85"/>
      <c r="NPI11" s="85"/>
      <c r="NPJ11" s="85"/>
      <c r="NPK11" s="85"/>
      <c r="NPL11" s="85"/>
      <c r="NPM11" s="85"/>
      <c r="NPN11" s="85"/>
      <c r="NPO11" s="85"/>
      <c r="NPP11" s="85"/>
      <c r="NPQ11" s="85"/>
      <c r="NPR11" s="85"/>
      <c r="NPS11" s="85"/>
      <c r="NPT11" s="85"/>
      <c r="NPU11" s="85"/>
      <c r="NPV11" s="85"/>
      <c r="NPW11" s="85"/>
      <c r="NPX11" s="85"/>
      <c r="NPY11" s="85"/>
      <c r="NPZ11" s="85"/>
      <c r="NQA11" s="85"/>
      <c r="NQB11" s="85"/>
      <c r="NQC11" s="85"/>
      <c r="NQD11" s="85"/>
      <c r="NQE11" s="85"/>
      <c r="NQF11" s="85"/>
      <c r="NQG11" s="85"/>
      <c r="NQH11" s="85"/>
      <c r="NQI11" s="85"/>
      <c r="NQJ11" s="85"/>
      <c r="NQK11" s="85"/>
      <c r="NQL11" s="85"/>
      <c r="NQM11" s="85"/>
      <c r="NQN11" s="85"/>
      <c r="NQO11" s="85"/>
      <c r="NQP11" s="85"/>
      <c r="NQQ11" s="85"/>
      <c r="NQR11" s="85"/>
      <c r="NQS11" s="85"/>
      <c r="NQT11" s="85"/>
      <c r="NQU11" s="85"/>
      <c r="NQV11" s="85"/>
      <c r="NQW11" s="85"/>
      <c r="NQX11" s="85"/>
      <c r="NQY11" s="85"/>
      <c r="NQZ11" s="85"/>
      <c r="NRA11" s="85"/>
      <c r="NRB11" s="85"/>
      <c r="NRC11" s="85"/>
      <c r="NRD11" s="85"/>
      <c r="NRE11" s="85"/>
      <c r="NRF11" s="85"/>
      <c r="NRG11" s="85"/>
      <c r="NRH11" s="85"/>
      <c r="NRI11" s="85"/>
      <c r="NRJ11" s="85"/>
      <c r="NRK11" s="85"/>
      <c r="NRL11" s="85"/>
      <c r="NRM11" s="85"/>
      <c r="NRN11" s="85"/>
      <c r="NRO11" s="85"/>
      <c r="NRP11" s="85"/>
      <c r="NRQ11" s="85"/>
      <c r="NRR11" s="85"/>
      <c r="NRS11" s="85"/>
      <c r="NRT11" s="85"/>
      <c r="NRU11" s="85"/>
      <c r="NRV11" s="85"/>
      <c r="NRW11" s="85"/>
      <c r="NRX11" s="85"/>
      <c r="NRY11" s="85"/>
      <c r="NRZ11" s="85"/>
      <c r="NSA11" s="85"/>
      <c r="NSB11" s="85"/>
      <c r="NSC11" s="85"/>
      <c r="NSD11" s="85"/>
      <c r="NSE11" s="85"/>
      <c r="NSF11" s="85"/>
      <c r="NSG11" s="85"/>
      <c r="NSH11" s="85"/>
      <c r="NSI11" s="85"/>
      <c r="NSJ11" s="85"/>
      <c r="NSK11" s="85"/>
      <c r="NSL11" s="85"/>
      <c r="NSM11" s="85"/>
      <c r="NSN11" s="85"/>
      <c r="NSO11" s="85"/>
      <c r="NSP11" s="85"/>
      <c r="NSQ11" s="85"/>
      <c r="NSR11" s="85"/>
      <c r="NSS11" s="85"/>
      <c r="NST11" s="85"/>
      <c r="NSU11" s="85"/>
      <c r="NSV11" s="85"/>
      <c r="NSW11" s="85"/>
      <c r="NSX11" s="85"/>
      <c r="NSY11" s="85"/>
      <c r="NSZ11" s="85"/>
      <c r="NTA11" s="85"/>
      <c r="NTB11" s="85"/>
      <c r="NTC11" s="85"/>
      <c r="NTD11" s="85"/>
      <c r="NTE11" s="85"/>
      <c r="NTF11" s="85"/>
      <c r="NTG11" s="85"/>
      <c r="NTH11" s="85"/>
      <c r="NTI11" s="85"/>
      <c r="NTJ11" s="85"/>
      <c r="NTK11" s="85"/>
      <c r="NTL11" s="85"/>
      <c r="NTM11" s="85"/>
      <c r="NTN11" s="85"/>
      <c r="NTO11" s="85"/>
      <c r="NTP11" s="85"/>
      <c r="NTQ11" s="85"/>
      <c r="NTR11" s="85"/>
      <c r="NTS11" s="85"/>
      <c r="NTT11" s="85"/>
      <c r="NTU11" s="85"/>
      <c r="NTV11" s="85"/>
      <c r="NTW11" s="85"/>
      <c r="NTX11" s="85"/>
      <c r="NTY11" s="85"/>
      <c r="NTZ11" s="85"/>
      <c r="NUA11" s="85"/>
      <c r="NUB11" s="85"/>
      <c r="NUC11" s="85"/>
      <c r="NUD11" s="85"/>
      <c r="NUE11" s="85"/>
      <c r="NUF11" s="85"/>
      <c r="NUG11" s="85"/>
      <c r="NUH11" s="85"/>
      <c r="NUI11" s="85"/>
      <c r="NUJ11" s="85"/>
      <c r="NUK11" s="85"/>
      <c r="NUL11" s="85"/>
      <c r="NUM11" s="85"/>
      <c r="NUN11" s="85"/>
      <c r="NUO11" s="85"/>
      <c r="NUP11" s="85"/>
      <c r="NUQ11" s="85"/>
      <c r="NUR11" s="85"/>
      <c r="NUS11" s="85"/>
      <c r="NUT11" s="85"/>
      <c r="NUU11" s="85"/>
      <c r="NUV11" s="85"/>
      <c r="NUW11" s="85"/>
      <c r="NUX11" s="85"/>
      <c r="NUY11" s="85"/>
      <c r="NUZ11" s="85"/>
      <c r="NVA11" s="85"/>
      <c r="NVB11" s="85"/>
      <c r="NVC11" s="85"/>
      <c r="NVD11" s="85"/>
      <c r="NVE11" s="85"/>
      <c r="NVF11" s="85"/>
      <c r="NVG11" s="85"/>
      <c r="NVH11" s="85"/>
      <c r="NVI11" s="85"/>
      <c r="NVJ11" s="85"/>
      <c r="NVK11" s="85"/>
      <c r="NVL11" s="85"/>
      <c r="NVM11" s="85"/>
      <c r="NVN11" s="85"/>
      <c r="NVO11" s="85"/>
      <c r="NVP11" s="85"/>
      <c r="NVQ11" s="85"/>
      <c r="NVR11" s="85"/>
      <c r="NVS11" s="85"/>
      <c r="NVT11" s="85"/>
      <c r="NVU11" s="85"/>
      <c r="NVV11" s="85"/>
      <c r="NVW11" s="85"/>
      <c r="NVX11" s="85"/>
      <c r="NVY11" s="85"/>
      <c r="NVZ11" s="85"/>
      <c r="NWA11" s="85"/>
      <c r="NWB11" s="85"/>
      <c r="NWC11" s="85"/>
      <c r="NWD11" s="85"/>
      <c r="NWE11" s="85"/>
      <c r="NWF11" s="85"/>
      <c r="NWG11" s="85"/>
      <c r="NWH11" s="85"/>
      <c r="NWI11" s="85"/>
      <c r="NWJ11" s="85"/>
      <c r="NWK11" s="85"/>
      <c r="NWL11" s="85"/>
      <c r="NWM11" s="85"/>
      <c r="NWN11" s="85"/>
      <c r="NWO11" s="85"/>
      <c r="NWP11" s="85"/>
      <c r="NWQ11" s="85"/>
      <c r="NWR11" s="85"/>
      <c r="NWS11" s="85"/>
      <c r="NWT11" s="85"/>
      <c r="NWU11" s="85"/>
      <c r="NWV11" s="85"/>
      <c r="NWW11" s="85"/>
      <c r="NWX11" s="85"/>
      <c r="NWY11" s="85"/>
      <c r="NWZ11" s="85"/>
      <c r="NXA11" s="85"/>
      <c r="NXB11" s="85"/>
      <c r="NXC11" s="85"/>
      <c r="NXD11" s="85"/>
      <c r="NXE11" s="85"/>
      <c r="NXF11" s="85"/>
      <c r="NXG11" s="85"/>
      <c r="NXH11" s="85"/>
      <c r="NXI11" s="85"/>
      <c r="NXJ11" s="85"/>
      <c r="NXK11" s="85"/>
      <c r="NXL11" s="85"/>
      <c r="NXM11" s="85"/>
      <c r="NXN11" s="85"/>
      <c r="NXO11" s="85"/>
      <c r="NXP11" s="85"/>
      <c r="NXQ11" s="85"/>
      <c r="NXR11" s="85"/>
      <c r="NXS11" s="85"/>
      <c r="NXT11" s="85"/>
      <c r="NXU11" s="85"/>
      <c r="NXV11" s="85"/>
      <c r="NXW11" s="85"/>
      <c r="NXX11" s="85"/>
      <c r="NXY11" s="85"/>
      <c r="NXZ11" s="85"/>
      <c r="NYA11" s="85"/>
      <c r="NYB11" s="85"/>
      <c r="NYC11" s="85"/>
      <c r="NYD11" s="85"/>
      <c r="NYE11" s="85"/>
      <c r="NYF11" s="85"/>
      <c r="NYG11" s="85"/>
      <c r="NYH11" s="85"/>
      <c r="NYI11" s="85"/>
      <c r="NYJ11" s="85"/>
      <c r="NYK11" s="85"/>
      <c r="NYL11" s="85"/>
      <c r="NYM11" s="85"/>
      <c r="NYN11" s="85"/>
      <c r="NYO11" s="85"/>
      <c r="NYP11" s="85"/>
      <c r="NYQ11" s="85"/>
      <c r="NYR11" s="85"/>
      <c r="NYS11" s="85"/>
      <c r="NYT11" s="85"/>
      <c r="NYU11" s="85"/>
      <c r="NYV11" s="85"/>
      <c r="NYW11" s="85"/>
      <c r="NYX11" s="85"/>
      <c r="NYY11" s="85"/>
      <c r="NYZ11" s="85"/>
      <c r="NZA11" s="85"/>
      <c r="NZB11" s="85"/>
      <c r="NZC11" s="85"/>
      <c r="NZD11" s="85"/>
      <c r="NZE11" s="85"/>
      <c r="NZF11" s="85"/>
      <c r="NZG11" s="85"/>
      <c r="NZH11" s="85"/>
      <c r="NZI11" s="85"/>
      <c r="NZJ11" s="85"/>
      <c r="NZK11" s="85"/>
      <c r="NZL11" s="85"/>
      <c r="NZM11" s="85"/>
      <c r="NZN11" s="85"/>
      <c r="NZO11" s="85"/>
      <c r="NZP11" s="85"/>
      <c r="NZQ11" s="85"/>
      <c r="NZR11" s="85"/>
      <c r="NZS11" s="85"/>
      <c r="NZT11" s="85"/>
      <c r="NZU11" s="85"/>
      <c r="NZV11" s="85"/>
      <c r="NZW11" s="85"/>
      <c r="NZX11" s="85"/>
      <c r="NZY11" s="85"/>
      <c r="NZZ11" s="85"/>
      <c r="OAA11" s="85"/>
      <c r="OAB11" s="85"/>
      <c r="OAC11" s="85"/>
      <c r="OAD11" s="85"/>
      <c r="OAE11" s="85"/>
      <c r="OAF11" s="85"/>
      <c r="OAG11" s="85"/>
      <c r="OAH11" s="85"/>
      <c r="OAI11" s="85"/>
      <c r="OAJ11" s="85"/>
      <c r="OAK11" s="85"/>
      <c r="OAL11" s="85"/>
      <c r="OAM11" s="85"/>
      <c r="OAN11" s="85"/>
      <c r="OAO11" s="85"/>
      <c r="OAP11" s="85"/>
      <c r="OAQ11" s="85"/>
      <c r="OAR11" s="85"/>
      <c r="OAS11" s="85"/>
      <c r="OAT11" s="85"/>
      <c r="OAU11" s="85"/>
      <c r="OAV11" s="85"/>
      <c r="OAW11" s="85"/>
      <c r="OAX11" s="85"/>
      <c r="OAY11" s="85"/>
      <c r="OAZ11" s="85"/>
      <c r="OBA11" s="85"/>
      <c r="OBB11" s="85"/>
      <c r="OBC11" s="85"/>
      <c r="OBD11" s="85"/>
      <c r="OBE11" s="85"/>
      <c r="OBF11" s="85"/>
      <c r="OBG11" s="85"/>
      <c r="OBH11" s="85"/>
      <c r="OBI11" s="85"/>
      <c r="OBJ11" s="85"/>
      <c r="OBK11" s="85"/>
      <c r="OBL11" s="85"/>
      <c r="OBM11" s="85"/>
      <c r="OBN11" s="85"/>
      <c r="OBO11" s="85"/>
      <c r="OBP11" s="85"/>
      <c r="OBQ11" s="85"/>
      <c r="OBR11" s="85"/>
      <c r="OBS11" s="85"/>
      <c r="OBT11" s="85"/>
      <c r="OBU11" s="85"/>
      <c r="OBV11" s="85"/>
      <c r="OBW11" s="85"/>
      <c r="OBX11" s="85"/>
      <c r="OBY11" s="85"/>
      <c r="OBZ11" s="85"/>
      <c r="OCA11" s="85"/>
      <c r="OCB11" s="85"/>
      <c r="OCC11" s="85"/>
      <c r="OCD11" s="85"/>
      <c r="OCE11" s="85"/>
      <c r="OCF11" s="85"/>
      <c r="OCG11" s="85"/>
      <c r="OCH11" s="85"/>
      <c r="OCI11" s="85"/>
      <c r="OCJ11" s="85"/>
      <c r="OCK11" s="85"/>
      <c r="OCL11" s="85"/>
      <c r="OCM11" s="85"/>
      <c r="OCN11" s="85"/>
      <c r="OCO11" s="85"/>
      <c r="OCP11" s="85"/>
      <c r="OCQ11" s="85"/>
      <c r="OCR11" s="85"/>
      <c r="OCS11" s="85"/>
      <c r="OCT11" s="85"/>
      <c r="OCU11" s="85"/>
      <c r="OCV11" s="85"/>
      <c r="OCW11" s="85"/>
      <c r="OCX11" s="85"/>
      <c r="OCY11" s="85"/>
      <c r="OCZ11" s="85"/>
      <c r="ODA11" s="85"/>
      <c r="ODB11" s="85"/>
      <c r="ODC11" s="85"/>
      <c r="ODD11" s="85"/>
      <c r="ODE11" s="85"/>
      <c r="ODF11" s="85"/>
      <c r="ODG11" s="85"/>
      <c r="ODH11" s="85"/>
      <c r="ODI11" s="85"/>
      <c r="ODJ11" s="85"/>
      <c r="ODK11" s="85"/>
      <c r="ODL11" s="85"/>
      <c r="ODM11" s="85"/>
      <c r="ODN11" s="85"/>
      <c r="ODO11" s="85"/>
      <c r="ODP11" s="85"/>
      <c r="ODQ11" s="85"/>
      <c r="ODR11" s="85"/>
      <c r="ODS11" s="85"/>
      <c r="ODT11" s="85"/>
      <c r="ODU11" s="85"/>
      <c r="ODV11" s="85"/>
      <c r="ODW11" s="85"/>
      <c r="ODX11" s="85"/>
      <c r="ODY11" s="85"/>
      <c r="ODZ11" s="85"/>
      <c r="OEA11" s="85"/>
      <c r="OEB11" s="85"/>
      <c r="OEC11" s="85"/>
      <c r="OED11" s="85"/>
      <c r="OEE11" s="85"/>
      <c r="OEF11" s="85"/>
      <c r="OEG11" s="85"/>
      <c r="OEH11" s="85"/>
      <c r="OEI11" s="85"/>
      <c r="OEJ11" s="85"/>
      <c r="OEK11" s="85"/>
      <c r="OEL11" s="85"/>
      <c r="OEM11" s="85"/>
      <c r="OEN11" s="85"/>
      <c r="OEO11" s="85"/>
      <c r="OEP11" s="85"/>
      <c r="OEQ11" s="85"/>
      <c r="OER11" s="85"/>
      <c r="OES11" s="85"/>
      <c r="OET11" s="85"/>
      <c r="OEU11" s="85"/>
      <c r="OEV11" s="85"/>
      <c r="OEW11" s="85"/>
      <c r="OEX11" s="85"/>
      <c r="OEY11" s="85"/>
      <c r="OEZ11" s="85"/>
      <c r="OFA11" s="85"/>
      <c r="OFB11" s="85"/>
      <c r="OFC11" s="85"/>
      <c r="OFD11" s="85"/>
      <c r="OFE11" s="85"/>
      <c r="OFF11" s="85"/>
      <c r="OFG11" s="85"/>
      <c r="OFH11" s="85"/>
      <c r="OFI11" s="85"/>
      <c r="OFJ11" s="85"/>
      <c r="OFK11" s="85"/>
      <c r="OFL11" s="85"/>
      <c r="OFM11" s="85"/>
      <c r="OFN11" s="85"/>
      <c r="OFO11" s="85"/>
      <c r="OFP11" s="85"/>
      <c r="OFQ11" s="85"/>
      <c r="OFR11" s="85"/>
      <c r="OFS11" s="85"/>
      <c r="OFT11" s="85"/>
      <c r="OFU11" s="85"/>
      <c r="OFV11" s="85"/>
      <c r="OFW11" s="85"/>
      <c r="OFX11" s="85"/>
      <c r="OFY11" s="85"/>
      <c r="OFZ11" s="85"/>
      <c r="OGA11" s="85"/>
      <c r="OGB11" s="85"/>
      <c r="OGC11" s="85"/>
      <c r="OGD11" s="85"/>
      <c r="OGE11" s="85"/>
      <c r="OGF11" s="85"/>
      <c r="OGG11" s="85"/>
      <c r="OGH11" s="85"/>
      <c r="OGI11" s="85"/>
      <c r="OGJ11" s="85"/>
      <c r="OGK11" s="85"/>
      <c r="OGL11" s="85"/>
      <c r="OGM11" s="85"/>
      <c r="OGN11" s="85"/>
      <c r="OGO11" s="85"/>
      <c r="OGP11" s="85"/>
      <c r="OGQ11" s="85"/>
      <c r="OGR11" s="85"/>
      <c r="OGS11" s="85"/>
      <c r="OGT11" s="85"/>
      <c r="OGU11" s="85"/>
      <c r="OGV11" s="85"/>
      <c r="OGW11" s="85"/>
      <c r="OGX11" s="85"/>
      <c r="OGY11" s="85"/>
      <c r="OGZ11" s="85"/>
      <c r="OHA11" s="85"/>
      <c r="OHB11" s="85"/>
      <c r="OHC11" s="85"/>
      <c r="OHD11" s="85"/>
      <c r="OHE11" s="85"/>
      <c r="OHF11" s="85"/>
      <c r="OHG11" s="85"/>
      <c r="OHH11" s="85"/>
      <c r="OHI11" s="85"/>
      <c r="OHJ11" s="85"/>
      <c r="OHK11" s="85"/>
      <c r="OHL11" s="85"/>
      <c r="OHM11" s="85"/>
      <c r="OHN11" s="85"/>
      <c r="OHO11" s="85"/>
      <c r="OHP11" s="85"/>
      <c r="OHQ11" s="85"/>
      <c r="OHR11" s="85"/>
      <c r="OHS11" s="85"/>
      <c r="OHT11" s="85"/>
      <c r="OHU11" s="85"/>
      <c r="OHV11" s="85"/>
      <c r="OHW11" s="85"/>
      <c r="OHX11" s="85"/>
      <c r="OHY11" s="85"/>
      <c r="OHZ11" s="85"/>
      <c r="OIA11" s="85"/>
      <c r="OIB11" s="85"/>
      <c r="OIC11" s="85"/>
      <c r="OID11" s="85"/>
      <c r="OIE11" s="85"/>
      <c r="OIF11" s="85"/>
      <c r="OIG11" s="85"/>
      <c r="OIH11" s="85"/>
      <c r="OII11" s="85"/>
      <c r="OIJ11" s="85"/>
      <c r="OIK11" s="85"/>
      <c r="OIL11" s="85"/>
      <c r="OIM11" s="85"/>
      <c r="OIN11" s="85"/>
      <c r="OIO11" s="85"/>
      <c r="OIP11" s="85"/>
      <c r="OIQ11" s="85"/>
      <c r="OIR11" s="85"/>
      <c r="OIS11" s="85"/>
      <c r="OIT11" s="85"/>
      <c r="OIU11" s="85"/>
      <c r="OIV11" s="85"/>
      <c r="OIW11" s="85"/>
      <c r="OIX11" s="85"/>
      <c r="OIY11" s="85"/>
      <c r="OIZ11" s="85"/>
      <c r="OJA11" s="85"/>
      <c r="OJB11" s="85"/>
      <c r="OJC11" s="85"/>
      <c r="OJD11" s="85"/>
      <c r="OJE11" s="85"/>
      <c r="OJF11" s="85"/>
      <c r="OJG11" s="85"/>
      <c r="OJH11" s="85"/>
      <c r="OJI11" s="85"/>
      <c r="OJJ11" s="85"/>
      <c r="OJK11" s="85"/>
      <c r="OJL11" s="85"/>
      <c r="OJM11" s="85"/>
      <c r="OJN11" s="85"/>
      <c r="OJO11" s="85"/>
      <c r="OJP11" s="85"/>
      <c r="OJQ11" s="85"/>
      <c r="OJR11" s="85"/>
      <c r="OJS11" s="85"/>
      <c r="OJT11" s="85"/>
      <c r="OJU11" s="85"/>
      <c r="OJV11" s="85"/>
      <c r="OJW11" s="85"/>
      <c r="OJX11" s="85"/>
      <c r="OJY11" s="85"/>
      <c r="OJZ11" s="85"/>
      <c r="OKA11" s="85"/>
      <c r="OKB11" s="85"/>
      <c r="OKC11" s="85"/>
      <c r="OKD11" s="85"/>
      <c r="OKE11" s="85"/>
      <c r="OKF11" s="85"/>
      <c r="OKG11" s="85"/>
      <c r="OKH11" s="85"/>
      <c r="OKI11" s="85"/>
      <c r="OKJ11" s="85"/>
      <c r="OKK11" s="85"/>
      <c r="OKL11" s="85"/>
      <c r="OKM11" s="85"/>
      <c r="OKN11" s="85"/>
      <c r="OKO11" s="85"/>
      <c r="OKP11" s="85"/>
      <c r="OKQ11" s="85"/>
      <c r="OKR11" s="85"/>
      <c r="OKS11" s="85"/>
      <c r="OKT11" s="85"/>
      <c r="OKU11" s="85"/>
      <c r="OKV11" s="85"/>
      <c r="OKW11" s="85"/>
      <c r="OKX11" s="85"/>
      <c r="OKY11" s="85"/>
      <c r="OKZ11" s="85"/>
      <c r="OLA11" s="85"/>
      <c r="OLB11" s="85"/>
      <c r="OLC11" s="85"/>
      <c r="OLD11" s="85"/>
      <c r="OLE11" s="85"/>
      <c r="OLF11" s="85"/>
      <c r="OLG11" s="85"/>
      <c r="OLH11" s="85"/>
      <c r="OLI11" s="85"/>
      <c r="OLJ11" s="85"/>
      <c r="OLK11" s="85"/>
      <c r="OLL11" s="85"/>
      <c r="OLM11" s="85"/>
      <c r="OLN11" s="85"/>
      <c r="OLO11" s="85"/>
      <c r="OLP11" s="85"/>
      <c r="OLQ11" s="85"/>
      <c r="OLR11" s="85"/>
      <c r="OLS11" s="85"/>
      <c r="OLT11" s="85"/>
      <c r="OLU11" s="85"/>
      <c r="OLV11" s="85"/>
      <c r="OLW11" s="85"/>
      <c r="OLX11" s="85"/>
      <c r="OLY11" s="85"/>
      <c r="OLZ11" s="85"/>
      <c r="OMA11" s="85"/>
      <c r="OMB11" s="85"/>
      <c r="OMC11" s="85"/>
      <c r="OMD11" s="85"/>
      <c r="OME11" s="85"/>
      <c r="OMF11" s="85"/>
      <c r="OMG11" s="85"/>
      <c r="OMH11" s="85"/>
      <c r="OMI11" s="85"/>
      <c r="OMJ11" s="85"/>
      <c r="OMK11" s="85"/>
      <c r="OML11" s="85"/>
      <c r="OMM11" s="85"/>
      <c r="OMN11" s="85"/>
      <c r="OMO11" s="85"/>
      <c r="OMP11" s="85"/>
      <c r="OMQ11" s="85"/>
      <c r="OMR11" s="85"/>
      <c r="OMS11" s="85"/>
      <c r="OMT11" s="85"/>
      <c r="OMU11" s="85"/>
      <c r="OMV11" s="85"/>
      <c r="OMW11" s="85"/>
      <c r="OMX11" s="85"/>
      <c r="OMY11" s="85"/>
      <c r="OMZ11" s="85"/>
      <c r="ONA11" s="85"/>
      <c r="ONB11" s="85"/>
      <c r="ONC11" s="85"/>
      <c r="OND11" s="85"/>
      <c r="ONE11" s="85"/>
      <c r="ONF11" s="85"/>
      <c r="ONG11" s="85"/>
      <c r="ONH11" s="85"/>
      <c r="ONI11" s="85"/>
      <c r="ONJ11" s="85"/>
      <c r="ONK11" s="85"/>
      <c r="ONL11" s="85"/>
      <c r="ONM11" s="85"/>
      <c r="ONN11" s="85"/>
      <c r="ONO11" s="85"/>
      <c r="ONP11" s="85"/>
      <c r="ONQ11" s="85"/>
      <c r="ONR11" s="85"/>
      <c r="ONS11" s="85"/>
      <c r="ONT11" s="85"/>
      <c r="ONU11" s="85"/>
      <c r="ONV11" s="85"/>
      <c r="ONW11" s="85"/>
      <c r="ONX11" s="85"/>
      <c r="ONY11" s="85"/>
      <c r="ONZ11" s="85"/>
      <c r="OOA11" s="85"/>
      <c r="OOB11" s="85"/>
      <c r="OOC11" s="85"/>
      <c r="OOD11" s="85"/>
      <c r="OOE11" s="85"/>
      <c r="OOF11" s="85"/>
      <c r="OOG11" s="85"/>
      <c r="OOH11" s="85"/>
      <c r="OOI11" s="85"/>
      <c r="OOJ11" s="85"/>
      <c r="OOK11" s="85"/>
      <c r="OOL11" s="85"/>
      <c r="OOM11" s="85"/>
      <c r="OON11" s="85"/>
      <c r="OOO11" s="85"/>
      <c r="OOP11" s="85"/>
      <c r="OOQ11" s="85"/>
      <c r="OOR11" s="85"/>
      <c r="OOS11" s="85"/>
      <c r="OOT11" s="85"/>
      <c r="OOU11" s="85"/>
      <c r="OOV11" s="85"/>
      <c r="OOW11" s="85"/>
      <c r="OOX11" s="85"/>
      <c r="OOY11" s="85"/>
      <c r="OOZ11" s="85"/>
      <c r="OPA11" s="85"/>
      <c r="OPB11" s="85"/>
      <c r="OPC11" s="85"/>
      <c r="OPD11" s="85"/>
      <c r="OPE11" s="85"/>
      <c r="OPF11" s="85"/>
      <c r="OPG11" s="85"/>
      <c r="OPH11" s="85"/>
      <c r="OPI11" s="85"/>
      <c r="OPJ11" s="85"/>
      <c r="OPK11" s="85"/>
      <c r="OPL11" s="85"/>
      <c r="OPM11" s="85"/>
      <c r="OPN11" s="85"/>
      <c r="OPO11" s="85"/>
      <c r="OPP11" s="85"/>
      <c r="OPQ11" s="85"/>
      <c r="OPR11" s="85"/>
      <c r="OPS11" s="85"/>
      <c r="OPT11" s="85"/>
      <c r="OPU11" s="85"/>
      <c r="OPV11" s="85"/>
      <c r="OPW11" s="85"/>
      <c r="OPX11" s="85"/>
      <c r="OPY11" s="85"/>
      <c r="OPZ11" s="85"/>
      <c r="OQA11" s="85"/>
      <c r="OQB11" s="85"/>
      <c r="OQC11" s="85"/>
      <c r="OQD11" s="85"/>
      <c r="OQE11" s="85"/>
      <c r="OQF11" s="85"/>
      <c r="OQG11" s="85"/>
      <c r="OQH11" s="85"/>
      <c r="OQI11" s="85"/>
      <c r="OQJ11" s="85"/>
      <c r="OQK11" s="85"/>
      <c r="OQL11" s="85"/>
      <c r="OQM11" s="85"/>
      <c r="OQN11" s="85"/>
      <c r="OQO11" s="85"/>
      <c r="OQP11" s="85"/>
      <c r="OQQ11" s="85"/>
      <c r="OQR11" s="85"/>
      <c r="OQS11" s="85"/>
      <c r="OQT11" s="85"/>
      <c r="OQU11" s="85"/>
      <c r="OQV11" s="85"/>
      <c r="OQW11" s="85"/>
      <c r="OQX11" s="85"/>
      <c r="OQY11" s="85"/>
      <c r="OQZ11" s="85"/>
      <c r="ORA11" s="85"/>
      <c r="ORB11" s="85"/>
      <c r="ORC11" s="85"/>
      <c r="ORD11" s="85"/>
      <c r="ORE11" s="85"/>
      <c r="ORF11" s="85"/>
      <c r="ORG11" s="85"/>
      <c r="ORH11" s="85"/>
      <c r="ORI11" s="85"/>
      <c r="ORJ11" s="85"/>
      <c r="ORK11" s="85"/>
      <c r="ORL11" s="85"/>
      <c r="ORM11" s="85"/>
      <c r="ORN11" s="85"/>
      <c r="ORO11" s="85"/>
      <c r="ORP11" s="85"/>
      <c r="ORQ11" s="85"/>
      <c r="ORR11" s="85"/>
      <c r="ORS11" s="85"/>
      <c r="ORT11" s="85"/>
      <c r="ORU11" s="85"/>
      <c r="ORV11" s="85"/>
      <c r="ORW11" s="85"/>
      <c r="ORX11" s="85"/>
      <c r="ORY11" s="85"/>
      <c r="ORZ11" s="85"/>
      <c r="OSA11" s="85"/>
      <c r="OSB11" s="85"/>
      <c r="OSC11" s="85"/>
      <c r="OSD11" s="85"/>
      <c r="OSE11" s="85"/>
      <c r="OSF11" s="85"/>
      <c r="OSG11" s="85"/>
      <c r="OSH11" s="85"/>
      <c r="OSI11" s="85"/>
      <c r="OSJ11" s="85"/>
      <c r="OSK11" s="85"/>
      <c r="OSL11" s="85"/>
      <c r="OSM11" s="85"/>
      <c r="OSN11" s="85"/>
      <c r="OSO11" s="85"/>
      <c r="OSP11" s="85"/>
      <c r="OSQ11" s="85"/>
      <c r="OSR11" s="85"/>
      <c r="OSS11" s="85"/>
      <c r="OST11" s="85"/>
      <c r="OSU11" s="85"/>
      <c r="OSV11" s="85"/>
      <c r="OSW11" s="85"/>
      <c r="OSX11" s="85"/>
      <c r="OSY11" s="85"/>
      <c r="OSZ11" s="85"/>
      <c r="OTA11" s="85"/>
      <c r="OTB11" s="85"/>
      <c r="OTC11" s="85"/>
      <c r="OTD11" s="85"/>
      <c r="OTE11" s="85"/>
      <c r="OTF11" s="85"/>
      <c r="OTG11" s="85"/>
      <c r="OTH11" s="85"/>
      <c r="OTI11" s="85"/>
      <c r="OTJ11" s="85"/>
      <c r="OTK11" s="85"/>
      <c r="OTL11" s="85"/>
      <c r="OTM11" s="85"/>
      <c r="OTN11" s="85"/>
      <c r="OTO11" s="85"/>
      <c r="OTP11" s="85"/>
      <c r="OTQ11" s="85"/>
      <c r="OTR11" s="85"/>
      <c r="OTS11" s="85"/>
      <c r="OTT11" s="85"/>
      <c r="OTU11" s="85"/>
      <c r="OTV11" s="85"/>
      <c r="OTW11" s="85"/>
      <c r="OTX11" s="85"/>
      <c r="OTY11" s="85"/>
      <c r="OTZ11" s="85"/>
      <c r="OUA11" s="85"/>
      <c r="OUB11" s="85"/>
      <c r="OUC11" s="85"/>
      <c r="OUD11" s="85"/>
      <c r="OUE11" s="85"/>
      <c r="OUF11" s="85"/>
      <c r="OUG11" s="85"/>
      <c r="OUH11" s="85"/>
      <c r="OUI11" s="85"/>
      <c r="OUJ11" s="85"/>
      <c r="OUK11" s="85"/>
      <c r="OUL11" s="85"/>
      <c r="OUM11" s="85"/>
      <c r="OUN11" s="85"/>
      <c r="OUO11" s="85"/>
      <c r="OUP11" s="85"/>
      <c r="OUQ11" s="85"/>
      <c r="OUR11" s="85"/>
      <c r="OUS11" s="85"/>
      <c r="OUT11" s="85"/>
      <c r="OUU11" s="85"/>
      <c r="OUV11" s="85"/>
      <c r="OUW11" s="85"/>
      <c r="OUX11" s="85"/>
      <c r="OUY11" s="85"/>
      <c r="OUZ11" s="85"/>
      <c r="OVA11" s="85"/>
      <c r="OVB11" s="85"/>
      <c r="OVC11" s="85"/>
      <c r="OVD11" s="85"/>
      <c r="OVE11" s="85"/>
      <c r="OVF11" s="85"/>
      <c r="OVG11" s="85"/>
      <c r="OVH11" s="85"/>
      <c r="OVI11" s="85"/>
      <c r="OVJ11" s="85"/>
      <c r="OVK11" s="85"/>
      <c r="OVL11" s="85"/>
      <c r="OVM11" s="85"/>
      <c r="OVN11" s="85"/>
      <c r="OVO11" s="85"/>
      <c r="OVP11" s="85"/>
      <c r="OVQ11" s="85"/>
      <c r="OVR11" s="85"/>
      <c r="OVS11" s="85"/>
      <c r="OVT11" s="85"/>
      <c r="OVU11" s="85"/>
      <c r="OVV11" s="85"/>
      <c r="OVW11" s="85"/>
      <c r="OVX11" s="85"/>
      <c r="OVY11" s="85"/>
      <c r="OVZ11" s="85"/>
      <c r="OWA11" s="85"/>
      <c r="OWB11" s="85"/>
      <c r="OWC11" s="85"/>
      <c r="OWD11" s="85"/>
      <c r="OWE11" s="85"/>
      <c r="OWF11" s="85"/>
      <c r="OWG11" s="85"/>
      <c r="OWH11" s="85"/>
      <c r="OWI11" s="85"/>
      <c r="OWJ11" s="85"/>
      <c r="OWK11" s="85"/>
      <c r="OWL11" s="85"/>
      <c r="OWM11" s="85"/>
      <c r="OWN11" s="85"/>
      <c r="OWO11" s="85"/>
      <c r="OWP11" s="85"/>
      <c r="OWQ11" s="85"/>
      <c r="OWR11" s="85"/>
      <c r="OWS11" s="85"/>
      <c r="OWT11" s="85"/>
      <c r="OWU11" s="85"/>
      <c r="OWV11" s="85"/>
      <c r="OWW11" s="85"/>
      <c r="OWX11" s="85"/>
      <c r="OWY11" s="85"/>
      <c r="OWZ11" s="85"/>
      <c r="OXA11" s="85"/>
      <c r="OXB11" s="85"/>
      <c r="OXC11" s="85"/>
      <c r="OXD11" s="85"/>
      <c r="OXE11" s="85"/>
      <c r="OXF11" s="85"/>
      <c r="OXG11" s="85"/>
      <c r="OXH11" s="85"/>
      <c r="OXI11" s="85"/>
      <c r="OXJ11" s="85"/>
      <c r="OXK11" s="85"/>
      <c r="OXL11" s="85"/>
      <c r="OXM11" s="85"/>
      <c r="OXN11" s="85"/>
      <c r="OXO11" s="85"/>
      <c r="OXP11" s="85"/>
      <c r="OXQ11" s="85"/>
      <c r="OXR11" s="85"/>
      <c r="OXS11" s="85"/>
      <c r="OXT11" s="85"/>
      <c r="OXU11" s="85"/>
      <c r="OXV11" s="85"/>
      <c r="OXW11" s="85"/>
      <c r="OXX11" s="85"/>
      <c r="OXY11" s="85"/>
      <c r="OXZ11" s="85"/>
      <c r="OYA11" s="85"/>
      <c r="OYB11" s="85"/>
      <c r="OYC11" s="85"/>
      <c r="OYD11" s="85"/>
      <c r="OYE11" s="85"/>
      <c r="OYF11" s="85"/>
      <c r="OYG11" s="85"/>
      <c r="OYH11" s="85"/>
      <c r="OYI11" s="85"/>
      <c r="OYJ11" s="85"/>
      <c r="OYK11" s="85"/>
      <c r="OYL11" s="85"/>
      <c r="OYM11" s="85"/>
      <c r="OYN11" s="85"/>
      <c r="OYO11" s="85"/>
      <c r="OYP11" s="85"/>
      <c r="OYQ11" s="85"/>
      <c r="OYR11" s="85"/>
      <c r="OYS11" s="85"/>
      <c r="OYT11" s="85"/>
      <c r="OYU11" s="85"/>
      <c r="OYV11" s="85"/>
      <c r="OYW11" s="85"/>
      <c r="OYX11" s="85"/>
      <c r="OYY11" s="85"/>
      <c r="OYZ11" s="85"/>
      <c r="OZA11" s="85"/>
      <c r="OZB11" s="85"/>
      <c r="OZC11" s="85"/>
      <c r="OZD11" s="85"/>
      <c r="OZE11" s="85"/>
      <c r="OZF11" s="85"/>
      <c r="OZG11" s="85"/>
      <c r="OZH11" s="85"/>
      <c r="OZI11" s="85"/>
      <c r="OZJ11" s="85"/>
      <c r="OZK11" s="85"/>
      <c r="OZL11" s="85"/>
      <c r="OZM11" s="85"/>
      <c r="OZN11" s="85"/>
      <c r="OZO11" s="85"/>
      <c r="OZP11" s="85"/>
      <c r="OZQ11" s="85"/>
      <c r="OZR11" s="85"/>
      <c r="OZS11" s="85"/>
      <c r="OZT11" s="85"/>
      <c r="OZU11" s="85"/>
      <c r="OZV11" s="85"/>
      <c r="OZW11" s="85"/>
      <c r="OZX11" s="85"/>
      <c r="OZY11" s="85"/>
      <c r="OZZ11" s="85"/>
      <c r="PAA11" s="85"/>
      <c r="PAB11" s="85"/>
      <c r="PAC11" s="85"/>
      <c r="PAD11" s="85"/>
      <c r="PAE11" s="85"/>
      <c r="PAF11" s="85"/>
      <c r="PAG11" s="85"/>
      <c r="PAH11" s="85"/>
      <c r="PAI11" s="85"/>
      <c r="PAJ11" s="85"/>
      <c r="PAK11" s="85"/>
      <c r="PAL11" s="85"/>
      <c r="PAM11" s="85"/>
      <c r="PAN11" s="85"/>
      <c r="PAO11" s="85"/>
      <c r="PAP11" s="85"/>
      <c r="PAQ11" s="85"/>
      <c r="PAR11" s="85"/>
      <c r="PAS11" s="85"/>
      <c r="PAT11" s="85"/>
      <c r="PAU11" s="85"/>
      <c r="PAV11" s="85"/>
      <c r="PAW11" s="85"/>
      <c r="PAX11" s="85"/>
      <c r="PAY11" s="85"/>
      <c r="PAZ11" s="85"/>
      <c r="PBA11" s="85"/>
      <c r="PBB11" s="85"/>
      <c r="PBC11" s="85"/>
      <c r="PBD11" s="85"/>
      <c r="PBE11" s="85"/>
      <c r="PBF11" s="85"/>
      <c r="PBG11" s="85"/>
      <c r="PBH11" s="85"/>
      <c r="PBI11" s="85"/>
      <c r="PBJ11" s="85"/>
      <c r="PBK11" s="85"/>
      <c r="PBL11" s="85"/>
      <c r="PBM11" s="85"/>
      <c r="PBN11" s="85"/>
      <c r="PBO11" s="85"/>
      <c r="PBP11" s="85"/>
      <c r="PBQ11" s="85"/>
      <c r="PBR11" s="85"/>
      <c r="PBS11" s="85"/>
      <c r="PBT11" s="85"/>
      <c r="PBU11" s="85"/>
      <c r="PBV11" s="85"/>
      <c r="PBW11" s="85"/>
      <c r="PBX11" s="85"/>
      <c r="PBY11" s="85"/>
      <c r="PBZ11" s="85"/>
      <c r="PCA11" s="85"/>
      <c r="PCB11" s="85"/>
      <c r="PCC11" s="85"/>
      <c r="PCD11" s="85"/>
      <c r="PCE11" s="85"/>
      <c r="PCF11" s="85"/>
      <c r="PCG11" s="85"/>
      <c r="PCH11" s="85"/>
      <c r="PCI11" s="85"/>
      <c r="PCJ11" s="85"/>
      <c r="PCK11" s="85"/>
      <c r="PCL11" s="85"/>
      <c r="PCM11" s="85"/>
      <c r="PCN11" s="85"/>
      <c r="PCO11" s="85"/>
      <c r="PCP11" s="85"/>
      <c r="PCQ11" s="85"/>
      <c r="PCR11" s="85"/>
      <c r="PCS11" s="85"/>
      <c r="PCT11" s="85"/>
      <c r="PCU11" s="85"/>
      <c r="PCV11" s="85"/>
      <c r="PCW11" s="85"/>
      <c r="PCX11" s="85"/>
      <c r="PCY11" s="85"/>
      <c r="PCZ11" s="85"/>
      <c r="PDA11" s="85"/>
      <c r="PDB11" s="85"/>
      <c r="PDC11" s="85"/>
      <c r="PDD11" s="85"/>
      <c r="PDE11" s="85"/>
      <c r="PDF11" s="85"/>
      <c r="PDG11" s="85"/>
      <c r="PDH11" s="85"/>
      <c r="PDI11" s="85"/>
      <c r="PDJ11" s="85"/>
      <c r="PDK11" s="85"/>
      <c r="PDL11" s="85"/>
      <c r="PDM11" s="85"/>
      <c r="PDN11" s="85"/>
      <c r="PDO11" s="85"/>
      <c r="PDP11" s="85"/>
      <c r="PDQ11" s="85"/>
      <c r="PDR11" s="85"/>
      <c r="PDS11" s="85"/>
      <c r="PDT11" s="85"/>
      <c r="PDU11" s="85"/>
      <c r="PDV11" s="85"/>
      <c r="PDW11" s="85"/>
      <c r="PDX11" s="85"/>
      <c r="PDY11" s="85"/>
      <c r="PDZ11" s="85"/>
      <c r="PEA11" s="85"/>
      <c r="PEB11" s="85"/>
      <c r="PEC11" s="85"/>
      <c r="PED11" s="85"/>
      <c r="PEE11" s="85"/>
      <c r="PEF11" s="85"/>
      <c r="PEG11" s="85"/>
      <c r="PEH11" s="85"/>
      <c r="PEI11" s="85"/>
      <c r="PEJ11" s="85"/>
      <c r="PEK11" s="85"/>
      <c r="PEL11" s="85"/>
      <c r="PEM11" s="85"/>
      <c r="PEN11" s="85"/>
      <c r="PEO11" s="85"/>
      <c r="PEP11" s="85"/>
      <c r="PEQ11" s="85"/>
      <c r="PER11" s="85"/>
      <c r="PES11" s="85"/>
      <c r="PET11" s="85"/>
      <c r="PEU11" s="85"/>
      <c r="PEV11" s="85"/>
      <c r="PEW11" s="85"/>
      <c r="PEX11" s="85"/>
      <c r="PEY11" s="85"/>
      <c r="PEZ11" s="85"/>
      <c r="PFA11" s="85"/>
      <c r="PFB11" s="85"/>
      <c r="PFC11" s="85"/>
      <c r="PFD11" s="85"/>
      <c r="PFE11" s="85"/>
      <c r="PFF11" s="85"/>
      <c r="PFG11" s="85"/>
      <c r="PFH11" s="85"/>
      <c r="PFI11" s="85"/>
      <c r="PFJ11" s="85"/>
      <c r="PFK11" s="85"/>
      <c r="PFL11" s="85"/>
      <c r="PFM11" s="85"/>
      <c r="PFN11" s="85"/>
      <c r="PFO11" s="85"/>
      <c r="PFP11" s="85"/>
      <c r="PFQ11" s="85"/>
      <c r="PFR11" s="85"/>
      <c r="PFS11" s="85"/>
      <c r="PFT11" s="85"/>
      <c r="PFU11" s="85"/>
      <c r="PFV11" s="85"/>
      <c r="PFW11" s="85"/>
      <c r="PFX11" s="85"/>
      <c r="PFY11" s="85"/>
      <c r="PFZ11" s="85"/>
      <c r="PGA11" s="85"/>
      <c r="PGB11" s="85"/>
      <c r="PGC11" s="85"/>
      <c r="PGD11" s="85"/>
      <c r="PGE11" s="85"/>
      <c r="PGF11" s="85"/>
      <c r="PGG11" s="85"/>
      <c r="PGH11" s="85"/>
      <c r="PGI11" s="85"/>
      <c r="PGJ11" s="85"/>
      <c r="PGK11" s="85"/>
      <c r="PGL11" s="85"/>
      <c r="PGM11" s="85"/>
      <c r="PGN11" s="85"/>
      <c r="PGO11" s="85"/>
      <c r="PGP11" s="85"/>
      <c r="PGQ11" s="85"/>
      <c r="PGR11" s="85"/>
      <c r="PGS11" s="85"/>
      <c r="PGT11" s="85"/>
      <c r="PGU11" s="85"/>
      <c r="PGV11" s="85"/>
      <c r="PGW11" s="85"/>
      <c r="PGX11" s="85"/>
      <c r="PGY11" s="85"/>
      <c r="PGZ11" s="85"/>
      <c r="PHA11" s="85"/>
      <c r="PHB11" s="85"/>
      <c r="PHC11" s="85"/>
      <c r="PHD11" s="85"/>
      <c r="PHE11" s="85"/>
      <c r="PHF11" s="85"/>
      <c r="PHG11" s="85"/>
      <c r="PHH11" s="85"/>
      <c r="PHI11" s="85"/>
      <c r="PHJ11" s="85"/>
      <c r="PHK11" s="85"/>
      <c r="PHL11" s="85"/>
      <c r="PHM11" s="85"/>
      <c r="PHN11" s="85"/>
      <c r="PHO11" s="85"/>
      <c r="PHP11" s="85"/>
      <c r="PHQ11" s="85"/>
      <c r="PHR11" s="85"/>
      <c r="PHS11" s="85"/>
      <c r="PHT11" s="85"/>
      <c r="PHU11" s="85"/>
      <c r="PHV11" s="85"/>
      <c r="PHW11" s="85"/>
      <c r="PHX11" s="85"/>
      <c r="PHY11" s="85"/>
      <c r="PHZ11" s="85"/>
      <c r="PIA11" s="85"/>
      <c r="PIB11" s="85"/>
      <c r="PIC11" s="85"/>
      <c r="PID11" s="85"/>
      <c r="PIE11" s="85"/>
      <c r="PIF11" s="85"/>
      <c r="PIG11" s="85"/>
      <c r="PIH11" s="85"/>
      <c r="PII11" s="85"/>
      <c r="PIJ11" s="85"/>
      <c r="PIK11" s="85"/>
      <c r="PIL11" s="85"/>
      <c r="PIM11" s="85"/>
      <c r="PIN11" s="85"/>
      <c r="PIO11" s="85"/>
      <c r="PIP11" s="85"/>
      <c r="PIQ11" s="85"/>
      <c r="PIR11" s="85"/>
      <c r="PIS11" s="85"/>
      <c r="PIT11" s="85"/>
      <c r="PIU11" s="85"/>
      <c r="PIV11" s="85"/>
      <c r="PIW11" s="85"/>
      <c r="PIX11" s="85"/>
      <c r="PIY11" s="85"/>
      <c r="PIZ11" s="85"/>
      <c r="PJA11" s="85"/>
      <c r="PJB11" s="85"/>
      <c r="PJC11" s="85"/>
      <c r="PJD11" s="85"/>
      <c r="PJE11" s="85"/>
      <c r="PJF11" s="85"/>
      <c r="PJG11" s="85"/>
      <c r="PJH11" s="85"/>
      <c r="PJI11" s="85"/>
      <c r="PJJ11" s="85"/>
      <c r="PJK11" s="85"/>
      <c r="PJL11" s="85"/>
      <c r="PJM11" s="85"/>
      <c r="PJN11" s="85"/>
      <c r="PJO11" s="85"/>
      <c r="PJP11" s="85"/>
      <c r="PJQ11" s="85"/>
      <c r="PJR11" s="85"/>
      <c r="PJS11" s="85"/>
      <c r="PJT11" s="85"/>
      <c r="PJU11" s="85"/>
      <c r="PJV11" s="85"/>
      <c r="PJW11" s="85"/>
      <c r="PJX11" s="85"/>
      <c r="PJY11" s="85"/>
      <c r="PJZ11" s="85"/>
      <c r="PKA11" s="85"/>
      <c r="PKB11" s="85"/>
      <c r="PKC11" s="85"/>
      <c r="PKD11" s="85"/>
      <c r="PKE11" s="85"/>
      <c r="PKF11" s="85"/>
      <c r="PKG11" s="85"/>
      <c r="PKH11" s="85"/>
      <c r="PKI11" s="85"/>
      <c r="PKJ11" s="85"/>
      <c r="PKK11" s="85"/>
      <c r="PKL11" s="85"/>
      <c r="PKM11" s="85"/>
      <c r="PKN11" s="85"/>
      <c r="PKO11" s="85"/>
      <c r="PKP11" s="85"/>
      <c r="PKQ11" s="85"/>
      <c r="PKR11" s="85"/>
      <c r="PKS11" s="85"/>
      <c r="PKT11" s="85"/>
      <c r="PKU11" s="85"/>
      <c r="PKV11" s="85"/>
      <c r="PKW11" s="85"/>
      <c r="PKX11" s="85"/>
      <c r="PKY11" s="85"/>
      <c r="PKZ11" s="85"/>
      <c r="PLA11" s="85"/>
      <c r="PLB11" s="85"/>
      <c r="PLC11" s="85"/>
      <c r="PLD11" s="85"/>
      <c r="PLE11" s="85"/>
      <c r="PLF11" s="85"/>
      <c r="PLG11" s="85"/>
      <c r="PLH11" s="85"/>
      <c r="PLI11" s="85"/>
      <c r="PLJ11" s="85"/>
      <c r="PLK11" s="85"/>
      <c r="PLL11" s="85"/>
      <c r="PLM11" s="85"/>
      <c r="PLN11" s="85"/>
      <c r="PLO11" s="85"/>
      <c r="PLP11" s="85"/>
      <c r="PLQ11" s="85"/>
      <c r="PLR11" s="85"/>
      <c r="PLS11" s="85"/>
      <c r="PLT11" s="85"/>
      <c r="PLU11" s="85"/>
      <c r="PLV11" s="85"/>
      <c r="PLW11" s="85"/>
      <c r="PLX11" s="85"/>
      <c r="PLY11" s="85"/>
      <c r="PLZ11" s="85"/>
      <c r="PMA11" s="85"/>
      <c r="PMB11" s="85"/>
      <c r="PMC11" s="85"/>
      <c r="PMD11" s="85"/>
      <c r="PME11" s="85"/>
      <c r="PMF11" s="85"/>
      <c r="PMG11" s="85"/>
      <c r="PMH11" s="85"/>
      <c r="PMI11" s="85"/>
      <c r="PMJ11" s="85"/>
      <c r="PMK11" s="85"/>
      <c r="PML11" s="85"/>
      <c r="PMM11" s="85"/>
      <c r="PMN11" s="85"/>
      <c r="PMO11" s="85"/>
      <c r="PMP11" s="85"/>
      <c r="PMQ11" s="85"/>
      <c r="PMR11" s="85"/>
      <c r="PMS11" s="85"/>
      <c r="PMT11" s="85"/>
      <c r="PMU11" s="85"/>
      <c r="PMV11" s="85"/>
      <c r="PMW11" s="85"/>
      <c r="PMX11" s="85"/>
      <c r="PMY11" s="85"/>
      <c r="PMZ11" s="85"/>
      <c r="PNA11" s="85"/>
      <c r="PNB11" s="85"/>
      <c r="PNC11" s="85"/>
      <c r="PND11" s="85"/>
      <c r="PNE11" s="85"/>
      <c r="PNF11" s="85"/>
      <c r="PNG11" s="85"/>
      <c r="PNH11" s="85"/>
      <c r="PNI11" s="85"/>
      <c r="PNJ11" s="85"/>
      <c r="PNK11" s="85"/>
      <c r="PNL11" s="85"/>
      <c r="PNM11" s="85"/>
      <c r="PNN11" s="85"/>
      <c r="PNO11" s="85"/>
      <c r="PNP11" s="85"/>
      <c r="PNQ11" s="85"/>
      <c r="PNR11" s="85"/>
      <c r="PNS11" s="85"/>
      <c r="PNT11" s="85"/>
      <c r="PNU11" s="85"/>
      <c r="PNV11" s="85"/>
      <c r="PNW11" s="85"/>
      <c r="PNX11" s="85"/>
      <c r="PNY11" s="85"/>
      <c r="PNZ11" s="85"/>
      <c r="POA11" s="85"/>
      <c r="POB11" s="85"/>
      <c r="POC11" s="85"/>
      <c r="POD11" s="85"/>
      <c r="POE11" s="85"/>
      <c r="POF11" s="85"/>
      <c r="POG11" s="85"/>
      <c r="POH11" s="85"/>
      <c r="POI11" s="85"/>
      <c r="POJ11" s="85"/>
      <c r="POK11" s="85"/>
      <c r="POL11" s="85"/>
      <c r="POM11" s="85"/>
      <c r="PON11" s="85"/>
      <c r="POO11" s="85"/>
      <c r="POP11" s="85"/>
      <c r="POQ11" s="85"/>
      <c r="POR11" s="85"/>
      <c r="POS11" s="85"/>
      <c r="POT11" s="85"/>
      <c r="POU11" s="85"/>
      <c r="POV11" s="85"/>
      <c r="POW11" s="85"/>
      <c r="POX11" s="85"/>
      <c r="POY11" s="85"/>
      <c r="POZ11" s="85"/>
      <c r="PPA11" s="85"/>
      <c r="PPB11" s="85"/>
      <c r="PPC11" s="85"/>
      <c r="PPD11" s="85"/>
      <c r="PPE11" s="85"/>
      <c r="PPF11" s="85"/>
      <c r="PPG11" s="85"/>
      <c r="PPH11" s="85"/>
      <c r="PPI11" s="85"/>
      <c r="PPJ11" s="85"/>
      <c r="PPK11" s="85"/>
      <c r="PPL11" s="85"/>
      <c r="PPM11" s="85"/>
      <c r="PPN11" s="85"/>
      <c r="PPO11" s="85"/>
      <c r="PPP11" s="85"/>
      <c r="PPQ11" s="85"/>
      <c r="PPR11" s="85"/>
      <c r="PPS11" s="85"/>
      <c r="PPT11" s="85"/>
      <c r="PPU11" s="85"/>
      <c r="PPV11" s="85"/>
      <c r="PPW11" s="85"/>
      <c r="PPX11" s="85"/>
      <c r="PPY11" s="85"/>
      <c r="PPZ11" s="85"/>
      <c r="PQA11" s="85"/>
      <c r="PQB11" s="85"/>
      <c r="PQC11" s="85"/>
      <c r="PQD11" s="85"/>
      <c r="PQE11" s="85"/>
      <c r="PQF11" s="85"/>
      <c r="PQG11" s="85"/>
      <c r="PQH11" s="85"/>
      <c r="PQI11" s="85"/>
      <c r="PQJ11" s="85"/>
      <c r="PQK11" s="85"/>
      <c r="PQL11" s="85"/>
      <c r="PQM11" s="85"/>
      <c r="PQN11" s="85"/>
      <c r="PQO11" s="85"/>
      <c r="PQP11" s="85"/>
      <c r="PQQ11" s="85"/>
      <c r="PQR11" s="85"/>
      <c r="PQS11" s="85"/>
      <c r="PQT11" s="85"/>
      <c r="PQU11" s="85"/>
      <c r="PQV11" s="85"/>
      <c r="PQW11" s="85"/>
      <c r="PQX11" s="85"/>
      <c r="PQY11" s="85"/>
      <c r="PQZ11" s="85"/>
      <c r="PRA11" s="85"/>
      <c r="PRB11" s="85"/>
      <c r="PRC11" s="85"/>
      <c r="PRD11" s="85"/>
      <c r="PRE11" s="85"/>
      <c r="PRF11" s="85"/>
      <c r="PRG11" s="85"/>
      <c r="PRH11" s="85"/>
      <c r="PRI11" s="85"/>
      <c r="PRJ11" s="85"/>
      <c r="PRK11" s="85"/>
      <c r="PRL11" s="85"/>
      <c r="PRM11" s="85"/>
      <c r="PRN11" s="85"/>
      <c r="PRO11" s="85"/>
      <c r="PRP11" s="85"/>
      <c r="PRQ11" s="85"/>
      <c r="PRR11" s="85"/>
      <c r="PRS11" s="85"/>
      <c r="PRT11" s="85"/>
      <c r="PRU11" s="85"/>
      <c r="PRV11" s="85"/>
      <c r="PRW11" s="85"/>
      <c r="PRX11" s="85"/>
      <c r="PRY11" s="85"/>
      <c r="PRZ11" s="85"/>
      <c r="PSA11" s="85"/>
      <c r="PSB11" s="85"/>
      <c r="PSC11" s="85"/>
      <c r="PSD11" s="85"/>
      <c r="PSE11" s="85"/>
      <c r="PSF11" s="85"/>
      <c r="PSG11" s="85"/>
      <c r="PSH11" s="85"/>
      <c r="PSI11" s="85"/>
      <c r="PSJ11" s="85"/>
      <c r="PSK11" s="85"/>
      <c r="PSL11" s="85"/>
      <c r="PSM11" s="85"/>
      <c r="PSN11" s="85"/>
      <c r="PSO11" s="85"/>
      <c r="PSP11" s="85"/>
      <c r="PSQ11" s="85"/>
      <c r="PSR11" s="85"/>
      <c r="PSS11" s="85"/>
      <c r="PST11" s="85"/>
      <c r="PSU11" s="85"/>
      <c r="PSV11" s="85"/>
      <c r="PSW11" s="85"/>
      <c r="PSX11" s="85"/>
      <c r="PSY11" s="85"/>
      <c r="PSZ11" s="85"/>
      <c r="PTA11" s="85"/>
      <c r="PTB11" s="85"/>
      <c r="PTC11" s="85"/>
      <c r="PTD11" s="85"/>
      <c r="PTE11" s="85"/>
      <c r="PTF11" s="85"/>
      <c r="PTG11" s="85"/>
      <c r="PTH11" s="85"/>
      <c r="PTI11" s="85"/>
      <c r="PTJ11" s="85"/>
      <c r="PTK11" s="85"/>
      <c r="PTL11" s="85"/>
      <c r="PTM11" s="85"/>
      <c r="PTN11" s="85"/>
      <c r="PTO11" s="85"/>
      <c r="PTP11" s="85"/>
      <c r="PTQ11" s="85"/>
      <c r="PTR11" s="85"/>
      <c r="PTS11" s="85"/>
      <c r="PTT11" s="85"/>
      <c r="PTU11" s="85"/>
      <c r="PTV11" s="85"/>
      <c r="PTW11" s="85"/>
      <c r="PTX11" s="85"/>
      <c r="PTY11" s="85"/>
      <c r="PTZ11" s="85"/>
      <c r="PUA11" s="85"/>
      <c r="PUB11" s="85"/>
      <c r="PUC11" s="85"/>
      <c r="PUD11" s="85"/>
      <c r="PUE11" s="85"/>
      <c r="PUF11" s="85"/>
      <c r="PUG11" s="85"/>
      <c r="PUH11" s="85"/>
      <c r="PUI11" s="85"/>
      <c r="PUJ11" s="85"/>
      <c r="PUK11" s="85"/>
      <c r="PUL11" s="85"/>
      <c r="PUM11" s="85"/>
      <c r="PUN11" s="85"/>
      <c r="PUO11" s="85"/>
      <c r="PUP11" s="85"/>
      <c r="PUQ11" s="85"/>
      <c r="PUR11" s="85"/>
      <c r="PUS11" s="85"/>
      <c r="PUT11" s="85"/>
      <c r="PUU11" s="85"/>
      <c r="PUV11" s="85"/>
      <c r="PUW11" s="85"/>
      <c r="PUX11" s="85"/>
      <c r="PUY11" s="85"/>
      <c r="PUZ11" s="85"/>
      <c r="PVA11" s="85"/>
      <c r="PVB11" s="85"/>
      <c r="PVC11" s="85"/>
      <c r="PVD11" s="85"/>
      <c r="PVE11" s="85"/>
      <c r="PVF11" s="85"/>
      <c r="PVG11" s="85"/>
      <c r="PVH11" s="85"/>
      <c r="PVI11" s="85"/>
      <c r="PVJ11" s="85"/>
      <c r="PVK11" s="85"/>
      <c r="PVL11" s="85"/>
      <c r="PVM11" s="85"/>
      <c r="PVN11" s="85"/>
      <c r="PVO11" s="85"/>
      <c r="PVP11" s="85"/>
      <c r="PVQ11" s="85"/>
      <c r="PVR11" s="85"/>
      <c r="PVS11" s="85"/>
      <c r="PVT11" s="85"/>
      <c r="PVU11" s="85"/>
      <c r="PVV11" s="85"/>
      <c r="PVW11" s="85"/>
      <c r="PVX11" s="85"/>
      <c r="PVY11" s="85"/>
      <c r="PVZ11" s="85"/>
      <c r="PWA11" s="85"/>
      <c r="PWB11" s="85"/>
      <c r="PWC11" s="85"/>
      <c r="PWD11" s="85"/>
      <c r="PWE11" s="85"/>
      <c r="PWF11" s="85"/>
      <c r="PWG11" s="85"/>
      <c r="PWH11" s="85"/>
      <c r="PWI11" s="85"/>
      <c r="PWJ11" s="85"/>
      <c r="PWK11" s="85"/>
      <c r="PWL11" s="85"/>
      <c r="PWM11" s="85"/>
      <c r="PWN11" s="85"/>
      <c r="PWO11" s="85"/>
      <c r="PWP11" s="85"/>
      <c r="PWQ11" s="85"/>
      <c r="PWR11" s="85"/>
      <c r="PWS11" s="85"/>
      <c r="PWT11" s="85"/>
      <c r="PWU11" s="85"/>
      <c r="PWV11" s="85"/>
      <c r="PWW11" s="85"/>
      <c r="PWX11" s="85"/>
      <c r="PWY11" s="85"/>
      <c r="PWZ11" s="85"/>
      <c r="PXA11" s="85"/>
      <c r="PXB11" s="85"/>
      <c r="PXC11" s="85"/>
      <c r="PXD11" s="85"/>
      <c r="PXE11" s="85"/>
      <c r="PXF11" s="85"/>
      <c r="PXG11" s="85"/>
      <c r="PXH11" s="85"/>
      <c r="PXI11" s="85"/>
      <c r="PXJ11" s="85"/>
      <c r="PXK11" s="85"/>
      <c r="PXL11" s="85"/>
      <c r="PXM11" s="85"/>
      <c r="PXN11" s="85"/>
      <c r="PXO11" s="85"/>
      <c r="PXP11" s="85"/>
      <c r="PXQ11" s="85"/>
      <c r="PXR11" s="85"/>
      <c r="PXS11" s="85"/>
      <c r="PXT11" s="85"/>
      <c r="PXU11" s="85"/>
      <c r="PXV11" s="85"/>
      <c r="PXW11" s="85"/>
      <c r="PXX11" s="85"/>
      <c r="PXY11" s="85"/>
      <c r="PXZ11" s="85"/>
      <c r="PYA11" s="85"/>
      <c r="PYB11" s="85"/>
      <c r="PYC11" s="85"/>
      <c r="PYD11" s="85"/>
      <c r="PYE11" s="85"/>
      <c r="PYF11" s="85"/>
      <c r="PYG11" s="85"/>
      <c r="PYH11" s="85"/>
      <c r="PYI11" s="85"/>
      <c r="PYJ11" s="85"/>
      <c r="PYK11" s="85"/>
      <c r="PYL11" s="85"/>
      <c r="PYM11" s="85"/>
      <c r="PYN11" s="85"/>
      <c r="PYO11" s="85"/>
      <c r="PYP11" s="85"/>
      <c r="PYQ11" s="85"/>
      <c r="PYR11" s="85"/>
      <c r="PYS11" s="85"/>
      <c r="PYT11" s="85"/>
      <c r="PYU11" s="85"/>
      <c r="PYV11" s="85"/>
      <c r="PYW11" s="85"/>
      <c r="PYX11" s="85"/>
      <c r="PYY11" s="85"/>
      <c r="PYZ11" s="85"/>
      <c r="PZA11" s="85"/>
      <c r="PZB11" s="85"/>
      <c r="PZC11" s="85"/>
      <c r="PZD11" s="85"/>
      <c r="PZE11" s="85"/>
      <c r="PZF11" s="85"/>
      <c r="PZG11" s="85"/>
      <c r="PZH11" s="85"/>
      <c r="PZI11" s="85"/>
      <c r="PZJ11" s="85"/>
      <c r="PZK11" s="85"/>
      <c r="PZL11" s="85"/>
      <c r="PZM11" s="85"/>
      <c r="PZN11" s="85"/>
      <c r="PZO11" s="85"/>
      <c r="PZP11" s="85"/>
      <c r="PZQ11" s="85"/>
      <c r="PZR11" s="85"/>
      <c r="PZS11" s="85"/>
      <c r="PZT11" s="85"/>
      <c r="PZU11" s="85"/>
      <c r="PZV11" s="85"/>
      <c r="PZW11" s="85"/>
      <c r="PZX11" s="85"/>
      <c r="PZY11" s="85"/>
      <c r="PZZ11" s="85"/>
      <c r="QAA11" s="85"/>
      <c r="QAB11" s="85"/>
      <c r="QAC11" s="85"/>
      <c r="QAD11" s="85"/>
      <c r="QAE11" s="85"/>
      <c r="QAF11" s="85"/>
      <c r="QAG11" s="85"/>
      <c r="QAH11" s="85"/>
      <c r="QAI11" s="85"/>
      <c r="QAJ11" s="85"/>
      <c r="QAK11" s="85"/>
      <c r="QAL11" s="85"/>
      <c r="QAM11" s="85"/>
      <c r="QAN11" s="85"/>
      <c r="QAO11" s="85"/>
      <c r="QAP11" s="85"/>
      <c r="QAQ11" s="85"/>
      <c r="QAR11" s="85"/>
      <c r="QAS11" s="85"/>
      <c r="QAT11" s="85"/>
      <c r="QAU11" s="85"/>
      <c r="QAV11" s="85"/>
      <c r="QAW11" s="85"/>
      <c r="QAX11" s="85"/>
      <c r="QAY11" s="85"/>
      <c r="QAZ11" s="85"/>
      <c r="QBA11" s="85"/>
      <c r="QBB11" s="85"/>
      <c r="QBC11" s="85"/>
      <c r="QBD11" s="85"/>
      <c r="QBE11" s="85"/>
      <c r="QBF11" s="85"/>
      <c r="QBG11" s="85"/>
      <c r="QBH11" s="85"/>
      <c r="QBI11" s="85"/>
      <c r="QBJ11" s="85"/>
      <c r="QBK11" s="85"/>
      <c r="QBL11" s="85"/>
      <c r="QBM11" s="85"/>
      <c r="QBN11" s="85"/>
      <c r="QBO11" s="85"/>
      <c r="QBP11" s="85"/>
      <c r="QBQ11" s="85"/>
      <c r="QBR11" s="85"/>
      <c r="QBS11" s="85"/>
      <c r="QBT11" s="85"/>
      <c r="QBU11" s="85"/>
      <c r="QBV11" s="85"/>
      <c r="QBW11" s="85"/>
      <c r="QBX11" s="85"/>
      <c r="QBY11" s="85"/>
      <c r="QBZ11" s="85"/>
      <c r="QCA11" s="85"/>
      <c r="QCB11" s="85"/>
      <c r="QCC11" s="85"/>
      <c r="QCD11" s="85"/>
      <c r="QCE11" s="85"/>
      <c r="QCF11" s="85"/>
      <c r="QCG11" s="85"/>
      <c r="QCH11" s="85"/>
      <c r="QCI11" s="85"/>
      <c r="QCJ11" s="85"/>
      <c r="QCK11" s="85"/>
      <c r="QCL11" s="85"/>
      <c r="QCM11" s="85"/>
      <c r="QCN11" s="85"/>
      <c r="QCO11" s="85"/>
      <c r="QCP11" s="85"/>
      <c r="QCQ11" s="85"/>
      <c r="QCR11" s="85"/>
      <c r="QCS11" s="85"/>
      <c r="QCT11" s="85"/>
      <c r="QCU11" s="85"/>
      <c r="QCV11" s="85"/>
      <c r="QCW11" s="85"/>
      <c r="QCX11" s="85"/>
      <c r="QCY11" s="85"/>
      <c r="QCZ11" s="85"/>
      <c r="QDA11" s="85"/>
      <c r="QDB11" s="85"/>
      <c r="QDC11" s="85"/>
      <c r="QDD11" s="85"/>
      <c r="QDE11" s="85"/>
      <c r="QDF11" s="85"/>
      <c r="QDG11" s="85"/>
      <c r="QDH11" s="85"/>
      <c r="QDI11" s="85"/>
      <c r="QDJ11" s="85"/>
      <c r="QDK11" s="85"/>
      <c r="QDL11" s="85"/>
      <c r="QDM11" s="85"/>
      <c r="QDN11" s="85"/>
      <c r="QDO11" s="85"/>
      <c r="QDP11" s="85"/>
      <c r="QDQ11" s="85"/>
      <c r="QDR11" s="85"/>
      <c r="QDS11" s="85"/>
      <c r="QDT11" s="85"/>
      <c r="QDU11" s="85"/>
      <c r="QDV11" s="85"/>
      <c r="QDW11" s="85"/>
      <c r="QDX11" s="85"/>
      <c r="QDY11" s="85"/>
      <c r="QDZ11" s="85"/>
      <c r="QEA11" s="85"/>
      <c r="QEB11" s="85"/>
      <c r="QEC11" s="85"/>
      <c r="QED11" s="85"/>
      <c r="QEE11" s="85"/>
      <c r="QEF11" s="85"/>
      <c r="QEG11" s="85"/>
      <c r="QEH11" s="85"/>
      <c r="QEI11" s="85"/>
      <c r="QEJ11" s="85"/>
      <c r="QEK11" s="85"/>
      <c r="QEL11" s="85"/>
      <c r="QEM11" s="85"/>
      <c r="QEN11" s="85"/>
      <c r="QEO11" s="85"/>
      <c r="QEP11" s="85"/>
      <c r="QEQ11" s="85"/>
      <c r="QER11" s="85"/>
      <c r="QES11" s="85"/>
      <c r="QET11" s="85"/>
      <c r="QEU11" s="85"/>
      <c r="QEV11" s="85"/>
      <c r="QEW11" s="85"/>
      <c r="QEX11" s="85"/>
      <c r="QEY11" s="85"/>
      <c r="QEZ11" s="85"/>
      <c r="QFA11" s="85"/>
      <c r="QFB11" s="85"/>
      <c r="QFC11" s="85"/>
      <c r="QFD11" s="85"/>
      <c r="QFE11" s="85"/>
      <c r="QFF11" s="85"/>
      <c r="QFG11" s="85"/>
      <c r="QFH11" s="85"/>
      <c r="QFI11" s="85"/>
      <c r="QFJ11" s="85"/>
      <c r="QFK11" s="85"/>
      <c r="QFL11" s="85"/>
      <c r="QFM11" s="85"/>
      <c r="QFN11" s="85"/>
      <c r="QFO11" s="85"/>
      <c r="QFP11" s="85"/>
      <c r="QFQ11" s="85"/>
      <c r="QFR11" s="85"/>
      <c r="QFS11" s="85"/>
      <c r="QFT11" s="85"/>
      <c r="QFU11" s="85"/>
      <c r="QFV11" s="85"/>
      <c r="QFW11" s="85"/>
      <c r="QFX11" s="85"/>
      <c r="QFY11" s="85"/>
      <c r="QFZ11" s="85"/>
      <c r="QGA11" s="85"/>
      <c r="QGB11" s="85"/>
      <c r="QGC11" s="85"/>
      <c r="QGD11" s="85"/>
      <c r="QGE11" s="85"/>
      <c r="QGF11" s="85"/>
      <c r="QGG11" s="85"/>
      <c r="QGH11" s="85"/>
      <c r="QGI11" s="85"/>
      <c r="QGJ11" s="85"/>
      <c r="QGK11" s="85"/>
      <c r="QGL11" s="85"/>
      <c r="QGM11" s="85"/>
      <c r="QGN11" s="85"/>
      <c r="QGO11" s="85"/>
      <c r="QGP11" s="85"/>
      <c r="QGQ11" s="85"/>
      <c r="QGR11" s="85"/>
      <c r="QGS11" s="85"/>
      <c r="QGT11" s="85"/>
      <c r="QGU11" s="85"/>
      <c r="QGV11" s="85"/>
      <c r="QGW11" s="85"/>
      <c r="QGX11" s="85"/>
      <c r="QGY11" s="85"/>
      <c r="QGZ11" s="85"/>
      <c r="QHA11" s="85"/>
      <c r="QHB11" s="85"/>
      <c r="QHC11" s="85"/>
      <c r="QHD11" s="85"/>
      <c r="QHE11" s="85"/>
      <c r="QHF11" s="85"/>
      <c r="QHG11" s="85"/>
      <c r="QHH11" s="85"/>
      <c r="QHI11" s="85"/>
      <c r="QHJ11" s="85"/>
      <c r="QHK11" s="85"/>
      <c r="QHL11" s="85"/>
      <c r="QHM11" s="85"/>
      <c r="QHN11" s="85"/>
      <c r="QHO11" s="85"/>
      <c r="QHP11" s="85"/>
      <c r="QHQ11" s="85"/>
      <c r="QHR11" s="85"/>
      <c r="QHS11" s="85"/>
      <c r="QHT11" s="85"/>
      <c r="QHU11" s="85"/>
      <c r="QHV11" s="85"/>
      <c r="QHW11" s="85"/>
      <c r="QHX11" s="85"/>
      <c r="QHY11" s="85"/>
      <c r="QHZ11" s="85"/>
      <c r="QIA11" s="85"/>
      <c r="QIB11" s="85"/>
      <c r="QIC11" s="85"/>
      <c r="QID11" s="85"/>
      <c r="QIE11" s="85"/>
      <c r="QIF11" s="85"/>
      <c r="QIG11" s="85"/>
      <c r="QIH11" s="85"/>
      <c r="QII11" s="85"/>
      <c r="QIJ11" s="85"/>
      <c r="QIK11" s="85"/>
      <c r="QIL11" s="85"/>
      <c r="QIM11" s="85"/>
      <c r="QIN11" s="85"/>
      <c r="QIO11" s="85"/>
      <c r="QIP11" s="85"/>
      <c r="QIQ11" s="85"/>
      <c r="QIR11" s="85"/>
      <c r="QIS11" s="85"/>
      <c r="QIT11" s="85"/>
      <c r="QIU11" s="85"/>
      <c r="QIV11" s="85"/>
      <c r="QIW11" s="85"/>
      <c r="QIX11" s="85"/>
      <c r="QIY11" s="85"/>
      <c r="QIZ11" s="85"/>
      <c r="QJA11" s="85"/>
      <c r="QJB11" s="85"/>
      <c r="QJC11" s="85"/>
      <c r="QJD11" s="85"/>
      <c r="QJE11" s="85"/>
      <c r="QJF11" s="85"/>
      <c r="QJG11" s="85"/>
      <c r="QJH11" s="85"/>
      <c r="QJI11" s="85"/>
      <c r="QJJ11" s="85"/>
      <c r="QJK11" s="85"/>
      <c r="QJL11" s="85"/>
      <c r="QJM11" s="85"/>
      <c r="QJN11" s="85"/>
      <c r="QJO11" s="85"/>
      <c r="QJP11" s="85"/>
      <c r="QJQ11" s="85"/>
      <c r="QJR11" s="85"/>
      <c r="QJS11" s="85"/>
      <c r="QJT11" s="85"/>
      <c r="QJU11" s="85"/>
      <c r="QJV11" s="85"/>
      <c r="QJW11" s="85"/>
      <c r="QJX11" s="85"/>
      <c r="QJY11" s="85"/>
      <c r="QJZ11" s="85"/>
      <c r="QKA11" s="85"/>
      <c r="QKB11" s="85"/>
      <c r="QKC11" s="85"/>
      <c r="QKD11" s="85"/>
      <c r="QKE11" s="85"/>
      <c r="QKF11" s="85"/>
      <c r="QKG11" s="85"/>
      <c r="QKH11" s="85"/>
      <c r="QKI11" s="85"/>
      <c r="QKJ11" s="85"/>
      <c r="QKK11" s="85"/>
      <c r="QKL11" s="85"/>
      <c r="QKM11" s="85"/>
      <c r="QKN11" s="85"/>
      <c r="QKO11" s="85"/>
      <c r="QKP11" s="85"/>
      <c r="QKQ11" s="85"/>
      <c r="QKR11" s="85"/>
      <c r="QKS11" s="85"/>
      <c r="QKT11" s="85"/>
      <c r="QKU11" s="85"/>
      <c r="QKV11" s="85"/>
      <c r="QKW11" s="85"/>
      <c r="QKX11" s="85"/>
      <c r="QKY11" s="85"/>
      <c r="QKZ11" s="85"/>
      <c r="QLA11" s="85"/>
      <c r="QLB11" s="85"/>
      <c r="QLC11" s="85"/>
      <c r="QLD11" s="85"/>
      <c r="QLE11" s="85"/>
      <c r="QLF11" s="85"/>
      <c r="QLG11" s="85"/>
      <c r="QLH11" s="85"/>
      <c r="QLI11" s="85"/>
      <c r="QLJ11" s="85"/>
      <c r="QLK11" s="85"/>
      <c r="QLL11" s="85"/>
      <c r="QLM11" s="85"/>
      <c r="QLN11" s="85"/>
      <c r="QLO11" s="85"/>
      <c r="QLP11" s="85"/>
      <c r="QLQ11" s="85"/>
      <c r="QLR11" s="85"/>
      <c r="QLS11" s="85"/>
      <c r="QLT11" s="85"/>
      <c r="QLU11" s="85"/>
      <c r="QLV11" s="85"/>
      <c r="QLW11" s="85"/>
      <c r="QLX11" s="85"/>
      <c r="QLY11" s="85"/>
      <c r="QLZ11" s="85"/>
      <c r="QMA11" s="85"/>
      <c r="QMB11" s="85"/>
      <c r="QMC11" s="85"/>
      <c r="QMD11" s="85"/>
      <c r="QME11" s="85"/>
      <c r="QMF11" s="85"/>
      <c r="QMG11" s="85"/>
      <c r="QMH11" s="85"/>
      <c r="QMI11" s="85"/>
      <c r="QMJ11" s="85"/>
      <c r="QMK11" s="85"/>
      <c r="QML11" s="85"/>
      <c r="QMM11" s="85"/>
      <c r="QMN11" s="85"/>
      <c r="QMO11" s="85"/>
      <c r="QMP11" s="85"/>
      <c r="QMQ11" s="85"/>
      <c r="QMR11" s="85"/>
      <c r="QMS11" s="85"/>
      <c r="QMT11" s="85"/>
      <c r="QMU11" s="85"/>
      <c r="QMV11" s="85"/>
      <c r="QMW11" s="85"/>
      <c r="QMX11" s="85"/>
      <c r="QMY11" s="85"/>
      <c r="QMZ11" s="85"/>
      <c r="QNA11" s="85"/>
      <c r="QNB11" s="85"/>
      <c r="QNC11" s="85"/>
      <c r="QND11" s="85"/>
      <c r="QNE11" s="85"/>
      <c r="QNF11" s="85"/>
      <c r="QNG11" s="85"/>
      <c r="QNH11" s="85"/>
      <c r="QNI11" s="85"/>
      <c r="QNJ11" s="85"/>
      <c r="QNK11" s="85"/>
      <c r="QNL11" s="85"/>
      <c r="QNM11" s="85"/>
      <c r="QNN11" s="85"/>
      <c r="QNO11" s="85"/>
      <c r="QNP11" s="85"/>
      <c r="QNQ11" s="85"/>
      <c r="QNR11" s="85"/>
      <c r="QNS11" s="85"/>
      <c r="QNT11" s="85"/>
      <c r="QNU11" s="85"/>
      <c r="QNV11" s="85"/>
      <c r="QNW11" s="85"/>
      <c r="QNX11" s="85"/>
      <c r="QNY11" s="85"/>
      <c r="QNZ11" s="85"/>
      <c r="QOA11" s="85"/>
      <c r="QOB11" s="85"/>
      <c r="QOC11" s="85"/>
      <c r="QOD11" s="85"/>
      <c r="QOE11" s="85"/>
      <c r="QOF11" s="85"/>
      <c r="QOG11" s="85"/>
      <c r="QOH11" s="85"/>
      <c r="QOI11" s="85"/>
      <c r="QOJ11" s="85"/>
      <c r="QOK11" s="85"/>
      <c r="QOL11" s="85"/>
      <c r="QOM11" s="85"/>
      <c r="QON11" s="85"/>
      <c r="QOO11" s="85"/>
      <c r="QOP11" s="85"/>
      <c r="QOQ11" s="85"/>
      <c r="QOR11" s="85"/>
      <c r="QOS11" s="85"/>
      <c r="QOT11" s="85"/>
      <c r="QOU11" s="85"/>
      <c r="QOV11" s="85"/>
      <c r="QOW11" s="85"/>
      <c r="QOX11" s="85"/>
      <c r="QOY11" s="85"/>
      <c r="QOZ11" s="85"/>
      <c r="QPA11" s="85"/>
      <c r="QPB11" s="85"/>
      <c r="QPC11" s="85"/>
      <c r="QPD11" s="85"/>
      <c r="QPE11" s="85"/>
      <c r="QPF11" s="85"/>
      <c r="QPG11" s="85"/>
      <c r="QPH11" s="85"/>
      <c r="QPI11" s="85"/>
      <c r="QPJ11" s="85"/>
      <c r="QPK11" s="85"/>
      <c r="QPL11" s="85"/>
      <c r="QPM11" s="85"/>
      <c r="QPN11" s="85"/>
      <c r="QPO11" s="85"/>
      <c r="QPP11" s="85"/>
      <c r="QPQ11" s="85"/>
      <c r="QPR11" s="85"/>
      <c r="QPS11" s="85"/>
      <c r="QPT11" s="85"/>
      <c r="QPU11" s="85"/>
      <c r="QPV11" s="85"/>
      <c r="QPW11" s="85"/>
      <c r="QPX11" s="85"/>
      <c r="QPY11" s="85"/>
      <c r="QPZ11" s="85"/>
      <c r="QQA11" s="85"/>
      <c r="QQB11" s="85"/>
      <c r="QQC11" s="85"/>
      <c r="QQD11" s="85"/>
      <c r="QQE11" s="85"/>
      <c r="QQF11" s="85"/>
      <c r="QQG11" s="85"/>
      <c r="QQH11" s="85"/>
      <c r="QQI11" s="85"/>
      <c r="QQJ11" s="85"/>
      <c r="QQK11" s="85"/>
      <c r="QQL11" s="85"/>
      <c r="QQM11" s="85"/>
      <c r="QQN11" s="85"/>
      <c r="QQO11" s="85"/>
      <c r="QQP11" s="85"/>
      <c r="QQQ11" s="85"/>
      <c r="QQR11" s="85"/>
      <c r="QQS11" s="85"/>
      <c r="QQT11" s="85"/>
      <c r="QQU11" s="85"/>
      <c r="QQV11" s="85"/>
      <c r="QQW11" s="85"/>
      <c r="QQX11" s="85"/>
      <c r="QQY11" s="85"/>
      <c r="QQZ11" s="85"/>
      <c r="QRA11" s="85"/>
      <c r="QRB11" s="85"/>
      <c r="QRC11" s="85"/>
      <c r="QRD11" s="85"/>
      <c r="QRE11" s="85"/>
      <c r="QRF11" s="85"/>
      <c r="QRG11" s="85"/>
      <c r="QRH11" s="85"/>
      <c r="QRI11" s="85"/>
      <c r="QRJ11" s="85"/>
      <c r="QRK11" s="85"/>
      <c r="QRL11" s="85"/>
      <c r="QRM11" s="85"/>
      <c r="QRN11" s="85"/>
      <c r="QRO11" s="85"/>
      <c r="QRP11" s="85"/>
      <c r="QRQ11" s="85"/>
      <c r="QRR11" s="85"/>
      <c r="QRS11" s="85"/>
      <c r="QRT11" s="85"/>
      <c r="QRU11" s="85"/>
      <c r="QRV11" s="85"/>
      <c r="QRW11" s="85"/>
      <c r="QRX11" s="85"/>
      <c r="QRY11" s="85"/>
      <c r="QRZ11" s="85"/>
      <c r="QSA11" s="85"/>
      <c r="QSB11" s="85"/>
      <c r="QSC11" s="85"/>
      <c r="QSD11" s="85"/>
      <c r="QSE11" s="85"/>
      <c r="QSF11" s="85"/>
      <c r="QSG11" s="85"/>
      <c r="QSH11" s="85"/>
      <c r="QSI11" s="85"/>
      <c r="QSJ11" s="85"/>
      <c r="QSK11" s="85"/>
      <c r="QSL11" s="85"/>
      <c r="QSM11" s="85"/>
      <c r="QSN11" s="85"/>
      <c r="QSO11" s="85"/>
      <c r="QSP11" s="85"/>
      <c r="QSQ11" s="85"/>
      <c r="QSR11" s="85"/>
      <c r="QSS11" s="85"/>
      <c r="QST11" s="85"/>
      <c r="QSU11" s="85"/>
      <c r="QSV11" s="85"/>
      <c r="QSW11" s="85"/>
      <c r="QSX11" s="85"/>
      <c r="QSY11" s="85"/>
      <c r="QSZ11" s="85"/>
      <c r="QTA11" s="85"/>
      <c r="QTB11" s="85"/>
      <c r="QTC11" s="85"/>
      <c r="QTD11" s="85"/>
      <c r="QTE11" s="85"/>
      <c r="QTF11" s="85"/>
      <c r="QTG11" s="85"/>
      <c r="QTH11" s="85"/>
      <c r="QTI11" s="85"/>
      <c r="QTJ11" s="85"/>
      <c r="QTK11" s="85"/>
      <c r="QTL11" s="85"/>
      <c r="QTM11" s="85"/>
      <c r="QTN11" s="85"/>
      <c r="QTO11" s="85"/>
      <c r="QTP11" s="85"/>
      <c r="QTQ11" s="85"/>
      <c r="QTR11" s="85"/>
      <c r="QTS11" s="85"/>
      <c r="QTT11" s="85"/>
      <c r="QTU11" s="85"/>
      <c r="QTV11" s="85"/>
      <c r="QTW11" s="85"/>
      <c r="QTX11" s="85"/>
      <c r="QTY11" s="85"/>
      <c r="QTZ11" s="85"/>
      <c r="QUA11" s="85"/>
      <c r="QUB11" s="85"/>
      <c r="QUC11" s="85"/>
      <c r="QUD11" s="85"/>
      <c r="QUE11" s="85"/>
      <c r="QUF11" s="85"/>
      <c r="QUG11" s="85"/>
      <c r="QUH11" s="85"/>
      <c r="QUI11" s="85"/>
      <c r="QUJ11" s="85"/>
      <c r="QUK11" s="85"/>
      <c r="QUL11" s="85"/>
      <c r="QUM11" s="85"/>
      <c r="QUN11" s="85"/>
      <c r="QUO11" s="85"/>
      <c r="QUP11" s="85"/>
      <c r="QUQ11" s="85"/>
      <c r="QUR11" s="85"/>
      <c r="QUS11" s="85"/>
      <c r="QUT11" s="85"/>
      <c r="QUU11" s="85"/>
      <c r="QUV11" s="85"/>
      <c r="QUW11" s="85"/>
      <c r="QUX11" s="85"/>
      <c r="QUY11" s="85"/>
      <c r="QUZ11" s="85"/>
      <c r="QVA11" s="85"/>
      <c r="QVB11" s="85"/>
      <c r="QVC11" s="85"/>
      <c r="QVD11" s="85"/>
      <c r="QVE11" s="85"/>
      <c r="QVF11" s="85"/>
      <c r="QVG11" s="85"/>
      <c r="QVH11" s="85"/>
      <c r="QVI11" s="85"/>
      <c r="QVJ11" s="85"/>
      <c r="QVK11" s="85"/>
      <c r="QVL11" s="85"/>
      <c r="QVM11" s="85"/>
      <c r="QVN11" s="85"/>
      <c r="QVO11" s="85"/>
      <c r="QVP11" s="85"/>
      <c r="QVQ11" s="85"/>
      <c r="QVR11" s="85"/>
      <c r="QVS11" s="85"/>
      <c r="QVT11" s="85"/>
      <c r="QVU11" s="85"/>
      <c r="QVV11" s="85"/>
      <c r="QVW11" s="85"/>
      <c r="QVX11" s="85"/>
      <c r="QVY11" s="85"/>
      <c r="QVZ11" s="85"/>
      <c r="QWA11" s="85"/>
      <c r="QWB11" s="85"/>
      <c r="QWC11" s="85"/>
      <c r="QWD11" s="85"/>
      <c r="QWE11" s="85"/>
      <c r="QWF11" s="85"/>
      <c r="QWG11" s="85"/>
      <c r="QWH11" s="85"/>
      <c r="QWI11" s="85"/>
      <c r="QWJ11" s="85"/>
      <c r="QWK11" s="85"/>
      <c r="QWL11" s="85"/>
      <c r="QWM11" s="85"/>
      <c r="QWN11" s="85"/>
      <c r="QWO11" s="85"/>
      <c r="QWP11" s="85"/>
      <c r="QWQ11" s="85"/>
      <c r="QWR11" s="85"/>
      <c r="QWS11" s="85"/>
      <c r="QWT11" s="85"/>
      <c r="QWU11" s="85"/>
      <c r="QWV11" s="85"/>
      <c r="QWW11" s="85"/>
      <c r="QWX11" s="85"/>
      <c r="QWY11" s="85"/>
      <c r="QWZ11" s="85"/>
      <c r="QXA11" s="85"/>
      <c r="QXB11" s="85"/>
      <c r="QXC11" s="85"/>
      <c r="QXD11" s="85"/>
      <c r="QXE11" s="85"/>
      <c r="QXF11" s="85"/>
      <c r="QXG11" s="85"/>
      <c r="QXH11" s="85"/>
      <c r="QXI11" s="85"/>
      <c r="QXJ11" s="85"/>
      <c r="QXK11" s="85"/>
      <c r="QXL11" s="85"/>
      <c r="QXM11" s="85"/>
      <c r="QXN11" s="85"/>
      <c r="QXO11" s="85"/>
      <c r="QXP11" s="85"/>
      <c r="QXQ11" s="85"/>
      <c r="QXR11" s="85"/>
      <c r="QXS11" s="85"/>
      <c r="QXT11" s="85"/>
      <c r="QXU11" s="85"/>
      <c r="QXV11" s="85"/>
      <c r="QXW11" s="85"/>
      <c r="QXX11" s="85"/>
      <c r="QXY11" s="85"/>
      <c r="QXZ11" s="85"/>
      <c r="QYA11" s="85"/>
      <c r="QYB11" s="85"/>
      <c r="QYC11" s="85"/>
      <c r="QYD11" s="85"/>
      <c r="QYE11" s="85"/>
      <c r="QYF11" s="85"/>
      <c r="QYG11" s="85"/>
      <c r="QYH11" s="85"/>
      <c r="QYI11" s="85"/>
      <c r="QYJ11" s="85"/>
      <c r="QYK11" s="85"/>
      <c r="QYL11" s="85"/>
      <c r="QYM11" s="85"/>
      <c r="QYN11" s="85"/>
      <c r="QYO11" s="85"/>
      <c r="QYP11" s="85"/>
      <c r="QYQ11" s="85"/>
      <c r="QYR11" s="85"/>
      <c r="QYS11" s="85"/>
      <c r="QYT11" s="85"/>
      <c r="QYU11" s="85"/>
      <c r="QYV11" s="85"/>
      <c r="QYW11" s="85"/>
      <c r="QYX11" s="85"/>
      <c r="QYY11" s="85"/>
      <c r="QYZ11" s="85"/>
      <c r="QZA11" s="85"/>
      <c r="QZB11" s="85"/>
      <c r="QZC11" s="85"/>
      <c r="QZD11" s="85"/>
      <c r="QZE11" s="85"/>
      <c r="QZF11" s="85"/>
      <c r="QZG11" s="85"/>
      <c r="QZH11" s="85"/>
      <c r="QZI11" s="85"/>
      <c r="QZJ11" s="85"/>
      <c r="QZK11" s="85"/>
      <c r="QZL11" s="85"/>
      <c r="QZM11" s="85"/>
      <c r="QZN11" s="85"/>
      <c r="QZO11" s="85"/>
      <c r="QZP11" s="85"/>
      <c r="QZQ11" s="85"/>
      <c r="QZR11" s="85"/>
      <c r="QZS11" s="85"/>
      <c r="QZT11" s="85"/>
      <c r="QZU11" s="85"/>
      <c r="QZV11" s="85"/>
      <c r="QZW11" s="85"/>
      <c r="QZX11" s="85"/>
      <c r="QZY11" s="85"/>
      <c r="QZZ11" s="85"/>
      <c r="RAA11" s="85"/>
      <c r="RAB11" s="85"/>
      <c r="RAC11" s="85"/>
      <c r="RAD11" s="85"/>
      <c r="RAE11" s="85"/>
      <c r="RAF11" s="85"/>
      <c r="RAG11" s="85"/>
      <c r="RAH11" s="85"/>
      <c r="RAI11" s="85"/>
      <c r="RAJ11" s="85"/>
      <c r="RAK11" s="85"/>
      <c r="RAL11" s="85"/>
      <c r="RAM11" s="85"/>
      <c r="RAN11" s="85"/>
      <c r="RAO11" s="85"/>
      <c r="RAP11" s="85"/>
      <c r="RAQ11" s="85"/>
      <c r="RAR11" s="85"/>
      <c r="RAS11" s="85"/>
      <c r="RAT11" s="85"/>
      <c r="RAU11" s="85"/>
      <c r="RAV11" s="85"/>
      <c r="RAW11" s="85"/>
      <c r="RAX11" s="85"/>
      <c r="RAY11" s="85"/>
      <c r="RAZ11" s="85"/>
      <c r="RBA11" s="85"/>
      <c r="RBB11" s="85"/>
      <c r="RBC11" s="85"/>
      <c r="RBD11" s="85"/>
      <c r="RBE11" s="85"/>
      <c r="RBF11" s="85"/>
      <c r="RBG11" s="85"/>
      <c r="RBH11" s="85"/>
      <c r="RBI11" s="85"/>
      <c r="RBJ11" s="85"/>
      <c r="RBK11" s="85"/>
      <c r="RBL11" s="85"/>
      <c r="RBM11" s="85"/>
      <c r="RBN11" s="85"/>
      <c r="RBO11" s="85"/>
      <c r="RBP11" s="85"/>
      <c r="RBQ11" s="85"/>
      <c r="RBR11" s="85"/>
      <c r="RBS11" s="85"/>
      <c r="RBT11" s="85"/>
      <c r="RBU11" s="85"/>
      <c r="RBV11" s="85"/>
      <c r="RBW11" s="85"/>
      <c r="RBX11" s="85"/>
      <c r="RBY11" s="85"/>
      <c r="RBZ11" s="85"/>
      <c r="RCA11" s="85"/>
      <c r="RCB11" s="85"/>
      <c r="RCC11" s="85"/>
      <c r="RCD11" s="85"/>
      <c r="RCE11" s="85"/>
      <c r="RCF11" s="85"/>
      <c r="RCG11" s="85"/>
      <c r="RCH11" s="85"/>
      <c r="RCI11" s="85"/>
      <c r="RCJ11" s="85"/>
      <c r="RCK11" s="85"/>
      <c r="RCL11" s="85"/>
      <c r="RCM11" s="85"/>
      <c r="RCN11" s="85"/>
      <c r="RCO11" s="85"/>
      <c r="RCP11" s="85"/>
      <c r="RCQ11" s="85"/>
      <c r="RCR11" s="85"/>
      <c r="RCS11" s="85"/>
      <c r="RCT11" s="85"/>
      <c r="RCU11" s="85"/>
      <c r="RCV11" s="85"/>
      <c r="RCW11" s="85"/>
      <c r="RCX11" s="85"/>
      <c r="RCY11" s="85"/>
      <c r="RCZ11" s="85"/>
      <c r="RDA11" s="85"/>
      <c r="RDB11" s="85"/>
      <c r="RDC11" s="85"/>
      <c r="RDD11" s="85"/>
      <c r="RDE11" s="85"/>
      <c r="RDF11" s="85"/>
      <c r="RDG11" s="85"/>
      <c r="RDH11" s="85"/>
      <c r="RDI11" s="85"/>
      <c r="RDJ11" s="85"/>
      <c r="RDK11" s="85"/>
      <c r="RDL11" s="85"/>
      <c r="RDM11" s="85"/>
      <c r="RDN11" s="85"/>
      <c r="RDO11" s="85"/>
      <c r="RDP11" s="85"/>
      <c r="RDQ11" s="85"/>
      <c r="RDR11" s="85"/>
      <c r="RDS11" s="85"/>
      <c r="RDT11" s="85"/>
      <c r="RDU11" s="85"/>
      <c r="RDV11" s="85"/>
      <c r="RDW11" s="85"/>
      <c r="RDX11" s="85"/>
      <c r="RDY11" s="85"/>
      <c r="RDZ11" s="85"/>
      <c r="REA11" s="85"/>
      <c r="REB11" s="85"/>
      <c r="REC11" s="85"/>
      <c r="RED11" s="85"/>
      <c r="REE11" s="85"/>
      <c r="REF11" s="85"/>
      <c r="REG11" s="85"/>
      <c r="REH11" s="85"/>
      <c r="REI11" s="85"/>
      <c r="REJ11" s="85"/>
      <c r="REK11" s="85"/>
      <c r="REL11" s="85"/>
      <c r="REM11" s="85"/>
      <c r="REN11" s="85"/>
      <c r="REO11" s="85"/>
      <c r="REP11" s="85"/>
      <c r="REQ11" s="85"/>
      <c r="RER11" s="85"/>
      <c r="RES11" s="85"/>
      <c r="RET11" s="85"/>
      <c r="REU11" s="85"/>
      <c r="REV11" s="85"/>
      <c r="REW11" s="85"/>
      <c r="REX11" s="85"/>
      <c r="REY11" s="85"/>
      <c r="REZ11" s="85"/>
      <c r="RFA11" s="85"/>
      <c r="RFB11" s="85"/>
      <c r="RFC11" s="85"/>
      <c r="RFD11" s="85"/>
      <c r="RFE11" s="85"/>
      <c r="RFF11" s="85"/>
      <c r="RFG11" s="85"/>
      <c r="RFH11" s="85"/>
      <c r="RFI11" s="85"/>
      <c r="RFJ11" s="85"/>
      <c r="RFK11" s="85"/>
      <c r="RFL11" s="85"/>
      <c r="RFM11" s="85"/>
      <c r="RFN11" s="85"/>
      <c r="RFO11" s="85"/>
      <c r="RFP11" s="85"/>
      <c r="RFQ11" s="85"/>
      <c r="RFR11" s="85"/>
      <c r="RFS11" s="85"/>
      <c r="RFT11" s="85"/>
      <c r="RFU11" s="85"/>
      <c r="RFV11" s="85"/>
      <c r="RFW11" s="85"/>
      <c r="RFX11" s="85"/>
      <c r="RFY11" s="85"/>
      <c r="RFZ11" s="85"/>
      <c r="RGA11" s="85"/>
      <c r="RGB11" s="85"/>
      <c r="RGC11" s="85"/>
      <c r="RGD11" s="85"/>
      <c r="RGE11" s="85"/>
      <c r="RGF11" s="85"/>
      <c r="RGG11" s="85"/>
      <c r="RGH11" s="85"/>
      <c r="RGI11" s="85"/>
      <c r="RGJ11" s="85"/>
      <c r="RGK11" s="85"/>
      <c r="RGL11" s="85"/>
      <c r="RGM11" s="85"/>
      <c r="RGN11" s="85"/>
      <c r="RGO11" s="85"/>
      <c r="RGP11" s="85"/>
      <c r="RGQ11" s="85"/>
      <c r="RGR11" s="85"/>
      <c r="RGS11" s="85"/>
      <c r="RGT11" s="85"/>
      <c r="RGU11" s="85"/>
      <c r="RGV11" s="85"/>
      <c r="RGW11" s="85"/>
      <c r="RGX11" s="85"/>
      <c r="RGY11" s="85"/>
      <c r="RGZ11" s="85"/>
      <c r="RHA11" s="85"/>
      <c r="RHB11" s="85"/>
      <c r="RHC11" s="85"/>
      <c r="RHD11" s="85"/>
      <c r="RHE11" s="85"/>
      <c r="RHF11" s="85"/>
      <c r="RHG11" s="85"/>
      <c r="RHH11" s="85"/>
      <c r="RHI11" s="85"/>
      <c r="RHJ11" s="85"/>
      <c r="RHK11" s="85"/>
      <c r="RHL11" s="85"/>
      <c r="RHM11" s="85"/>
      <c r="RHN11" s="85"/>
      <c r="RHO11" s="85"/>
      <c r="RHP11" s="85"/>
      <c r="RHQ11" s="85"/>
      <c r="RHR11" s="85"/>
      <c r="RHS11" s="85"/>
      <c r="RHT11" s="85"/>
      <c r="RHU11" s="85"/>
      <c r="RHV11" s="85"/>
      <c r="RHW11" s="85"/>
      <c r="RHX11" s="85"/>
      <c r="RHY11" s="85"/>
      <c r="RHZ11" s="85"/>
      <c r="RIA11" s="85"/>
      <c r="RIB11" s="85"/>
      <c r="RIC11" s="85"/>
      <c r="RID11" s="85"/>
      <c r="RIE11" s="85"/>
      <c r="RIF11" s="85"/>
      <c r="RIG11" s="85"/>
      <c r="RIH11" s="85"/>
      <c r="RII11" s="85"/>
      <c r="RIJ11" s="85"/>
      <c r="RIK11" s="85"/>
      <c r="RIL11" s="85"/>
      <c r="RIM11" s="85"/>
      <c r="RIN11" s="85"/>
      <c r="RIO11" s="85"/>
      <c r="RIP11" s="85"/>
      <c r="RIQ11" s="85"/>
      <c r="RIR11" s="85"/>
      <c r="RIS11" s="85"/>
      <c r="RIT11" s="85"/>
      <c r="RIU11" s="85"/>
      <c r="RIV11" s="85"/>
      <c r="RIW11" s="85"/>
      <c r="RIX11" s="85"/>
      <c r="RIY11" s="85"/>
      <c r="RIZ11" s="85"/>
      <c r="RJA11" s="85"/>
      <c r="RJB11" s="85"/>
      <c r="RJC11" s="85"/>
      <c r="RJD11" s="85"/>
      <c r="RJE11" s="85"/>
      <c r="RJF11" s="85"/>
      <c r="RJG11" s="85"/>
      <c r="RJH11" s="85"/>
      <c r="RJI11" s="85"/>
      <c r="RJJ11" s="85"/>
      <c r="RJK11" s="85"/>
      <c r="RJL11" s="85"/>
      <c r="RJM11" s="85"/>
      <c r="RJN11" s="85"/>
      <c r="RJO11" s="85"/>
      <c r="RJP11" s="85"/>
      <c r="RJQ11" s="85"/>
      <c r="RJR11" s="85"/>
      <c r="RJS11" s="85"/>
      <c r="RJT11" s="85"/>
      <c r="RJU11" s="85"/>
      <c r="RJV11" s="85"/>
      <c r="RJW11" s="85"/>
      <c r="RJX11" s="85"/>
      <c r="RJY11" s="85"/>
      <c r="RJZ11" s="85"/>
      <c r="RKA11" s="85"/>
      <c r="RKB11" s="85"/>
      <c r="RKC11" s="85"/>
      <c r="RKD11" s="85"/>
      <c r="RKE11" s="85"/>
      <c r="RKF11" s="85"/>
      <c r="RKG11" s="85"/>
      <c r="RKH11" s="85"/>
      <c r="RKI11" s="85"/>
      <c r="RKJ11" s="85"/>
      <c r="RKK11" s="85"/>
      <c r="RKL11" s="85"/>
      <c r="RKM11" s="85"/>
      <c r="RKN11" s="85"/>
      <c r="RKO11" s="85"/>
      <c r="RKP11" s="85"/>
      <c r="RKQ11" s="85"/>
      <c r="RKR11" s="85"/>
      <c r="RKS11" s="85"/>
      <c r="RKT11" s="85"/>
      <c r="RKU11" s="85"/>
      <c r="RKV11" s="85"/>
      <c r="RKW11" s="85"/>
      <c r="RKX11" s="85"/>
      <c r="RKY11" s="85"/>
      <c r="RKZ11" s="85"/>
      <c r="RLA11" s="85"/>
      <c r="RLB11" s="85"/>
      <c r="RLC11" s="85"/>
      <c r="RLD11" s="85"/>
      <c r="RLE11" s="85"/>
      <c r="RLF11" s="85"/>
      <c r="RLG11" s="85"/>
      <c r="RLH11" s="85"/>
      <c r="RLI11" s="85"/>
      <c r="RLJ11" s="85"/>
      <c r="RLK11" s="85"/>
      <c r="RLL11" s="85"/>
      <c r="RLM11" s="85"/>
      <c r="RLN11" s="85"/>
      <c r="RLO11" s="85"/>
      <c r="RLP11" s="85"/>
      <c r="RLQ11" s="85"/>
      <c r="RLR11" s="85"/>
      <c r="RLS11" s="85"/>
      <c r="RLT11" s="85"/>
      <c r="RLU11" s="85"/>
      <c r="RLV11" s="85"/>
      <c r="RLW11" s="85"/>
      <c r="RLX11" s="85"/>
      <c r="RLY11" s="85"/>
      <c r="RLZ11" s="85"/>
      <c r="RMA11" s="85"/>
      <c r="RMB11" s="85"/>
      <c r="RMC11" s="85"/>
      <c r="RMD11" s="85"/>
      <c r="RME11" s="85"/>
      <c r="RMF11" s="85"/>
      <c r="RMG11" s="85"/>
      <c r="RMH11" s="85"/>
      <c r="RMI11" s="85"/>
      <c r="RMJ11" s="85"/>
      <c r="RMK11" s="85"/>
      <c r="RML11" s="85"/>
      <c r="RMM11" s="85"/>
      <c r="RMN11" s="85"/>
      <c r="RMO11" s="85"/>
      <c r="RMP11" s="85"/>
      <c r="RMQ11" s="85"/>
      <c r="RMR11" s="85"/>
      <c r="RMS11" s="85"/>
      <c r="RMT11" s="85"/>
      <c r="RMU11" s="85"/>
      <c r="RMV11" s="85"/>
      <c r="RMW11" s="85"/>
      <c r="RMX11" s="85"/>
      <c r="RMY11" s="85"/>
      <c r="RMZ11" s="85"/>
      <c r="RNA11" s="85"/>
      <c r="RNB11" s="85"/>
      <c r="RNC11" s="85"/>
      <c r="RND11" s="85"/>
      <c r="RNE11" s="85"/>
      <c r="RNF11" s="85"/>
      <c r="RNG11" s="85"/>
      <c r="RNH11" s="85"/>
      <c r="RNI11" s="85"/>
      <c r="RNJ11" s="85"/>
      <c r="RNK11" s="85"/>
      <c r="RNL11" s="85"/>
      <c r="RNM11" s="85"/>
      <c r="RNN11" s="85"/>
      <c r="RNO11" s="85"/>
      <c r="RNP11" s="85"/>
      <c r="RNQ11" s="85"/>
      <c r="RNR11" s="85"/>
      <c r="RNS11" s="85"/>
      <c r="RNT11" s="85"/>
      <c r="RNU11" s="85"/>
      <c r="RNV11" s="85"/>
      <c r="RNW11" s="85"/>
      <c r="RNX11" s="85"/>
      <c r="RNY11" s="85"/>
      <c r="RNZ11" s="85"/>
      <c r="ROA11" s="85"/>
      <c r="ROB11" s="85"/>
      <c r="ROC11" s="85"/>
      <c r="ROD11" s="85"/>
      <c r="ROE11" s="85"/>
      <c r="ROF11" s="85"/>
      <c r="ROG11" s="85"/>
      <c r="ROH11" s="85"/>
      <c r="ROI11" s="85"/>
      <c r="ROJ11" s="85"/>
      <c r="ROK11" s="85"/>
      <c r="ROL11" s="85"/>
      <c r="ROM11" s="85"/>
      <c r="RON11" s="85"/>
      <c r="ROO11" s="85"/>
      <c r="ROP11" s="85"/>
      <c r="ROQ11" s="85"/>
      <c r="ROR11" s="85"/>
      <c r="ROS11" s="85"/>
      <c r="ROT11" s="85"/>
      <c r="ROU11" s="85"/>
      <c r="ROV11" s="85"/>
      <c r="ROW11" s="85"/>
      <c r="ROX11" s="85"/>
      <c r="ROY11" s="85"/>
      <c r="ROZ11" s="85"/>
      <c r="RPA11" s="85"/>
      <c r="RPB11" s="85"/>
      <c r="RPC11" s="85"/>
      <c r="RPD11" s="85"/>
      <c r="RPE11" s="85"/>
      <c r="RPF11" s="85"/>
      <c r="RPG11" s="85"/>
      <c r="RPH11" s="85"/>
      <c r="RPI11" s="85"/>
      <c r="RPJ11" s="85"/>
      <c r="RPK11" s="85"/>
      <c r="RPL11" s="85"/>
      <c r="RPM11" s="85"/>
      <c r="RPN11" s="85"/>
      <c r="RPO11" s="85"/>
      <c r="RPP11" s="85"/>
      <c r="RPQ11" s="85"/>
      <c r="RPR11" s="85"/>
      <c r="RPS11" s="85"/>
      <c r="RPT11" s="85"/>
      <c r="RPU11" s="85"/>
      <c r="RPV11" s="85"/>
      <c r="RPW11" s="85"/>
      <c r="RPX11" s="85"/>
      <c r="RPY11" s="85"/>
      <c r="RPZ11" s="85"/>
      <c r="RQA11" s="85"/>
      <c r="RQB11" s="85"/>
      <c r="RQC11" s="85"/>
      <c r="RQD11" s="85"/>
      <c r="RQE11" s="85"/>
      <c r="RQF11" s="85"/>
      <c r="RQG11" s="85"/>
      <c r="RQH11" s="85"/>
      <c r="RQI11" s="85"/>
      <c r="RQJ11" s="85"/>
      <c r="RQK11" s="85"/>
      <c r="RQL11" s="85"/>
      <c r="RQM11" s="85"/>
      <c r="RQN11" s="85"/>
      <c r="RQO11" s="85"/>
      <c r="RQP11" s="85"/>
      <c r="RQQ11" s="85"/>
      <c r="RQR11" s="85"/>
      <c r="RQS11" s="85"/>
      <c r="RQT11" s="85"/>
      <c r="RQU11" s="85"/>
      <c r="RQV11" s="85"/>
      <c r="RQW11" s="85"/>
      <c r="RQX11" s="85"/>
      <c r="RQY11" s="85"/>
      <c r="RQZ11" s="85"/>
      <c r="RRA11" s="85"/>
      <c r="RRB11" s="85"/>
      <c r="RRC11" s="85"/>
      <c r="RRD11" s="85"/>
      <c r="RRE11" s="85"/>
      <c r="RRF11" s="85"/>
      <c r="RRG11" s="85"/>
      <c r="RRH11" s="85"/>
      <c r="RRI11" s="85"/>
      <c r="RRJ11" s="85"/>
      <c r="RRK11" s="85"/>
      <c r="RRL11" s="85"/>
      <c r="RRM11" s="85"/>
      <c r="RRN11" s="85"/>
      <c r="RRO11" s="85"/>
      <c r="RRP11" s="85"/>
      <c r="RRQ11" s="85"/>
      <c r="RRR11" s="85"/>
      <c r="RRS11" s="85"/>
      <c r="RRT11" s="85"/>
      <c r="RRU11" s="85"/>
      <c r="RRV11" s="85"/>
      <c r="RRW11" s="85"/>
      <c r="RRX11" s="85"/>
      <c r="RRY11" s="85"/>
      <c r="RRZ11" s="85"/>
      <c r="RSA11" s="85"/>
      <c r="RSB11" s="85"/>
      <c r="RSC11" s="85"/>
      <c r="RSD11" s="85"/>
      <c r="RSE11" s="85"/>
      <c r="RSF11" s="85"/>
      <c r="RSG11" s="85"/>
      <c r="RSH11" s="85"/>
      <c r="RSI11" s="85"/>
      <c r="RSJ11" s="85"/>
      <c r="RSK11" s="85"/>
      <c r="RSL11" s="85"/>
      <c r="RSM11" s="85"/>
      <c r="RSN11" s="85"/>
      <c r="RSO11" s="85"/>
      <c r="RSP11" s="85"/>
      <c r="RSQ11" s="85"/>
      <c r="RSR11" s="85"/>
      <c r="RSS11" s="85"/>
      <c r="RST11" s="85"/>
      <c r="RSU11" s="85"/>
      <c r="RSV11" s="85"/>
      <c r="RSW11" s="85"/>
      <c r="RSX11" s="85"/>
      <c r="RSY11" s="85"/>
      <c r="RSZ11" s="85"/>
      <c r="RTA11" s="85"/>
      <c r="RTB11" s="85"/>
      <c r="RTC11" s="85"/>
      <c r="RTD11" s="85"/>
      <c r="RTE11" s="85"/>
      <c r="RTF11" s="85"/>
      <c r="RTG11" s="85"/>
      <c r="RTH11" s="85"/>
      <c r="RTI11" s="85"/>
      <c r="RTJ11" s="85"/>
      <c r="RTK11" s="85"/>
      <c r="RTL11" s="85"/>
      <c r="RTM11" s="85"/>
      <c r="RTN11" s="85"/>
      <c r="RTO11" s="85"/>
      <c r="RTP11" s="85"/>
      <c r="RTQ11" s="85"/>
      <c r="RTR11" s="85"/>
      <c r="RTS11" s="85"/>
      <c r="RTT11" s="85"/>
      <c r="RTU11" s="85"/>
      <c r="RTV11" s="85"/>
      <c r="RTW11" s="85"/>
      <c r="RTX11" s="85"/>
      <c r="RTY11" s="85"/>
      <c r="RTZ11" s="85"/>
      <c r="RUA11" s="85"/>
      <c r="RUB11" s="85"/>
      <c r="RUC11" s="85"/>
      <c r="RUD11" s="85"/>
      <c r="RUE11" s="85"/>
      <c r="RUF11" s="85"/>
      <c r="RUG11" s="85"/>
      <c r="RUH11" s="85"/>
      <c r="RUI11" s="85"/>
      <c r="RUJ11" s="85"/>
      <c r="RUK11" s="85"/>
      <c r="RUL11" s="85"/>
      <c r="RUM11" s="85"/>
      <c r="RUN11" s="85"/>
      <c r="RUO11" s="85"/>
      <c r="RUP11" s="85"/>
      <c r="RUQ11" s="85"/>
      <c r="RUR11" s="85"/>
      <c r="RUS11" s="85"/>
      <c r="RUT11" s="85"/>
      <c r="RUU11" s="85"/>
      <c r="RUV11" s="85"/>
      <c r="RUW11" s="85"/>
      <c r="RUX11" s="85"/>
      <c r="RUY11" s="85"/>
      <c r="RUZ11" s="85"/>
      <c r="RVA11" s="85"/>
      <c r="RVB11" s="85"/>
      <c r="RVC11" s="85"/>
      <c r="RVD11" s="85"/>
      <c r="RVE11" s="85"/>
      <c r="RVF11" s="85"/>
      <c r="RVG11" s="85"/>
      <c r="RVH11" s="85"/>
      <c r="RVI11" s="85"/>
      <c r="RVJ11" s="85"/>
      <c r="RVK11" s="85"/>
      <c r="RVL11" s="85"/>
      <c r="RVM11" s="85"/>
      <c r="RVN11" s="85"/>
      <c r="RVO11" s="85"/>
      <c r="RVP11" s="85"/>
      <c r="RVQ11" s="85"/>
      <c r="RVR11" s="85"/>
      <c r="RVS11" s="85"/>
      <c r="RVT11" s="85"/>
      <c r="RVU11" s="85"/>
      <c r="RVV11" s="85"/>
      <c r="RVW11" s="85"/>
      <c r="RVX11" s="85"/>
      <c r="RVY11" s="85"/>
      <c r="RVZ11" s="85"/>
      <c r="RWA11" s="85"/>
      <c r="RWB11" s="85"/>
      <c r="RWC11" s="85"/>
      <c r="RWD11" s="85"/>
      <c r="RWE11" s="85"/>
      <c r="RWF11" s="85"/>
      <c r="RWG11" s="85"/>
      <c r="RWH11" s="85"/>
      <c r="RWI11" s="85"/>
      <c r="RWJ11" s="85"/>
      <c r="RWK11" s="85"/>
      <c r="RWL11" s="85"/>
      <c r="RWM11" s="85"/>
      <c r="RWN11" s="85"/>
      <c r="RWO11" s="85"/>
      <c r="RWP11" s="85"/>
      <c r="RWQ11" s="85"/>
      <c r="RWR11" s="85"/>
      <c r="RWS11" s="85"/>
      <c r="RWT11" s="85"/>
      <c r="RWU11" s="85"/>
      <c r="RWV11" s="85"/>
      <c r="RWW11" s="85"/>
      <c r="RWX11" s="85"/>
      <c r="RWY11" s="85"/>
      <c r="RWZ11" s="85"/>
      <c r="RXA11" s="85"/>
      <c r="RXB11" s="85"/>
      <c r="RXC11" s="85"/>
      <c r="RXD11" s="85"/>
      <c r="RXE11" s="85"/>
      <c r="RXF11" s="85"/>
      <c r="RXG11" s="85"/>
      <c r="RXH11" s="85"/>
      <c r="RXI11" s="85"/>
      <c r="RXJ11" s="85"/>
      <c r="RXK11" s="85"/>
      <c r="RXL11" s="85"/>
      <c r="RXM11" s="85"/>
      <c r="RXN11" s="85"/>
      <c r="RXO11" s="85"/>
      <c r="RXP11" s="85"/>
      <c r="RXQ11" s="85"/>
      <c r="RXR11" s="85"/>
      <c r="RXS11" s="85"/>
      <c r="RXT11" s="85"/>
      <c r="RXU11" s="85"/>
      <c r="RXV11" s="85"/>
      <c r="RXW11" s="85"/>
      <c r="RXX11" s="85"/>
      <c r="RXY11" s="85"/>
      <c r="RXZ11" s="85"/>
      <c r="RYA11" s="85"/>
      <c r="RYB11" s="85"/>
      <c r="RYC11" s="85"/>
      <c r="RYD11" s="85"/>
      <c r="RYE11" s="85"/>
      <c r="RYF11" s="85"/>
      <c r="RYG11" s="85"/>
      <c r="RYH11" s="85"/>
      <c r="RYI11" s="85"/>
      <c r="RYJ11" s="85"/>
      <c r="RYK11" s="85"/>
      <c r="RYL11" s="85"/>
      <c r="RYM11" s="85"/>
      <c r="RYN11" s="85"/>
      <c r="RYO11" s="85"/>
      <c r="RYP11" s="85"/>
      <c r="RYQ11" s="85"/>
      <c r="RYR11" s="85"/>
      <c r="RYS11" s="85"/>
      <c r="RYT11" s="85"/>
      <c r="RYU11" s="85"/>
      <c r="RYV11" s="85"/>
      <c r="RYW11" s="85"/>
      <c r="RYX11" s="85"/>
      <c r="RYY11" s="85"/>
      <c r="RYZ11" s="85"/>
      <c r="RZA11" s="85"/>
      <c r="RZB11" s="85"/>
      <c r="RZC11" s="85"/>
      <c r="RZD11" s="85"/>
      <c r="RZE11" s="85"/>
      <c r="RZF11" s="85"/>
      <c r="RZG11" s="85"/>
      <c r="RZH11" s="85"/>
      <c r="RZI11" s="85"/>
      <c r="RZJ11" s="85"/>
      <c r="RZK11" s="85"/>
      <c r="RZL11" s="85"/>
      <c r="RZM11" s="85"/>
      <c r="RZN11" s="85"/>
      <c r="RZO11" s="85"/>
      <c r="RZP11" s="85"/>
      <c r="RZQ11" s="85"/>
      <c r="RZR11" s="85"/>
      <c r="RZS11" s="85"/>
      <c r="RZT11" s="85"/>
      <c r="RZU11" s="85"/>
      <c r="RZV11" s="85"/>
      <c r="RZW11" s="85"/>
      <c r="RZX11" s="85"/>
      <c r="RZY11" s="85"/>
      <c r="RZZ11" s="85"/>
      <c r="SAA11" s="85"/>
      <c r="SAB11" s="85"/>
      <c r="SAC11" s="85"/>
      <c r="SAD11" s="85"/>
      <c r="SAE11" s="85"/>
      <c r="SAF11" s="85"/>
      <c r="SAG11" s="85"/>
      <c r="SAH11" s="85"/>
      <c r="SAI11" s="85"/>
      <c r="SAJ11" s="85"/>
      <c r="SAK11" s="85"/>
      <c r="SAL11" s="85"/>
      <c r="SAM11" s="85"/>
      <c r="SAN11" s="85"/>
      <c r="SAO11" s="85"/>
      <c r="SAP11" s="85"/>
      <c r="SAQ11" s="85"/>
      <c r="SAR11" s="85"/>
      <c r="SAS11" s="85"/>
      <c r="SAT11" s="85"/>
      <c r="SAU11" s="85"/>
      <c r="SAV11" s="85"/>
      <c r="SAW11" s="85"/>
      <c r="SAX11" s="85"/>
      <c r="SAY11" s="85"/>
      <c r="SAZ11" s="85"/>
      <c r="SBA11" s="85"/>
      <c r="SBB11" s="85"/>
      <c r="SBC11" s="85"/>
      <c r="SBD11" s="85"/>
      <c r="SBE11" s="85"/>
      <c r="SBF11" s="85"/>
      <c r="SBG11" s="85"/>
      <c r="SBH11" s="85"/>
      <c r="SBI11" s="85"/>
      <c r="SBJ11" s="85"/>
      <c r="SBK11" s="85"/>
      <c r="SBL11" s="85"/>
      <c r="SBM11" s="85"/>
      <c r="SBN11" s="85"/>
      <c r="SBO11" s="85"/>
      <c r="SBP11" s="85"/>
      <c r="SBQ11" s="85"/>
      <c r="SBR11" s="85"/>
      <c r="SBS11" s="85"/>
      <c r="SBT11" s="85"/>
      <c r="SBU11" s="85"/>
      <c r="SBV11" s="85"/>
      <c r="SBW11" s="85"/>
      <c r="SBX11" s="85"/>
      <c r="SBY11" s="85"/>
      <c r="SBZ11" s="85"/>
      <c r="SCA11" s="85"/>
      <c r="SCB11" s="85"/>
      <c r="SCC11" s="85"/>
      <c r="SCD11" s="85"/>
      <c r="SCE11" s="85"/>
      <c r="SCF11" s="85"/>
      <c r="SCG11" s="85"/>
      <c r="SCH11" s="85"/>
      <c r="SCI11" s="85"/>
      <c r="SCJ11" s="85"/>
      <c r="SCK11" s="85"/>
      <c r="SCL11" s="85"/>
      <c r="SCM11" s="85"/>
      <c r="SCN11" s="85"/>
      <c r="SCO11" s="85"/>
      <c r="SCP11" s="85"/>
      <c r="SCQ11" s="85"/>
      <c r="SCR11" s="85"/>
      <c r="SCS11" s="85"/>
      <c r="SCT11" s="85"/>
      <c r="SCU11" s="85"/>
      <c r="SCV11" s="85"/>
      <c r="SCW11" s="85"/>
      <c r="SCX11" s="85"/>
      <c r="SCY11" s="85"/>
      <c r="SCZ11" s="85"/>
      <c r="SDA11" s="85"/>
      <c r="SDB11" s="85"/>
      <c r="SDC11" s="85"/>
      <c r="SDD11" s="85"/>
      <c r="SDE11" s="85"/>
      <c r="SDF11" s="85"/>
      <c r="SDG11" s="85"/>
      <c r="SDH11" s="85"/>
      <c r="SDI11" s="85"/>
      <c r="SDJ11" s="85"/>
      <c r="SDK11" s="85"/>
      <c r="SDL11" s="85"/>
      <c r="SDM11" s="85"/>
      <c r="SDN11" s="85"/>
      <c r="SDO11" s="85"/>
      <c r="SDP11" s="85"/>
      <c r="SDQ11" s="85"/>
      <c r="SDR11" s="85"/>
      <c r="SDS11" s="85"/>
      <c r="SDT11" s="85"/>
      <c r="SDU11" s="85"/>
      <c r="SDV11" s="85"/>
      <c r="SDW11" s="85"/>
      <c r="SDX11" s="85"/>
      <c r="SDY11" s="85"/>
      <c r="SDZ11" s="85"/>
      <c r="SEA11" s="85"/>
      <c r="SEB11" s="85"/>
      <c r="SEC11" s="85"/>
      <c r="SED11" s="85"/>
      <c r="SEE11" s="85"/>
      <c r="SEF11" s="85"/>
      <c r="SEG11" s="85"/>
      <c r="SEH11" s="85"/>
      <c r="SEI11" s="85"/>
      <c r="SEJ11" s="85"/>
      <c r="SEK11" s="85"/>
      <c r="SEL11" s="85"/>
      <c r="SEM11" s="85"/>
      <c r="SEN11" s="85"/>
      <c r="SEO11" s="85"/>
      <c r="SEP11" s="85"/>
      <c r="SEQ11" s="85"/>
      <c r="SER11" s="85"/>
      <c r="SES11" s="85"/>
      <c r="SET11" s="85"/>
      <c r="SEU11" s="85"/>
      <c r="SEV11" s="85"/>
      <c r="SEW11" s="85"/>
      <c r="SEX11" s="85"/>
      <c r="SEY11" s="85"/>
      <c r="SEZ11" s="85"/>
      <c r="SFA11" s="85"/>
      <c r="SFB11" s="85"/>
      <c r="SFC11" s="85"/>
      <c r="SFD11" s="85"/>
      <c r="SFE11" s="85"/>
      <c r="SFF11" s="85"/>
      <c r="SFG11" s="85"/>
      <c r="SFH11" s="85"/>
      <c r="SFI11" s="85"/>
      <c r="SFJ11" s="85"/>
      <c r="SFK11" s="85"/>
      <c r="SFL11" s="85"/>
      <c r="SFM11" s="85"/>
      <c r="SFN11" s="85"/>
      <c r="SFO11" s="85"/>
      <c r="SFP11" s="85"/>
      <c r="SFQ11" s="85"/>
      <c r="SFR11" s="85"/>
      <c r="SFS11" s="85"/>
      <c r="SFT11" s="85"/>
      <c r="SFU11" s="85"/>
      <c r="SFV11" s="85"/>
      <c r="SFW11" s="85"/>
      <c r="SFX11" s="85"/>
      <c r="SFY11" s="85"/>
      <c r="SFZ11" s="85"/>
      <c r="SGA11" s="85"/>
      <c r="SGB11" s="85"/>
      <c r="SGC11" s="85"/>
      <c r="SGD11" s="85"/>
      <c r="SGE11" s="85"/>
      <c r="SGF11" s="85"/>
      <c r="SGG11" s="85"/>
      <c r="SGH11" s="85"/>
      <c r="SGI11" s="85"/>
      <c r="SGJ11" s="85"/>
      <c r="SGK11" s="85"/>
      <c r="SGL11" s="85"/>
      <c r="SGM11" s="85"/>
      <c r="SGN11" s="85"/>
      <c r="SGO11" s="85"/>
      <c r="SGP11" s="85"/>
      <c r="SGQ11" s="85"/>
      <c r="SGR11" s="85"/>
      <c r="SGS11" s="85"/>
      <c r="SGT11" s="85"/>
      <c r="SGU11" s="85"/>
      <c r="SGV11" s="85"/>
      <c r="SGW11" s="85"/>
      <c r="SGX11" s="85"/>
      <c r="SGY11" s="85"/>
      <c r="SGZ11" s="85"/>
      <c r="SHA11" s="85"/>
      <c r="SHB11" s="85"/>
      <c r="SHC11" s="85"/>
      <c r="SHD11" s="85"/>
      <c r="SHE11" s="85"/>
      <c r="SHF11" s="85"/>
      <c r="SHG11" s="85"/>
      <c r="SHH11" s="85"/>
      <c r="SHI11" s="85"/>
      <c r="SHJ11" s="85"/>
      <c r="SHK11" s="85"/>
      <c r="SHL11" s="85"/>
      <c r="SHM11" s="85"/>
      <c r="SHN11" s="85"/>
      <c r="SHO11" s="85"/>
      <c r="SHP11" s="85"/>
      <c r="SHQ11" s="85"/>
      <c r="SHR11" s="85"/>
      <c r="SHS11" s="85"/>
      <c r="SHT11" s="85"/>
      <c r="SHU11" s="85"/>
      <c r="SHV11" s="85"/>
      <c r="SHW11" s="85"/>
      <c r="SHX11" s="85"/>
      <c r="SHY11" s="85"/>
      <c r="SHZ11" s="85"/>
      <c r="SIA11" s="85"/>
      <c r="SIB11" s="85"/>
      <c r="SIC11" s="85"/>
      <c r="SID11" s="85"/>
      <c r="SIE11" s="85"/>
      <c r="SIF11" s="85"/>
      <c r="SIG11" s="85"/>
      <c r="SIH11" s="85"/>
      <c r="SII11" s="85"/>
      <c r="SIJ11" s="85"/>
      <c r="SIK11" s="85"/>
      <c r="SIL11" s="85"/>
      <c r="SIM11" s="85"/>
      <c r="SIN11" s="85"/>
      <c r="SIO11" s="85"/>
      <c r="SIP11" s="85"/>
      <c r="SIQ11" s="85"/>
      <c r="SIR11" s="85"/>
      <c r="SIS11" s="85"/>
      <c r="SIT11" s="85"/>
      <c r="SIU11" s="85"/>
      <c r="SIV11" s="85"/>
      <c r="SIW11" s="85"/>
      <c r="SIX11" s="85"/>
      <c r="SIY11" s="85"/>
      <c r="SIZ11" s="85"/>
      <c r="SJA11" s="85"/>
      <c r="SJB11" s="85"/>
      <c r="SJC11" s="85"/>
      <c r="SJD11" s="85"/>
      <c r="SJE11" s="85"/>
      <c r="SJF11" s="85"/>
      <c r="SJG11" s="85"/>
      <c r="SJH11" s="85"/>
      <c r="SJI11" s="85"/>
      <c r="SJJ11" s="85"/>
      <c r="SJK11" s="85"/>
      <c r="SJL11" s="85"/>
      <c r="SJM11" s="85"/>
      <c r="SJN11" s="85"/>
      <c r="SJO11" s="85"/>
      <c r="SJP11" s="85"/>
      <c r="SJQ11" s="85"/>
      <c r="SJR11" s="85"/>
      <c r="SJS11" s="85"/>
      <c r="SJT11" s="85"/>
      <c r="SJU11" s="85"/>
      <c r="SJV11" s="85"/>
      <c r="SJW11" s="85"/>
      <c r="SJX11" s="85"/>
      <c r="SJY11" s="85"/>
      <c r="SJZ11" s="85"/>
      <c r="SKA11" s="85"/>
      <c r="SKB11" s="85"/>
      <c r="SKC11" s="85"/>
      <c r="SKD11" s="85"/>
      <c r="SKE11" s="85"/>
      <c r="SKF11" s="85"/>
      <c r="SKG11" s="85"/>
      <c r="SKH11" s="85"/>
      <c r="SKI11" s="85"/>
      <c r="SKJ11" s="85"/>
      <c r="SKK11" s="85"/>
      <c r="SKL11" s="85"/>
      <c r="SKM11" s="85"/>
      <c r="SKN11" s="85"/>
      <c r="SKO11" s="85"/>
      <c r="SKP11" s="85"/>
      <c r="SKQ11" s="85"/>
      <c r="SKR11" s="85"/>
      <c r="SKS11" s="85"/>
      <c r="SKT11" s="85"/>
      <c r="SKU11" s="85"/>
      <c r="SKV11" s="85"/>
      <c r="SKW11" s="85"/>
      <c r="SKX11" s="85"/>
      <c r="SKY11" s="85"/>
      <c r="SKZ11" s="85"/>
      <c r="SLA11" s="85"/>
      <c r="SLB11" s="85"/>
      <c r="SLC11" s="85"/>
      <c r="SLD11" s="85"/>
      <c r="SLE11" s="85"/>
      <c r="SLF11" s="85"/>
      <c r="SLG11" s="85"/>
      <c r="SLH11" s="85"/>
      <c r="SLI11" s="85"/>
      <c r="SLJ11" s="85"/>
      <c r="SLK11" s="85"/>
      <c r="SLL11" s="85"/>
      <c r="SLM11" s="85"/>
      <c r="SLN11" s="85"/>
      <c r="SLO11" s="85"/>
      <c r="SLP11" s="85"/>
      <c r="SLQ11" s="85"/>
      <c r="SLR11" s="85"/>
      <c r="SLS11" s="85"/>
      <c r="SLT11" s="85"/>
      <c r="SLU11" s="85"/>
      <c r="SLV11" s="85"/>
      <c r="SLW11" s="85"/>
      <c r="SLX11" s="85"/>
      <c r="SLY11" s="85"/>
      <c r="SLZ11" s="85"/>
      <c r="SMA11" s="85"/>
      <c r="SMB11" s="85"/>
      <c r="SMC11" s="85"/>
      <c r="SMD11" s="85"/>
      <c r="SME11" s="85"/>
      <c r="SMF11" s="85"/>
      <c r="SMG11" s="85"/>
      <c r="SMH11" s="85"/>
      <c r="SMI11" s="85"/>
      <c r="SMJ11" s="85"/>
      <c r="SMK11" s="85"/>
      <c r="SML11" s="85"/>
      <c r="SMM11" s="85"/>
      <c r="SMN11" s="85"/>
      <c r="SMO11" s="85"/>
      <c r="SMP11" s="85"/>
      <c r="SMQ11" s="85"/>
      <c r="SMR11" s="85"/>
      <c r="SMS11" s="85"/>
      <c r="SMT11" s="85"/>
      <c r="SMU11" s="85"/>
      <c r="SMV11" s="85"/>
      <c r="SMW11" s="85"/>
      <c r="SMX11" s="85"/>
      <c r="SMY11" s="85"/>
      <c r="SMZ11" s="85"/>
      <c r="SNA11" s="85"/>
      <c r="SNB11" s="85"/>
      <c r="SNC11" s="85"/>
      <c r="SND11" s="85"/>
      <c r="SNE11" s="85"/>
      <c r="SNF11" s="85"/>
      <c r="SNG11" s="85"/>
      <c r="SNH11" s="85"/>
      <c r="SNI11" s="85"/>
      <c r="SNJ11" s="85"/>
      <c r="SNK11" s="85"/>
      <c r="SNL11" s="85"/>
      <c r="SNM11" s="85"/>
      <c r="SNN11" s="85"/>
      <c r="SNO11" s="85"/>
      <c r="SNP11" s="85"/>
      <c r="SNQ11" s="85"/>
      <c r="SNR11" s="85"/>
      <c r="SNS11" s="85"/>
      <c r="SNT11" s="85"/>
      <c r="SNU11" s="85"/>
      <c r="SNV11" s="85"/>
      <c r="SNW11" s="85"/>
      <c r="SNX11" s="85"/>
      <c r="SNY11" s="85"/>
      <c r="SNZ11" s="85"/>
      <c r="SOA11" s="85"/>
      <c r="SOB11" s="85"/>
      <c r="SOC11" s="85"/>
      <c r="SOD11" s="85"/>
      <c r="SOE11" s="85"/>
      <c r="SOF11" s="85"/>
      <c r="SOG11" s="85"/>
      <c r="SOH11" s="85"/>
      <c r="SOI11" s="85"/>
      <c r="SOJ11" s="85"/>
      <c r="SOK11" s="85"/>
      <c r="SOL11" s="85"/>
      <c r="SOM11" s="85"/>
      <c r="SON11" s="85"/>
      <c r="SOO11" s="85"/>
      <c r="SOP11" s="85"/>
      <c r="SOQ11" s="85"/>
      <c r="SOR11" s="85"/>
      <c r="SOS11" s="85"/>
      <c r="SOT11" s="85"/>
      <c r="SOU11" s="85"/>
      <c r="SOV11" s="85"/>
      <c r="SOW11" s="85"/>
      <c r="SOX11" s="85"/>
      <c r="SOY11" s="85"/>
      <c r="SOZ11" s="85"/>
      <c r="SPA11" s="85"/>
      <c r="SPB11" s="85"/>
      <c r="SPC11" s="85"/>
      <c r="SPD11" s="85"/>
      <c r="SPE11" s="85"/>
      <c r="SPF11" s="85"/>
      <c r="SPG11" s="85"/>
      <c r="SPH11" s="85"/>
      <c r="SPI11" s="85"/>
      <c r="SPJ11" s="85"/>
      <c r="SPK11" s="85"/>
      <c r="SPL11" s="85"/>
      <c r="SPM11" s="85"/>
      <c r="SPN11" s="85"/>
      <c r="SPO11" s="85"/>
      <c r="SPP11" s="85"/>
      <c r="SPQ11" s="85"/>
      <c r="SPR11" s="85"/>
      <c r="SPS11" s="85"/>
      <c r="SPT11" s="85"/>
      <c r="SPU11" s="85"/>
      <c r="SPV11" s="85"/>
      <c r="SPW11" s="85"/>
      <c r="SPX11" s="85"/>
      <c r="SPY11" s="85"/>
      <c r="SPZ11" s="85"/>
      <c r="SQA11" s="85"/>
      <c r="SQB11" s="85"/>
      <c r="SQC11" s="85"/>
      <c r="SQD11" s="85"/>
      <c r="SQE11" s="85"/>
      <c r="SQF11" s="85"/>
      <c r="SQG11" s="85"/>
      <c r="SQH11" s="85"/>
      <c r="SQI11" s="85"/>
      <c r="SQJ11" s="85"/>
      <c r="SQK11" s="85"/>
      <c r="SQL11" s="85"/>
      <c r="SQM11" s="85"/>
      <c r="SQN11" s="85"/>
      <c r="SQO11" s="85"/>
      <c r="SQP11" s="85"/>
      <c r="SQQ11" s="85"/>
      <c r="SQR11" s="85"/>
      <c r="SQS11" s="85"/>
      <c r="SQT11" s="85"/>
      <c r="SQU11" s="85"/>
      <c r="SQV11" s="85"/>
      <c r="SQW11" s="85"/>
      <c r="SQX11" s="85"/>
      <c r="SQY11" s="85"/>
      <c r="SQZ11" s="85"/>
      <c r="SRA11" s="85"/>
      <c r="SRB11" s="85"/>
      <c r="SRC11" s="85"/>
      <c r="SRD11" s="85"/>
      <c r="SRE11" s="85"/>
      <c r="SRF11" s="85"/>
      <c r="SRG11" s="85"/>
      <c r="SRH11" s="85"/>
      <c r="SRI11" s="85"/>
      <c r="SRJ11" s="85"/>
      <c r="SRK11" s="85"/>
      <c r="SRL11" s="85"/>
      <c r="SRM11" s="85"/>
      <c r="SRN11" s="85"/>
      <c r="SRO11" s="85"/>
      <c r="SRP11" s="85"/>
      <c r="SRQ11" s="85"/>
      <c r="SRR11" s="85"/>
      <c r="SRS11" s="85"/>
      <c r="SRT11" s="85"/>
      <c r="SRU11" s="85"/>
      <c r="SRV11" s="85"/>
      <c r="SRW11" s="85"/>
      <c r="SRX11" s="85"/>
      <c r="SRY11" s="85"/>
      <c r="SRZ11" s="85"/>
      <c r="SSA11" s="85"/>
      <c r="SSB11" s="85"/>
      <c r="SSC11" s="85"/>
      <c r="SSD11" s="85"/>
      <c r="SSE11" s="85"/>
      <c r="SSF11" s="85"/>
      <c r="SSG11" s="85"/>
      <c r="SSH11" s="85"/>
      <c r="SSI11" s="85"/>
      <c r="SSJ11" s="85"/>
      <c r="SSK11" s="85"/>
      <c r="SSL11" s="85"/>
      <c r="SSM11" s="85"/>
      <c r="SSN11" s="85"/>
      <c r="SSO11" s="85"/>
      <c r="SSP11" s="85"/>
      <c r="SSQ11" s="85"/>
      <c r="SSR11" s="85"/>
      <c r="SSS11" s="85"/>
      <c r="SST11" s="85"/>
      <c r="SSU11" s="85"/>
      <c r="SSV11" s="85"/>
      <c r="SSW11" s="85"/>
      <c r="SSX11" s="85"/>
      <c r="SSY11" s="85"/>
      <c r="SSZ11" s="85"/>
      <c r="STA11" s="85"/>
      <c r="STB11" s="85"/>
      <c r="STC11" s="85"/>
      <c r="STD11" s="85"/>
      <c r="STE11" s="85"/>
      <c r="STF11" s="85"/>
      <c r="STG11" s="85"/>
      <c r="STH11" s="85"/>
      <c r="STI11" s="85"/>
      <c r="STJ11" s="85"/>
      <c r="STK11" s="85"/>
      <c r="STL11" s="85"/>
      <c r="STM11" s="85"/>
      <c r="STN11" s="85"/>
      <c r="STO11" s="85"/>
      <c r="STP11" s="85"/>
      <c r="STQ11" s="85"/>
      <c r="STR11" s="85"/>
      <c r="STS11" s="85"/>
      <c r="STT11" s="85"/>
      <c r="STU11" s="85"/>
      <c r="STV11" s="85"/>
      <c r="STW11" s="85"/>
      <c r="STX11" s="85"/>
      <c r="STY11" s="85"/>
      <c r="STZ11" s="85"/>
      <c r="SUA11" s="85"/>
      <c r="SUB11" s="85"/>
      <c r="SUC11" s="85"/>
      <c r="SUD11" s="85"/>
      <c r="SUE11" s="85"/>
      <c r="SUF11" s="85"/>
      <c r="SUG11" s="85"/>
      <c r="SUH11" s="85"/>
      <c r="SUI11" s="85"/>
      <c r="SUJ11" s="85"/>
      <c r="SUK11" s="85"/>
      <c r="SUL11" s="85"/>
      <c r="SUM11" s="85"/>
      <c r="SUN11" s="85"/>
      <c r="SUO11" s="85"/>
      <c r="SUP11" s="85"/>
      <c r="SUQ11" s="85"/>
      <c r="SUR11" s="85"/>
      <c r="SUS11" s="85"/>
      <c r="SUT11" s="85"/>
      <c r="SUU11" s="85"/>
      <c r="SUV11" s="85"/>
      <c r="SUW11" s="85"/>
      <c r="SUX11" s="85"/>
      <c r="SUY11" s="85"/>
      <c r="SUZ11" s="85"/>
      <c r="SVA11" s="85"/>
      <c r="SVB11" s="85"/>
      <c r="SVC11" s="85"/>
      <c r="SVD11" s="85"/>
      <c r="SVE11" s="85"/>
      <c r="SVF11" s="85"/>
      <c r="SVG11" s="85"/>
      <c r="SVH11" s="85"/>
      <c r="SVI11" s="85"/>
      <c r="SVJ11" s="85"/>
      <c r="SVK11" s="85"/>
      <c r="SVL11" s="85"/>
      <c r="SVM11" s="85"/>
      <c r="SVN11" s="85"/>
      <c r="SVO11" s="85"/>
      <c r="SVP11" s="85"/>
      <c r="SVQ11" s="85"/>
      <c r="SVR11" s="85"/>
      <c r="SVS11" s="85"/>
      <c r="SVT11" s="85"/>
      <c r="SVU11" s="85"/>
      <c r="SVV11" s="85"/>
      <c r="SVW11" s="85"/>
      <c r="SVX11" s="85"/>
      <c r="SVY11" s="85"/>
      <c r="SVZ11" s="85"/>
      <c r="SWA11" s="85"/>
      <c r="SWB11" s="85"/>
      <c r="SWC11" s="85"/>
      <c r="SWD11" s="85"/>
      <c r="SWE11" s="85"/>
      <c r="SWF11" s="85"/>
      <c r="SWG11" s="85"/>
      <c r="SWH11" s="85"/>
      <c r="SWI11" s="85"/>
      <c r="SWJ11" s="85"/>
      <c r="SWK11" s="85"/>
      <c r="SWL11" s="85"/>
      <c r="SWM11" s="85"/>
      <c r="SWN11" s="85"/>
      <c r="SWO11" s="85"/>
      <c r="SWP11" s="85"/>
      <c r="SWQ11" s="85"/>
      <c r="SWR11" s="85"/>
      <c r="SWS11" s="85"/>
      <c r="SWT11" s="85"/>
      <c r="SWU11" s="85"/>
      <c r="SWV11" s="85"/>
      <c r="SWW11" s="85"/>
      <c r="SWX11" s="85"/>
      <c r="SWY11" s="85"/>
      <c r="SWZ11" s="85"/>
      <c r="SXA11" s="85"/>
      <c r="SXB11" s="85"/>
      <c r="SXC11" s="85"/>
      <c r="SXD11" s="85"/>
      <c r="SXE11" s="85"/>
      <c r="SXF11" s="85"/>
      <c r="SXG11" s="85"/>
      <c r="SXH11" s="85"/>
      <c r="SXI11" s="85"/>
      <c r="SXJ11" s="85"/>
      <c r="SXK11" s="85"/>
      <c r="SXL11" s="85"/>
      <c r="SXM11" s="85"/>
      <c r="SXN11" s="85"/>
      <c r="SXO11" s="85"/>
      <c r="SXP11" s="85"/>
      <c r="SXQ11" s="85"/>
      <c r="SXR11" s="85"/>
      <c r="SXS11" s="85"/>
      <c r="SXT11" s="85"/>
      <c r="SXU11" s="85"/>
      <c r="SXV11" s="85"/>
      <c r="SXW11" s="85"/>
      <c r="SXX11" s="85"/>
      <c r="SXY11" s="85"/>
      <c r="SXZ11" s="85"/>
      <c r="SYA11" s="85"/>
      <c r="SYB11" s="85"/>
      <c r="SYC11" s="85"/>
      <c r="SYD11" s="85"/>
      <c r="SYE11" s="85"/>
      <c r="SYF11" s="85"/>
      <c r="SYG11" s="85"/>
      <c r="SYH11" s="85"/>
      <c r="SYI11" s="85"/>
      <c r="SYJ11" s="85"/>
      <c r="SYK11" s="85"/>
      <c r="SYL11" s="85"/>
      <c r="SYM11" s="85"/>
      <c r="SYN11" s="85"/>
      <c r="SYO11" s="85"/>
      <c r="SYP11" s="85"/>
      <c r="SYQ11" s="85"/>
      <c r="SYR11" s="85"/>
      <c r="SYS11" s="85"/>
      <c r="SYT11" s="85"/>
      <c r="SYU11" s="85"/>
      <c r="SYV11" s="85"/>
      <c r="SYW11" s="85"/>
      <c r="SYX11" s="85"/>
      <c r="SYY11" s="85"/>
      <c r="SYZ11" s="85"/>
      <c r="SZA11" s="85"/>
      <c r="SZB11" s="85"/>
      <c r="SZC11" s="85"/>
      <c r="SZD11" s="85"/>
      <c r="SZE11" s="85"/>
      <c r="SZF11" s="85"/>
      <c r="SZG11" s="85"/>
      <c r="SZH11" s="85"/>
      <c r="SZI11" s="85"/>
      <c r="SZJ11" s="85"/>
      <c r="SZK11" s="85"/>
      <c r="SZL11" s="85"/>
      <c r="SZM11" s="85"/>
      <c r="SZN11" s="85"/>
      <c r="SZO11" s="85"/>
      <c r="SZP11" s="85"/>
      <c r="SZQ11" s="85"/>
      <c r="SZR11" s="85"/>
      <c r="SZS11" s="85"/>
      <c r="SZT11" s="85"/>
      <c r="SZU11" s="85"/>
      <c r="SZV11" s="85"/>
      <c r="SZW11" s="85"/>
      <c r="SZX11" s="85"/>
      <c r="SZY11" s="85"/>
      <c r="SZZ11" s="85"/>
      <c r="TAA11" s="85"/>
      <c r="TAB11" s="85"/>
      <c r="TAC11" s="85"/>
      <c r="TAD11" s="85"/>
      <c r="TAE11" s="85"/>
      <c r="TAF11" s="85"/>
      <c r="TAG11" s="85"/>
      <c r="TAH11" s="85"/>
      <c r="TAI11" s="85"/>
      <c r="TAJ11" s="85"/>
      <c r="TAK11" s="85"/>
      <c r="TAL11" s="85"/>
      <c r="TAM11" s="85"/>
      <c r="TAN11" s="85"/>
      <c r="TAO11" s="85"/>
      <c r="TAP11" s="85"/>
      <c r="TAQ11" s="85"/>
      <c r="TAR11" s="85"/>
      <c r="TAS11" s="85"/>
      <c r="TAT11" s="85"/>
      <c r="TAU11" s="85"/>
      <c r="TAV11" s="85"/>
      <c r="TAW11" s="85"/>
      <c r="TAX11" s="85"/>
      <c r="TAY11" s="85"/>
      <c r="TAZ11" s="85"/>
      <c r="TBA11" s="85"/>
      <c r="TBB11" s="85"/>
      <c r="TBC11" s="85"/>
      <c r="TBD11" s="85"/>
      <c r="TBE11" s="85"/>
      <c r="TBF11" s="85"/>
      <c r="TBG11" s="85"/>
      <c r="TBH11" s="85"/>
      <c r="TBI11" s="85"/>
      <c r="TBJ11" s="85"/>
      <c r="TBK11" s="85"/>
      <c r="TBL11" s="85"/>
      <c r="TBM11" s="85"/>
      <c r="TBN11" s="85"/>
      <c r="TBO11" s="85"/>
      <c r="TBP11" s="85"/>
      <c r="TBQ11" s="85"/>
      <c r="TBR11" s="85"/>
      <c r="TBS11" s="85"/>
      <c r="TBT11" s="85"/>
      <c r="TBU11" s="85"/>
      <c r="TBV11" s="85"/>
      <c r="TBW11" s="85"/>
      <c r="TBX11" s="85"/>
      <c r="TBY11" s="85"/>
      <c r="TBZ11" s="85"/>
      <c r="TCA11" s="85"/>
      <c r="TCB11" s="85"/>
      <c r="TCC11" s="85"/>
      <c r="TCD11" s="85"/>
      <c r="TCE11" s="85"/>
      <c r="TCF11" s="85"/>
      <c r="TCG11" s="85"/>
      <c r="TCH11" s="85"/>
      <c r="TCI11" s="85"/>
      <c r="TCJ11" s="85"/>
      <c r="TCK11" s="85"/>
      <c r="TCL11" s="85"/>
      <c r="TCM11" s="85"/>
      <c r="TCN11" s="85"/>
      <c r="TCO11" s="85"/>
      <c r="TCP11" s="85"/>
      <c r="TCQ11" s="85"/>
      <c r="TCR11" s="85"/>
      <c r="TCS11" s="85"/>
      <c r="TCT11" s="85"/>
      <c r="TCU11" s="85"/>
      <c r="TCV11" s="85"/>
      <c r="TCW11" s="85"/>
      <c r="TCX11" s="85"/>
      <c r="TCY11" s="85"/>
      <c r="TCZ11" s="85"/>
      <c r="TDA11" s="85"/>
      <c r="TDB11" s="85"/>
      <c r="TDC11" s="85"/>
      <c r="TDD11" s="85"/>
      <c r="TDE11" s="85"/>
      <c r="TDF11" s="85"/>
      <c r="TDG11" s="85"/>
      <c r="TDH11" s="85"/>
      <c r="TDI11" s="85"/>
      <c r="TDJ11" s="85"/>
      <c r="TDK11" s="85"/>
      <c r="TDL11" s="85"/>
      <c r="TDM11" s="85"/>
      <c r="TDN11" s="85"/>
      <c r="TDO11" s="85"/>
      <c r="TDP11" s="85"/>
      <c r="TDQ11" s="85"/>
      <c r="TDR11" s="85"/>
      <c r="TDS11" s="85"/>
      <c r="TDT11" s="85"/>
      <c r="TDU11" s="85"/>
      <c r="TDV11" s="85"/>
      <c r="TDW11" s="85"/>
      <c r="TDX11" s="85"/>
      <c r="TDY11" s="85"/>
      <c r="TDZ11" s="85"/>
      <c r="TEA11" s="85"/>
      <c r="TEB11" s="85"/>
      <c r="TEC11" s="85"/>
      <c r="TED11" s="85"/>
      <c r="TEE11" s="85"/>
      <c r="TEF11" s="85"/>
      <c r="TEG11" s="85"/>
      <c r="TEH11" s="85"/>
      <c r="TEI11" s="85"/>
      <c r="TEJ11" s="85"/>
      <c r="TEK11" s="85"/>
      <c r="TEL11" s="85"/>
      <c r="TEM11" s="85"/>
      <c r="TEN11" s="85"/>
      <c r="TEO11" s="85"/>
      <c r="TEP11" s="85"/>
      <c r="TEQ11" s="85"/>
      <c r="TER11" s="85"/>
      <c r="TES11" s="85"/>
      <c r="TET11" s="85"/>
      <c r="TEU11" s="85"/>
      <c r="TEV11" s="85"/>
      <c r="TEW11" s="85"/>
      <c r="TEX11" s="85"/>
      <c r="TEY11" s="85"/>
      <c r="TEZ11" s="85"/>
      <c r="TFA11" s="85"/>
      <c r="TFB11" s="85"/>
      <c r="TFC11" s="85"/>
      <c r="TFD11" s="85"/>
      <c r="TFE11" s="85"/>
      <c r="TFF11" s="85"/>
      <c r="TFG11" s="85"/>
      <c r="TFH11" s="85"/>
      <c r="TFI11" s="85"/>
      <c r="TFJ11" s="85"/>
      <c r="TFK11" s="85"/>
      <c r="TFL11" s="85"/>
      <c r="TFM11" s="85"/>
      <c r="TFN11" s="85"/>
      <c r="TFO11" s="85"/>
      <c r="TFP11" s="85"/>
      <c r="TFQ11" s="85"/>
      <c r="TFR11" s="85"/>
      <c r="TFS11" s="85"/>
      <c r="TFT11" s="85"/>
      <c r="TFU11" s="85"/>
      <c r="TFV11" s="85"/>
      <c r="TFW11" s="85"/>
      <c r="TFX11" s="85"/>
      <c r="TFY11" s="85"/>
      <c r="TFZ11" s="85"/>
      <c r="TGA11" s="85"/>
      <c r="TGB11" s="85"/>
      <c r="TGC11" s="85"/>
      <c r="TGD11" s="85"/>
      <c r="TGE11" s="85"/>
      <c r="TGF11" s="85"/>
      <c r="TGG11" s="85"/>
      <c r="TGH11" s="85"/>
      <c r="TGI11" s="85"/>
      <c r="TGJ11" s="85"/>
      <c r="TGK11" s="85"/>
      <c r="TGL11" s="85"/>
      <c r="TGM11" s="85"/>
      <c r="TGN11" s="85"/>
      <c r="TGO11" s="85"/>
      <c r="TGP11" s="85"/>
      <c r="TGQ11" s="85"/>
      <c r="TGR11" s="85"/>
      <c r="TGS11" s="85"/>
      <c r="TGT11" s="85"/>
      <c r="TGU11" s="85"/>
      <c r="TGV11" s="85"/>
      <c r="TGW11" s="85"/>
      <c r="TGX11" s="85"/>
      <c r="TGY11" s="85"/>
      <c r="TGZ11" s="85"/>
      <c r="THA11" s="85"/>
      <c r="THB11" s="85"/>
      <c r="THC11" s="85"/>
      <c r="THD11" s="85"/>
      <c r="THE11" s="85"/>
      <c r="THF11" s="85"/>
      <c r="THG11" s="85"/>
      <c r="THH11" s="85"/>
      <c r="THI11" s="85"/>
      <c r="THJ11" s="85"/>
      <c r="THK11" s="85"/>
      <c r="THL11" s="85"/>
      <c r="THM11" s="85"/>
      <c r="THN11" s="85"/>
      <c r="THO11" s="85"/>
      <c r="THP11" s="85"/>
      <c r="THQ11" s="85"/>
      <c r="THR11" s="85"/>
      <c r="THS11" s="85"/>
      <c r="THT11" s="85"/>
      <c r="THU11" s="85"/>
      <c r="THV11" s="85"/>
      <c r="THW11" s="85"/>
      <c r="THX11" s="85"/>
      <c r="THY11" s="85"/>
      <c r="THZ11" s="85"/>
      <c r="TIA11" s="85"/>
      <c r="TIB11" s="85"/>
      <c r="TIC11" s="85"/>
      <c r="TID11" s="85"/>
      <c r="TIE11" s="85"/>
      <c r="TIF11" s="85"/>
      <c r="TIG11" s="85"/>
      <c r="TIH11" s="85"/>
      <c r="TII11" s="85"/>
      <c r="TIJ11" s="85"/>
      <c r="TIK11" s="85"/>
      <c r="TIL11" s="85"/>
      <c r="TIM11" s="85"/>
      <c r="TIN11" s="85"/>
      <c r="TIO11" s="85"/>
      <c r="TIP11" s="85"/>
      <c r="TIQ11" s="85"/>
      <c r="TIR11" s="85"/>
      <c r="TIS11" s="85"/>
      <c r="TIT11" s="85"/>
      <c r="TIU11" s="85"/>
      <c r="TIV11" s="85"/>
      <c r="TIW11" s="85"/>
      <c r="TIX11" s="85"/>
      <c r="TIY11" s="85"/>
      <c r="TIZ11" s="85"/>
      <c r="TJA11" s="85"/>
      <c r="TJB11" s="85"/>
      <c r="TJC11" s="85"/>
      <c r="TJD11" s="85"/>
      <c r="TJE11" s="85"/>
      <c r="TJF11" s="85"/>
      <c r="TJG11" s="85"/>
      <c r="TJH11" s="85"/>
      <c r="TJI11" s="85"/>
      <c r="TJJ11" s="85"/>
      <c r="TJK11" s="85"/>
      <c r="TJL11" s="85"/>
      <c r="TJM11" s="85"/>
      <c r="TJN11" s="85"/>
      <c r="TJO11" s="85"/>
      <c r="TJP11" s="85"/>
      <c r="TJQ11" s="85"/>
      <c r="TJR11" s="85"/>
      <c r="TJS11" s="85"/>
      <c r="TJT11" s="85"/>
      <c r="TJU11" s="85"/>
      <c r="TJV11" s="85"/>
      <c r="TJW11" s="85"/>
      <c r="TJX11" s="85"/>
      <c r="TJY11" s="85"/>
      <c r="TJZ11" s="85"/>
      <c r="TKA11" s="85"/>
      <c r="TKB11" s="85"/>
      <c r="TKC11" s="85"/>
      <c r="TKD11" s="85"/>
      <c r="TKE11" s="85"/>
      <c r="TKF11" s="85"/>
      <c r="TKG11" s="85"/>
      <c r="TKH11" s="85"/>
      <c r="TKI11" s="85"/>
      <c r="TKJ11" s="85"/>
      <c r="TKK11" s="85"/>
      <c r="TKL11" s="85"/>
      <c r="TKM11" s="85"/>
      <c r="TKN11" s="85"/>
      <c r="TKO11" s="85"/>
      <c r="TKP11" s="85"/>
      <c r="TKQ11" s="85"/>
      <c r="TKR11" s="85"/>
      <c r="TKS11" s="85"/>
      <c r="TKT11" s="85"/>
      <c r="TKU11" s="85"/>
      <c r="TKV11" s="85"/>
      <c r="TKW11" s="85"/>
      <c r="TKX11" s="85"/>
      <c r="TKY11" s="85"/>
      <c r="TKZ11" s="85"/>
      <c r="TLA11" s="85"/>
      <c r="TLB11" s="85"/>
      <c r="TLC11" s="85"/>
      <c r="TLD11" s="85"/>
      <c r="TLE11" s="85"/>
      <c r="TLF11" s="85"/>
      <c r="TLG11" s="85"/>
      <c r="TLH11" s="85"/>
      <c r="TLI11" s="85"/>
      <c r="TLJ11" s="85"/>
      <c r="TLK11" s="85"/>
      <c r="TLL11" s="85"/>
      <c r="TLM11" s="85"/>
      <c r="TLN11" s="85"/>
      <c r="TLO11" s="85"/>
      <c r="TLP11" s="85"/>
      <c r="TLQ11" s="85"/>
      <c r="TLR11" s="85"/>
      <c r="TLS11" s="85"/>
      <c r="TLT11" s="85"/>
      <c r="TLU11" s="85"/>
      <c r="TLV11" s="85"/>
      <c r="TLW11" s="85"/>
      <c r="TLX11" s="85"/>
      <c r="TLY11" s="85"/>
      <c r="TLZ11" s="85"/>
      <c r="TMA11" s="85"/>
      <c r="TMB11" s="85"/>
      <c r="TMC11" s="85"/>
      <c r="TMD11" s="85"/>
      <c r="TME11" s="85"/>
      <c r="TMF11" s="85"/>
      <c r="TMG11" s="85"/>
      <c r="TMH11" s="85"/>
      <c r="TMI11" s="85"/>
      <c r="TMJ11" s="85"/>
      <c r="TMK11" s="85"/>
      <c r="TML11" s="85"/>
      <c r="TMM11" s="85"/>
      <c r="TMN11" s="85"/>
      <c r="TMO11" s="85"/>
      <c r="TMP11" s="85"/>
      <c r="TMQ11" s="85"/>
      <c r="TMR11" s="85"/>
      <c r="TMS11" s="85"/>
      <c r="TMT11" s="85"/>
      <c r="TMU11" s="85"/>
      <c r="TMV11" s="85"/>
      <c r="TMW11" s="85"/>
      <c r="TMX11" s="85"/>
      <c r="TMY11" s="85"/>
      <c r="TMZ11" s="85"/>
      <c r="TNA11" s="85"/>
      <c r="TNB11" s="85"/>
      <c r="TNC11" s="85"/>
      <c r="TND11" s="85"/>
      <c r="TNE11" s="85"/>
      <c r="TNF11" s="85"/>
      <c r="TNG11" s="85"/>
      <c r="TNH11" s="85"/>
      <c r="TNI11" s="85"/>
      <c r="TNJ11" s="85"/>
      <c r="TNK11" s="85"/>
      <c r="TNL11" s="85"/>
      <c r="TNM11" s="85"/>
      <c r="TNN11" s="85"/>
      <c r="TNO11" s="85"/>
      <c r="TNP11" s="85"/>
      <c r="TNQ11" s="85"/>
      <c r="TNR11" s="85"/>
      <c r="TNS11" s="85"/>
      <c r="TNT11" s="85"/>
      <c r="TNU11" s="85"/>
      <c r="TNV11" s="85"/>
      <c r="TNW11" s="85"/>
      <c r="TNX11" s="85"/>
      <c r="TNY11" s="85"/>
      <c r="TNZ11" s="85"/>
      <c r="TOA11" s="85"/>
      <c r="TOB11" s="85"/>
      <c r="TOC11" s="85"/>
      <c r="TOD11" s="85"/>
      <c r="TOE11" s="85"/>
      <c r="TOF11" s="85"/>
      <c r="TOG11" s="85"/>
      <c r="TOH11" s="85"/>
      <c r="TOI11" s="85"/>
      <c r="TOJ11" s="85"/>
      <c r="TOK11" s="85"/>
      <c r="TOL11" s="85"/>
      <c r="TOM11" s="85"/>
      <c r="TON11" s="85"/>
      <c r="TOO11" s="85"/>
      <c r="TOP11" s="85"/>
      <c r="TOQ11" s="85"/>
      <c r="TOR11" s="85"/>
      <c r="TOS11" s="85"/>
      <c r="TOT11" s="85"/>
      <c r="TOU11" s="85"/>
      <c r="TOV11" s="85"/>
      <c r="TOW11" s="85"/>
      <c r="TOX11" s="85"/>
      <c r="TOY11" s="85"/>
      <c r="TOZ11" s="85"/>
      <c r="TPA11" s="85"/>
      <c r="TPB11" s="85"/>
      <c r="TPC11" s="85"/>
      <c r="TPD11" s="85"/>
      <c r="TPE11" s="85"/>
      <c r="TPF11" s="85"/>
      <c r="TPG11" s="85"/>
      <c r="TPH11" s="85"/>
      <c r="TPI11" s="85"/>
      <c r="TPJ11" s="85"/>
      <c r="TPK11" s="85"/>
      <c r="TPL11" s="85"/>
      <c r="TPM11" s="85"/>
      <c r="TPN11" s="85"/>
      <c r="TPO11" s="85"/>
      <c r="TPP11" s="85"/>
      <c r="TPQ11" s="85"/>
      <c r="TPR11" s="85"/>
      <c r="TPS11" s="85"/>
      <c r="TPT11" s="85"/>
      <c r="TPU11" s="85"/>
      <c r="TPV11" s="85"/>
      <c r="TPW11" s="85"/>
      <c r="TPX11" s="85"/>
      <c r="TPY11" s="85"/>
      <c r="TPZ11" s="85"/>
      <c r="TQA11" s="85"/>
      <c r="TQB11" s="85"/>
      <c r="TQC11" s="85"/>
      <c r="TQD11" s="85"/>
      <c r="TQE11" s="85"/>
      <c r="TQF11" s="85"/>
      <c r="TQG11" s="85"/>
      <c r="TQH11" s="85"/>
      <c r="TQI11" s="85"/>
      <c r="TQJ11" s="85"/>
      <c r="TQK11" s="85"/>
      <c r="TQL11" s="85"/>
      <c r="TQM11" s="85"/>
      <c r="TQN11" s="85"/>
      <c r="TQO11" s="85"/>
      <c r="TQP11" s="85"/>
      <c r="TQQ11" s="85"/>
      <c r="TQR11" s="85"/>
      <c r="TQS11" s="85"/>
      <c r="TQT11" s="85"/>
      <c r="TQU11" s="85"/>
      <c r="TQV11" s="85"/>
      <c r="TQW11" s="85"/>
      <c r="TQX11" s="85"/>
      <c r="TQY11" s="85"/>
      <c r="TQZ11" s="85"/>
      <c r="TRA11" s="85"/>
      <c r="TRB11" s="85"/>
      <c r="TRC11" s="85"/>
      <c r="TRD11" s="85"/>
      <c r="TRE11" s="85"/>
      <c r="TRF11" s="85"/>
      <c r="TRG11" s="85"/>
      <c r="TRH11" s="85"/>
      <c r="TRI11" s="85"/>
      <c r="TRJ11" s="85"/>
      <c r="TRK11" s="85"/>
      <c r="TRL11" s="85"/>
      <c r="TRM11" s="85"/>
      <c r="TRN11" s="85"/>
      <c r="TRO11" s="85"/>
      <c r="TRP11" s="85"/>
      <c r="TRQ11" s="85"/>
      <c r="TRR11" s="85"/>
      <c r="TRS11" s="85"/>
      <c r="TRT11" s="85"/>
      <c r="TRU11" s="85"/>
      <c r="TRV11" s="85"/>
      <c r="TRW11" s="85"/>
      <c r="TRX11" s="85"/>
      <c r="TRY11" s="85"/>
      <c r="TRZ11" s="85"/>
      <c r="TSA11" s="85"/>
      <c r="TSB11" s="85"/>
      <c r="TSC11" s="85"/>
      <c r="TSD11" s="85"/>
      <c r="TSE11" s="85"/>
      <c r="TSF11" s="85"/>
      <c r="TSG11" s="85"/>
      <c r="TSH11" s="85"/>
      <c r="TSI11" s="85"/>
      <c r="TSJ11" s="85"/>
      <c r="TSK11" s="85"/>
      <c r="TSL11" s="85"/>
      <c r="TSM11" s="85"/>
      <c r="TSN11" s="85"/>
      <c r="TSO11" s="85"/>
      <c r="TSP11" s="85"/>
      <c r="TSQ11" s="85"/>
      <c r="TSR11" s="85"/>
      <c r="TSS11" s="85"/>
      <c r="TST11" s="85"/>
      <c r="TSU11" s="85"/>
      <c r="TSV11" s="85"/>
      <c r="TSW11" s="85"/>
      <c r="TSX11" s="85"/>
      <c r="TSY11" s="85"/>
      <c r="TSZ11" s="85"/>
      <c r="TTA11" s="85"/>
      <c r="TTB11" s="85"/>
      <c r="TTC11" s="85"/>
      <c r="TTD11" s="85"/>
      <c r="TTE11" s="85"/>
      <c r="TTF11" s="85"/>
      <c r="TTG11" s="85"/>
      <c r="TTH11" s="85"/>
      <c r="TTI11" s="85"/>
      <c r="TTJ11" s="85"/>
      <c r="TTK11" s="85"/>
      <c r="TTL11" s="85"/>
      <c r="TTM11" s="85"/>
      <c r="TTN11" s="85"/>
      <c r="TTO11" s="85"/>
      <c r="TTP11" s="85"/>
      <c r="TTQ11" s="85"/>
      <c r="TTR11" s="85"/>
      <c r="TTS11" s="85"/>
      <c r="TTT11" s="85"/>
      <c r="TTU11" s="85"/>
      <c r="TTV11" s="85"/>
      <c r="TTW11" s="85"/>
      <c r="TTX11" s="85"/>
      <c r="TTY11" s="85"/>
      <c r="TTZ11" s="85"/>
      <c r="TUA11" s="85"/>
      <c r="TUB11" s="85"/>
      <c r="TUC11" s="85"/>
      <c r="TUD11" s="85"/>
      <c r="TUE11" s="85"/>
      <c r="TUF11" s="85"/>
      <c r="TUG11" s="85"/>
      <c r="TUH11" s="85"/>
      <c r="TUI11" s="85"/>
      <c r="TUJ11" s="85"/>
      <c r="TUK11" s="85"/>
      <c r="TUL11" s="85"/>
      <c r="TUM11" s="85"/>
      <c r="TUN11" s="85"/>
      <c r="TUO11" s="85"/>
      <c r="TUP11" s="85"/>
      <c r="TUQ11" s="85"/>
      <c r="TUR11" s="85"/>
      <c r="TUS11" s="85"/>
      <c r="TUT11" s="85"/>
      <c r="TUU11" s="85"/>
      <c r="TUV11" s="85"/>
      <c r="TUW11" s="85"/>
      <c r="TUX11" s="85"/>
      <c r="TUY11" s="85"/>
      <c r="TUZ11" s="85"/>
      <c r="TVA11" s="85"/>
      <c r="TVB11" s="85"/>
      <c r="TVC11" s="85"/>
      <c r="TVD11" s="85"/>
      <c r="TVE11" s="85"/>
      <c r="TVF11" s="85"/>
      <c r="TVG11" s="85"/>
      <c r="TVH11" s="85"/>
      <c r="TVI11" s="85"/>
      <c r="TVJ11" s="85"/>
      <c r="TVK11" s="85"/>
      <c r="TVL11" s="85"/>
      <c r="TVM11" s="85"/>
      <c r="TVN11" s="85"/>
      <c r="TVO11" s="85"/>
      <c r="TVP11" s="85"/>
      <c r="TVQ11" s="85"/>
      <c r="TVR11" s="85"/>
      <c r="TVS11" s="85"/>
      <c r="TVT11" s="85"/>
      <c r="TVU11" s="85"/>
      <c r="TVV11" s="85"/>
      <c r="TVW11" s="85"/>
      <c r="TVX11" s="85"/>
      <c r="TVY11" s="85"/>
      <c r="TVZ11" s="85"/>
      <c r="TWA11" s="85"/>
      <c r="TWB11" s="85"/>
      <c r="TWC11" s="85"/>
      <c r="TWD11" s="85"/>
      <c r="TWE11" s="85"/>
      <c r="TWF11" s="85"/>
      <c r="TWG11" s="85"/>
      <c r="TWH11" s="85"/>
      <c r="TWI11" s="85"/>
      <c r="TWJ11" s="85"/>
      <c r="TWK11" s="85"/>
      <c r="TWL11" s="85"/>
      <c r="TWM11" s="85"/>
      <c r="TWN11" s="85"/>
      <c r="TWO11" s="85"/>
      <c r="TWP11" s="85"/>
      <c r="TWQ11" s="85"/>
      <c r="TWR11" s="85"/>
      <c r="TWS11" s="85"/>
      <c r="TWT11" s="85"/>
      <c r="TWU11" s="85"/>
      <c r="TWV11" s="85"/>
      <c r="TWW11" s="85"/>
      <c r="TWX11" s="85"/>
      <c r="TWY11" s="85"/>
      <c r="TWZ11" s="85"/>
      <c r="TXA11" s="85"/>
      <c r="TXB11" s="85"/>
      <c r="TXC11" s="85"/>
      <c r="TXD11" s="85"/>
      <c r="TXE11" s="85"/>
      <c r="TXF11" s="85"/>
      <c r="TXG11" s="85"/>
      <c r="TXH11" s="85"/>
      <c r="TXI11" s="85"/>
      <c r="TXJ11" s="85"/>
      <c r="TXK11" s="85"/>
      <c r="TXL11" s="85"/>
      <c r="TXM11" s="85"/>
      <c r="TXN11" s="85"/>
      <c r="TXO11" s="85"/>
      <c r="TXP11" s="85"/>
      <c r="TXQ11" s="85"/>
      <c r="TXR11" s="85"/>
      <c r="TXS11" s="85"/>
      <c r="TXT11" s="85"/>
      <c r="TXU11" s="85"/>
      <c r="TXV11" s="85"/>
      <c r="TXW11" s="85"/>
      <c r="TXX11" s="85"/>
      <c r="TXY11" s="85"/>
      <c r="TXZ11" s="85"/>
      <c r="TYA11" s="85"/>
      <c r="TYB11" s="85"/>
      <c r="TYC11" s="85"/>
      <c r="TYD11" s="85"/>
      <c r="TYE11" s="85"/>
      <c r="TYF11" s="85"/>
      <c r="TYG11" s="85"/>
      <c r="TYH11" s="85"/>
      <c r="TYI11" s="85"/>
      <c r="TYJ11" s="85"/>
      <c r="TYK11" s="85"/>
      <c r="TYL11" s="85"/>
      <c r="TYM11" s="85"/>
      <c r="TYN11" s="85"/>
      <c r="TYO11" s="85"/>
      <c r="TYP11" s="85"/>
      <c r="TYQ11" s="85"/>
      <c r="TYR11" s="85"/>
      <c r="TYS11" s="85"/>
      <c r="TYT11" s="85"/>
      <c r="TYU11" s="85"/>
      <c r="TYV11" s="85"/>
      <c r="TYW11" s="85"/>
      <c r="TYX11" s="85"/>
      <c r="TYY11" s="85"/>
      <c r="TYZ11" s="85"/>
      <c r="TZA11" s="85"/>
      <c r="TZB11" s="85"/>
      <c r="TZC11" s="85"/>
      <c r="TZD11" s="85"/>
      <c r="TZE11" s="85"/>
      <c r="TZF11" s="85"/>
      <c r="TZG11" s="85"/>
      <c r="TZH11" s="85"/>
      <c r="TZI11" s="85"/>
      <c r="TZJ11" s="85"/>
      <c r="TZK11" s="85"/>
      <c r="TZL11" s="85"/>
      <c r="TZM11" s="85"/>
      <c r="TZN11" s="85"/>
      <c r="TZO11" s="85"/>
      <c r="TZP11" s="85"/>
      <c r="TZQ11" s="85"/>
      <c r="TZR11" s="85"/>
      <c r="TZS11" s="85"/>
      <c r="TZT11" s="85"/>
      <c r="TZU11" s="85"/>
      <c r="TZV11" s="85"/>
      <c r="TZW11" s="85"/>
      <c r="TZX11" s="85"/>
      <c r="TZY11" s="85"/>
      <c r="TZZ11" s="85"/>
      <c r="UAA11" s="85"/>
      <c r="UAB11" s="85"/>
      <c r="UAC11" s="85"/>
      <c r="UAD11" s="85"/>
      <c r="UAE11" s="85"/>
      <c r="UAF11" s="85"/>
      <c r="UAG11" s="85"/>
      <c r="UAH11" s="85"/>
      <c r="UAI11" s="85"/>
      <c r="UAJ11" s="85"/>
      <c r="UAK11" s="85"/>
      <c r="UAL11" s="85"/>
      <c r="UAM11" s="85"/>
      <c r="UAN11" s="85"/>
      <c r="UAO11" s="85"/>
      <c r="UAP11" s="85"/>
      <c r="UAQ11" s="85"/>
      <c r="UAR11" s="85"/>
      <c r="UAS11" s="85"/>
      <c r="UAT11" s="85"/>
      <c r="UAU11" s="85"/>
      <c r="UAV11" s="85"/>
      <c r="UAW11" s="85"/>
      <c r="UAX11" s="85"/>
      <c r="UAY11" s="85"/>
      <c r="UAZ11" s="85"/>
      <c r="UBA11" s="85"/>
      <c r="UBB11" s="85"/>
      <c r="UBC11" s="85"/>
      <c r="UBD11" s="85"/>
      <c r="UBE11" s="85"/>
      <c r="UBF11" s="85"/>
      <c r="UBG11" s="85"/>
      <c r="UBH11" s="85"/>
      <c r="UBI11" s="85"/>
      <c r="UBJ11" s="85"/>
      <c r="UBK11" s="85"/>
      <c r="UBL11" s="85"/>
      <c r="UBM11" s="85"/>
      <c r="UBN11" s="85"/>
      <c r="UBO11" s="85"/>
      <c r="UBP11" s="85"/>
      <c r="UBQ11" s="85"/>
      <c r="UBR11" s="85"/>
      <c r="UBS11" s="85"/>
      <c r="UBT11" s="85"/>
      <c r="UBU11" s="85"/>
      <c r="UBV11" s="85"/>
      <c r="UBW11" s="85"/>
      <c r="UBX11" s="85"/>
      <c r="UBY11" s="85"/>
      <c r="UBZ11" s="85"/>
      <c r="UCA11" s="85"/>
      <c r="UCB11" s="85"/>
      <c r="UCC11" s="85"/>
      <c r="UCD11" s="85"/>
      <c r="UCE11" s="85"/>
      <c r="UCF11" s="85"/>
      <c r="UCG11" s="85"/>
      <c r="UCH11" s="85"/>
      <c r="UCI11" s="85"/>
      <c r="UCJ11" s="85"/>
      <c r="UCK11" s="85"/>
      <c r="UCL11" s="85"/>
      <c r="UCM11" s="85"/>
      <c r="UCN11" s="85"/>
      <c r="UCO11" s="85"/>
      <c r="UCP11" s="85"/>
      <c r="UCQ11" s="85"/>
      <c r="UCR11" s="85"/>
      <c r="UCS11" s="85"/>
      <c r="UCT11" s="85"/>
      <c r="UCU11" s="85"/>
      <c r="UCV11" s="85"/>
      <c r="UCW11" s="85"/>
      <c r="UCX11" s="85"/>
      <c r="UCY11" s="85"/>
      <c r="UCZ11" s="85"/>
      <c r="UDA11" s="85"/>
      <c r="UDB11" s="85"/>
      <c r="UDC11" s="85"/>
      <c r="UDD11" s="85"/>
      <c r="UDE11" s="85"/>
      <c r="UDF11" s="85"/>
      <c r="UDG11" s="85"/>
      <c r="UDH11" s="85"/>
      <c r="UDI11" s="85"/>
      <c r="UDJ11" s="85"/>
      <c r="UDK11" s="85"/>
      <c r="UDL11" s="85"/>
      <c r="UDM11" s="85"/>
      <c r="UDN11" s="85"/>
      <c r="UDO11" s="85"/>
      <c r="UDP11" s="85"/>
      <c r="UDQ11" s="85"/>
      <c r="UDR11" s="85"/>
      <c r="UDS11" s="85"/>
      <c r="UDT11" s="85"/>
      <c r="UDU11" s="85"/>
      <c r="UDV11" s="85"/>
      <c r="UDW11" s="85"/>
      <c r="UDX11" s="85"/>
      <c r="UDY11" s="85"/>
      <c r="UDZ11" s="85"/>
      <c r="UEA11" s="85"/>
      <c r="UEB11" s="85"/>
      <c r="UEC11" s="85"/>
      <c r="UED11" s="85"/>
      <c r="UEE11" s="85"/>
      <c r="UEF11" s="85"/>
      <c r="UEG11" s="85"/>
      <c r="UEH11" s="85"/>
      <c r="UEI11" s="85"/>
      <c r="UEJ11" s="85"/>
      <c r="UEK11" s="85"/>
      <c r="UEL11" s="85"/>
      <c r="UEM11" s="85"/>
      <c r="UEN11" s="85"/>
      <c r="UEO11" s="85"/>
      <c r="UEP11" s="85"/>
      <c r="UEQ11" s="85"/>
      <c r="UER11" s="85"/>
      <c r="UES11" s="85"/>
      <c r="UET11" s="85"/>
      <c r="UEU11" s="85"/>
      <c r="UEV11" s="85"/>
      <c r="UEW11" s="85"/>
      <c r="UEX11" s="85"/>
      <c r="UEY11" s="85"/>
      <c r="UEZ11" s="85"/>
      <c r="UFA11" s="85"/>
      <c r="UFB11" s="85"/>
      <c r="UFC11" s="85"/>
      <c r="UFD11" s="85"/>
      <c r="UFE11" s="85"/>
      <c r="UFF11" s="85"/>
      <c r="UFG11" s="85"/>
      <c r="UFH11" s="85"/>
      <c r="UFI11" s="85"/>
      <c r="UFJ11" s="85"/>
      <c r="UFK11" s="85"/>
      <c r="UFL11" s="85"/>
      <c r="UFM11" s="85"/>
      <c r="UFN11" s="85"/>
      <c r="UFO11" s="85"/>
      <c r="UFP11" s="85"/>
      <c r="UFQ11" s="85"/>
      <c r="UFR11" s="85"/>
      <c r="UFS11" s="85"/>
      <c r="UFT11" s="85"/>
      <c r="UFU11" s="85"/>
      <c r="UFV11" s="85"/>
      <c r="UFW11" s="85"/>
      <c r="UFX11" s="85"/>
      <c r="UFY11" s="85"/>
      <c r="UFZ11" s="85"/>
      <c r="UGA11" s="85"/>
      <c r="UGB11" s="85"/>
      <c r="UGC11" s="85"/>
      <c r="UGD11" s="85"/>
      <c r="UGE11" s="85"/>
      <c r="UGF11" s="85"/>
      <c r="UGG11" s="85"/>
      <c r="UGH11" s="85"/>
      <c r="UGI11" s="85"/>
      <c r="UGJ11" s="85"/>
      <c r="UGK11" s="85"/>
      <c r="UGL11" s="85"/>
      <c r="UGM11" s="85"/>
      <c r="UGN11" s="85"/>
      <c r="UGO11" s="85"/>
      <c r="UGP11" s="85"/>
      <c r="UGQ11" s="85"/>
      <c r="UGR11" s="85"/>
      <c r="UGS11" s="85"/>
      <c r="UGT11" s="85"/>
      <c r="UGU11" s="85"/>
      <c r="UGV11" s="85"/>
      <c r="UGW11" s="85"/>
      <c r="UGX11" s="85"/>
      <c r="UGY11" s="85"/>
      <c r="UGZ11" s="85"/>
      <c r="UHA11" s="85"/>
      <c r="UHB11" s="85"/>
      <c r="UHC11" s="85"/>
      <c r="UHD11" s="85"/>
      <c r="UHE11" s="85"/>
      <c r="UHF11" s="85"/>
      <c r="UHG11" s="85"/>
      <c r="UHH11" s="85"/>
      <c r="UHI11" s="85"/>
      <c r="UHJ11" s="85"/>
      <c r="UHK11" s="85"/>
      <c r="UHL11" s="85"/>
      <c r="UHM11" s="85"/>
      <c r="UHN11" s="85"/>
      <c r="UHO11" s="85"/>
      <c r="UHP11" s="85"/>
      <c r="UHQ11" s="85"/>
      <c r="UHR11" s="85"/>
      <c r="UHS11" s="85"/>
      <c r="UHT11" s="85"/>
      <c r="UHU11" s="85"/>
      <c r="UHV11" s="85"/>
      <c r="UHW11" s="85"/>
      <c r="UHX11" s="85"/>
      <c r="UHY11" s="85"/>
      <c r="UHZ11" s="85"/>
      <c r="UIA11" s="85"/>
      <c r="UIB11" s="85"/>
      <c r="UIC11" s="85"/>
      <c r="UID11" s="85"/>
      <c r="UIE11" s="85"/>
      <c r="UIF11" s="85"/>
      <c r="UIG11" s="85"/>
      <c r="UIH11" s="85"/>
      <c r="UII11" s="85"/>
      <c r="UIJ11" s="85"/>
      <c r="UIK11" s="85"/>
      <c r="UIL11" s="85"/>
      <c r="UIM11" s="85"/>
      <c r="UIN11" s="85"/>
      <c r="UIO11" s="85"/>
      <c r="UIP11" s="85"/>
      <c r="UIQ11" s="85"/>
      <c r="UIR11" s="85"/>
      <c r="UIS11" s="85"/>
      <c r="UIT11" s="85"/>
      <c r="UIU11" s="85"/>
      <c r="UIV11" s="85"/>
      <c r="UIW11" s="85"/>
      <c r="UIX11" s="85"/>
      <c r="UIY11" s="85"/>
      <c r="UIZ11" s="85"/>
      <c r="UJA11" s="85"/>
      <c r="UJB11" s="85"/>
      <c r="UJC11" s="85"/>
      <c r="UJD11" s="85"/>
      <c r="UJE11" s="85"/>
      <c r="UJF11" s="85"/>
      <c r="UJG11" s="85"/>
      <c r="UJH11" s="85"/>
      <c r="UJI11" s="85"/>
      <c r="UJJ11" s="85"/>
      <c r="UJK11" s="85"/>
      <c r="UJL11" s="85"/>
      <c r="UJM11" s="85"/>
      <c r="UJN11" s="85"/>
      <c r="UJO11" s="85"/>
      <c r="UJP11" s="85"/>
      <c r="UJQ11" s="85"/>
      <c r="UJR11" s="85"/>
      <c r="UJS11" s="85"/>
      <c r="UJT11" s="85"/>
      <c r="UJU11" s="85"/>
      <c r="UJV11" s="85"/>
      <c r="UJW11" s="85"/>
      <c r="UJX11" s="85"/>
      <c r="UJY11" s="85"/>
      <c r="UJZ11" s="85"/>
      <c r="UKA11" s="85"/>
      <c r="UKB11" s="85"/>
      <c r="UKC11" s="85"/>
      <c r="UKD11" s="85"/>
      <c r="UKE11" s="85"/>
      <c r="UKF11" s="85"/>
      <c r="UKG11" s="85"/>
      <c r="UKH11" s="85"/>
      <c r="UKI11" s="85"/>
      <c r="UKJ11" s="85"/>
      <c r="UKK11" s="85"/>
      <c r="UKL11" s="85"/>
      <c r="UKM11" s="85"/>
      <c r="UKN11" s="85"/>
      <c r="UKO11" s="85"/>
      <c r="UKP11" s="85"/>
      <c r="UKQ11" s="85"/>
      <c r="UKR11" s="85"/>
      <c r="UKS11" s="85"/>
      <c r="UKT11" s="85"/>
      <c r="UKU11" s="85"/>
      <c r="UKV11" s="85"/>
      <c r="UKW11" s="85"/>
      <c r="UKX11" s="85"/>
      <c r="UKY11" s="85"/>
      <c r="UKZ11" s="85"/>
      <c r="ULA11" s="85"/>
      <c r="ULB11" s="85"/>
      <c r="ULC11" s="85"/>
      <c r="ULD11" s="85"/>
      <c r="ULE11" s="85"/>
      <c r="ULF11" s="85"/>
      <c r="ULG11" s="85"/>
      <c r="ULH11" s="85"/>
      <c r="ULI11" s="85"/>
      <c r="ULJ11" s="85"/>
      <c r="ULK11" s="85"/>
      <c r="ULL11" s="85"/>
      <c r="ULM11" s="85"/>
      <c r="ULN11" s="85"/>
      <c r="ULO11" s="85"/>
      <c r="ULP11" s="85"/>
      <c r="ULQ11" s="85"/>
      <c r="ULR11" s="85"/>
      <c r="ULS11" s="85"/>
      <c r="ULT11" s="85"/>
      <c r="ULU11" s="85"/>
      <c r="ULV11" s="85"/>
      <c r="ULW11" s="85"/>
      <c r="ULX11" s="85"/>
      <c r="ULY11" s="85"/>
      <c r="ULZ11" s="85"/>
      <c r="UMA11" s="85"/>
      <c r="UMB11" s="85"/>
      <c r="UMC11" s="85"/>
      <c r="UMD11" s="85"/>
      <c r="UME11" s="85"/>
      <c r="UMF11" s="85"/>
      <c r="UMG11" s="85"/>
      <c r="UMH11" s="85"/>
      <c r="UMI11" s="85"/>
      <c r="UMJ11" s="85"/>
      <c r="UMK11" s="85"/>
      <c r="UML11" s="85"/>
      <c r="UMM11" s="85"/>
      <c r="UMN11" s="85"/>
      <c r="UMO11" s="85"/>
      <c r="UMP11" s="85"/>
      <c r="UMQ11" s="85"/>
      <c r="UMR11" s="85"/>
      <c r="UMS11" s="85"/>
      <c r="UMT11" s="85"/>
      <c r="UMU11" s="85"/>
      <c r="UMV11" s="85"/>
      <c r="UMW11" s="85"/>
      <c r="UMX11" s="85"/>
      <c r="UMY11" s="85"/>
      <c r="UMZ11" s="85"/>
      <c r="UNA11" s="85"/>
      <c r="UNB11" s="85"/>
      <c r="UNC11" s="85"/>
      <c r="UND11" s="85"/>
      <c r="UNE11" s="85"/>
      <c r="UNF11" s="85"/>
      <c r="UNG11" s="85"/>
      <c r="UNH11" s="85"/>
      <c r="UNI11" s="85"/>
      <c r="UNJ11" s="85"/>
      <c r="UNK11" s="85"/>
      <c r="UNL11" s="85"/>
      <c r="UNM11" s="85"/>
      <c r="UNN11" s="85"/>
      <c r="UNO11" s="85"/>
      <c r="UNP11" s="85"/>
      <c r="UNQ11" s="85"/>
      <c r="UNR11" s="85"/>
      <c r="UNS11" s="85"/>
      <c r="UNT11" s="85"/>
      <c r="UNU11" s="85"/>
      <c r="UNV11" s="85"/>
      <c r="UNW11" s="85"/>
      <c r="UNX11" s="85"/>
      <c r="UNY11" s="85"/>
      <c r="UNZ11" s="85"/>
      <c r="UOA11" s="85"/>
      <c r="UOB11" s="85"/>
      <c r="UOC11" s="85"/>
      <c r="UOD11" s="85"/>
      <c r="UOE11" s="85"/>
      <c r="UOF11" s="85"/>
      <c r="UOG11" s="85"/>
      <c r="UOH11" s="85"/>
      <c r="UOI11" s="85"/>
      <c r="UOJ11" s="85"/>
      <c r="UOK11" s="85"/>
      <c r="UOL11" s="85"/>
      <c r="UOM11" s="85"/>
      <c r="UON11" s="85"/>
      <c r="UOO11" s="85"/>
      <c r="UOP11" s="85"/>
      <c r="UOQ11" s="85"/>
      <c r="UOR11" s="85"/>
      <c r="UOS11" s="85"/>
      <c r="UOT11" s="85"/>
      <c r="UOU11" s="85"/>
      <c r="UOV11" s="85"/>
      <c r="UOW11" s="85"/>
      <c r="UOX11" s="85"/>
      <c r="UOY11" s="85"/>
      <c r="UOZ11" s="85"/>
      <c r="UPA11" s="85"/>
      <c r="UPB11" s="85"/>
      <c r="UPC11" s="85"/>
      <c r="UPD11" s="85"/>
      <c r="UPE11" s="85"/>
      <c r="UPF11" s="85"/>
      <c r="UPG11" s="85"/>
      <c r="UPH11" s="85"/>
      <c r="UPI11" s="85"/>
      <c r="UPJ11" s="85"/>
      <c r="UPK11" s="85"/>
      <c r="UPL11" s="85"/>
      <c r="UPM11" s="85"/>
      <c r="UPN11" s="85"/>
      <c r="UPO11" s="85"/>
      <c r="UPP11" s="85"/>
      <c r="UPQ11" s="85"/>
      <c r="UPR11" s="85"/>
      <c r="UPS11" s="85"/>
      <c r="UPT11" s="85"/>
      <c r="UPU11" s="85"/>
      <c r="UPV11" s="85"/>
      <c r="UPW11" s="85"/>
      <c r="UPX11" s="85"/>
      <c r="UPY11" s="85"/>
      <c r="UPZ11" s="85"/>
      <c r="UQA11" s="85"/>
      <c r="UQB11" s="85"/>
      <c r="UQC11" s="85"/>
      <c r="UQD11" s="85"/>
      <c r="UQE11" s="85"/>
      <c r="UQF11" s="85"/>
      <c r="UQG11" s="85"/>
      <c r="UQH11" s="85"/>
      <c r="UQI11" s="85"/>
      <c r="UQJ11" s="85"/>
      <c r="UQK11" s="85"/>
      <c r="UQL11" s="85"/>
      <c r="UQM11" s="85"/>
      <c r="UQN11" s="85"/>
      <c r="UQO11" s="85"/>
      <c r="UQP11" s="85"/>
      <c r="UQQ11" s="85"/>
      <c r="UQR11" s="85"/>
      <c r="UQS11" s="85"/>
      <c r="UQT11" s="85"/>
      <c r="UQU11" s="85"/>
      <c r="UQV11" s="85"/>
      <c r="UQW11" s="85"/>
      <c r="UQX11" s="85"/>
      <c r="UQY11" s="85"/>
      <c r="UQZ11" s="85"/>
      <c r="URA11" s="85"/>
      <c r="URB11" s="85"/>
      <c r="URC11" s="85"/>
      <c r="URD11" s="85"/>
      <c r="URE11" s="85"/>
      <c r="URF11" s="85"/>
      <c r="URG11" s="85"/>
      <c r="URH11" s="85"/>
      <c r="URI11" s="85"/>
      <c r="URJ11" s="85"/>
      <c r="URK11" s="85"/>
      <c r="URL11" s="85"/>
      <c r="URM11" s="85"/>
      <c r="URN11" s="85"/>
      <c r="URO11" s="85"/>
      <c r="URP11" s="85"/>
      <c r="URQ11" s="85"/>
      <c r="URR11" s="85"/>
      <c r="URS11" s="85"/>
      <c r="URT11" s="85"/>
      <c r="URU11" s="85"/>
      <c r="URV11" s="85"/>
      <c r="URW11" s="85"/>
      <c r="URX11" s="85"/>
      <c r="URY11" s="85"/>
      <c r="URZ11" s="85"/>
      <c r="USA11" s="85"/>
      <c r="USB11" s="85"/>
      <c r="USC11" s="85"/>
      <c r="USD11" s="85"/>
      <c r="USE11" s="85"/>
      <c r="USF11" s="85"/>
      <c r="USG11" s="85"/>
      <c r="USH11" s="85"/>
      <c r="USI11" s="85"/>
      <c r="USJ11" s="85"/>
      <c r="USK11" s="85"/>
      <c r="USL11" s="85"/>
      <c r="USM11" s="85"/>
      <c r="USN11" s="85"/>
      <c r="USO11" s="85"/>
      <c r="USP11" s="85"/>
      <c r="USQ11" s="85"/>
      <c r="USR11" s="85"/>
      <c r="USS11" s="85"/>
      <c r="UST11" s="85"/>
      <c r="USU11" s="85"/>
      <c r="USV11" s="85"/>
      <c r="USW11" s="85"/>
      <c r="USX11" s="85"/>
      <c r="USY11" s="85"/>
      <c r="USZ11" s="85"/>
      <c r="UTA11" s="85"/>
      <c r="UTB11" s="85"/>
      <c r="UTC11" s="85"/>
      <c r="UTD11" s="85"/>
      <c r="UTE11" s="85"/>
      <c r="UTF11" s="85"/>
      <c r="UTG11" s="85"/>
      <c r="UTH11" s="85"/>
      <c r="UTI11" s="85"/>
      <c r="UTJ11" s="85"/>
      <c r="UTK11" s="85"/>
      <c r="UTL11" s="85"/>
      <c r="UTM11" s="85"/>
      <c r="UTN11" s="85"/>
      <c r="UTO11" s="85"/>
      <c r="UTP11" s="85"/>
      <c r="UTQ11" s="85"/>
      <c r="UTR11" s="85"/>
      <c r="UTS11" s="85"/>
      <c r="UTT11" s="85"/>
      <c r="UTU11" s="85"/>
      <c r="UTV11" s="85"/>
      <c r="UTW11" s="85"/>
      <c r="UTX11" s="85"/>
      <c r="UTY11" s="85"/>
      <c r="UTZ11" s="85"/>
      <c r="UUA11" s="85"/>
      <c r="UUB11" s="85"/>
      <c r="UUC11" s="85"/>
      <c r="UUD11" s="85"/>
      <c r="UUE11" s="85"/>
      <c r="UUF11" s="85"/>
      <c r="UUG11" s="85"/>
      <c r="UUH11" s="85"/>
      <c r="UUI11" s="85"/>
      <c r="UUJ11" s="85"/>
      <c r="UUK11" s="85"/>
      <c r="UUL11" s="85"/>
      <c r="UUM11" s="85"/>
      <c r="UUN11" s="85"/>
      <c r="UUO11" s="85"/>
      <c r="UUP11" s="85"/>
      <c r="UUQ11" s="85"/>
      <c r="UUR11" s="85"/>
      <c r="UUS11" s="85"/>
      <c r="UUT11" s="85"/>
      <c r="UUU11" s="85"/>
      <c r="UUV11" s="85"/>
      <c r="UUW11" s="85"/>
      <c r="UUX11" s="85"/>
      <c r="UUY11" s="85"/>
      <c r="UUZ11" s="85"/>
      <c r="UVA11" s="85"/>
      <c r="UVB11" s="85"/>
      <c r="UVC11" s="85"/>
      <c r="UVD11" s="85"/>
      <c r="UVE11" s="85"/>
      <c r="UVF11" s="85"/>
      <c r="UVG11" s="85"/>
      <c r="UVH11" s="85"/>
      <c r="UVI11" s="85"/>
      <c r="UVJ11" s="85"/>
      <c r="UVK11" s="85"/>
      <c r="UVL11" s="85"/>
      <c r="UVM11" s="85"/>
      <c r="UVN11" s="85"/>
      <c r="UVO11" s="85"/>
      <c r="UVP11" s="85"/>
      <c r="UVQ11" s="85"/>
      <c r="UVR11" s="85"/>
      <c r="UVS11" s="85"/>
      <c r="UVT11" s="85"/>
      <c r="UVU11" s="85"/>
      <c r="UVV11" s="85"/>
      <c r="UVW11" s="85"/>
      <c r="UVX11" s="85"/>
      <c r="UVY11" s="85"/>
      <c r="UVZ11" s="85"/>
      <c r="UWA11" s="85"/>
      <c r="UWB11" s="85"/>
      <c r="UWC11" s="85"/>
      <c r="UWD11" s="85"/>
      <c r="UWE11" s="85"/>
      <c r="UWF11" s="85"/>
      <c r="UWG11" s="85"/>
      <c r="UWH11" s="85"/>
      <c r="UWI11" s="85"/>
      <c r="UWJ11" s="85"/>
      <c r="UWK11" s="85"/>
      <c r="UWL11" s="85"/>
      <c r="UWM11" s="85"/>
      <c r="UWN11" s="85"/>
      <c r="UWO11" s="85"/>
      <c r="UWP11" s="85"/>
      <c r="UWQ11" s="85"/>
      <c r="UWR11" s="85"/>
      <c r="UWS11" s="85"/>
      <c r="UWT11" s="85"/>
      <c r="UWU11" s="85"/>
      <c r="UWV11" s="85"/>
      <c r="UWW11" s="85"/>
      <c r="UWX11" s="85"/>
      <c r="UWY11" s="85"/>
      <c r="UWZ11" s="85"/>
      <c r="UXA11" s="85"/>
      <c r="UXB11" s="85"/>
      <c r="UXC11" s="85"/>
      <c r="UXD11" s="85"/>
      <c r="UXE11" s="85"/>
      <c r="UXF11" s="85"/>
      <c r="UXG11" s="85"/>
      <c r="UXH11" s="85"/>
      <c r="UXI11" s="85"/>
      <c r="UXJ11" s="85"/>
      <c r="UXK11" s="85"/>
      <c r="UXL11" s="85"/>
      <c r="UXM11" s="85"/>
      <c r="UXN11" s="85"/>
      <c r="UXO11" s="85"/>
      <c r="UXP11" s="85"/>
      <c r="UXQ11" s="85"/>
      <c r="UXR11" s="85"/>
      <c r="UXS11" s="85"/>
      <c r="UXT11" s="85"/>
      <c r="UXU11" s="85"/>
      <c r="UXV11" s="85"/>
      <c r="UXW11" s="85"/>
      <c r="UXX11" s="85"/>
      <c r="UXY11" s="85"/>
      <c r="UXZ11" s="85"/>
      <c r="UYA11" s="85"/>
      <c r="UYB11" s="85"/>
      <c r="UYC11" s="85"/>
      <c r="UYD11" s="85"/>
      <c r="UYE11" s="85"/>
      <c r="UYF11" s="85"/>
      <c r="UYG11" s="85"/>
      <c r="UYH11" s="85"/>
      <c r="UYI11" s="85"/>
      <c r="UYJ11" s="85"/>
      <c r="UYK11" s="85"/>
      <c r="UYL11" s="85"/>
      <c r="UYM11" s="85"/>
      <c r="UYN11" s="85"/>
      <c r="UYO11" s="85"/>
      <c r="UYP11" s="85"/>
      <c r="UYQ11" s="85"/>
      <c r="UYR11" s="85"/>
      <c r="UYS11" s="85"/>
      <c r="UYT11" s="85"/>
      <c r="UYU11" s="85"/>
      <c r="UYV11" s="85"/>
      <c r="UYW11" s="85"/>
      <c r="UYX11" s="85"/>
      <c r="UYY11" s="85"/>
      <c r="UYZ11" s="85"/>
      <c r="UZA11" s="85"/>
      <c r="UZB11" s="85"/>
      <c r="UZC11" s="85"/>
      <c r="UZD11" s="85"/>
      <c r="UZE11" s="85"/>
      <c r="UZF11" s="85"/>
      <c r="UZG11" s="85"/>
      <c r="UZH11" s="85"/>
      <c r="UZI11" s="85"/>
      <c r="UZJ11" s="85"/>
      <c r="UZK11" s="85"/>
      <c r="UZL11" s="85"/>
      <c r="UZM11" s="85"/>
      <c r="UZN11" s="85"/>
      <c r="UZO11" s="85"/>
      <c r="UZP11" s="85"/>
      <c r="UZQ11" s="85"/>
      <c r="UZR11" s="85"/>
      <c r="UZS11" s="85"/>
      <c r="UZT11" s="85"/>
      <c r="UZU11" s="85"/>
      <c r="UZV11" s="85"/>
      <c r="UZW11" s="85"/>
      <c r="UZX11" s="85"/>
      <c r="UZY11" s="85"/>
      <c r="UZZ11" s="85"/>
      <c r="VAA11" s="85"/>
      <c r="VAB11" s="85"/>
      <c r="VAC11" s="85"/>
      <c r="VAD11" s="85"/>
      <c r="VAE11" s="85"/>
      <c r="VAF11" s="85"/>
      <c r="VAG11" s="85"/>
      <c r="VAH11" s="85"/>
      <c r="VAI11" s="85"/>
      <c r="VAJ11" s="85"/>
      <c r="VAK11" s="85"/>
      <c r="VAL11" s="85"/>
      <c r="VAM11" s="85"/>
      <c r="VAN11" s="85"/>
      <c r="VAO11" s="85"/>
      <c r="VAP11" s="85"/>
      <c r="VAQ11" s="85"/>
      <c r="VAR11" s="85"/>
      <c r="VAS11" s="85"/>
      <c r="VAT11" s="85"/>
      <c r="VAU11" s="85"/>
      <c r="VAV11" s="85"/>
      <c r="VAW11" s="85"/>
      <c r="VAX11" s="85"/>
      <c r="VAY11" s="85"/>
      <c r="VAZ11" s="85"/>
      <c r="VBA11" s="85"/>
      <c r="VBB11" s="85"/>
      <c r="VBC11" s="85"/>
      <c r="VBD11" s="85"/>
      <c r="VBE11" s="85"/>
      <c r="VBF11" s="85"/>
      <c r="VBG11" s="85"/>
      <c r="VBH11" s="85"/>
      <c r="VBI11" s="85"/>
      <c r="VBJ11" s="85"/>
      <c r="VBK11" s="85"/>
      <c r="VBL11" s="85"/>
      <c r="VBM11" s="85"/>
      <c r="VBN11" s="85"/>
      <c r="VBO11" s="85"/>
      <c r="VBP11" s="85"/>
      <c r="VBQ11" s="85"/>
      <c r="VBR11" s="85"/>
      <c r="VBS11" s="85"/>
      <c r="VBT11" s="85"/>
      <c r="VBU11" s="85"/>
      <c r="VBV11" s="85"/>
      <c r="VBW11" s="85"/>
      <c r="VBX11" s="85"/>
      <c r="VBY11" s="85"/>
      <c r="VBZ11" s="85"/>
      <c r="VCA11" s="85"/>
      <c r="VCB11" s="85"/>
      <c r="VCC11" s="85"/>
      <c r="VCD11" s="85"/>
      <c r="VCE11" s="85"/>
      <c r="VCF11" s="85"/>
      <c r="VCG11" s="85"/>
      <c r="VCH11" s="85"/>
      <c r="VCI11" s="85"/>
      <c r="VCJ11" s="85"/>
      <c r="VCK11" s="85"/>
      <c r="VCL11" s="85"/>
      <c r="VCM11" s="85"/>
      <c r="VCN11" s="85"/>
      <c r="VCO11" s="85"/>
      <c r="VCP11" s="85"/>
      <c r="VCQ11" s="85"/>
      <c r="VCR11" s="85"/>
      <c r="VCS11" s="85"/>
      <c r="VCT11" s="85"/>
      <c r="VCU11" s="85"/>
      <c r="VCV11" s="85"/>
      <c r="VCW11" s="85"/>
      <c r="VCX11" s="85"/>
      <c r="VCY11" s="85"/>
      <c r="VCZ11" s="85"/>
      <c r="VDA11" s="85"/>
      <c r="VDB11" s="85"/>
      <c r="VDC11" s="85"/>
      <c r="VDD11" s="85"/>
      <c r="VDE11" s="85"/>
      <c r="VDF11" s="85"/>
      <c r="VDG11" s="85"/>
      <c r="VDH11" s="85"/>
      <c r="VDI11" s="85"/>
      <c r="VDJ11" s="85"/>
      <c r="VDK11" s="85"/>
      <c r="VDL11" s="85"/>
      <c r="VDM11" s="85"/>
      <c r="VDN11" s="85"/>
      <c r="VDO11" s="85"/>
      <c r="VDP11" s="85"/>
      <c r="VDQ11" s="85"/>
      <c r="VDR11" s="85"/>
      <c r="VDS11" s="85"/>
      <c r="VDT11" s="85"/>
      <c r="VDU11" s="85"/>
      <c r="VDV11" s="85"/>
      <c r="VDW11" s="85"/>
      <c r="VDX11" s="85"/>
      <c r="VDY11" s="85"/>
      <c r="VDZ11" s="85"/>
      <c r="VEA11" s="85"/>
      <c r="VEB11" s="85"/>
      <c r="VEC11" s="85"/>
      <c r="VED11" s="85"/>
      <c r="VEE11" s="85"/>
      <c r="VEF11" s="85"/>
      <c r="VEG11" s="85"/>
      <c r="VEH11" s="85"/>
      <c r="VEI11" s="85"/>
      <c r="VEJ11" s="85"/>
      <c r="VEK11" s="85"/>
      <c r="VEL11" s="85"/>
      <c r="VEM11" s="85"/>
      <c r="VEN11" s="85"/>
      <c r="VEO11" s="85"/>
      <c r="VEP11" s="85"/>
      <c r="VEQ11" s="85"/>
      <c r="VER11" s="85"/>
      <c r="VES11" s="85"/>
      <c r="VET11" s="85"/>
      <c r="VEU11" s="85"/>
      <c r="VEV11" s="85"/>
      <c r="VEW11" s="85"/>
      <c r="VEX11" s="85"/>
      <c r="VEY11" s="85"/>
      <c r="VEZ11" s="85"/>
      <c r="VFA11" s="85"/>
      <c r="VFB11" s="85"/>
      <c r="VFC11" s="85"/>
      <c r="VFD11" s="85"/>
      <c r="VFE11" s="85"/>
      <c r="VFF11" s="85"/>
      <c r="VFG11" s="85"/>
      <c r="VFH11" s="85"/>
      <c r="VFI11" s="85"/>
      <c r="VFJ11" s="85"/>
      <c r="VFK11" s="85"/>
      <c r="VFL11" s="85"/>
      <c r="VFM11" s="85"/>
      <c r="VFN11" s="85"/>
      <c r="VFO11" s="85"/>
      <c r="VFP11" s="85"/>
      <c r="VFQ11" s="85"/>
      <c r="VFR11" s="85"/>
      <c r="VFS11" s="85"/>
      <c r="VFT11" s="85"/>
      <c r="VFU11" s="85"/>
      <c r="VFV11" s="85"/>
      <c r="VFW11" s="85"/>
      <c r="VFX11" s="85"/>
      <c r="VFY11" s="85"/>
      <c r="VFZ11" s="85"/>
      <c r="VGA11" s="85"/>
      <c r="VGB11" s="85"/>
      <c r="VGC11" s="85"/>
      <c r="VGD11" s="85"/>
      <c r="VGE11" s="85"/>
      <c r="VGF11" s="85"/>
      <c r="VGG11" s="85"/>
      <c r="VGH11" s="85"/>
      <c r="VGI11" s="85"/>
      <c r="VGJ11" s="85"/>
      <c r="VGK11" s="85"/>
      <c r="VGL11" s="85"/>
      <c r="VGM11" s="85"/>
      <c r="VGN11" s="85"/>
      <c r="VGO11" s="85"/>
      <c r="VGP11" s="85"/>
      <c r="VGQ11" s="85"/>
      <c r="VGR11" s="85"/>
      <c r="VGS11" s="85"/>
      <c r="VGT11" s="85"/>
      <c r="VGU11" s="85"/>
      <c r="VGV11" s="85"/>
      <c r="VGW11" s="85"/>
      <c r="VGX11" s="85"/>
      <c r="VGY11" s="85"/>
      <c r="VGZ11" s="85"/>
      <c r="VHA11" s="85"/>
      <c r="VHB11" s="85"/>
      <c r="VHC11" s="85"/>
      <c r="VHD11" s="85"/>
      <c r="VHE11" s="85"/>
      <c r="VHF11" s="85"/>
      <c r="VHG11" s="85"/>
      <c r="VHH11" s="85"/>
      <c r="VHI11" s="85"/>
      <c r="VHJ11" s="85"/>
      <c r="VHK11" s="85"/>
      <c r="VHL11" s="85"/>
      <c r="VHM11" s="85"/>
      <c r="VHN11" s="85"/>
      <c r="VHO11" s="85"/>
      <c r="VHP11" s="85"/>
      <c r="VHQ11" s="85"/>
      <c r="VHR11" s="85"/>
      <c r="VHS11" s="85"/>
      <c r="VHT11" s="85"/>
      <c r="VHU11" s="85"/>
      <c r="VHV11" s="85"/>
      <c r="VHW11" s="85"/>
      <c r="VHX11" s="85"/>
      <c r="VHY11" s="85"/>
      <c r="VHZ11" s="85"/>
      <c r="VIA11" s="85"/>
      <c r="VIB11" s="85"/>
      <c r="VIC11" s="85"/>
      <c r="VID11" s="85"/>
      <c r="VIE11" s="85"/>
      <c r="VIF11" s="85"/>
      <c r="VIG11" s="85"/>
      <c r="VIH11" s="85"/>
      <c r="VII11" s="85"/>
      <c r="VIJ11" s="85"/>
      <c r="VIK11" s="85"/>
      <c r="VIL11" s="85"/>
      <c r="VIM11" s="85"/>
      <c r="VIN11" s="85"/>
      <c r="VIO11" s="85"/>
      <c r="VIP11" s="85"/>
      <c r="VIQ11" s="85"/>
      <c r="VIR11" s="85"/>
      <c r="VIS11" s="85"/>
      <c r="VIT11" s="85"/>
      <c r="VIU11" s="85"/>
      <c r="VIV11" s="85"/>
      <c r="VIW11" s="85"/>
      <c r="VIX11" s="85"/>
      <c r="VIY11" s="85"/>
      <c r="VIZ11" s="85"/>
      <c r="VJA11" s="85"/>
      <c r="VJB11" s="85"/>
      <c r="VJC11" s="85"/>
      <c r="VJD11" s="85"/>
      <c r="VJE11" s="85"/>
      <c r="VJF11" s="85"/>
      <c r="VJG11" s="85"/>
      <c r="VJH11" s="85"/>
      <c r="VJI11" s="85"/>
      <c r="VJJ11" s="85"/>
      <c r="VJK11" s="85"/>
      <c r="VJL11" s="85"/>
      <c r="VJM11" s="85"/>
      <c r="VJN11" s="85"/>
      <c r="VJO11" s="85"/>
      <c r="VJP11" s="85"/>
      <c r="VJQ11" s="85"/>
      <c r="VJR11" s="85"/>
      <c r="VJS11" s="85"/>
      <c r="VJT11" s="85"/>
      <c r="VJU11" s="85"/>
      <c r="VJV11" s="85"/>
      <c r="VJW11" s="85"/>
      <c r="VJX11" s="85"/>
      <c r="VJY11" s="85"/>
      <c r="VJZ11" s="85"/>
      <c r="VKA11" s="85"/>
      <c r="VKB11" s="85"/>
      <c r="VKC11" s="85"/>
      <c r="VKD11" s="85"/>
      <c r="VKE11" s="85"/>
      <c r="VKF11" s="85"/>
      <c r="VKG11" s="85"/>
      <c r="VKH11" s="85"/>
      <c r="VKI11" s="85"/>
      <c r="VKJ11" s="85"/>
      <c r="VKK11" s="85"/>
      <c r="VKL11" s="85"/>
      <c r="VKM11" s="85"/>
      <c r="VKN11" s="85"/>
      <c r="VKO11" s="85"/>
      <c r="VKP11" s="85"/>
      <c r="VKQ11" s="85"/>
      <c r="VKR11" s="85"/>
      <c r="VKS11" s="85"/>
      <c r="VKT11" s="85"/>
      <c r="VKU11" s="85"/>
      <c r="VKV11" s="85"/>
      <c r="VKW11" s="85"/>
      <c r="VKX11" s="85"/>
      <c r="VKY11" s="85"/>
      <c r="VKZ11" s="85"/>
      <c r="VLA11" s="85"/>
      <c r="VLB11" s="85"/>
      <c r="VLC11" s="85"/>
      <c r="VLD11" s="85"/>
      <c r="VLE11" s="85"/>
      <c r="VLF11" s="85"/>
      <c r="VLG11" s="85"/>
      <c r="VLH11" s="85"/>
      <c r="VLI11" s="85"/>
      <c r="VLJ11" s="85"/>
      <c r="VLK11" s="85"/>
      <c r="VLL11" s="85"/>
      <c r="VLM11" s="85"/>
      <c r="VLN11" s="85"/>
      <c r="VLO11" s="85"/>
      <c r="VLP11" s="85"/>
      <c r="VLQ11" s="85"/>
      <c r="VLR11" s="85"/>
      <c r="VLS11" s="85"/>
      <c r="VLT11" s="85"/>
      <c r="VLU11" s="85"/>
      <c r="VLV11" s="85"/>
      <c r="VLW11" s="85"/>
      <c r="VLX11" s="85"/>
      <c r="VLY11" s="85"/>
      <c r="VLZ11" s="85"/>
      <c r="VMA11" s="85"/>
      <c r="VMB11" s="85"/>
      <c r="VMC11" s="85"/>
      <c r="VMD11" s="85"/>
      <c r="VME11" s="85"/>
      <c r="VMF11" s="85"/>
      <c r="VMG11" s="85"/>
      <c r="VMH11" s="85"/>
      <c r="VMI11" s="85"/>
      <c r="VMJ11" s="85"/>
      <c r="VMK11" s="85"/>
      <c r="VML11" s="85"/>
      <c r="VMM11" s="85"/>
      <c r="VMN11" s="85"/>
      <c r="VMO11" s="85"/>
      <c r="VMP11" s="85"/>
      <c r="VMQ11" s="85"/>
      <c r="VMR11" s="85"/>
      <c r="VMS11" s="85"/>
      <c r="VMT11" s="85"/>
      <c r="VMU11" s="85"/>
      <c r="VMV11" s="85"/>
      <c r="VMW11" s="85"/>
      <c r="VMX11" s="85"/>
      <c r="VMY11" s="85"/>
      <c r="VMZ11" s="85"/>
      <c r="VNA11" s="85"/>
      <c r="VNB11" s="85"/>
      <c r="VNC11" s="85"/>
      <c r="VND11" s="85"/>
      <c r="VNE11" s="85"/>
      <c r="VNF11" s="85"/>
      <c r="VNG11" s="85"/>
      <c r="VNH11" s="85"/>
      <c r="VNI11" s="85"/>
      <c r="VNJ11" s="85"/>
      <c r="VNK11" s="85"/>
      <c r="VNL11" s="85"/>
      <c r="VNM11" s="85"/>
      <c r="VNN11" s="85"/>
      <c r="VNO11" s="85"/>
      <c r="VNP11" s="85"/>
      <c r="VNQ11" s="85"/>
      <c r="VNR11" s="85"/>
      <c r="VNS11" s="85"/>
      <c r="VNT11" s="85"/>
      <c r="VNU11" s="85"/>
      <c r="VNV11" s="85"/>
      <c r="VNW11" s="85"/>
      <c r="VNX11" s="85"/>
      <c r="VNY11" s="85"/>
      <c r="VNZ11" s="85"/>
      <c r="VOA11" s="85"/>
      <c r="VOB11" s="85"/>
      <c r="VOC11" s="85"/>
      <c r="VOD11" s="85"/>
      <c r="VOE11" s="85"/>
      <c r="VOF11" s="85"/>
      <c r="VOG11" s="85"/>
      <c r="VOH11" s="85"/>
      <c r="VOI11" s="85"/>
      <c r="VOJ11" s="85"/>
      <c r="VOK11" s="85"/>
      <c r="VOL11" s="85"/>
      <c r="VOM11" s="85"/>
      <c r="VON11" s="85"/>
      <c r="VOO11" s="85"/>
      <c r="VOP11" s="85"/>
      <c r="VOQ11" s="85"/>
      <c r="VOR11" s="85"/>
      <c r="VOS11" s="85"/>
      <c r="VOT11" s="85"/>
      <c r="VOU11" s="85"/>
      <c r="VOV11" s="85"/>
      <c r="VOW11" s="85"/>
      <c r="VOX11" s="85"/>
      <c r="VOY11" s="85"/>
      <c r="VOZ11" s="85"/>
      <c r="VPA11" s="85"/>
      <c r="VPB11" s="85"/>
      <c r="VPC11" s="85"/>
      <c r="VPD11" s="85"/>
      <c r="VPE11" s="85"/>
      <c r="VPF11" s="85"/>
      <c r="VPG11" s="85"/>
      <c r="VPH11" s="85"/>
      <c r="VPI11" s="85"/>
      <c r="VPJ11" s="85"/>
      <c r="VPK11" s="85"/>
      <c r="VPL11" s="85"/>
      <c r="VPM11" s="85"/>
      <c r="VPN11" s="85"/>
      <c r="VPO11" s="85"/>
      <c r="VPP11" s="85"/>
      <c r="VPQ11" s="85"/>
      <c r="VPR11" s="85"/>
      <c r="VPS11" s="85"/>
      <c r="VPT11" s="85"/>
      <c r="VPU11" s="85"/>
      <c r="VPV11" s="85"/>
      <c r="VPW11" s="85"/>
      <c r="VPX11" s="85"/>
      <c r="VPY11" s="85"/>
      <c r="VPZ11" s="85"/>
      <c r="VQA11" s="85"/>
      <c r="VQB11" s="85"/>
      <c r="VQC11" s="85"/>
      <c r="VQD11" s="85"/>
      <c r="VQE11" s="85"/>
      <c r="VQF11" s="85"/>
      <c r="VQG11" s="85"/>
      <c r="VQH11" s="85"/>
      <c r="VQI11" s="85"/>
      <c r="VQJ11" s="85"/>
      <c r="VQK11" s="85"/>
      <c r="VQL11" s="85"/>
      <c r="VQM11" s="85"/>
      <c r="VQN11" s="85"/>
      <c r="VQO11" s="85"/>
      <c r="VQP11" s="85"/>
      <c r="VQQ11" s="85"/>
      <c r="VQR11" s="85"/>
      <c r="VQS11" s="85"/>
      <c r="VQT11" s="85"/>
      <c r="VQU11" s="85"/>
      <c r="VQV11" s="85"/>
      <c r="VQW11" s="85"/>
      <c r="VQX11" s="85"/>
      <c r="VQY11" s="85"/>
      <c r="VQZ11" s="85"/>
      <c r="VRA11" s="85"/>
      <c r="VRB11" s="85"/>
      <c r="VRC11" s="85"/>
      <c r="VRD11" s="85"/>
      <c r="VRE11" s="85"/>
      <c r="VRF11" s="85"/>
      <c r="VRG11" s="85"/>
      <c r="VRH11" s="85"/>
      <c r="VRI11" s="85"/>
      <c r="VRJ11" s="85"/>
      <c r="VRK11" s="85"/>
      <c r="VRL11" s="85"/>
      <c r="VRM11" s="85"/>
      <c r="VRN11" s="85"/>
      <c r="VRO11" s="85"/>
      <c r="VRP11" s="85"/>
      <c r="VRQ11" s="85"/>
      <c r="VRR11" s="85"/>
      <c r="VRS11" s="85"/>
      <c r="VRT11" s="85"/>
      <c r="VRU11" s="85"/>
      <c r="VRV11" s="85"/>
      <c r="VRW11" s="85"/>
      <c r="VRX11" s="85"/>
      <c r="VRY11" s="85"/>
      <c r="VRZ11" s="85"/>
      <c r="VSA11" s="85"/>
      <c r="VSB11" s="85"/>
      <c r="VSC11" s="85"/>
      <c r="VSD11" s="85"/>
      <c r="VSE11" s="85"/>
      <c r="VSF11" s="85"/>
      <c r="VSG11" s="85"/>
      <c r="VSH11" s="85"/>
      <c r="VSI11" s="85"/>
      <c r="VSJ11" s="85"/>
      <c r="VSK11" s="85"/>
      <c r="VSL11" s="85"/>
      <c r="VSM11" s="85"/>
      <c r="VSN11" s="85"/>
      <c r="VSO11" s="85"/>
      <c r="VSP11" s="85"/>
      <c r="VSQ11" s="85"/>
      <c r="VSR11" s="85"/>
      <c r="VSS11" s="85"/>
      <c r="VST11" s="85"/>
      <c r="VSU11" s="85"/>
      <c r="VSV11" s="85"/>
      <c r="VSW11" s="85"/>
      <c r="VSX11" s="85"/>
      <c r="VSY11" s="85"/>
      <c r="VSZ11" s="85"/>
      <c r="VTA11" s="85"/>
      <c r="VTB11" s="85"/>
      <c r="VTC11" s="85"/>
      <c r="VTD11" s="85"/>
      <c r="VTE11" s="85"/>
      <c r="VTF11" s="85"/>
      <c r="VTG11" s="85"/>
      <c r="VTH11" s="85"/>
      <c r="VTI11" s="85"/>
      <c r="VTJ11" s="85"/>
      <c r="VTK11" s="85"/>
      <c r="VTL11" s="85"/>
      <c r="VTM11" s="85"/>
      <c r="VTN11" s="85"/>
      <c r="VTO11" s="85"/>
      <c r="VTP11" s="85"/>
      <c r="VTQ11" s="85"/>
      <c r="VTR11" s="85"/>
      <c r="VTS11" s="85"/>
      <c r="VTT11" s="85"/>
      <c r="VTU11" s="85"/>
      <c r="VTV11" s="85"/>
      <c r="VTW11" s="85"/>
      <c r="VTX11" s="85"/>
      <c r="VTY11" s="85"/>
      <c r="VTZ11" s="85"/>
      <c r="VUA11" s="85"/>
      <c r="VUB11" s="85"/>
      <c r="VUC11" s="85"/>
      <c r="VUD11" s="85"/>
      <c r="VUE11" s="85"/>
      <c r="VUF11" s="85"/>
      <c r="VUG11" s="85"/>
      <c r="VUH11" s="85"/>
      <c r="VUI11" s="85"/>
      <c r="VUJ11" s="85"/>
      <c r="VUK11" s="85"/>
      <c r="VUL11" s="85"/>
      <c r="VUM11" s="85"/>
      <c r="VUN11" s="85"/>
      <c r="VUO11" s="85"/>
      <c r="VUP11" s="85"/>
      <c r="VUQ11" s="85"/>
      <c r="VUR11" s="85"/>
      <c r="VUS11" s="85"/>
      <c r="VUT11" s="85"/>
      <c r="VUU11" s="85"/>
      <c r="VUV11" s="85"/>
      <c r="VUW11" s="85"/>
      <c r="VUX11" s="85"/>
      <c r="VUY11" s="85"/>
      <c r="VUZ11" s="85"/>
      <c r="VVA11" s="85"/>
      <c r="VVB11" s="85"/>
      <c r="VVC11" s="85"/>
      <c r="VVD11" s="85"/>
      <c r="VVE11" s="85"/>
      <c r="VVF11" s="85"/>
      <c r="VVG11" s="85"/>
      <c r="VVH11" s="85"/>
      <c r="VVI11" s="85"/>
      <c r="VVJ11" s="85"/>
      <c r="VVK11" s="85"/>
      <c r="VVL11" s="85"/>
      <c r="VVM11" s="85"/>
      <c r="VVN11" s="85"/>
      <c r="VVO11" s="85"/>
      <c r="VVP11" s="85"/>
      <c r="VVQ11" s="85"/>
      <c r="VVR11" s="85"/>
      <c r="VVS11" s="85"/>
      <c r="VVT11" s="85"/>
      <c r="VVU11" s="85"/>
      <c r="VVV11" s="85"/>
      <c r="VVW11" s="85"/>
      <c r="VVX11" s="85"/>
      <c r="VVY11" s="85"/>
      <c r="VVZ11" s="85"/>
      <c r="VWA11" s="85"/>
      <c r="VWB11" s="85"/>
      <c r="VWC11" s="85"/>
      <c r="VWD11" s="85"/>
      <c r="VWE11" s="85"/>
      <c r="VWF11" s="85"/>
      <c r="VWG11" s="85"/>
      <c r="VWH11" s="85"/>
      <c r="VWI11" s="85"/>
      <c r="VWJ11" s="85"/>
      <c r="VWK11" s="85"/>
      <c r="VWL11" s="85"/>
      <c r="VWM11" s="85"/>
      <c r="VWN11" s="85"/>
      <c r="VWO11" s="85"/>
      <c r="VWP11" s="85"/>
      <c r="VWQ11" s="85"/>
      <c r="VWR11" s="85"/>
      <c r="VWS11" s="85"/>
      <c r="VWT11" s="85"/>
      <c r="VWU11" s="85"/>
      <c r="VWV11" s="85"/>
      <c r="VWW11" s="85"/>
      <c r="VWX11" s="85"/>
      <c r="VWY11" s="85"/>
      <c r="VWZ11" s="85"/>
      <c r="VXA11" s="85"/>
      <c r="VXB11" s="85"/>
      <c r="VXC11" s="85"/>
      <c r="VXD11" s="85"/>
      <c r="VXE11" s="85"/>
      <c r="VXF11" s="85"/>
      <c r="VXG11" s="85"/>
      <c r="VXH11" s="85"/>
      <c r="VXI11" s="85"/>
      <c r="VXJ11" s="85"/>
      <c r="VXK11" s="85"/>
      <c r="VXL11" s="85"/>
      <c r="VXM11" s="85"/>
      <c r="VXN11" s="85"/>
      <c r="VXO11" s="85"/>
      <c r="VXP11" s="85"/>
      <c r="VXQ11" s="85"/>
      <c r="VXR11" s="85"/>
      <c r="VXS11" s="85"/>
      <c r="VXT11" s="85"/>
      <c r="VXU11" s="85"/>
      <c r="VXV11" s="85"/>
      <c r="VXW11" s="85"/>
      <c r="VXX11" s="85"/>
      <c r="VXY11" s="85"/>
      <c r="VXZ11" s="85"/>
      <c r="VYA11" s="85"/>
      <c r="VYB11" s="85"/>
      <c r="VYC11" s="85"/>
      <c r="VYD11" s="85"/>
      <c r="VYE11" s="85"/>
      <c r="VYF11" s="85"/>
      <c r="VYG11" s="85"/>
      <c r="VYH11" s="85"/>
      <c r="VYI11" s="85"/>
      <c r="VYJ11" s="85"/>
      <c r="VYK11" s="85"/>
      <c r="VYL11" s="85"/>
      <c r="VYM11" s="85"/>
      <c r="VYN11" s="85"/>
      <c r="VYO11" s="85"/>
      <c r="VYP11" s="85"/>
      <c r="VYQ11" s="85"/>
      <c r="VYR11" s="85"/>
      <c r="VYS11" s="85"/>
      <c r="VYT11" s="85"/>
      <c r="VYU11" s="85"/>
      <c r="VYV11" s="85"/>
      <c r="VYW11" s="85"/>
      <c r="VYX11" s="85"/>
      <c r="VYY11" s="85"/>
      <c r="VYZ11" s="85"/>
      <c r="VZA11" s="85"/>
      <c r="VZB11" s="85"/>
      <c r="VZC11" s="85"/>
      <c r="VZD11" s="85"/>
      <c r="VZE11" s="85"/>
      <c r="VZF11" s="85"/>
      <c r="VZG11" s="85"/>
      <c r="VZH11" s="85"/>
      <c r="VZI11" s="85"/>
      <c r="VZJ11" s="85"/>
      <c r="VZK11" s="85"/>
      <c r="VZL11" s="85"/>
      <c r="VZM11" s="85"/>
      <c r="VZN11" s="85"/>
      <c r="VZO11" s="85"/>
      <c r="VZP11" s="85"/>
      <c r="VZQ11" s="85"/>
      <c r="VZR11" s="85"/>
      <c r="VZS11" s="85"/>
      <c r="VZT11" s="85"/>
      <c r="VZU11" s="85"/>
      <c r="VZV11" s="85"/>
      <c r="VZW11" s="85"/>
      <c r="VZX11" s="85"/>
      <c r="VZY11" s="85"/>
      <c r="VZZ11" s="85"/>
      <c r="WAA11" s="85"/>
      <c r="WAB11" s="85"/>
      <c r="WAC11" s="85"/>
      <c r="WAD11" s="85"/>
      <c r="WAE11" s="85"/>
      <c r="WAF11" s="85"/>
      <c r="WAG11" s="85"/>
      <c r="WAH11" s="85"/>
      <c r="WAI11" s="85"/>
      <c r="WAJ11" s="85"/>
      <c r="WAK11" s="85"/>
      <c r="WAL11" s="85"/>
      <c r="WAM11" s="85"/>
      <c r="WAN11" s="85"/>
      <c r="WAO11" s="85"/>
      <c r="WAP11" s="85"/>
      <c r="WAQ11" s="85"/>
      <c r="WAR11" s="85"/>
      <c r="WAS11" s="85"/>
      <c r="WAT11" s="85"/>
      <c r="WAU11" s="85"/>
      <c r="WAV11" s="85"/>
      <c r="WAW11" s="85"/>
      <c r="WAX11" s="85"/>
      <c r="WAY11" s="85"/>
      <c r="WAZ11" s="85"/>
      <c r="WBA11" s="85"/>
      <c r="WBB11" s="85"/>
      <c r="WBC11" s="85"/>
      <c r="WBD11" s="85"/>
      <c r="WBE11" s="85"/>
      <c r="WBF11" s="85"/>
      <c r="WBG11" s="85"/>
      <c r="WBH11" s="85"/>
      <c r="WBI11" s="85"/>
      <c r="WBJ11" s="85"/>
      <c r="WBK11" s="85"/>
      <c r="WBL11" s="85"/>
      <c r="WBM11" s="85"/>
      <c r="WBN11" s="85"/>
      <c r="WBO11" s="85"/>
      <c r="WBP11" s="85"/>
      <c r="WBQ11" s="85"/>
      <c r="WBR11" s="85"/>
      <c r="WBS11" s="85"/>
      <c r="WBT11" s="85"/>
      <c r="WBU11" s="85"/>
      <c r="WBV11" s="85"/>
      <c r="WBW11" s="85"/>
      <c r="WBX11" s="85"/>
      <c r="WBY11" s="85"/>
      <c r="WBZ11" s="85"/>
      <c r="WCA11" s="85"/>
      <c r="WCB11" s="85"/>
      <c r="WCC11" s="85"/>
      <c r="WCD11" s="85"/>
      <c r="WCE11" s="85"/>
      <c r="WCF11" s="85"/>
      <c r="WCG11" s="85"/>
      <c r="WCH11" s="85"/>
      <c r="WCI11" s="85"/>
      <c r="WCJ11" s="85"/>
      <c r="WCK11" s="85"/>
      <c r="WCL11" s="85"/>
      <c r="WCM11" s="85"/>
      <c r="WCN11" s="85"/>
      <c r="WCO11" s="85"/>
      <c r="WCP11" s="85"/>
      <c r="WCQ11" s="85"/>
      <c r="WCR11" s="85"/>
      <c r="WCS11" s="85"/>
      <c r="WCT11" s="85"/>
      <c r="WCU11" s="85"/>
      <c r="WCV11" s="85"/>
      <c r="WCW11" s="85"/>
      <c r="WCX11" s="85"/>
      <c r="WCY11" s="85"/>
      <c r="WCZ11" s="85"/>
      <c r="WDA11" s="85"/>
      <c r="WDB11" s="85"/>
      <c r="WDC11" s="85"/>
      <c r="WDD11" s="85"/>
      <c r="WDE11" s="85"/>
      <c r="WDF11" s="85"/>
      <c r="WDG11" s="85"/>
      <c r="WDH11" s="85"/>
      <c r="WDI11" s="85"/>
      <c r="WDJ11" s="85"/>
      <c r="WDK11" s="85"/>
      <c r="WDL11" s="85"/>
      <c r="WDM11" s="85"/>
      <c r="WDN11" s="85"/>
      <c r="WDO11" s="85"/>
      <c r="WDP11" s="85"/>
      <c r="WDQ11" s="85"/>
      <c r="WDR11" s="85"/>
      <c r="WDS11" s="85"/>
      <c r="WDT11" s="85"/>
      <c r="WDU11" s="85"/>
      <c r="WDV11" s="85"/>
      <c r="WDW11" s="85"/>
      <c r="WDX11" s="85"/>
      <c r="WDY11" s="85"/>
      <c r="WDZ11" s="85"/>
      <c r="WEA11" s="85"/>
      <c r="WEB11" s="85"/>
      <c r="WEC11" s="85"/>
      <c r="WED11" s="85"/>
      <c r="WEE11" s="85"/>
      <c r="WEF11" s="85"/>
      <c r="WEG11" s="85"/>
      <c r="WEH11" s="85"/>
      <c r="WEI11" s="85"/>
      <c r="WEJ11" s="85"/>
      <c r="WEK11" s="85"/>
      <c r="WEL11" s="85"/>
      <c r="WEM11" s="85"/>
      <c r="WEN11" s="85"/>
      <c r="WEO11" s="85"/>
      <c r="WEP11" s="85"/>
      <c r="WEQ11" s="85"/>
      <c r="WER11" s="85"/>
      <c r="WES11" s="85"/>
      <c r="WET11" s="85"/>
      <c r="WEU11" s="85"/>
      <c r="WEV11" s="85"/>
      <c r="WEW11" s="85"/>
      <c r="WEX11" s="85"/>
      <c r="WEY11" s="85"/>
      <c r="WEZ11" s="85"/>
      <c r="WFA11" s="85"/>
      <c r="WFB11" s="85"/>
      <c r="WFC11" s="85"/>
      <c r="WFD11" s="85"/>
      <c r="WFE11" s="85"/>
      <c r="WFF11" s="85"/>
      <c r="WFG11" s="85"/>
      <c r="WFH11" s="85"/>
      <c r="WFI11" s="85"/>
      <c r="WFJ11" s="85"/>
      <c r="WFK11" s="85"/>
      <c r="WFL11" s="85"/>
      <c r="WFM11" s="85"/>
      <c r="WFN11" s="85"/>
      <c r="WFO11" s="85"/>
      <c r="WFP11" s="85"/>
      <c r="WFQ11" s="85"/>
      <c r="WFR11" s="85"/>
      <c r="WFS11" s="85"/>
      <c r="WFT11" s="85"/>
      <c r="WFU11" s="85"/>
      <c r="WFV11" s="85"/>
      <c r="WFW11" s="85"/>
      <c r="WFX11" s="85"/>
      <c r="WFY11" s="85"/>
      <c r="WFZ11" s="85"/>
      <c r="WGA11" s="85"/>
      <c r="WGB11" s="85"/>
      <c r="WGC11" s="85"/>
      <c r="WGD11" s="85"/>
      <c r="WGE11" s="85"/>
      <c r="WGF11" s="85"/>
      <c r="WGG11" s="85"/>
      <c r="WGH11" s="85"/>
      <c r="WGI11" s="85"/>
      <c r="WGJ11" s="85"/>
      <c r="WGK11" s="85"/>
      <c r="WGL11" s="85"/>
      <c r="WGM11" s="85"/>
      <c r="WGN11" s="85"/>
      <c r="WGO11" s="85"/>
      <c r="WGP11" s="85"/>
      <c r="WGQ11" s="85"/>
      <c r="WGR11" s="85"/>
      <c r="WGS11" s="85"/>
      <c r="WGT11" s="85"/>
      <c r="WGU11" s="85"/>
      <c r="WGV11" s="85"/>
      <c r="WGW11" s="85"/>
      <c r="WGX11" s="85"/>
      <c r="WGY11" s="85"/>
      <c r="WGZ11" s="85"/>
      <c r="WHA11" s="85"/>
      <c r="WHB11" s="85"/>
      <c r="WHC11" s="85"/>
      <c r="WHD11" s="85"/>
      <c r="WHE11" s="85"/>
      <c r="WHF11" s="85"/>
      <c r="WHG11" s="85"/>
      <c r="WHH11" s="85"/>
      <c r="WHI11" s="85"/>
      <c r="WHJ11" s="85"/>
      <c r="WHK11" s="85"/>
      <c r="WHL11" s="85"/>
      <c r="WHM11" s="85"/>
      <c r="WHN11" s="85"/>
      <c r="WHO11" s="85"/>
      <c r="WHP11" s="85"/>
      <c r="WHQ11" s="85"/>
      <c r="WHR11" s="85"/>
      <c r="WHS11" s="85"/>
      <c r="WHT11" s="85"/>
      <c r="WHU11" s="85"/>
      <c r="WHV11" s="85"/>
      <c r="WHW11" s="85"/>
      <c r="WHX11" s="85"/>
      <c r="WHY11" s="85"/>
      <c r="WHZ11" s="85"/>
      <c r="WIA11" s="85"/>
      <c r="WIB11" s="85"/>
      <c r="WIC11" s="85"/>
      <c r="WID11" s="85"/>
      <c r="WIE11" s="85"/>
      <c r="WIF11" s="85"/>
      <c r="WIG11" s="85"/>
      <c r="WIH11" s="85"/>
      <c r="WII11" s="85"/>
      <c r="WIJ11" s="85"/>
      <c r="WIK11" s="85"/>
      <c r="WIL11" s="85"/>
      <c r="WIM11" s="85"/>
      <c r="WIN11" s="85"/>
      <c r="WIO11" s="85"/>
      <c r="WIP11" s="85"/>
      <c r="WIQ11" s="85"/>
      <c r="WIR11" s="85"/>
      <c r="WIS11" s="85"/>
      <c r="WIT11" s="85"/>
      <c r="WIU11" s="85"/>
      <c r="WIV11" s="85"/>
      <c r="WIW11" s="85"/>
      <c r="WIX11" s="85"/>
      <c r="WIY11" s="85"/>
      <c r="WIZ11" s="85"/>
      <c r="WJA11" s="85"/>
      <c r="WJB11" s="85"/>
      <c r="WJC11" s="85"/>
      <c r="WJD11" s="85"/>
      <c r="WJE11" s="85"/>
      <c r="WJF11" s="85"/>
      <c r="WJG11" s="85"/>
      <c r="WJH11" s="85"/>
      <c r="WJI11" s="85"/>
      <c r="WJJ11" s="85"/>
      <c r="WJK11" s="85"/>
      <c r="WJL11" s="85"/>
      <c r="WJM11" s="85"/>
      <c r="WJN11" s="85"/>
      <c r="WJO11" s="85"/>
      <c r="WJP11" s="85"/>
      <c r="WJQ11" s="85"/>
      <c r="WJR11" s="85"/>
      <c r="WJS11" s="85"/>
      <c r="WJT11" s="85"/>
      <c r="WJU11" s="85"/>
      <c r="WJV11" s="85"/>
      <c r="WJW11" s="85"/>
      <c r="WJX11" s="85"/>
      <c r="WJY11" s="85"/>
      <c r="WJZ11" s="85"/>
      <c r="WKA11" s="85"/>
      <c r="WKB11" s="85"/>
      <c r="WKC11" s="85"/>
      <c r="WKD11" s="85"/>
      <c r="WKE11" s="85"/>
      <c r="WKF11" s="85"/>
      <c r="WKG11" s="85"/>
      <c r="WKH11" s="85"/>
      <c r="WKI11" s="85"/>
      <c r="WKJ11" s="85"/>
      <c r="WKK11" s="85"/>
      <c r="WKL11" s="85"/>
      <c r="WKM11" s="85"/>
      <c r="WKN11" s="85"/>
      <c r="WKO11" s="85"/>
      <c r="WKP11" s="85"/>
      <c r="WKQ11" s="85"/>
      <c r="WKR11" s="85"/>
      <c r="WKS11" s="85"/>
      <c r="WKT11" s="85"/>
      <c r="WKU11" s="85"/>
      <c r="WKV11" s="85"/>
      <c r="WKW11" s="85"/>
      <c r="WKX11" s="85"/>
      <c r="WKY11" s="85"/>
      <c r="WKZ11" s="85"/>
      <c r="WLA11" s="85"/>
      <c r="WLB11" s="85"/>
      <c r="WLC11" s="85"/>
      <c r="WLD11" s="85"/>
      <c r="WLE11" s="85"/>
      <c r="WLF11" s="85"/>
      <c r="WLG11" s="85"/>
      <c r="WLH11" s="85"/>
      <c r="WLI11" s="85"/>
      <c r="WLJ11" s="85"/>
      <c r="WLK11" s="85"/>
      <c r="WLL11" s="85"/>
      <c r="WLM11" s="85"/>
      <c r="WLN11" s="85"/>
      <c r="WLO11" s="85"/>
      <c r="WLP11" s="85"/>
      <c r="WLQ11" s="85"/>
      <c r="WLR11" s="85"/>
      <c r="WLS11" s="85"/>
      <c r="WLT11" s="85"/>
      <c r="WLU11" s="85"/>
      <c r="WLV11" s="85"/>
      <c r="WLW11" s="85"/>
      <c r="WLX11" s="85"/>
      <c r="WLY11" s="85"/>
      <c r="WLZ11" s="85"/>
      <c r="WMA11" s="85"/>
      <c r="WMB11" s="85"/>
      <c r="WMC11" s="85"/>
      <c r="WMD11" s="85"/>
      <c r="WME11" s="85"/>
      <c r="WMF11" s="85"/>
      <c r="WMG11" s="85"/>
      <c r="WMH11" s="85"/>
      <c r="WMI11" s="85"/>
      <c r="WMJ11" s="85"/>
      <c r="WMK11" s="85"/>
      <c r="WML11" s="85"/>
      <c r="WMM11" s="85"/>
      <c r="WMN11" s="85"/>
      <c r="WMO11" s="85"/>
      <c r="WMP11" s="85"/>
      <c r="WMQ11" s="85"/>
      <c r="WMR11" s="85"/>
      <c r="WMS11" s="85"/>
      <c r="WMT11" s="85"/>
      <c r="WMU11" s="85"/>
      <c r="WMV11" s="85"/>
      <c r="WMW11" s="85"/>
      <c r="WMX11" s="85"/>
      <c r="WMY11" s="85"/>
      <c r="WMZ11" s="85"/>
      <c r="WNA11" s="85"/>
      <c r="WNB11" s="85"/>
      <c r="WNC11" s="85"/>
      <c r="WND11" s="85"/>
      <c r="WNE11" s="85"/>
      <c r="WNF11" s="85"/>
      <c r="WNG11" s="85"/>
      <c r="WNH11" s="85"/>
      <c r="WNI11" s="85"/>
      <c r="WNJ11" s="85"/>
      <c r="WNK11" s="85"/>
      <c r="WNL11" s="85"/>
      <c r="WNM11" s="85"/>
      <c r="WNN11" s="85"/>
      <c r="WNO11" s="85"/>
      <c r="WNP11" s="85"/>
      <c r="WNQ11" s="85"/>
      <c r="WNR11" s="85"/>
      <c r="WNS11" s="85"/>
      <c r="WNT11" s="85"/>
      <c r="WNU11" s="85"/>
      <c r="WNV11" s="85"/>
      <c r="WNW11" s="85"/>
      <c r="WNX11" s="85"/>
      <c r="WNY11" s="85"/>
      <c r="WNZ11" s="85"/>
      <c r="WOA11" s="85"/>
      <c r="WOB11" s="85"/>
      <c r="WOC11" s="85"/>
      <c r="WOD11" s="85"/>
      <c r="WOE11" s="85"/>
      <c r="WOF11" s="85"/>
      <c r="WOG11" s="85"/>
      <c r="WOH11" s="85"/>
      <c r="WOI11" s="85"/>
      <c r="WOJ11" s="85"/>
      <c r="WOK11" s="85"/>
      <c r="WOL11" s="85"/>
      <c r="WOM11" s="85"/>
      <c r="WON11" s="85"/>
      <c r="WOO11" s="85"/>
      <c r="WOP11" s="85"/>
      <c r="WOQ11" s="85"/>
      <c r="WOR11" s="85"/>
      <c r="WOS11" s="85"/>
      <c r="WOT11" s="85"/>
      <c r="WOU11" s="85"/>
      <c r="WOV11" s="85"/>
      <c r="WOW11" s="85"/>
      <c r="WOX11" s="85"/>
      <c r="WOY11" s="85"/>
      <c r="WOZ11" s="85"/>
      <c r="WPA11" s="85"/>
      <c r="WPB11" s="85"/>
      <c r="WPC11" s="85"/>
      <c r="WPD11" s="85"/>
      <c r="WPE11" s="85"/>
      <c r="WPF11" s="85"/>
      <c r="WPG11" s="85"/>
      <c r="WPH11" s="85"/>
      <c r="WPI11" s="85"/>
      <c r="WPJ11" s="85"/>
      <c r="WPK11" s="85"/>
      <c r="WPL11" s="85"/>
      <c r="WPM11" s="85"/>
      <c r="WPN11" s="85"/>
      <c r="WPO11" s="85"/>
      <c r="WPP11" s="85"/>
      <c r="WPQ11" s="85"/>
      <c r="WPR11" s="85"/>
      <c r="WPS11" s="85"/>
      <c r="WPT11" s="85"/>
      <c r="WPU11" s="85"/>
      <c r="WPV11" s="85"/>
      <c r="WPW11" s="85"/>
      <c r="WPX11" s="85"/>
      <c r="WPY11" s="85"/>
      <c r="WPZ11" s="85"/>
      <c r="WQA11" s="85"/>
      <c r="WQB11" s="85"/>
      <c r="WQC11" s="85"/>
      <c r="WQD11" s="85"/>
      <c r="WQE11" s="85"/>
      <c r="WQF11" s="85"/>
      <c r="WQG11" s="85"/>
      <c r="WQH11" s="85"/>
      <c r="WQI11" s="85"/>
      <c r="WQJ11" s="85"/>
      <c r="WQK11" s="85"/>
      <c r="WQL11" s="85"/>
      <c r="WQM11" s="85"/>
      <c r="WQN11" s="85"/>
      <c r="WQO11" s="85"/>
      <c r="WQP11" s="85"/>
      <c r="WQQ11" s="85"/>
      <c r="WQR11" s="85"/>
      <c r="WQS11" s="85"/>
      <c r="WQT11" s="85"/>
      <c r="WQU11" s="85"/>
      <c r="WQV11" s="85"/>
      <c r="WQW11" s="85"/>
      <c r="WQX11" s="85"/>
      <c r="WQY11" s="85"/>
      <c r="WQZ11" s="85"/>
      <c r="WRA11" s="85"/>
      <c r="WRB11" s="85"/>
      <c r="WRC11" s="85"/>
      <c r="WRD11" s="85"/>
      <c r="WRE11" s="85"/>
      <c r="WRF11" s="85"/>
      <c r="WRG11" s="85"/>
      <c r="WRH11" s="85"/>
      <c r="WRI11" s="85"/>
      <c r="WRJ11" s="85"/>
      <c r="WRK11" s="85"/>
      <c r="WRL11" s="85"/>
      <c r="WRM11" s="85"/>
      <c r="WRN11" s="85"/>
      <c r="WRO11" s="85"/>
      <c r="WRP11" s="85"/>
      <c r="WRQ11" s="85"/>
      <c r="WRR11" s="85"/>
      <c r="WRS11" s="85"/>
      <c r="WRT11" s="85"/>
      <c r="WRU11" s="85"/>
      <c r="WRV11" s="85"/>
      <c r="WRW11" s="85"/>
      <c r="WRX11" s="85"/>
      <c r="WRY11" s="85"/>
      <c r="WRZ11" s="85"/>
      <c r="WSA11" s="85"/>
      <c r="WSB11" s="85"/>
      <c r="WSC11" s="85"/>
      <c r="WSD11" s="85"/>
      <c r="WSE11" s="85"/>
      <c r="WSF11" s="85"/>
      <c r="WSG11" s="85"/>
      <c r="WSH11" s="85"/>
      <c r="WSI11" s="85"/>
      <c r="WSJ11" s="85"/>
      <c r="WSK11" s="85"/>
      <c r="WSL11" s="85"/>
      <c r="WSM11" s="85"/>
      <c r="WSN11" s="85"/>
      <c r="WSO11" s="85"/>
      <c r="WSP11" s="85"/>
      <c r="WSQ11" s="85"/>
      <c r="WSR11" s="85"/>
      <c r="WSS11" s="85"/>
      <c r="WST11" s="85"/>
      <c r="WSU11" s="85"/>
      <c r="WSV11" s="85"/>
      <c r="WSW11" s="85"/>
      <c r="WSX11" s="85"/>
      <c r="WSY11" s="85"/>
      <c r="WSZ11" s="85"/>
      <c r="WTA11" s="85"/>
      <c r="WTB11" s="85"/>
      <c r="WTC11" s="85"/>
      <c r="WTD11" s="85"/>
      <c r="WTE11" s="85"/>
      <c r="WTF11" s="85"/>
      <c r="WTG11" s="85"/>
      <c r="WTH11" s="85"/>
      <c r="WTI11" s="85"/>
      <c r="WTJ11" s="85"/>
      <c r="WTK11" s="85"/>
      <c r="WTL11" s="85"/>
      <c r="WTM11" s="85"/>
      <c r="WTN11" s="85"/>
      <c r="WTO11" s="85"/>
      <c r="WTP11" s="85"/>
      <c r="WTQ11" s="85"/>
      <c r="WTR11" s="85"/>
      <c r="WTS11" s="85"/>
      <c r="WTT11" s="85"/>
      <c r="WTU11" s="85"/>
      <c r="WTV11" s="85"/>
      <c r="WTW11" s="85"/>
      <c r="WTX11" s="85"/>
      <c r="WTY11" s="85"/>
      <c r="WTZ11" s="85"/>
      <c r="WUA11" s="85"/>
      <c r="WUB11" s="85"/>
      <c r="WUC11" s="85"/>
      <c r="WUD11" s="85"/>
      <c r="WUE11" s="85"/>
      <c r="WUF11" s="85"/>
      <c r="WUG11" s="85"/>
      <c r="WUH11" s="85"/>
      <c r="WUI11" s="85"/>
      <c r="WUJ11" s="85"/>
      <c r="WUK11" s="85"/>
      <c r="WUL11" s="85"/>
      <c r="WUM11" s="85"/>
      <c r="WUN11" s="85"/>
      <c r="WUO11" s="85"/>
      <c r="WUP11" s="85"/>
      <c r="WUQ11" s="85"/>
      <c r="WUR11" s="85"/>
      <c r="WUS11" s="85"/>
      <c r="WUT11" s="85"/>
      <c r="WUU11" s="85"/>
      <c r="WUV11" s="85"/>
      <c r="WUW11" s="85"/>
      <c r="WUX11" s="85"/>
      <c r="WUY11" s="85"/>
      <c r="WUZ11" s="85"/>
      <c r="WVA11" s="85"/>
      <c r="WVB11" s="85"/>
      <c r="WVC11" s="85"/>
      <c r="WVD11" s="85"/>
      <c r="WVE11" s="85"/>
      <c r="WVF11" s="85"/>
      <c r="WVG11" s="85"/>
      <c r="WVH11" s="85"/>
      <c r="WVI11" s="85"/>
      <c r="WVJ11" s="85"/>
      <c r="WVK11" s="85"/>
      <c r="WVL11" s="85"/>
      <c r="WVM11" s="85"/>
      <c r="WVN11" s="85"/>
      <c r="WVO11" s="85"/>
      <c r="WVP11" s="85"/>
      <c r="WVQ11" s="85"/>
      <c r="WVR11" s="85"/>
      <c r="WVS11" s="85"/>
      <c r="WVT11" s="85"/>
      <c r="WVU11" s="85"/>
      <c r="WVV11" s="85"/>
      <c r="WVW11" s="85"/>
      <c r="WVX11" s="85"/>
      <c r="WVY11" s="85"/>
      <c r="WVZ11" s="85"/>
      <c r="WWA11" s="85"/>
      <c r="WWB11" s="85"/>
      <c r="WWC11" s="85"/>
      <c r="WWD11" s="85"/>
      <c r="WWE11" s="85"/>
      <c r="WWF11" s="85"/>
      <c r="WWG11" s="85"/>
      <c r="WWH11" s="85"/>
      <c r="WWI11" s="85"/>
      <c r="WWJ11" s="85"/>
      <c r="WWK11" s="85"/>
      <c r="WWL11" s="85"/>
      <c r="WWM11" s="85"/>
      <c r="WWN11" s="85"/>
      <c r="WWO11" s="85"/>
      <c r="WWP11" s="85"/>
      <c r="WWQ11" s="85"/>
      <c r="WWR11" s="85"/>
      <c r="WWS11" s="85"/>
      <c r="WWT11" s="85"/>
      <c r="WWU11" s="85"/>
      <c r="WWV11" s="85"/>
      <c r="WWW11" s="85"/>
      <c r="WWX11" s="85"/>
      <c r="WWY11" s="85"/>
      <c r="WWZ11" s="85"/>
      <c r="WXA11" s="85"/>
      <c r="WXB11" s="85"/>
      <c r="WXC11" s="85"/>
      <c r="WXD11" s="85"/>
      <c r="WXE11" s="85"/>
      <c r="WXF11" s="85"/>
      <c r="WXG11" s="85"/>
      <c r="WXH11" s="85"/>
      <c r="WXI11" s="85"/>
      <c r="WXJ11" s="85"/>
      <c r="WXK11" s="85"/>
      <c r="WXL11" s="85"/>
      <c r="WXM11" s="85"/>
      <c r="WXN11" s="85"/>
      <c r="WXO11" s="85"/>
      <c r="WXP11" s="85"/>
      <c r="WXQ11" s="85"/>
      <c r="WXR11" s="85"/>
      <c r="WXS11" s="85"/>
      <c r="WXT11" s="85"/>
      <c r="WXU11" s="85"/>
      <c r="WXV11" s="85"/>
      <c r="WXW11" s="85"/>
      <c r="WXX11" s="85"/>
      <c r="WXY11" s="85"/>
      <c r="WXZ11" s="85"/>
      <c r="WYA11" s="85"/>
      <c r="WYB11" s="85"/>
      <c r="WYC11" s="85"/>
      <c r="WYD11" s="85"/>
      <c r="WYE11" s="85"/>
      <c r="WYF11" s="85"/>
      <c r="WYG11" s="85"/>
      <c r="WYH11" s="85"/>
      <c r="WYI11" s="85"/>
      <c r="WYJ11" s="85"/>
      <c r="WYK11" s="85"/>
      <c r="WYL11" s="85"/>
      <c r="WYM11" s="85"/>
      <c r="WYN11" s="85"/>
      <c r="WYO11" s="85"/>
      <c r="WYP11" s="85"/>
      <c r="WYQ11" s="85"/>
      <c r="WYR11" s="85"/>
      <c r="WYS11" s="85"/>
      <c r="WYT11" s="85"/>
      <c r="WYU11" s="85"/>
      <c r="WYV11" s="85"/>
      <c r="WYW11" s="85"/>
      <c r="WYX11" s="85"/>
      <c r="WYY11" s="85"/>
      <c r="WYZ11" s="85"/>
      <c r="WZA11" s="85"/>
      <c r="WZB11" s="85"/>
      <c r="WZC11" s="85"/>
      <c r="WZD11" s="85"/>
      <c r="WZE11" s="85"/>
      <c r="WZF11" s="85"/>
      <c r="WZG11" s="85"/>
      <c r="WZH11" s="85"/>
      <c r="WZI11" s="85"/>
      <c r="WZJ11" s="85"/>
      <c r="WZK11" s="85"/>
      <c r="WZL11" s="85"/>
      <c r="WZM11" s="85"/>
      <c r="WZN11" s="85"/>
      <c r="WZO11" s="85"/>
      <c r="WZP11" s="85"/>
      <c r="WZQ11" s="85"/>
      <c r="WZR11" s="85"/>
      <c r="WZS11" s="85"/>
      <c r="WZT11" s="85"/>
      <c r="WZU11" s="85"/>
      <c r="WZV11" s="85"/>
      <c r="WZW11" s="85"/>
      <c r="WZX11" s="85"/>
      <c r="WZY11" s="85"/>
      <c r="WZZ11" s="85"/>
      <c r="XAA11" s="85"/>
      <c r="XAB11" s="85"/>
      <c r="XAC11" s="85"/>
      <c r="XAD11" s="85"/>
      <c r="XAE11" s="85"/>
      <c r="XAF11" s="85"/>
      <c r="XAG11" s="85"/>
      <c r="XAH11" s="85"/>
      <c r="XAI11" s="85"/>
      <c r="XAJ11" s="85"/>
      <c r="XAK11" s="85"/>
      <c r="XAL11" s="85"/>
      <c r="XAM11" s="85"/>
      <c r="XAN11" s="85"/>
      <c r="XAO11" s="85"/>
      <c r="XAP11" s="85"/>
      <c r="XAQ11" s="85"/>
      <c r="XAR11" s="85"/>
      <c r="XAS11" s="85"/>
      <c r="XAT11" s="85"/>
      <c r="XAU11" s="85"/>
      <c r="XAV11" s="85"/>
      <c r="XAW11" s="85"/>
      <c r="XAX11" s="85"/>
      <c r="XAY11" s="85"/>
      <c r="XAZ11" s="85"/>
      <c r="XBA11" s="85"/>
      <c r="XBB11" s="85"/>
      <c r="XBC11" s="85"/>
      <c r="XBD11" s="85"/>
      <c r="XBE11" s="85"/>
      <c r="XBF11" s="85"/>
      <c r="XBG11" s="85"/>
      <c r="XBH11" s="85"/>
      <c r="XBI11" s="85"/>
      <c r="XBJ11" s="85"/>
      <c r="XBK11" s="85"/>
      <c r="XBL11" s="85"/>
      <c r="XBM11" s="85"/>
      <c r="XBN11" s="85"/>
      <c r="XBO11" s="85"/>
      <c r="XBP11" s="85"/>
      <c r="XBQ11" s="85"/>
      <c r="XBR11" s="85"/>
      <c r="XBS11" s="85"/>
      <c r="XBT11" s="85"/>
      <c r="XBU11" s="85"/>
      <c r="XBV11" s="85"/>
      <c r="XBW11" s="85"/>
      <c r="XBX11" s="85"/>
      <c r="XBY11" s="85"/>
      <c r="XBZ11" s="85"/>
      <c r="XCA11" s="85"/>
      <c r="XCB11" s="85"/>
      <c r="XCC11" s="85"/>
      <c r="XCD11" s="85"/>
      <c r="XCE11" s="85"/>
      <c r="XCF11" s="85"/>
      <c r="XCG11" s="85"/>
      <c r="XCH11" s="85"/>
      <c r="XCI11" s="85"/>
      <c r="XCJ11" s="85"/>
      <c r="XCK11" s="85"/>
      <c r="XCL11" s="85"/>
      <c r="XCM11" s="85"/>
      <c r="XCN11" s="85"/>
      <c r="XCO11" s="85"/>
      <c r="XCP11" s="85"/>
      <c r="XCQ11" s="85"/>
      <c r="XCR11" s="85"/>
      <c r="XCS11" s="85"/>
      <c r="XCT11" s="85"/>
      <c r="XCU11" s="85"/>
      <c r="XCV11" s="85"/>
      <c r="XCW11" s="85"/>
      <c r="XCX11" s="85"/>
      <c r="XCY11" s="85"/>
      <c r="XCZ11" s="85"/>
      <c r="XDA11" s="85"/>
      <c r="XDB11" s="85"/>
      <c r="XDC11" s="85"/>
      <c r="XDD11" s="85"/>
      <c r="XDE11" s="85"/>
      <c r="XDF11" s="85"/>
      <c r="XDG11" s="85"/>
      <c r="XDH11" s="85"/>
      <c r="XDI11" s="85"/>
      <c r="XDJ11" s="85"/>
      <c r="XDK11" s="85"/>
      <c r="XDL11" s="85"/>
      <c r="XDM11" s="85"/>
      <c r="XDN11" s="85"/>
      <c r="XDO11" s="85"/>
      <c r="XDP11" s="85"/>
      <c r="XDQ11" s="85"/>
      <c r="XDR11" s="85"/>
      <c r="XDS11" s="85"/>
      <c r="XDT11" s="85"/>
      <c r="XDU11" s="85"/>
      <c r="XDV11" s="85"/>
      <c r="XDW11" s="85"/>
      <c r="XDX11" s="85"/>
      <c r="XDY11" s="85"/>
      <c r="XDZ11" s="85"/>
      <c r="XEA11" s="85"/>
      <c r="XEB11" s="85"/>
      <c r="XEC11" s="85"/>
      <c r="XED11" s="85"/>
      <c r="XEE11" s="85"/>
      <c r="XEF11" s="85"/>
      <c r="XEG11" s="85"/>
      <c r="XEH11" s="85"/>
      <c r="XEI11" s="85"/>
      <c r="XEJ11" s="85"/>
    </row>
    <row r="12" spans="1:16364" ht="215.25" hidden="1" customHeight="1" x14ac:dyDescent="0.2">
      <c r="A12" s="345" t="s">
        <v>30</v>
      </c>
      <c r="B12" s="60" t="str">
        <f>IFERROR((VLOOKUP(A12,'Mapa de Proceso'!$C$12:$G$31,5,0)),0)</f>
        <v>d</v>
      </c>
      <c r="C12" s="60">
        <v>3</v>
      </c>
      <c r="D12" s="153" t="str">
        <f t="shared" si="0"/>
        <v>d3</v>
      </c>
      <c r="E12" s="236" t="s">
        <v>133</v>
      </c>
      <c r="F12" s="236"/>
      <c r="G12" s="155" t="s">
        <v>163</v>
      </c>
      <c r="H12" s="155" t="s">
        <v>164</v>
      </c>
      <c r="I12" s="160" t="s">
        <v>136</v>
      </c>
      <c r="J12" s="155" t="s">
        <v>165</v>
      </c>
      <c r="K12" s="183">
        <v>7</v>
      </c>
      <c r="L12" s="185">
        <v>0</v>
      </c>
      <c r="M12" s="186" t="s">
        <v>128</v>
      </c>
      <c r="N12" s="80">
        <f t="shared" si="1"/>
        <v>0</v>
      </c>
      <c r="O12" s="80">
        <f t="shared" si="2"/>
        <v>0.8</v>
      </c>
      <c r="P12" s="80" cm="1">
        <f t="array" ref="P12">_xlfn.IFS($K12=0,0,AND($K12&gt;0,$K12&lt;=2),20%,AND($K12&gt;2,$K12&lt;=24),40%,AND($K12&gt;24,$K12&lt;=60),60%,AND($K12&gt;60,$K12&lt;=360),80%,$K12&gt;360,100%)</f>
        <v>0.4</v>
      </c>
      <c r="Q12" s="80">
        <f t="shared" si="3"/>
        <v>0.8</v>
      </c>
      <c r="R12" s="81">
        <f t="shared" si="4"/>
        <v>9</v>
      </c>
      <c r="S12" s="82" t="str" cm="1">
        <f t="array" ref="S12">IFERROR((_xlfn.IFS(R12=1,"BAJA",R12=2,"BAJA",R12=6,"BAJA",R12=3,"MODERADA",R12=7,"MODERADA",R12=8,"MODERADA",R12=11,"MODERADA",R12=12,"MODERADA",R12=13,"MODERADA",R12=16,"MODERADA",R12=17,"MODERADA",R12=21,"MODERADA",R12=22,"MODERADA",R12=4,"ALTA",R12=9,"ALTA",R12=14,"ALTA",R12=18,"ALTA",R12=19,"ALTA",R12=23,"ALTA",R12=24,"ALTA",R12=5,"EXTREMA",R12=10,"EXTREMA",R12=15,"EXTREMA",R12=20,"EXTREMA",R12=25,"EXTREMA")),0)</f>
        <v>ALTA</v>
      </c>
      <c r="T12" s="83" cm="1">
        <f t="array" ref="T12">IFERROR((MIN(IF('Matriz de Controles'!$A$8:$A$10000='Matriz de Riesgos'!D18,'Matriz de Controles'!$W$8:$W$10000))),0)</f>
        <v>0.24199999999999994</v>
      </c>
      <c r="U12" s="83" cm="1">
        <f t="array" aca="1" ref="U12" ca="1">IFERROR((MIN(IF('Matriz de Controles'!$A$8:$A$10000='Matriz de Riesgos'!D18,'Matriz de Controles'!$Z$8:$Z$10000))),0)</f>
        <v>1</v>
      </c>
      <c r="V12" s="83" t="e" cm="1">
        <f t="array" aca="1" ref="V12" ca="1">_xlfn.IFS(T12=0,0,AND(T12&gt;0%,T12&lt;=20%),20%,AND(T12&gt;20%,T12&lt;=40%),40%,AND(T12&gt;40%,T12&lt;=60%),60%,AND(T12&gt;60%,T12&lt;=80%),80%,AND(T12&gt;80%,T12&lt;=100%),100%)</f>
        <v>#NAME?</v>
      </c>
      <c r="W12" s="83" t="e" cm="1">
        <f t="array" aca="1" ref="W12" ca="1">_xlfn.IFS(U12=0,0,AND(U12&gt;=0%,U12&lt;=20%),20%,AND(U12&gt;20%,U12&lt;=40%),40%,AND(U12&gt;40%,U12&lt;=60%),60%,AND(U12&gt;60%,U12&lt;=80%),80%,AND(76&gt;80%,U12&lt;=100%),100%)</f>
        <v>#NAME?</v>
      </c>
      <c r="X12" s="84" t="e">
        <f t="shared" ca="1" si="5"/>
        <v>#NAME?</v>
      </c>
      <c r="Y12" s="82" cm="1">
        <f t="array" aca="1" ref="Y12" ca="1">IFERROR((_xlfn.IFS(X12=1,"BAJA",X12=2,"BAJA",X12=6,"BAJA",X12=3,"MODERADA",X12=7,"MODERADA",X12=8,"MODERADA",X12=11,"MODERADA",X12=12,"MODERADA",X12=13,"MODERADA",X12=16,"MODERADA",X12=17,"MODERADA",X12=21,"MODERADA",X12=22,"MODERADA",X12=4,"ALTA",X12=9,"ALTA",X12=14,"ALTA",X12=18,"ALTA",X12=19,"ALTA",X12=23,"ALTA",X12=24,"ALTA",X12=5,"EXTREMA",X12=10,"EXTREMA",X12=15,"EXTREMA",X12=20,"EXTREMA",X12=25,"EXTREMA")),0)</f>
        <v>0</v>
      </c>
      <c r="Z12" s="89" cm="1">
        <f t="array" aca="1" ref="Z12" ca="1">IFERROR((_xlfn.IFS(Y12="BAJA","ACEPTAR",Y12="MODERADA","ACEPTAR/REDUCIR(OPCIONAL)",Y12="ALTA","REDUCIR",Y12="EXTREMA","REDUCIR/EVITAR")),0)</f>
        <v>0</v>
      </c>
      <c r="AA12" s="184" t="s">
        <v>129</v>
      </c>
      <c r="AB12" s="260" t="s">
        <v>1069</v>
      </c>
      <c r="AC12" s="260" t="s">
        <v>1069</v>
      </c>
      <c r="AD12" s="260" t="s">
        <v>1069</v>
      </c>
      <c r="AE12" s="260" t="s">
        <v>1068</v>
      </c>
      <c r="AF12" s="260" t="s">
        <v>1068</v>
      </c>
      <c r="AG12" s="260" t="s">
        <v>1069</v>
      </c>
      <c r="AH12" s="274" t="s">
        <v>1152</v>
      </c>
      <c r="AI12" s="276"/>
      <c r="AJ12" s="346"/>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c r="AAH12" s="85"/>
      <c r="AAI12" s="85"/>
      <c r="AAJ12" s="85"/>
      <c r="AAK12" s="85"/>
      <c r="AAL12" s="85"/>
      <c r="AAM12" s="85"/>
      <c r="AAN12" s="85"/>
      <c r="AAO12" s="85"/>
      <c r="AAP12" s="85"/>
      <c r="AAQ12" s="85"/>
      <c r="AAR12" s="85"/>
      <c r="AAS12" s="85"/>
      <c r="AAT12" s="85"/>
      <c r="AAU12" s="85"/>
      <c r="AAV12" s="85"/>
      <c r="AAW12" s="85"/>
      <c r="AAX12" s="85"/>
      <c r="AAY12" s="85"/>
      <c r="AAZ12" s="85"/>
      <c r="ABA12" s="85"/>
      <c r="ABB12" s="85"/>
      <c r="ABC12" s="85"/>
      <c r="ABD12" s="85"/>
      <c r="ABE12" s="85"/>
      <c r="ABF12" s="85"/>
      <c r="ABG12" s="85"/>
      <c r="ABH12" s="85"/>
      <c r="ABI12" s="85"/>
      <c r="ABJ12" s="85"/>
      <c r="ABK12" s="85"/>
      <c r="ABL12" s="85"/>
      <c r="ABM12" s="85"/>
      <c r="ABN12" s="85"/>
      <c r="ABO12" s="85"/>
      <c r="ABP12" s="85"/>
      <c r="ABQ12" s="85"/>
      <c r="ABR12" s="85"/>
      <c r="ABS12" s="85"/>
      <c r="ABT12" s="85"/>
      <c r="ABU12" s="85"/>
      <c r="ABV12" s="85"/>
      <c r="ABW12" s="85"/>
      <c r="ABX12" s="85"/>
      <c r="ABY12" s="85"/>
      <c r="ABZ12" s="85"/>
      <c r="ACA12" s="85"/>
      <c r="ACB12" s="85"/>
      <c r="ACC12" s="85"/>
      <c r="ACD12" s="85"/>
      <c r="ACE12" s="85"/>
      <c r="ACF12" s="85"/>
      <c r="ACG12" s="85"/>
      <c r="ACH12" s="85"/>
      <c r="ACI12" s="85"/>
      <c r="ACJ12" s="85"/>
      <c r="ACK12" s="85"/>
      <c r="ACL12" s="85"/>
      <c r="ACM12" s="85"/>
      <c r="ACN12" s="85"/>
      <c r="ACO12" s="85"/>
      <c r="ACP12" s="85"/>
      <c r="ACQ12" s="85"/>
      <c r="ACR12" s="85"/>
      <c r="ACS12" s="85"/>
      <c r="ACT12" s="85"/>
      <c r="ACU12" s="85"/>
      <c r="ACV12" s="85"/>
      <c r="ACW12" s="85"/>
      <c r="ACX12" s="85"/>
      <c r="ACY12" s="85"/>
      <c r="ACZ12" s="85"/>
      <c r="ADA12" s="85"/>
      <c r="ADB12" s="85"/>
      <c r="ADC12" s="85"/>
      <c r="ADD12" s="85"/>
      <c r="ADE12" s="85"/>
      <c r="ADF12" s="85"/>
      <c r="ADG12" s="85"/>
      <c r="ADH12" s="85"/>
      <c r="ADI12" s="85"/>
      <c r="ADJ12" s="85"/>
      <c r="ADK12" s="85"/>
      <c r="ADL12" s="85"/>
      <c r="ADM12" s="85"/>
      <c r="ADN12" s="85"/>
      <c r="ADO12" s="85"/>
      <c r="ADP12" s="85"/>
      <c r="ADQ12" s="85"/>
      <c r="ADR12" s="85"/>
      <c r="ADS12" s="85"/>
      <c r="ADT12" s="85"/>
      <c r="ADU12" s="85"/>
      <c r="ADV12" s="85"/>
      <c r="ADW12" s="85"/>
      <c r="ADX12" s="85"/>
      <c r="ADY12" s="85"/>
      <c r="ADZ12" s="85"/>
      <c r="AEA12" s="85"/>
      <c r="AEB12" s="85"/>
      <c r="AEC12" s="85"/>
      <c r="AED12" s="85"/>
      <c r="AEE12" s="85"/>
      <c r="AEF12" s="85"/>
      <c r="AEG12" s="85"/>
      <c r="AEH12" s="85"/>
      <c r="AEI12" s="85"/>
      <c r="AEJ12" s="85"/>
      <c r="AEK12" s="85"/>
      <c r="AEL12" s="85"/>
      <c r="AEM12" s="85"/>
      <c r="AEN12" s="85"/>
      <c r="AEO12" s="85"/>
      <c r="AEP12" s="85"/>
      <c r="AEQ12" s="85"/>
      <c r="AER12" s="85"/>
      <c r="AES12" s="85"/>
      <c r="AET12" s="85"/>
      <c r="AEU12" s="85"/>
      <c r="AEV12" s="85"/>
      <c r="AEW12" s="85"/>
      <c r="AEX12" s="85"/>
      <c r="AEY12" s="85"/>
      <c r="AEZ12" s="85"/>
      <c r="AFA12" s="85"/>
      <c r="AFB12" s="85"/>
      <c r="AFC12" s="85"/>
      <c r="AFD12" s="85"/>
      <c r="AFE12" s="85"/>
      <c r="AFF12" s="85"/>
      <c r="AFG12" s="85"/>
      <c r="AFH12" s="85"/>
      <c r="AFI12" s="85"/>
      <c r="AFJ12" s="85"/>
      <c r="AFK12" s="85"/>
      <c r="AFL12" s="85"/>
      <c r="AFM12" s="85"/>
      <c r="AFN12" s="85"/>
      <c r="AFO12" s="85"/>
      <c r="AFP12" s="85"/>
      <c r="AFQ12" s="85"/>
      <c r="AFR12" s="85"/>
      <c r="AFS12" s="85"/>
      <c r="AFT12" s="85"/>
      <c r="AFU12" s="85"/>
      <c r="AFV12" s="85"/>
      <c r="AFW12" s="85"/>
      <c r="AFX12" s="85"/>
      <c r="AFY12" s="85"/>
      <c r="AFZ12" s="85"/>
      <c r="AGA12" s="85"/>
      <c r="AGB12" s="85"/>
      <c r="AGC12" s="85"/>
      <c r="AGD12" s="85"/>
      <c r="AGE12" s="85"/>
      <c r="AGF12" s="85"/>
      <c r="AGG12" s="85"/>
      <c r="AGH12" s="85"/>
      <c r="AGI12" s="85"/>
      <c r="AGJ12" s="85"/>
      <c r="AGK12" s="85"/>
      <c r="AGL12" s="85"/>
      <c r="AGM12" s="85"/>
      <c r="AGN12" s="85"/>
      <c r="AGO12" s="85"/>
      <c r="AGP12" s="85"/>
      <c r="AGQ12" s="85"/>
      <c r="AGR12" s="85"/>
      <c r="AGS12" s="85"/>
      <c r="AGT12" s="85"/>
      <c r="AGU12" s="85"/>
      <c r="AGV12" s="85"/>
      <c r="AGW12" s="85"/>
      <c r="AGX12" s="85"/>
      <c r="AGY12" s="85"/>
      <c r="AGZ12" s="85"/>
      <c r="AHA12" s="85"/>
      <c r="AHB12" s="85"/>
      <c r="AHC12" s="85"/>
      <c r="AHD12" s="85"/>
      <c r="AHE12" s="85"/>
      <c r="AHF12" s="85"/>
      <c r="AHG12" s="85"/>
      <c r="AHH12" s="85"/>
      <c r="AHI12" s="85"/>
      <c r="AHJ12" s="85"/>
      <c r="AHK12" s="85"/>
      <c r="AHL12" s="85"/>
      <c r="AHM12" s="85"/>
      <c r="AHN12" s="85"/>
      <c r="AHO12" s="85"/>
      <c r="AHP12" s="85"/>
      <c r="AHQ12" s="85"/>
      <c r="AHR12" s="85"/>
      <c r="AHS12" s="85"/>
      <c r="AHT12" s="85"/>
      <c r="AHU12" s="85"/>
      <c r="AHV12" s="85"/>
      <c r="AHW12" s="85"/>
      <c r="AHX12" s="85"/>
      <c r="AHY12" s="85"/>
      <c r="AHZ12" s="85"/>
      <c r="AIA12" s="85"/>
      <c r="AIB12" s="85"/>
      <c r="AIC12" s="85"/>
      <c r="AID12" s="85"/>
      <c r="AIE12" s="85"/>
      <c r="AIF12" s="85"/>
      <c r="AIG12" s="85"/>
      <c r="AIH12" s="85"/>
      <c r="AII12" s="85"/>
      <c r="AIJ12" s="85"/>
      <c r="AIK12" s="85"/>
      <c r="AIL12" s="85"/>
      <c r="AIM12" s="85"/>
      <c r="AIN12" s="85"/>
      <c r="AIO12" s="85"/>
      <c r="AIP12" s="85"/>
      <c r="AIQ12" s="85"/>
      <c r="AIR12" s="85"/>
      <c r="AIS12" s="85"/>
      <c r="AIT12" s="85"/>
      <c r="AIU12" s="85"/>
      <c r="AIV12" s="85"/>
      <c r="AIW12" s="85"/>
      <c r="AIX12" s="85"/>
      <c r="AIY12" s="85"/>
      <c r="AIZ12" s="85"/>
      <c r="AJA12" s="85"/>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5"/>
      <c r="AKQ12" s="85"/>
      <c r="AKR12" s="85"/>
      <c r="AKS12" s="85"/>
      <c r="AKT12" s="85"/>
      <c r="AKU12" s="85"/>
      <c r="AKV12" s="85"/>
      <c r="AKW12" s="85"/>
      <c r="AKX12" s="85"/>
      <c r="AKY12" s="85"/>
      <c r="AKZ12" s="85"/>
      <c r="ALA12" s="85"/>
      <c r="ALB12" s="85"/>
      <c r="ALC12" s="85"/>
      <c r="ALD12" s="85"/>
      <c r="ALE12" s="85"/>
      <c r="ALF12" s="85"/>
      <c r="ALG12" s="85"/>
      <c r="ALH12" s="85"/>
      <c r="ALI12" s="85"/>
      <c r="ALJ12" s="85"/>
      <c r="ALK12" s="85"/>
      <c r="ALL12" s="85"/>
      <c r="ALM12" s="85"/>
      <c r="ALN12" s="85"/>
      <c r="ALO12" s="85"/>
      <c r="ALP12" s="85"/>
      <c r="ALQ12" s="85"/>
      <c r="ALR12" s="85"/>
      <c r="ALS12" s="85"/>
      <c r="ALT12" s="85"/>
      <c r="ALU12" s="85"/>
      <c r="ALV12" s="85"/>
      <c r="ALW12" s="85"/>
      <c r="ALX12" s="85"/>
      <c r="ALY12" s="85"/>
      <c r="ALZ12" s="85"/>
      <c r="AMA12" s="85"/>
      <c r="AMB12" s="85"/>
      <c r="AMC12" s="85"/>
      <c r="AMD12" s="85"/>
      <c r="AME12" s="85"/>
      <c r="AMF12" s="85"/>
      <c r="AMG12" s="85"/>
      <c r="AMH12" s="85"/>
      <c r="AMI12" s="85"/>
      <c r="AMJ12" s="85"/>
      <c r="AMK12" s="85"/>
      <c r="AML12" s="85"/>
      <c r="AMM12" s="85"/>
      <c r="AMN12" s="85"/>
      <c r="AMO12" s="85"/>
      <c r="AMP12" s="85"/>
      <c r="AMQ12" s="85"/>
      <c r="AMR12" s="85"/>
      <c r="AMS12" s="85"/>
      <c r="AMT12" s="85"/>
      <c r="AMU12" s="85"/>
      <c r="AMV12" s="85"/>
      <c r="AMW12" s="85"/>
      <c r="AMX12" s="85"/>
      <c r="AMY12" s="85"/>
      <c r="AMZ12" s="85"/>
      <c r="ANA12" s="85"/>
      <c r="ANB12" s="85"/>
      <c r="ANC12" s="85"/>
      <c r="AND12" s="85"/>
      <c r="ANE12" s="85"/>
      <c r="ANF12" s="85"/>
      <c r="ANG12" s="85"/>
      <c r="ANH12" s="85"/>
      <c r="ANI12" s="85"/>
      <c r="ANJ12" s="85"/>
      <c r="ANK12" s="85"/>
      <c r="ANL12" s="85"/>
      <c r="ANM12" s="85"/>
      <c r="ANN12" s="85"/>
      <c r="ANO12" s="85"/>
      <c r="ANP12" s="85"/>
      <c r="ANQ12" s="85"/>
      <c r="ANR12" s="85"/>
      <c r="ANS12" s="85"/>
      <c r="ANT12" s="85"/>
      <c r="ANU12" s="85"/>
      <c r="ANV12" s="85"/>
      <c r="ANW12" s="85"/>
      <c r="ANX12" s="85"/>
      <c r="ANY12" s="85"/>
      <c r="ANZ12" s="85"/>
      <c r="AOA12" s="85"/>
      <c r="AOB12" s="85"/>
      <c r="AOC12" s="85"/>
      <c r="AOD12" s="85"/>
      <c r="AOE12" s="85"/>
      <c r="AOF12" s="85"/>
      <c r="AOG12" s="85"/>
      <c r="AOH12" s="85"/>
      <c r="AOI12" s="85"/>
      <c r="AOJ12" s="85"/>
      <c r="AOK12" s="85"/>
      <c r="AOL12" s="85"/>
      <c r="AOM12" s="85"/>
      <c r="AON12" s="85"/>
      <c r="AOO12" s="85"/>
      <c r="AOP12" s="85"/>
      <c r="AOQ12" s="85"/>
      <c r="AOR12" s="85"/>
      <c r="AOS12" s="85"/>
      <c r="AOT12" s="85"/>
      <c r="AOU12" s="85"/>
      <c r="AOV12" s="85"/>
      <c r="AOW12" s="85"/>
      <c r="AOX12" s="85"/>
      <c r="AOY12" s="85"/>
      <c r="AOZ12" s="85"/>
      <c r="APA12" s="85"/>
      <c r="APB12" s="85"/>
      <c r="APC12" s="85"/>
      <c r="APD12" s="85"/>
      <c r="APE12" s="85"/>
      <c r="APF12" s="85"/>
      <c r="APG12" s="85"/>
      <c r="APH12" s="85"/>
      <c r="API12" s="85"/>
      <c r="APJ12" s="85"/>
      <c r="APK12" s="85"/>
      <c r="APL12" s="85"/>
      <c r="APM12" s="85"/>
      <c r="APN12" s="85"/>
      <c r="APO12" s="85"/>
      <c r="APP12" s="85"/>
      <c r="APQ12" s="85"/>
      <c r="APR12" s="85"/>
      <c r="APS12" s="85"/>
      <c r="APT12" s="85"/>
      <c r="APU12" s="85"/>
      <c r="APV12" s="85"/>
      <c r="APW12" s="85"/>
      <c r="APX12" s="85"/>
      <c r="APY12" s="85"/>
      <c r="APZ12" s="85"/>
      <c r="AQA12" s="85"/>
      <c r="AQB12" s="85"/>
      <c r="AQC12" s="85"/>
      <c r="AQD12" s="85"/>
      <c r="AQE12" s="85"/>
      <c r="AQF12" s="85"/>
      <c r="AQG12" s="85"/>
      <c r="AQH12" s="85"/>
      <c r="AQI12" s="85"/>
      <c r="AQJ12" s="85"/>
      <c r="AQK12" s="85"/>
      <c r="AQL12" s="85"/>
      <c r="AQM12" s="85"/>
      <c r="AQN12" s="85"/>
      <c r="AQO12" s="85"/>
      <c r="AQP12" s="85"/>
      <c r="AQQ12" s="85"/>
      <c r="AQR12" s="85"/>
      <c r="AQS12" s="85"/>
      <c r="AQT12" s="85"/>
      <c r="AQU12" s="85"/>
      <c r="AQV12" s="85"/>
      <c r="AQW12" s="85"/>
      <c r="AQX12" s="85"/>
      <c r="AQY12" s="85"/>
      <c r="AQZ12" s="85"/>
      <c r="ARA12" s="85"/>
      <c r="ARB12" s="85"/>
      <c r="ARC12" s="85"/>
      <c r="ARD12" s="85"/>
      <c r="ARE12" s="85"/>
      <c r="ARF12" s="85"/>
      <c r="ARG12" s="85"/>
      <c r="ARH12" s="85"/>
      <c r="ARI12" s="85"/>
      <c r="ARJ12" s="85"/>
      <c r="ARK12" s="85"/>
      <c r="ARL12" s="85"/>
      <c r="ARM12" s="85"/>
      <c r="ARN12" s="85"/>
      <c r="ARO12" s="85"/>
      <c r="ARP12" s="85"/>
      <c r="ARQ12" s="85"/>
      <c r="ARR12" s="85"/>
      <c r="ARS12" s="85"/>
      <c r="ART12" s="85"/>
      <c r="ARU12" s="85"/>
      <c r="ARV12" s="85"/>
      <c r="ARW12" s="85"/>
      <c r="ARX12" s="85"/>
      <c r="ARY12" s="85"/>
      <c r="ARZ12" s="85"/>
      <c r="ASA12" s="85"/>
      <c r="ASB12" s="85"/>
      <c r="ASC12" s="85"/>
      <c r="ASD12" s="85"/>
      <c r="ASE12" s="85"/>
      <c r="ASF12" s="85"/>
      <c r="ASG12" s="85"/>
      <c r="ASH12" s="85"/>
      <c r="ASI12" s="85"/>
      <c r="ASJ12" s="85"/>
      <c r="ASK12" s="85"/>
      <c r="ASL12" s="85"/>
      <c r="ASM12" s="85"/>
      <c r="ASN12" s="85"/>
      <c r="ASO12" s="85"/>
      <c r="ASP12" s="85"/>
      <c r="ASQ12" s="85"/>
      <c r="ASR12" s="85"/>
      <c r="ASS12" s="85"/>
      <c r="AST12" s="85"/>
      <c r="ASU12" s="85"/>
      <c r="ASV12" s="85"/>
      <c r="ASW12" s="85"/>
      <c r="ASX12" s="85"/>
      <c r="ASY12" s="85"/>
      <c r="ASZ12" s="85"/>
      <c r="ATA12" s="85"/>
      <c r="ATB12" s="85"/>
      <c r="ATC12" s="85"/>
      <c r="ATD12" s="85"/>
      <c r="ATE12" s="85"/>
      <c r="ATF12" s="85"/>
      <c r="ATG12" s="85"/>
      <c r="ATH12" s="85"/>
      <c r="ATI12" s="85"/>
      <c r="ATJ12" s="85"/>
      <c r="ATK12" s="85"/>
      <c r="ATL12" s="85"/>
      <c r="ATM12" s="85"/>
      <c r="ATN12" s="85"/>
      <c r="ATO12" s="85"/>
      <c r="ATP12" s="85"/>
      <c r="ATQ12" s="85"/>
      <c r="ATR12" s="85"/>
      <c r="ATS12" s="85"/>
      <c r="ATT12" s="85"/>
      <c r="ATU12" s="85"/>
      <c r="ATV12" s="85"/>
      <c r="ATW12" s="85"/>
      <c r="ATX12" s="85"/>
      <c r="ATY12" s="85"/>
      <c r="ATZ12" s="85"/>
      <c r="AUA12" s="85"/>
      <c r="AUB12" s="85"/>
      <c r="AUC12" s="85"/>
      <c r="AUD12" s="85"/>
      <c r="AUE12" s="85"/>
      <c r="AUF12" s="85"/>
      <c r="AUG12" s="85"/>
      <c r="AUH12" s="85"/>
      <c r="AUI12" s="85"/>
      <c r="AUJ12" s="85"/>
      <c r="AUK12" s="85"/>
      <c r="AUL12" s="85"/>
      <c r="AUM12" s="85"/>
      <c r="AUN12" s="85"/>
      <c r="AUO12" s="85"/>
      <c r="AUP12" s="85"/>
      <c r="AUQ12" s="85"/>
      <c r="AUR12" s="85"/>
      <c r="AUS12" s="85"/>
      <c r="AUT12" s="85"/>
      <c r="AUU12" s="85"/>
      <c r="AUV12" s="85"/>
      <c r="AUW12" s="85"/>
      <c r="AUX12" s="85"/>
      <c r="AUY12" s="85"/>
      <c r="AUZ12" s="85"/>
      <c r="AVA12" s="85"/>
      <c r="AVB12" s="85"/>
      <c r="AVC12" s="85"/>
      <c r="AVD12" s="85"/>
      <c r="AVE12" s="85"/>
      <c r="AVF12" s="85"/>
      <c r="AVG12" s="85"/>
      <c r="AVH12" s="85"/>
      <c r="AVI12" s="85"/>
      <c r="AVJ12" s="85"/>
      <c r="AVK12" s="85"/>
      <c r="AVL12" s="85"/>
      <c r="AVM12" s="85"/>
      <c r="AVN12" s="85"/>
      <c r="AVO12" s="85"/>
      <c r="AVP12" s="85"/>
      <c r="AVQ12" s="85"/>
      <c r="AVR12" s="85"/>
      <c r="AVS12" s="85"/>
      <c r="AVT12" s="85"/>
      <c r="AVU12" s="85"/>
      <c r="AVV12" s="85"/>
      <c r="AVW12" s="85"/>
      <c r="AVX12" s="85"/>
      <c r="AVY12" s="85"/>
      <c r="AVZ12" s="85"/>
      <c r="AWA12" s="85"/>
      <c r="AWB12" s="85"/>
      <c r="AWC12" s="85"/>
      <c r="AWD12" s="85"/>
      <c r="AWE12" s="85"/>
      <c r="AWF12" s="85"/>
      <c r="AWG12" s="85"/>
      <c r="AWH12" s="85"/>
      <c r="AWI12" s="85"/>
      <c r="AWJ12" s="85"/>
      <c r="AWK12" s="85"/>
      <c r="AWL12" s="85"/>
      <c r="AWM12" s="85"/>
      <c r="AWN12" s="85"/>
      <c r="AWO12" s="85"/>
      <c r="AWP12" s="85"/>
      <c r="AWQ12" s="85"/>
      <c r="AWR12" s="85"/>
      <c r="AWS12" s="85"/>
      <c r="AWT12" s="85"/>
      <c r="AWU12" s="85"/>
      <c r="AWV12" s="85"/>
      <c r="AWW12" s="85"/>
      <c r="AWX12" s="85"/>
      <c r="AWY12" s="85"/>
      <c r="AWZ12" s="85"/>
      <c r="AXA12" s="85"/>
      <c r="AXB12" s="85"/>
      <c r="AXC12" s="85"/>
      <c r="AXD12" s="85"/>
      <c r="AXE12" s="85"/>
      <c r="AXF12" s="85"/>
      <c r="AXG12" s="85"/>
      <c r="AXH12" s="85"/>
      <c r="AXI12" s="85"/>
      <c r="AXJ12" s="85"/>
      <c r="AXK12" s="85"/>
      <c r="AXL12" s="85"/>
      <c r="AXM12" s="85"/>
      <c r="AXN12" s="85"/>
      <c r="AXO12" s="85"/>
      <c r="AXP12" s="85"/>
      <c r="AXQ12" s="85"/>
      <c r="AXR12" s="85"/>
      <c r="AXS12" s="85"/>
      <c r="AXT12" s="85"/>
      <c r="AXU12" s="85"/>
      <c r="AXV12" s="85"/>
      <c r="AXW12" s="85"/>
      <c r="AXX12" s="85"/>
      <c r="AXY12" s="85"/>
      <c r="AXZ12" s="85"/>
      <c r="AYA12" s="85"/>
      <c r="AYB12" s="85"/>
      <c r="AYC12" s="85"/>
      <c r="AYD12" s="85"/>
      <c r="AYE12" s="85"/>
      <c r="AYF12" s="85"/>
      <c r="AYG12" s="85"/>
      <c r="AYH12" s="85"/>
      <c r="AYI12" s="85"/>
      <c r="AYJ12" s="85"/>
      <c r="AYK12" s="85"/>
      <c r="AYL12" s="85"/>
      <c r="AYM12" s="85"/>
      <c r="AYN12" s="85"/>
      <c r="AYO12" s="85"/>
      <c r="AYP12" s="85"/>
      <c r="AYQ12" s="85"/>
      <c r="AYR12" s="85"/>
      <c r="AYS12" s="85"/>
      <c r="AYT12" s="85"/>
      <c r="AYU12" s="85"/>
      <c r="AYV12" s="85"/>
      <c r="AYW12" s="85"/>
      <c r="AYX12" s="85"/>
      <c r="AYY12" s="85"/>
      <c r="AYZ12" s="85"/>
      <c r="AZA12" s="85"/>
      <c r="AZB12" s="85"/>
      <c r="AZC12" s="85"/>
      <c r="AZD12" s="85"/>
      <c r="AZE12" s="85"/>
      <c r="AZF12" s="85"/>
      <c r="AZG12" s="85"/>
      <c r="AZH12" s="85"/>
      <c r="AZI12" s="85"/>
      <c r="AZJ12" s="85"/>
      <c r="AZK12" s="85"/>
      <c r="AZL12" s="85"/>
      <c r="AZM12" s="85"/>
      <c r="AZN12" s="85"/>
      <c r="AZO12" s="85"/>
      <c r="AZP12" s="85"/>
      <c r="AZQ12" s="85"/>
      <c r="AZR12" s="85"/>
      <c r="AZS12" s="85"/>
      <c r="AZT12" s="85"/>
      <c r="AZU12" s="85"/>
      <c r="AZV12" s="85"/>
      <c r="AZW12" s="85"/>
      <c r="AZX12" s="85"/>
      <c r="AZY12" s="85"/>
      <c r="AZZ12" s="85"/>
      <c r="BAA12" s="85"/>
      <c r="BAB12" s="85"/>
      <c r="BAC12" s="85"/>
      <c r="BAD12" s="85"/>
      <c r="BAE12" s="85"/>
      <c r="BAF12" s="85"/>
      <c r="BAG12" s="85"/>
      <c r="BAH12" s="85"/>
      <c r="BAI12" s="85"/>
      <c r="BAJ12" s="85"/>
      <c r="BAK12" s="85"/>
      <c r="BAL12" s="85"/>
      <c r="BAM12" s="85"/>
      <c r="BAN12" s="85"/>
      <c r="BAO12" s="85"/>
      <c r="BAP12" s="85"/>
      <c r="BAQ12" s="85"/>
      <c r="BAR12" s="85"/>
      <c r="BAS12" s="85"/>
      <c r="BAT12" s="85"/>
      <c r="BAU12" s="85"/>
      <c r="BAV12" s="85"/>
      <c r="BAW12" s="85"/>
      <c r="BAX12" s="85"/>
      <c r="BAY12" s="85"/>
      <c r="BAZ12" s="85"/>
      <c r="BBA12" s="85"/>
      <c r="BBB12" s="85"/>
      <c r="BBC12" s="85"/>
      <c r="BBD12" s="85"/>
      <c r="BBE12" s="85"/>
      <c r="BBF12" s="85"/>
      <c r="BBG12" s="85"/>
      <c r="BBH12" s="85"/>
      <c r="BBI12" s="85"/>
      <c r="BBJ12" s="85"/>
      <c r="BBK12" s="85"/>
      <c r="BBL12" s="85"/>
      <c r="BBM12" s="85"/>
      <c r="BBN12" s="85"/>
      <c r="BBO12" s="85"/>
      <c r="BBP12" s="85"/>
      <c r="BBQ12" s="85"/>
      <c r="BBR12" s="85"/>
      <c r="BBS12" s="85"/>
      <c r="BBT12" s="85"/>
      <c r="BBU12" s="85"/>
      <c r="BBV12" s="85"/>
      <c r="BBW12" s="85"/>
      <c r="BBX12" s="85"/>
      <c r="BBY12" s="85"/>
      <c r="BBZ12" s="85"/>
      <c r="BCA12" s="85"/>
      <c r="BCB12" s="85"/>
      <c r="BCC12" s="85"/>
      <c r="BCD12" s="85"/>
      <c r="BCE12" s="85"/>
      <c r="BCF12" s="85"/>
      <c r="BCG12" s="85"/>
      <c r="BCH12" s="85"/>
      <c r="BCI12" s="85"/>
      <c r="BCJ12" s="85"/>
      <c r="BCK12" s="85"/>
      <c r="BCL12" s="85"/>
      <c r="BCM12" s="85"/>
      <c r="BCN12" s="85"/>
      <c r="BCO12" s="85"/>
      <c r="BCP12" s="85"/>
      <c r="BCQ12" s="85"/>
      <c r="BCR12" s="85"/>
      <c r="BCS12" s="85"/>
      <c r="BCT12" s="85"/>
      <c r="BCU12" s="85"/>
      <c r="BCV12" s="85"/>
      <c r="BCW12" s="85"/>
      <c r="BCX12" s="85"/>
      <c r="BCY12" s="85"/>
      <c r="BCZ12" s="85"/>
      <c r="BDA12" s="85"/>
      <c r="BDB12" s="85"/>
      <c r="BDC12" s="85"/>
      <c r="BDD12" s="85"/>
      <c r="BDE12" s="85"/>
      <c r="BDF12" s="85"/>
      <c r="BDG12" s="85"/>
      <c r="BDH12" s="85"/>
      <c r="BDI12" s="85"/>
      <c r="BDJ12" s="85"/>
      <c r="BDK12" s="85"/>
      <c r="BDL12" s="85"/>
      <c r="BDM12" s="85"/>
      <c r="BDN12" s="85"/>
      <c r="BDO12" s="85"/>
      <c r="BDP12" s="85"/>
      <c r="BDQ12" s="85"/>
      <c r="BDR12" s="85"/>
      <c r="BDS12" s="85"/>
      <c r="BDT12" s="85"/>
      <c r="BDU12" s="85"/>
      <c r="BDV12" s="85"/>
      <c r="BDW12" s="85"/>
      <c r="BDX12" s="85"/>
      <c r="BDY12" s="85"/>
      <c r="BDZ12" s="85"/>
      <c r="BEA12" s="85"/>
      <c r="BEB12" s="85"/>
      <c r="BEC12" s="85"/>
      <c r="BED12" s="85"/>
      <c r="BEE12" s="85"/>
      <c r="BEF12" s="85"/>
      <c r="BEG12" s="85"/>
      <c r="BEH12" s="85"/>
      <c r="BEI12" s="85"/>
      <c r="BEJ12" s="85"/>
      <c r="BEK12" s="85"/>
      <c r="BEL12" s="85"/>
      <c r="BEM12" s="85"/>
      <c r="BEN12" s="85"/>
      <c r="BEO12" s="85"/>
      <c r="BEP12" s="85"/>
      <c r="BEQ12" s="85"/>
      <c r="BER12" s="85"/>
      <c r="BES12" s="85"/>
      <c r="BET12" s="85"/>
      <c r="BEU12" s="85"/>
      <c r="BEV12" s="85"/>
      <c r="BEW12" s="85"/>
      <c r="BEX12" s="85"/>
      <c r="BEY12" s="85"/>
      <c r="BEZ12" s="85"/>
      <c r="BFA12" s="85"/>
      <c r="BFB12" s="85"/>
      <c r="BFC12" s="85"/>
      <c r="BFD12" s="85"/>
      <c r="BFE12" s="85"/>
      <c r="BFF12" s="85"/>
      <c r="BFG12" s="85"/>
      <c r="BFH12" s="85"/>
      <c r="BFI12" s="85"/>
      <c r="BFJ12" s="85"/>
      <c r="BFK12" s="85"/>
      <c r="BFL12" s="85"/>
      <c r="BFM12" s="85"/>
      <c r="BFN12" s="85"/>
      <c r="BFO12" s="85"/>
      <c r="BFP12" s="85"/>
      <c r="BFQ12" s="85"/>
      <c r="BFR12" s="85"/>
      <c r="BFS12" s="85"/>
      <c r="BFT12" s="85"/>
      <c r="BFU12" s="85"/>
      <c r="BFV12" s="85"/>
      <c r="BFW12" s="85"/>
      <c r="BFX12" s="85"/>
      <c r="BFY12" s="85"/>
      <c r="BFZ12" s="85"/>
      <c r="BGA12" s="85"/>
      <c r="BGB12" s="85"/>
      <c r="BGC12" s="85"/>
      <c r="BGD12" s="85"/>
      <c r="BGE12" s="85"/>
      <c r="BGF12" s="85"/>
      <c r="BGG12" s="85"/>
      <c r="BGH12" s="85"/>
      <c r="BGI12" s="85"/>
      <c r="BGJ12" s="85"/>
      <c r="BGK12" s="85"/>
      <c r="BGL12" s="85"/>
      <c r="BGM12" s="85"/>
      <c r="BGN12" s="85"/>
      <c r="BGO12" s="85"/>
      <c r="BGP12" s="85"/>
      <c r="BGQ12" s="85"/>
      <c r="BGR12" s="85"/>
      <c r="BGS12" s="85"/>
      <c r="BGT12" s="85"/>
      <c r="BGU12" s="85"/>
      <c r="BGV12" s="85"/>
      <c r="BGW12" s="85"/>
      <c r="BGX12" s="85"/>
      <c r="BGY12" s="85"/>
      <c r="BGZ12" s="85"/>
      <c r="BHA12" s="85"/>
      <c r="BHB12" s="85"/>
      <c r="BHC12" s="85"/>
      <c r="BHD12" s="85"/>
      <c r="BHE12" s="85"/>
      <c r="BHF12" s="85"/>
      <c r="BHG12" s="85"/>
      <c r="BHH12" s="85"/>
      <c r="BHI12" s="85"/>
      <c r="BHJ12" s="85"/>
      <c r="BHK12" s="85"/>
      <c r="BHL12" s="85"/>
      <c r="BHM12" s="85"/>
      <c r="BHN12" s="85"/>
      <c r="BHO12" s="85"/>
      <c r="BHP12" s="85"/>
      <c r="BHQ12" s="85"/>
      <c r="BHR12" s="85"/>
      <c r="BHS12" s="85"/>
      <c r="BHT12" s="85"/>
      <c r="BHU12" s="85"/>
      <c r="BHV12" s="85"/>
      <c r="BHW12" s="85"/>
      <c r="BHX12" s="85"/>
      <c r="BHY12" s="85"/>
      <c r="BHZ12" s="85"/>
      <c r="BIA12" s="85"/>
      <c r="BIB12" s="85"/>
      <c r="BIC12" s="85"/>
      <c r="BID12" s="85"/>
      <c r="BIE12" s="85"/>
      <c r="BIF12" s="85"/>
      <c r="BIG12" s="85"/>
      <c r="BIH12" s="85"/>
      <c r="BII12" s="85"/>
      <c r="BIJ12" s="85"/>
      <c r="BIK12" s="85"/>
      <c r="BIL12" s="85"/>
      <c r="BIM12" s="85"/>
      <c r="BIN12" s="85"/>
      <c r="BIO12" s="85"/>
      <c r="BIP12" s="85"/>
      <c r="BIQ12" s="85"/>
      <c r="BIR12" s="85"/>
      <c r="BIS12" s="85"/>
      <c r="BIT12" s="85"/>
      <c r="BIU12" s="85"/>
      <c r="BIV12" s="85"/>
      <c r="BIW12" s="85"/>
      <c r="BIX12" s="85"/>
      <c r="BIY12" s="85"/>
      <c r="BIZ12" s="85"/>
      <c r="BJA12" s="85"/>
      <c r="BJB12" s="85"/>
      <c r="BJC12" s="85"/>
      <c r="BJD12" s="85"/>
      <c r="BJE12" s="85"/>
      <c r="BJF12" s="85"/>
      <c r="BJG12" s="85"/>
      <c r="BJH12" s="85"/>
      <c r="BJI12" s="85"/>
      <c r="BJJ12" s="85"/>
      <c r="BJK12" s="85"/>
      <c r="BJL12" s="85"/>
      <c r="BJM12" s="85"/>
      <c r="BJN12" s="85"/>
      <c r="BJO12" s="85"/>
      <c r="BJP12" s="85"/>
      <c r="BJQ12" s="85"/>
      <c r="BJR12" s="85"/>
      <c r="BJS12" s="85"/>
      <c r="BJT12" s="85"/>
      <c r="BJU12" s="85"/>
      <c r="BJV12" s="85"/>
      <c r="BJW12" s="85"/>
      <c r="BJX12" s="85"/>
      <c r="BJY12" s="85"/>
      <c r="BJZ12" s="85"/>
      <c r="BKA12" s="85"/>
      <c r="BKB12" s="85"/>
      <c r="BKC12" s="85"/>
      <c r="BKD12" s="85"/>
      <c r="BKE12" s="85"/>
      <c r="BKF12" s="85"/>
      <c r="BKG12" s="85"/>
      <c r="BKH12" s="85"/>
      <c r="BKI12" s="85"/>
      <c r="BKJ12" s="85"/>
      <c r="BKK12" s="85"/>
      <c r="BKL12" s="85"/>
      <c r="BKM12" s="85"/>
      <c r="BKN12" s="85"/>
      <c r="BKO12" s="85"/>
      <c r="BKP12" s="85"/>
      <c r="BKQ12" s="85"/>
      <c r="BKR12" s="85"/>
      <c r="BKS12" s="85"/>
      <c r="BKT12" s="85"/>
      <c r="BKU12" s="85"/>
      <c r="BKV12" s="85"/>
      <c r="BKW12" s="85"/>
      <c r="BKX12" s="85"/>
      <c r="BKY12" s="85"/>
      <c r="BKZ12" s="85"/>
      <c r="BLA12" s="85"/>
      <c r="BLB12" s="85"/>
      <c r="BLC12" s="85"/>
      <c r="BLD12" s="85"/>
      <c r="BLE12" s="85"/>
      <c r="BLF12" s="85"/>
      <c r="BLG12" s="85"/>
      <c r="BLH12" s="85"/>
      <c r="BLI12" s="85"/>
      <c r="BLJ12" s="85"/>
      <c r="BLK12" s="85"/>
      <c r="BLL12" s="85"/>
      <c r="BLM12" s="85"/>
      <c r="BLN12" s="85"/>
      <c r="BLO12" s="85"/>
      <c r="BLP12" s="85"/>
      <c r="BLQ12" s="85"/>
      <c r="BLR12" s="85"/>
      <c r="BLS12" s="85"/>
      <c r="BLT12" s="85"/>
      <c r="BLU12" s="85"/>
      <c r="BLV12" s="85"/>
      <c r="BLW12" s="85"/>
      <c r="BLX12" s="85"/>
      <c r="BLY12" s="85"/>
      <c r="BLZ12" s="85"/>
      <c r="BMA12" s="85"/>
      <c r="BMB12" s="85"/>
      <c r="BMC12" s="85"/>
      <c r="BMD12" s="85"/>
      <c r="BME12" s="85"/>
      <c r="BMF12" s="85"/>
      <c r="BMG12" s="85"/>
      <c r="BMH12" s="85"/>
      <c r="BMI12" s="85"/>
      <c r="BMJ12" s="85"/>
      <c r="BMK12" s="85"/>
      <c r="BML12" s="85"/>
      <c r="BMM12" s="85"/>
      <c r="BMN12" s="85"/>
      <c r="BMO12" s="85"/>
      <c r="BMP12" s="85"/>
      <c r="BMQ12" s="85"/>
      <c r="BMR12" s="85"/>
      <c r="BMS12" s="85"/>
      <c r="BMT12" s="85"/>
      <c r="BMU12" s="85"/>
      <c r="BMV12" s="85"/>
      <c r="BMW12" s="85"/>
      <c r="BMX12" s="85"/>
      <c r="BMY12" s="85"/>
      <c r="BMZ12" s="85"/>
      <c r="BNA12" s="85"/>
      <c r="BNB12" s="85"/>
      <c r="BNC12" s="85"/>
      <c r="BND12" s="85"/>
      <c r="BNE12" s="85"/>
      <c r="BNF12" s="85"/>
      <c r="BNG12" s="85"/>
      <c r="BNH12" s="85"/>
      <c r="BNI12" s="85"/>
      <c r="BNJ12" s="85"/>
      <c r="BNK12" s="85"/>
      <c r="BNL12" s="85"/>
      <c r="BNM12" s="85"/>
      <c r="BNN12" s="85"/>
      <c r="BNO12" s="85"/>
      <c r="BNP12" s="85"/>
      <c r="BNQ12" s="85"/>
      <c r="BNR12" s="85"/>
      <c r="BNS12" s="85"/>
      <c r="BNT12" s="85"/>
      <c r="BNU12" s="85"/>
      <c r="BNV12" s="85"/>
      <c r="BNW12" s="85"/>
      <c r="BNX12" s="85"/>
      <c r="BNY12" s="85"/>
      <c r="BNZ12" s="85"/>
      <c r="BOA12" s="85"/>
      <c r="BOB12" s="85"/>
      <c r="BOC12" s="85"/>
      <c r="BOD12" s="85"/>
      <c r="BOE12" s="85"/>
      <c r="BOF12" s="85"/>
      <c r="BOG12" s="85"/>
      <c r="BOH12" s="85"/>
      <c r="BOI12" s="85"/>
      <c r="BOJ12" s="85"/>
      <c r="BOK12" s="85"/>
      <c r="BOL12" s="85"/>
      <c r="BOM12" s="85"/>
      <c r="BON12" s="85"/>
      <c r="BOO12" s="85"/>
      <c r="BOP12" s="85"/>
      <c r="BOQ12" s="85"/>
      <c r="BOR12" s="85"/>
      <c r="BOS12" s="85"/>
      <c r="BOT12" s="85"/>
      <c r="BOU12" s="85"/>
      <c r="BOV12" s="85"/>
      <c r="BOW12" s="85"/>
      <c r="BOX12" s="85"/>
      <c r="BOY12" s="85"/>
      <c r="BOZ12" s="85"/>
      <c r="BPA12" s="85"/>
      <c r="BPB12" s="85"/>
      <c r="BPC12" s="85"/>
      <c r="BPD12" s="85"/>
      <c r="BPE12" s="85"/>
      <c r="BPF12" s="85"/>
      <c r="BPG12" s="85"/>
      <c r="BPH12" s="85"/>
      <c r="BPI12" s="85"/>
      <c r="BPJ12" s="85"/>
      <c r="BPK12" s="85"/>
      <c r="BPL12" s="85"/>
      <c r="BPM12" s="85"/>
      <c r="BPN12" s="85"/>
      <c r="BPO12" s="85"/>
      <c r="BPP12" s="85"/>
      <c r="BPQ12" s="85"/>
      <c r="BPR12" s="85"/>
      <c r="BPS12" s="85"/>
      <c r="BPT12" s="85"/>
      <c r="BPU12" s="85"/>
      <c r="BPV12" s="85"/>
      <c r="BPW12" s="85"/>
      <c r="BPX12" s="85"/>
      <c r="BPY12" s="85"/>
      <c r="BPZ12" s="85"/>
      <c r="BQA12" s="85"/>
      <c r="BQB12" s="85"/>
      <c r="BQC12" s="85"/>
      <c r="BQD12" s="85"/>
      <c r="BQE12" s="85"/>
      <c r="BQF12" s="85"/>
      <c r="BQG12" s="85"/>
      <c r="BQH12" s="85"/>
      <c r="BQI12" s="85"/>
      <c r="BQJ12" s="85"/>
      <c r="BQK12" s="85"/>
      <c r="BQL12" s="85"/>
      <c r="BQM12" s="85"/>
      <c r="BQN12" s="85"/>
      <c r="BQO12" s="85"/>
      <c r="BQP12" s="85"/>
      <c r="BQQ12" s="85"/>
      <c r="BQR12" s="85"/>
      <c r="BQS12" s="85"/>
      <c r="BQT12" s="85"/>
      <c r="BQU12" s="85"/>
      <c r="BQV12" s="85"/>
      <c r="BQW12" s="85"/>
      <c r="BQX12" s="85"/>
      <c r="BQY12" s="85"/>
      <c r="BQZ12" s="85"/>
      <c r="BRA12" s="85"/>
      <c r="BRB12" s="85"/>
      <c r="BRC12" s="85"/>
      <c r="BRD12" s="85"/>
      <c r="BRE12" s="85"/>
      <c r="BRF12" s="85"/>
      <c r="BRG12" s="85"/>
      <c r="BRH12" s="85"/>
      <c r="BRI12" s="85"/>
      <c r="BRJ12" s="85"/>
      <c r="BRK12" s="85"/>
      <c r="BRL12" s="85"/>
      <c r="BRM12" s="85"/>
      <c r="BRN12" s="85"/>
      <c r="BRO12" s="85"/>
      <c r="BRP12" s="85"/>
      <c r="BRQ12" s="85"/>
      <c r="BRR12" s="85"/>
      <c r="BRS12" s="85"/>
      <c r="BRT12" s="85"/>
      <c r="BRU12" s="85"/>
      <c r="BRV12" s="85"/>
      <c r="BRW12" s="85"/>
      <c r="BRX12" s="85"/>
      <c r="BRY12" s="85"/>
      <c r="BRZ12" s="85"/>
      <c r="BSA12" s="85"/>
      <c r="BSB12" s="85"/>
      <c r="BSC12" s="85"/>
      <c r="BSD12" s="85"/>
      <c r="BSE12" s="85"/>
      <c r="BSF12" s="85"/>
      <c r="BSG12" s="85"/>
      <c r="BSH12" s="85"/>
      <c r="BSI12" s="85"/>
      <c r="BSJ12" s="85"/>
      <c r="BSK12" s="85"/>
      <c r="BSL12" s="85"/>
      <c r="BSM12" s="85"/>
      <c r="BSN12" s="85"/>
      <c r="BSO12" s="85"/>
      <c r="BSP12" s="85"/>
      <c r="BSQ12" s="85"/>
      <c r="BSR12" s="85"/>
      <c r="BSS12" s="85"/>
      <c r="BST12" s="85"/>
      <c r="BSU12" s="85"/>
      <c r="BSV12" s="85"/>
      <c r="BSW12" s="85"/>
      <c r="BSX12" s="85"/>
      <c r="BSY12" s="85"/>
      <c r="BSZ12" s="85"/>
      <c r="BTA12" s="85"/>
      <c r="BTB12" s="85"/>
      <c r="BTC12" s="85"/>
      <c r="BTD12" s="85"/>
      <c r="BTE12" s="85"/>
      <c r="BTF12" s="85"/>
      <c r="BTG12" s="85"/>
      <c r="BTH12" s="85"/>
      <c r="BTI12" s="85"/>
      <c r="BTJ12" s="85"/>
      <c r="BTK12" s="85"/>
      <c r="BTL12" s="85"/>
      <c r="BTM12" s="85"/>
      <c r="BTN12" s="85"/>
      <c r="BTO12" s="85"/>
      <c r="BTP12" s="85"/>
      <c r="BTQ12" s="85"/>
      <c r="BTR12" s="85"/>
      <c r="BTS12" s="85"/>
      <c r="BTT12" s="85"/>
      <c r="BTU12" s="85"/>
      <c r="BTV12" s="85"/>
      <c r="BTW12" s="85"/>
      <c r="BTX12" s="85"/>
      <c r="BTY12" s="85"/>
      <c r="BTZ12" s="85"/>
      <c r="BUA12" s="85"/>
      <c r="BUB12" s="85"/>
      <c r="BUC12" s="85"/>
      <c r="BUD12" s="85"/>
      <c r="BUE12" s="85"/>
      <c r="BUF12" s="85"/>
      <c r="BUG12" s="85"/>
      <c r="BUH12" s="85"/>
      <c r="BUI12" s="85"/>
      <c r="BUJ12" s="85"/>
      <c r="BUK12" s="85"/>
      <c r="BUL12" s="85"/>
      <c r="BUM12" s="85"/>
      <c r="BUN12" s="85"/>
      <c r="BUO12" s="85"/>
      <c r="BUP12" s="85"/>
      <c r="BUQ12" s="85"/>
      <c r="BUR12" s="85"/>
      <c r="BUS12" s="85"/>
      <c r="BUT12" s="85"/>
      <c r="BUU12" s="85"/>
      <c r="BUV12" s="85"/>
      <c r="BUW12" s="85"/>
      <c r="BUX12" s="85"/>
      <c r="BUY12" s="85"/>
      <c r="BUZ12" s="85"/>
      <c r="BVA12" s="85"/>
      <c r="BVB12" s="85"/>
      <c r="BVC12" s="85"/>
      <c r="BVD12" s="85"/>
      <c r="BVE12" s="85"/>
      <c r="BVF12" s="85"/>
      <c r="BVG12" s="85"/>
      <c r="BVH12" s="85"/>
      <c r="BVI12" s="85"/>
      <c r="BVJ12" s="85"/>
      <c r="BVK12" s="85"/>
      <c r="BVL12" s="85"/>
      <c r="BVM12" s="85"/>
      <c r="BVN12" s="85"/>
      <c r="BVO12" s="85"/>
      <c r="BVP12" s="85"/>
      <c r="BVQ12" s="85"/>
      <c r="BVR12" s="85"/>
      <c r="BVS12" s="85"/>
      <c r="BVT12" s="85"/>
      <c r="BVU12" s="85"/>
      <c r="BVV12" s="85"/>
      <c r="BVW12" s="85"/>
      <c r="BVX12" s="85"/>
      <c r="BVY12" s="85"/>
      <c r="BVZ12" s="85"/>
      <c r="BWA12" s="85"/>
      <c r="BWB12" s="85"/>
      <c r="BWC12" s="85"/>
      <c r="BWD12" s="85"/>
      <c r="BWE12" s="85"/>
      <c r="BWF12" s="85"/>
      <c r="BWG12" s="85"/>
      <c r="BWH12" s="85"/>
      <c r="BWI12" s="85"/>
      <c r="BWJ12" s="85"/>
      <c r="BWK12" s="85"/>
      <c r="BWL12" s="85"/>
      <c r="BWM12" s="85"/>
      <c r="BWN12" s="85"/>
      <c r="BWO12" s="85"/>
      <c r="BWP12" s="85"/>
      <c r="BWQ12" s="85"/>
      <c r="BWR12" s="85"/>
      <c r="BWS12" s="85"/>
      <c r="BWT12" s="85"/>
      <c r="BWU12" s="85"/>
      <c r="BWV12" s="85"/>
      <c r="BWW12" s="85"/>
      <c r="BWX12" s="85"/>
      <c r="BWY12" s="85"/>
      <c r="BWZ12" s="85"/>
      <c r="BXA12" s="85"/>
      <c r="BXB12" s="85"/>
      <c r="BXC12" s="85"/>
      <c r="BXD12" s="85"/>
      <c r="BXE12" s="85"/>
      <c r="BXF12" s="85"/>
      <c r="BXG12" s="85"/>
      <c r="BXH12" s="85"/>
      <c r="BXI12" s="85"/>
      <c r="BXJ12" s="85"/>
      <c r="BXK12" s="85"/>
      <c r="BXL12" s="85"/>
      <c r="BXM12" s="85"/>
      <c r="BXN12" s="85"/>
      <c r="BXO12" s="85"/>
      <c r="BXP12" s="85"/>
      <c r="BXQ12" s="85"/>
      <c r="BXR12" s="85"/>
      <c r="BXS12" s="85"/>
      <c r="BXT12" s="85"/>
      <c r="BXU12" s="85"/>
      <c r="BXV12" s="85"/>
      <c r="BXW12" s="85"/>
      <c r="BXX12" s="85"/>
      <c r="BXY12" s="85"/>
      <c r="BXZ12" s="85"/>
      <c r="BYA12" s="85"/>
      <c r="BYB12" s="85"/>
      <c r="BYC12" s="85"/>
      <c r="BYD12" s="85"/>
      <c r="BYE12" s="85"/>
      <c r="BYF12" s="85"/>
      <c r="BYG12" s="85"/>
      <c r="BYH12" s="85"/>
      <c r="BYI12" s="85"/>
      <c r="BYJ12" s="85"/>
      <c r="BYK12" s="85"/>
      <c r="BYL12" s="85"/>
      <c r="BYM12" s="85"/>
      <c r="BYN12" s="85"/>
      <c r="BYO12" s="85"/>
      <c r="BYP12" s="85"/>
      <c r="BYQ12" s="85"/>
      <c r="BYR12" s="85"/>
      <c r="BYS12" s="85"/>
      <c r="BYT12" s="85"/>
      <c r="BYU12" s="85"/>
      <c r="BYV12" s="85"/>
      <c r="BYW12" s="85"/>
      <c r="BYX12" s="85"/>
      <c r="BYY12" s="85"/>
      <c r="BYZ12" s="85"/>
      <c r="BZA12" s="85"/>
      <c r="BZB12" s="85"/>
      <c r="BZC12" s="85"/>
      <c r="BZD12" s="85"/>
      <c r="BZE12" s="85"/>
      <c r="BZF12" s="85"/>
      <c r="BZG12" s="85"/>
      <c r="BZH12" s="85"/>
      <c r="BZI12" s="85"/>
      <c r="BZJ12" s="85"/>
      <c r="BZK12" s="85"/>
      <c r="BZL12" s="85"/>
      <c r="BZM12" s="85"/>
      <c r="BZN12" s="85"/>
      <c r="BZO12" s="85"/>
      <c r="BZP12" s="85"/>
      <c r="BZQ12" s="85"/>
      <c r="BZR12" s="85"/>
      <c r="BZS12" s="85"/>
      <c r="BZT12" s="85"/>
      <c r="BZU12" s="85"/>
      <c r="BZV12" s="85"/>
      <c r="BZW12" s="85"/>
      <c r="BZX12" s="85"/>
      <c r="BZY12" s="85"/>
      <c r="BZZ12" s="85"/>
      <c r="CAA12" s="85"/>
      <c r="CAB12" s="85"/>
      <c r="CAC12" s="85"/>
      <c r="CAD12" s="85"/>
      <c r="CAE12" s="85"/>
      <c r="CAF12" s="85"/>
      <c r="CAG12" s="85"/>
      <c r="CAH12" s="85"/>
      <c r="CAI12" s="85"/>
      <c r="CAJ12" s="85"/>
      <c r="CAK12" s="85"/>
      <c r="CAL12" s="85"/>
      <c r="CAM12" s="85"/>
      <c r="CAN12" s="85"/>
      <c r="CAO12" s="85"/>
      <c r="CAP12" s="85"/>
      <c r="CAQ12" s="85"/>
      <c r="CAR12" s="85"/>
      <c r="CAS12" s="85"/>
      <c r="CAT12" s="85"/>
      <c r="CAU12" s="85"/>
      <c r="CAV12" s="85"/>
      <c r="CAW12" s="85"/>
      <c r="CAX12" s="85"/>
      <c r="CAY12" s="85"/>
      <c r="CAZ12" s="85"/>
      <c r="CBA12" s="85"/>
      <c r="CBB12" s="85"/>
      <c r="CBC12" s="85"/>
      <c r="CBD12" s="85"/>
      <c r="CBE12" s="85"/>
      <c r="CBF12" s="85"/>
      <c r="CBG12" s="85"/>
      <c r="CBH12" s="85"/>
      <c r="CBI12" s="85"/>
      <c r="CBJ12" s="85"/>
      <c r="CBK12" s="85"/>
      <c r="CBL12" s="85"/>
      <c r="CBM12" s="85"/>
      <c r="CBN12" s="85"/>
      <c r="CBO12" s="85"/>
      <c r="CBP12" s="85"/>
      <c r="CBQ12" s="85"/>
      <c r="CBR12" s="85"/>
      <c r="CBS12" s="85"/>
      <c r="CBT12" s="85"/>
      <c r="CBU12" s="85"/>
      <c r="CBV12" s="85"/>
      <c r="CBW12" s="85"/>
      <c r="CBX12" s="85"/>
      <c r="CBY12" s="85"/>
      <c r="CBZ12" s="85"/>
      <c r="CCA12" s="85"/>
      <c r="CCB12" s="85"/>
      <c r="CCC12" s="85"/>
      <c r="CCD12" s="85"/>
      <c r="CCE12" s="85"/>
      <c r="CCF12" s="85"/>
      <c r="CCG12" s="85"/>
      <c r="CCH12" s="85"/>
      <c r="CCI12" s="85"/>
      <c r="CCJ12" s="85"/>
      <c r="CCK12" s="85"/>
      <c r="CCL12" s="85"/>
      <c r="CCM12" s="85"/>
      <c r="CCN12" s="85"/>
      <c r="CCO12" s="85"/>
      <c r="CCP12" s="85"/>
      <c r="CCQ12" s="85"/>
      <c r="CCR12" s="85"/>
      <c r="CCS12" s="85"/>
      <c r="CCT12" s="85"/>
      <c r="CCU12" s="85"/>
      <c r="CCV12" s="85"/>
      <c r="CCW12" s="85"/>
      <c r="CCX12" s="85"/>
      <c r="CCY12" s="85"/>
      <c r="CCZ12" s="85"/>
      <c r="CDA12" s="85"/>
      <c r="CDB12" s="85"/>
      <c r="CDC12" s="85"/>
      <c r="CDD12" s="85"/>
      <c r="CDE12" s="85"/>
      <c r="CDF12" s="85"/>
      <c r="CDG12" s="85"/>
      <c r="CDH12" s="85"/>
      <c r="CDI12" s="85"/>
      <c r="CDJ12" s="85"/>
      <c r="CDK12" s="85"/>
      <c r="CDL12" s="85"/>
      <c r="CDM12" s="85"/>
      <c r="CDN12" s="85"/>
      <c r="CDO12" s="85"/>
      <c r="CDP12" s="85"/>
      <c r="CDQ12" s="85"/>
      <c r="CDR12" s="85"/>
      <c r="CDS12" s="85"/>
      <c r="CDT12" s="85"/>
      <c r="CDU12" s="85"/>
      <c r="CDV12" s="85"/>
      <c r="CDW12" s="85"/>
      <c r="CDX12" s="85"/>
      <c r="CDY12" s="85"/>
      <c r="CDZ12" s="85"/>
      <c r="CEA12" s="85"/>
      <c r="CEB12" s="85"/>
      <c r="CEC12" s="85"/>
      <c r="CED12" s="85"/>
      <c r="CEE12" s="85"/>
      <c r="CEF12" s="85"/>
      <c r="CEG12" s="85"/>
      <c r="CEH12" s="85"/>
      <c r="CEI12" s="85"/>
      <c r="CEJ12" s="85"/>
      <c r="CEK12" s="85"/>
      <c r="CEL12" s="85"/>
      <c r="CEM12" s="85"/>
      <c r="CEN12" s="85"/>
      <c r="CEO12" s="85"/>
      <c r="CEP12" s="85"/>
      <c r="CEQ12" s="85"/>
      <c r="CER12" s="85"/>
      <c r="CES12" s="85"/>
      <c r="CET12" s="85"/>
      <c r="CEU12" s="85"/>
      <c r="CEV12" s="85"/>
      <c r="CEW12" s="85"/>
      <c r="CEX12" s="85"/>
      <c r="CEY12" s="85"/>
      <c r="CEZ12" s="85"/>
      <c r="CFA12" s="85"/>
      <c r="CFB12" s="85"/>
      <c r="CFC12" s="85"/>
      <c r="CFD12" s="85"/>
      <c r="CFE12" s="85"/>
      <c r="CFF12" s="85"/>
      <c r="CFG12" s="85"/>
      <c r="CFH12" s="85"/>
      <c r="CFI12" s="85"/>
      <c r="CFJ12" s="85"/>
      <c r="CFK12" s="85"/>
      <c r="CFL12" s="85"/>
      <c r="CFM12" s="85"/>
      <c r="CFN12" s="85"/>
      <c r="CFO12" s="85"/>
      <c r="CFP12" s="85"/>
      <c r="CFQ12" s="85"/>
      <c r="CFR12" s="85"/>
      <c r="CFS12" s="85"/>
      <c r="CFT12" s="85"/>
      <c r="CFU12" s="85"/>
      <c r="CFV12" s="85"/>
      <c r="CFW12" s="85"/>
      <c r="CFX12" s="85"/>
      <c r="CFY12" s="85"/>
      <c r="CFZ12" s="85"/>
      <c r="CGA12" s="85"/>
      <c r="CGB12" s="85"/>
      <c r="CGC12" s="85"/>
      <c r="CGD12" s="85"/>
      <c r="CGE12" s="85"/>
      <c r="CGF12" s="85"/>
      <c r="CGG12" s="85"/>
      <c r="CGH12" s="85"/>
      <c r="CGI12" s="85"/>
      <c r="CGJ12" s="85"/>
      <c r="CGK12" s="85"/>
      <c r="CGL12" s="85"/>
      <c r="CGM12" s="85"/>
      <c r="CGN12" s="85"/>
      <c r="CGO12" s="85"/>
      <c r="CGP12" s="85"/>
      <c r="CGQ12" s="85"/>
      <c r="CGR12" s="85"/>
      <c r="CGS12" s="85"/>
      <c r="CGT12" s="85"/>
      <c r="CGU12" s="85"/>
      <c r="CGV12" s="85"/>
      <c r="CGW12" s="85"/>
      <c r="CGX12" s="85"/>
      <c r="CGY12" s="85"/>
      <c r="CGZ12" s="85"/>
      <c r="CHA12" s="85"/>
      <c r="CHB12" s="85"/>
      <c r="CHC12" s="85"/>
      <c r="CHD12" s="85"/>
      <c r="CHE12" s="85"/>
      <c r="CHF12" s="85"/>
      <c r="CHG12" s="85"/>
      <c r="CHH12" s="85"/>
      <c r="CHI12" s="85"/>
      <c r="CHJ12" s="85"/>
      <c r="CHK12" s="85"/>
      <c r="CHL12" s="85"/>
      <c r="CHM12" s="85"/>
      <c r="CHN12" s="85"/>
      <c r="CHO12" s="85"/>
      <c r="CHP12" s="85"/>
      <c r="CHQ12" s="85"/>
      <c r="CHR12" s="85"/>
      <c r="CHS12" s="85"/>
      <c r="CHT12" s="85"/>
      <c r="CHU12" s="85"/>
      <c r="CHV12" s="85"/>
      <c r="CHW12" s="85"/>
      <c r="CHX12" s="85"/>
      <c r="CHY12" s="85"/>
      <c r="CHZ12" s="85"/>
      <c r="CIA12" s="85"/>
      <c r="CIB12" s="85"/>
      <c r="CIC12" s="85"/>
      <c r="CID12" s="85"/>
      <c r="CIE12" s="85"/>
      <c r="CIF12" s="85"/>
      <c r="CIG12" s="85"/>
      <c r="CIH12" s="85"/>
      <c r="CII12" s="85"/>
      <c r="CIJ12" s="85"/>
      <c r="CIK12" s="85"/>
      <c r="CIL12" s="85"/>
      <c r="CIM12" s="85"/>
      <c r="CIN12" s="85"/>
      <c r="CIO12" s="85"/>
      <c r="CIP12" s="85"/>
      <c r="CIQ12" s="85"/>
      <c r="CIR12" s="85"/>
      <c r="CIS12" s="85"/>
      <c r="CIT12" s="85"/>
      <c r="CIU12" s="85"/>
      <c r="CIV12" s="85"/>
      <c r="CIW12" s="85"/>
      <c r="CIX12" s="85"/>
      <c r="CIY12" s="85"/>
      <c r="CIZ12" s="85"/>
      <c r="CJA12" s="85"/>
      <c r="CJB12" s="85"/>
      <c r="CJC12" s="85"/>
      <c r="CJD12" s="85"/>
      <c r="CJE12" s="85"/>
      <c r="CJF12" s="85"/>
      <c r="CJG12" s="85"/>
      <c r="CJH12" s="85"/>
      <c r="CJI12" s="85"/>
      <c r="CJJ12" s="85"/>
      <c r="CJK12" s="85"/>
      <c r="CJL12" s="85"/>
      <c r="CJM12" s="85"/>
      <c r="CJN12" s="85"/>
      <c r="CJO12" s="85"/>
      <c r="CJP12" s="85"/>
      <c r="CJQ12" s="85"/>
      <c r="CJR12" s="85"/>
      <c r="CJS12" s="85"/>
      <c r="CJT12" s="85"/>
      <c r="CJU12" s="85"/>
      <c r="CJV12" s="85"/>
      <c r="CJW12" s="85"/>
      <c r="CJX12" s="85"/>
      <c r="CJY12" s="85"/>
      <c r="CJZ12" s="85"/>
      <c r="CKA12" s="85"/>
      <c r="CKB12" s="85"/>
      <c r="CKC12" s="85"/>
      <c r="CKD12" s="85"/>
      <c r="CKE12" s="85"/>
      <c r="CKF12" s="85"/>
      <c r="CKG12" s="85"/>
      <c r="CKH12" s="85"/>
      <c r="CKI12" s="85"/>
      <c r="CKJ12" s="85"/>
      <c r="CKK12" s="85"/>
      <c r="CKL12" s="85"/>
      <c r="CKM12" s="85"/>
      <c r="CKN12" s="85"/>
      <c r="CKO12" s="85"/>
      <c r="CKP12" s="85"/>
      <c r="CKQ12" s="85"/>
      <c r="CKR12" s="85"/>
      <c r="CKS12" s="85"/>
      <c r="CKT12" s="85"/>
      <c r="CKU12" s="85"/>
      <c r="CKV12" s="85"/>
      <c r="CKW12" s="85"/>
      <c r="CKX12" s="85"/>
      <c r="CKY12" s="85"/>
      <c r="CKZ12" s="85"/>
      <c r="CLA12" s="85"/>
      <c r="CLB12" s="85"/>
      <c r="CLC12" s="85"/>
      <c r="CLD12" s="85"/>
      <c r="CLE12" s="85"/>
      <c r="CLF12" s="85"/>
      <c r="CLG12" s="85"/>
      <c r="CLH12" s="85"/>
      <c r="CLI12" s="85"/>
      <c r="CLJ12" s="85"/>
      <c r="CLK12" s="85"/>
      <c r="CLL12" s="85"/>
      <c r="CLM12" s="85"/>
      <c r="CLN12" s="85"/>
      <c r="CLO12" s="85"/>
      <c r="CLP12" s="85"/>
      <c r="CLQ12" s="85"/>
      <c r="CLR12" s="85"/>
      <c r="CLS12" s="85"/>
      <c r="CLT12" s="85"/>
      <c r="CLU12" s="85"/>
      <c r="CLV12" s="85"/>
      <c r="CLW12" s="85"/>
      <c r="CLX12" s="85"/>
      <c r="CLY12" s="85"/>
      <c r="CLZ12" s="85"/>
      <c r="CMA12" s="85"/>
      <c r="CMB12" s="85"/>
      <c r="CMC12" s="85"/>
      <c r="CMD12" s="85"/>
      <c r="CME12" s="85"/>
      <c r="CMF12" s="85"/>
      <c r="CMG12" s="85"/>
      <c r="CMH12" s="85"/>
      <c r="CMI12" s="85"/>
      <c r="CMJ12" s="85"/>
      <c r="CMK12" s="85"/>
      <c r="CML12" s="85"/>
      <c r="CMM12" s="85"/>
      <c r="CMN12" s="85"/>
      <c r="CMO12" s="85"/>
      <c r="CMP12" s="85"/>
      <c r="CMQ12" s="85"/>
      <c r="CMR12" s="85"/>
      <c r="CMS12" s="85"/>
      <c r="CMT12" s="85"/>
      <c r="CMU12" s="85"/>
      <c r="CMV12" s="85"/>
      <c r="CMW12" s="85"/>
      <c r="CMX12" s="85"/>
      <c r="CMY12" s="85"/>
      <c r="CMZ12" s="85"/>
      <c r="CNA12" s="85"/>
      <c r="CNB12" s="85"/>
      <c r="CNC12" s="85"/>
      <c r="CND12" s="85"/>
      <c r="CNE12" s="85"/>
      <c r="CNF12" s="85"/>
      <c r="CNG12" s="85"/>
      <c r="CNH12" s="85"/>
      <c r="CNI12" s="85"/>
      <c r="CNJ12" s="85"/>
      <c r="CNK12" s="85"/>
      <c r="CNL12" s="85"/>
      <c r="CNM12" s="85"/>
      <c r="CNN12" s="85"/>
      <c r="CNO12" s="85"/>
      <c r="CNP12" s="85"/>
      <c r="CNQ12" s="85"/>
      <c r="CNR12" s="85"/>
      <c r="CNS12" s="85"/>
      <c r="CNT12" s="85"/>
      <c r="CNU12" s="85"/>
      <c r="CNV12" s="85"/>
      <c r="CNW12" s="85"/>
      <c r="CNX12" s="85"/>
      <c r="CNY12" s="85"/>
      <c r="CNZ12" s="85"/>
      <c r="COA12" s="85"/>
      <c r="COB12" s="85"/>
      <c r="COC12" s="85"/>
      <c r="COD12" s="85"/>
      <c r="COE12" s="85"/>
      <c r="COF12" s="85"/>
      <c r="COG12" s="85"/>
      <c r="COH12" s="85"/>
      <c r="COI12" s="85"/>
      <c r="COJ12" s="85"/>
      <c r="COK12" s="85"/>
      <c r="COL12" s="85"/>
      <c r="COM12" s="85"/>
      <c r="CON12" s="85"/>
      <c r="COO12" s="85"/>
      <c r="COP12" s="85"/>
      <c r="COQ12" s="85"/>
      <c r="COR12" s="85"/>
      <c r="COS12" s="85"/>
      <c r="COT12" s="85"/>
      <c r="COU12" s="85"/>
      <c r="COV12" s="85"/>
      <c r="COW12" s="85"/>
      <c r="COX12" s="85"/>
      <c r="COY12" s="85"/>
      <c r="COZ12" s="85"/>
      <c r="CPA12" s="85"/>
      <c r="CPB12" s="85"/>
      <c r="CPC12" s="85"/>
      <c r="CPD12" s="85"/>
      <c r="CPE12" s="85"/>
      <c r="CPF12" s="85"/>
      <c r="CPG12" s="85"/>
      <c r="CPH12" s="85"/>
      <c r="CPI12" s="85"/>
      <c r="CPJ12" s="85"/>
      <c r="CPK12" s="85"/>
      <c r="CPL12" s="85"/>
      <c r="CPM12" s="85"/>
      <c r="CPN12" s="85"/>
      <c r="CPO12" s="85"/>
      <c r="CPP12" s="85"/>
      <c r="CPQ12" s="85"/>
      <c r="CPR12" s="85"/>
      <c r="CPS12" s="85"/>
      <c r="CPT12" s="85"/>
      <c r="CPU12" s="85"/>
      <c r="CPV12" s="85"/>
      <c r="CPW12" s="85"/>
      <c r="CPX12" s="85"/>
      <c r="CPY12" s="85"/>
      <c r="CPZ12" s="85"/>
      <c r="CQA12" s="85"/>
      <c r="CQB12" s="85"/>
      <c r="CQC12" s="85"/>
      <c r="CQD12" s="85"/>
      <c r="CQE12" s="85"/>
      <c r="CQF12" s="85"/>
      <c r="CQG12" s="85"/>
      <c r="CQH12" s="85"/>
      <c r="CQI12" s="85"/>
      <c r="CQJ12" s="85"/>
      <c r="CQK12" s="85"/>
      <c r="CQL12" s="85"/>
      <c r="CQM12" s="85"/>
      <c r="CQN12" s="85"/>
      <c r="CQO12" s="85"/>
      <c r="CQP12" s="85"/>
      <c r="CQQ12" s="85"/>
      <c r="CQR12" s="85"/>
      <c r="CQS12" s="85"/>
      <c r="CQT12" s="85"/>
      <c r="CQU12" s="85"/>
      <c r="CQV12" s="85"/>
      <c r="CQW12" s="85"/>
      <c r="CQX12" s="85"/>
      <c r="CQY12" s="85"/>
      <c r="CQZ12" s="85"/>
      <c r="CRA12" s="85"/>
      <c r="CRB12" s="85"/>
      <c r="CRC12" s="85"/>
      <c r="CRD12" s="85"/>
      <c r="CRE12" s="85"/>
      <c r="CRF12" s="85"/>
      <c r="CRG12" s="85"/>
      <c r="CRH12" s="85"/>
      <c r="CRI12" s="85"/>
      <c r="CRJ12" s="85"/>
      <c r="CRK12" s="85"/>
      <c r="CRL12" s="85"/>
      <c r="CRM12" s="85"/>
      <c r="CRN12" s="85"/>
      <c r="CRO12" s="85"/>
      <c r="CRP12" s="85"/>
      <c r="CRQ12" s="85"/>
      <c r="CRR12" s="85"/>
      <c r="CRS12" s="85"/>
      <c r="CRT12" s="85"/>
      <c r="CRU12" s="85"/>
      <c r="CRV12" s="85"/>
      <c r="CRW12" s="85"/>
      <c r="CRX12" s="85"/>
      <c r="CRY12" s="85"/>
      <c r="CRZ12" s="85"/>
      <c r="CSA12" s="85"/>
      <c r="CSB12" s="85"/>
      <c r="CSC12" s="85"/>
      <c r="CSD12" s="85"/>
      <c r="CSE12" s="85"/>
      <c r="CSF12" s="85"/>
      <c r="CSG12" s="85"/>
      <c r="CSH12" s="85"/>
      <c r="CSI12" s="85"/>
      <c r="CSJ12" s="85"/>
      <c r="CSK12" s="85"/>
      <c r="CSL12" s="85"/>
      <c r="CSM12" s="85"/>
      <c r="CSN12" s="85"/>
      <c r="CSO12" s="85"/>
      <c r="CSP12" s="85"/>
      <c r="CSQ12" s="85"/>
      <c r="CSR12" s="85"/>
      <c r="CSS12" s="85"/>
      <c r="CST12" s="85"/>
      <c r="CSU12" s="85"/>
      <c r="CSV12" s="85"/>
      <c r="CSW12" s="85"/>
      <c r="CSX12" s="85"/>
      <c r="CSY12" s="85"/>
      <c r="CSZ12" s="85"/>
      <c r="CTA12" s="85"/>
      <c r="CTB12" s="85"/>
      <c r="CTC12" s="85"/>
      <c r="CTD12" s="85"/>
      <c r="CTE12" s="85"/>
      <c r="CTF12" s="85"/>
      <c r="CTG12" s="85"/>
      <c r="CTH12" s="85"/>
      <c r="CTI12" s="85"/>
      <c r="CTJ12" s="85"/>
      <c r="CTK12" s="85"/>
      <c r="CTL12" s="85"/>
      <c r="CTM12" s="85"/>
      <c r="CTN12" s="85"/>
      <c r="CTO12" s="85"/>
      <c r="CTP12" s="85"/>
      <c r="CTQ12" s="85"/>
      <c r="CTR12" s="85"/>
      <c r="CTS12" s="85"/>
      <c r="CTT12" s="85"/>
      <c r="CTU12" s="85"/>
      <c r="CTV12" s="85"/>
      <c r="CTW12" s="85"/>
      <c r="CTX12" s="85"/>
      <c r="CTY12" s="85"/>
      <c r="CTZ12" s="85"/>
      <c r="CUA12" s="85"/>
      <c r="CUB12" s="85"/>
      <c r="CUC12" s="85"/>
      <c r="CUD12" s="85"/>
      <c r="CUE12" s="85"/>
      <c r="CUF12" s="85"/>
      <c r="CUG12" s="85"/>
      <c r="CUH12" s="85"/>
      <c r="CUI12" s="85"/>
      <c r="CUJ12" s="85"/>
      <c r="CUK12" s="85"/>
      <c r="CUL12" s="85"/>
      <c r="CUM12" s="85"/>
      <c r="CUN12" s="85"/>
      <c r="CUO12" s="85"/>
      <c r="CUP12" s="85"/>
      <c r="CUQ12" s="85"/>
      <c r="CUR12" s="85"/>
      <c r="CUS12" s="85"/>
      <c r="CUT12" s="85"/>
      <c r="CUU12" s="85"/>
      <c r="CUV12" s="85"/>
      <c r="CUW12" s="85"/>
      <c r="CUX12" s="85"/>
      <c r="CUY12" s="85"/>
      <c r="CUZ12" s="85"/>
      <c r="CVA12" s="85"/>
      <c r="CVB12" s="85"/>
      <c r="CVC12" s="85"/>
      <c r="CVD12" s="85"/>
      <c r="CVE12" s="85"/>
      <c r="CVF12" s="85"/>
      <c r="CVG12" s="85"/>
      <c r="CVH12" s="85"/>
      <c r="CVI12" s="85"/>
      <c r="CVJ12" s="85"/>
      <c r="CVK12" s="85"/>
      <c r="CVL12" s="85"/>
      <c r="CVM12" s="85"/>
      <c r="CVN12" s="85"/>
      <c r="CVO12" s="85"/>
      <c r="CVP12" s="85"/>
      <c r="CVQ12" s="85"/>
      <c r="CVR12" s="85"/>
      <c r="CVS12" s="85"/>
      <c r="CVT12" s="85"/>
      <c r="CVU12" s="85"/>
      <c r="CVV12" s="85"/>
      <c r="CVW12" s="85"/>
      <c r="CVX12" s="85"/>
      <c r="CVY12" s="85"/>
      <c r="CVZ12" s="85"/>
      <c r="CWA12" s="85"/>
      <c r="CWB12" s="85"/>
      <c r="CWC12" s="85"/>
      <c r="CWD12" s="85"/>
      <c r="CWE12" s="85"/>
      <c r="CWF12" s="85"/>
      <c r="CWG12" s="85"/>
      <c r="CWH12" s="85"/>
      <c r="CWI12" s="85"/>
      <c r="CWJ12" s="85"/>
      <c r="CWK12" s="85"/>
      <c r="CWL12" s="85"/>
      <c r="CWM12" s="85"/>
      <c r="CWN12" s="85"/>
      <c r="CWO12" s="85"/>
      <c r="CWP12" s="85"/>
      <c r="CWQ12" s="85"/>
      <c r="CWR12" s="85"/>
      <c r="CWS12" s="85"/>
      <c r="CWT12" s="85"/>
      <c r="CWU12" s="85"/>
      <c r="CWV12" s="85"/>
      <c r="CWW12" s="85"/>
      <c r="CWX12" s="85"/>
      <c r="CWY12" s="85"/>
      <c r="CWZ12" s="85"/>
      <c r="CXA12" s="85"/>
      <c r="CXB12" s="85"/>
      <c r="CXC12" s="85"/>
      <c r="CXD12" s="85"/>
      <c r="CXE12" s="85"/>
      <c r="CXF12" s="85"/>
      <c r="CXG12" s="85"/>
      <c r="CXH12" s="85"/>
      <c r="CXI12" s="85"/>
      <c r="CXJ12" s="85"/>
      <c r="CXK12" s="85"/>
      <c r="CXL12" s="85"/>
      <c r="CXM12" s="85"/>
      <c r="CXN12" s="85"/>
      <c r="CXO12" s="85"/>
      <c r="CXP12" s="85"/>
      <c r="CXQ12" s="85"/>
      <c r="CXR12" s="85"/>
      <c r="CXS12" s="85"/>
      <c r="CXT12" s="85"/>
      <c r="CXU12" s="85"/>
      <c r="CXV12" s="85"/>
      <c r="CXW12" s="85"/>
      <c r="CXX12" s="85"/>
      <c r="CXY12" s="85"/>
      <c r="CXZ12" s="85"/>
      <c r="CYA12" s="85"/>
      <c r="CYB12" s="85"/>
      <c r="CYC12" s="85"/>
      <c r="CYD12" s="85"/>
      <c r="CYE12" s="85"/>
      <c r="CYF12" s="85"/>
      <c r="CYG12" s="85"/>
      <c r="CYH12" s="85"/>
      <c r="CYI12" s="85"/>
      <c r="CYJ12" s="85"/>
      <c r="CYK12" s="85"/>
      <c r="CYL12" s="85"/>
      <c r="CYM12" s="85"/>
      <c r="CYN12" s="85"/>
      <c r="CYO12" s="85"/>
      <c r="CYP12" s="85"/>
      <c r="CYQ12" s="85"/>
      <c r="CYR12" s="85"/>
      <c r="CYS12" s="85"/>
      <c r="CYT12" s="85"/>
      <c r="CYU12" s="85"/>
      <c r="CYV12" s="85"/>
      <c r="CYW12" s="85"/>
      <c r="CYX12" s="85"/>
      <c r="CYY12" s="85"/>
      <c r="CYZ12" s="85"/>
      <c r="CZA12" s="85"/>
      <c r="CZB12" s="85"/>
      <c r="CZC12" s="85"/>
      <c r="CZD12" s="85"/>
      <c r="CZE12" s="85"/>
      <c r="CZF12" s="85"/>
      <c r="CZG12" s="85"/>
      <c r="CZH12" s="85"/>
      <c r="CZI12" s="85"/>
      <c r="CZJ12" s="85"/>
      <c r="CZK12" s="85"/>
      <c r="CZL12" s="85"/>
      <c r="CZM12" s="85"/>
      <c r="CZN12" s="85"/>
      <c r="CZO12" s="85"/>
      <c r="CZP12" s="85"/>
      <c r="CZQ12" s="85"/>
      <c r="CZR12" s="85"/>
      <c r="CZS12" s="85"/>
      <c r="CZT12" s="85"/>
      <c r="CZU12" s="85"/>
      <c r="CZV12" s="85"/>
      <c r="CZW12" s="85"/>
      <c r="CZX12" s="85"/>
      <c r="CZY12" s="85"/>
      <c r="CZZ12" s="85"/>
      <c r="DAA12" s="85"/>
      <c r="DAB12" s="85"/>
      <c r="DAC12" s="85"/>
      <c r="DAD12" s="85"/>
      <c r="DAE12" s="85"/>
      <c r="DAF12" s="85"/>
      <c r="DAG12" s="85"/>
      <c r="DAH12" s="85"/>
      <c r="DAI12" s="85"/>
      <c r="DAJ12" s="85"/>
      <c r="DAK12" s="85"/>
      <c r="DAL12" s="85"/>
      <c r="DAM12" s="85"/>
      <c r="DAN12" s="85"/>
      <c r="DAO12" s="85"/>
      <c r="DAP12" s="85"/>
      <c r="DAQ12" s="85"/>
      <c r="DAR12" s="85"/>
      <c r="DAS12" s="85"/>
      <c r="DAT12" s="85"/>
      <c r="DAU12" s="85"/>
      <c r="DAV12" s="85"/>
      <c r="DAW12" s="85"/>
      <c r="DAX12" s="85"/>
      <c r="DAY12" s="85"/>
      <c r="DAZ12" s="85"/>
      <c r="DBA12" s="85"/>
      <c r="DBB12" s="85"/>
      <c r="DBC12" s="85"/>
      <c r="DBD12" s="85"/>
      <c r="DBE12" s="85"/>
      <c r="DBF12" s="85"/>
      <c r="DBG12" s="85"/>
      <c r="DBH12" s="85"/>
      <c r="DBI12" s="85"/>
      <c r="DBJ12" s="85"/>
      <c r="DBK12" s="85"/>
      <c r="DBL12" s="85"/>
      <c r="DBM12" s="85"/>
      <c r="DBN12" s="85"/>
      <c r="DBO12" s="85"/>
      <c r="DBP12" s="85"/>
      <c r="DBQ12" s="85"/>
      <c r="DBR12" s="85"/>
      <c r="DBS12" s="85"/>
      <c r="DBT12" s="85"/>
      <c r="DBU12" s="85"/>
      <c r="DBV12" s="85"/>
      <c r="DBW12" s="85"/>
      <c r="DBX12" s="85"/>
      <c r="DBY12" s="85"/>
      <c r="DBZ12" s="85"/>
      <c r="DCA12" s="85"/>
      <c r="DCB12" s="85"/>
      <c r="DCC12" s="85"/>
      <c r="DCD12" s="85"/>
      <c r="DCE12" s="85"/>
      <c r="DCF12" s="85"/>
      <c r="DCG12" s="85"/>
      <c r="DCH12" s="85"/>
      <c r="DCI12" s="85"/>
      <c r="DCJ12" s="85"/>
      <c r="DCK12" s="85"/>
      <c r="DCL12" s="85"/>
      <c r="DCM12" s="85"/>
      <c r="DCN12" s="85"/>
      <c r="DCO12" s="85"/>
      <c r="DCP12" s="85"/>
      <c r="DCQ12" s="85"/>
      <c r="DCR12" s="85"/>
      <c r="DCS12" s="85"/>
      <c r="DCT12" s="85"/>
      <c r="DCU12" s="85"/>
      <c r="DCV12" s="85"/>
      <c r="DCW12" s="85"/>
      <c r="DCX12" s="85"/>
      <c r="DCY12" s="85"/>
      <c r="DCZ12" s="85"/>
      <c r="DDA12" s="85"/>
      <c r="DDB12" s="85"/>
      <c r="DDC12" s="85"/>
      <c r="DDD12" s="85"/>
      <c r="DDE12" s="85"/>
      <c r="DDF12" s="85"/>
      <c r="DDG12" s="85"/>
      <c r="DDH12" s="85"/>
      <c r="DDI12" s="85"/>
      <c r="DDJ12" s="85"/>
      <c r="DDK12" s="85"/>
      <c r="DDL12" s="85"/>
      <c r="DDM12" s="85"/>
      <c r="DDN12" s="85"/>
      <c r="DDO12" s="85"/>
      <c r="DDP12" s="85"/>
      <c r="DDQ12" s="85"/>
      <c r="DDR12" s="85"/>
      <c r="DDS12" s="85"/>
      <c r="DDT12" s="85"/>
      <c r="DDU12" s="85"/>
      <c r="DDV12" s="85"/>
      <c r="DDW12" s="85"/>
      <c r="DDX12" s="85"/>
      <c r="DDY12" s="85"/>
      <c r="DDZ12" s="85"/>
      <c r="DEA12" s="85"/>
      <c r="DEB12" s="85"/>
      <c r="DEC12" s="85"/>
      <c r="DED12" s="85"/>
      <c r="DEE12" s="85"/>
      <c r="DEF12" s="85"/>
      <c r="DEG12" s="85"/>
      <c r="DEH12" s="85"/>
      <c r="DEI12" s="85"/>
      <c r="DEJ12" s="85"/>
      <c r="DEK12" s="85"/>
      <c r="DEL12" s="85"/>
      <c r="DEM12" s="85"/>
      <c r="DEN12" s="85"/>
      <c r="DEO12" s="85"/>
      <c r="DEP12" s="85"/>
      <c r="DEQ12" s="85"/>
      <c r="DER12" s="85"/>
      <c r="DES12" s="85"/>
      <c r="DET12" s="85"/>
      <c r="DEU12" s="85"/>
      <c r="DEV12" s="85"/>
      <c r="DEW12" s="85"/>
      <c r="DEX12" s="85"/>
      <c r="DEY12" s="85"/>
      <c r="DEZ12" s="85"/>
      <c r="DFA12" s="85"/>
      <c r="DFB12" s="85"/>
      <c r="DFC12" s="85"/>
      <c r="DFD12" s="85"/>
      <c r="DFE12" s="85"/>
      <c r="DFF12" s="85"/>
      <c r="DFG12" s="85"/>
      <c r="DFH12" s="85"/>
      <c r="DFI12" s="85"/>
      <c r="DFJ12" s="85"/>
      <c r="DFK12" s="85"/>
      <c r="DFL12" s="85"/>
      <c r="DFM12" s="85"/>
      <c r="DFN12" s="85"/>
      <c r="DFO12" s="85"/>
      <c r="DFP12" s="85"/>
      <c r="DFQ12" s="85"/>
      <c r="DFR12" s="85"/>
      <c r="DFS12" s="85"/>
      <c r="DFT12" s="85"/>
      <c r="DFU12" s="85"/>
      <c r="DFV12" s="85"/>
      <c r="DFW12" s="85"/>
      <c r="DFX12" s="85"/>
      <c r="DFY12" s="85"/>
      <c r="DFZ12" s="85"/>
      <c r="DGA12" s="85"/>
      <c r="DGB12" s="85"/>
      <c r="DGC12" s="85"/>
      <c r="DGD12" s="85"/>
      <c r="DGE12" s="85"/>
      <c r="DGF12" s="85"/>
      <c r="DGG12" s="85"/>
      <c r="DGH12" s="85"/>
      <c r="DGI12" s="85"/>
      <c r="DGJ12" s="85"/>
      <c r="DGK12" s="85"/>
      <c r="DGL12" s="85"/>
      <c r="DGM12" s="85"/>
      <c r="DGN12" s="85"/>
      <c r="DGO12" s="85"/>
      <c r="DGP12" s="85"/>
      <c r="DGQ12" s="85"/>
      <c r="DGR12" s="85"/>
      <c r="DGS12" s="85"/>
      <c r="DGT12" s="85"/>
      <c r="DGU12" s="85"/>
      <c r="DGV12" s="85"/>
      <c r="DGW12" s="85"/>
      <c r="DGX12" s="85"/>
      <c r="DGY12" s="85"/>
      <c r="DGZ12" s="85"/>
      <c r="DHA12" s="85"/>
      <c r="DHB12" s="85"/>
      <c r="DHC12" s="85"/>
      <c r="DHD12" s="85"/>
      <c r="DHE12" s="85"/>
      <c r="DHF12" s="85"/>
      <c r="DHG12" s="85"/>
      <c r="DHH12" s="85"/>
      <c r="DHI12" s="85"/>
      <c r="DHJ12" s="85"/>
      <c r="DHK12" s="85"/>
      <c r="DHL12" s="85"/>
      <c r="DHM12" s="85"/>
      <c r="DHN12" s="85"/>
      <c r="DHO12" s="85"/>
      <c r="DHP12" s="85"/>
      <c r="DHQ12" s="85"/>
      <c r="DHR12" s="85"/>
      <c r="DHS12" s="85"/>
      <c r="DHT12" s="85"/>
      <c r="DHU12" s="85"/>
      <c r="DHV12" s="85"/>
      <c r="DHW12" s="85"/>
      <c r="DHX12" s="85"/>
      <c r="DHY12" s="85"/>
      <c r="DHZ12" s="85"/>
      <c r="DIA12" s="85"/>
      <c r="DIB12" s="85"/>
      <c r="DIC12" s="85"/>
      <c r="DID12" s="85"/>
      <c r="DIE12" s="85"/>
      <c r="DIF12" s="85"/>
      <c r="DIG12" s="85"/>
      <c r="DIH12" s="85"/>
      <c r="DII12" s="85"/>
      <c r="DIJ12" s="85"/>
      <c r="DIK12" s="85"/>
      <c r="DIL12" s="85"/>
      <c r="DIM12" s="85"/>
      <c r="DIN12" s="85"/>
      <c r="DIO12" s="85"/>
      <c r="DIP12" s="85"/>
      <c r="DIQ12" s="85"/>
      <c r="DIR12" s="85"/>
      <c r="DIS12" s="85"/>
      <c r="DIT12" s="85"/>
      <c r="DIU12" s="85"/>
      <c r="DIV12" s="85"/>
      <c r="DIW12" s="85"/>
      <c r="DIX12" s="85"/>
      <c r="DIY12" s="85"/>
      <c r="DIZ12" s="85"/>
      <c r="DJA12" s="85"/>
      <c r="DJB12" s="85"/>
      <c r="DJC12" s="85"/>
      <c r="DJD12" s="85"/>
      <c r="DJE12" s="85"/>
      <c r="DJF12" s="85"/>
      <c r="DJG12" s="85"/>
      <c r="DJH12" s="85"/>
      <c r="DJI12" s="85"/>
      <c r="DJJ12" s="85"/>
      <c r="DJK12" s="85"/>
      <c r="DJL12" s="85"/>
      <c r="DJM12" s="85"/>
      <c r="DJN12" s="85"/>
      <c r="DJO12" s="85"/>
      <c r="DJP12" s="85"/>
      <c r="DJQ12" s="85"/>
      <c r="DJR12" s="85"/>
      <c r="DJS12" s="85"/>
      <c r="DJT12" s="85"/>
      <c r="DJU12" s="85"/>
      <c r="DJV12" s="85"/>
      <c r="DJW12" s="85"/>
      <c r="DJX12" s="85"/>
      <c r="DJY12" s="85"/>
      <c r="DJZ12" s="85"/>
      <c r="DKA12" s="85"/>
      <c r="DKB12" s="85"/>
      <c r="DKC12" s="85"/>
      <c r="DKD12" s="85"/>
      <c r="DKE12" s="85"/>
      <c r="DKF12" s="85"/>
      <c r="DKG12" s="85"/>
      <c r="DKH12" s="85"/>
      <c r="DKI12" s="85"/>
      <c r="DKJ12" s="85"/>
      <c r="DKK12" s="85"/>
      <c r="DKL12" s="85"/>
      <c r="DKM12" s="85"/>
      <c r="DKN12" s="85"/>
      <c r="DKO12" s="85"/>
      <c r="DKP12" s="85"/>
      <c r="DKQ12" s="85"/>
      <c r="DKR12" s="85"/>
      <c r="DKS12" s="85"/>
      <c r="DKT12" s="85"/>
      <c r="DKU12" s="85"/>
      <c r="DKV12" s="85"/>
      <c r="DKW12" s="85"/>
      <c r="DKX12" s="85"/>
      <c r="DKY12" s="85"/>
      <c r="DKZ12" s="85"/>
      <c r="DLA12" s="85"/>
      <c r="DLB12" s="85"/>
      <c r="DLC12" s="85"/>
      <c r="DLD12" s="85"/>
      <c r="DLE12" s="85"/>
      <c r="DLF12" s="85"/>
      <c r="DLG12" s="85"/>
      <c r="DLH12" s="85"/>
      <c r="DLI12" s="85"/>
      <c r="DLJ12" s="85"/>
      <c r="DLK12" s="85"/>
      <c r="DLL12" s="85"/>
      <c r="DLM12" s="85"/>
      <c r="DLN12" s="85"/>
      <c r="DLO12" s="85"/>
      <c r="DLP12" s="85"/>
      <c r="DLQ12" s="85"/>
      <c r="DLR12" s="85"/>
      <c r="DLS12" s="85"/>
      <c r="DLT12" s="85"/>
      <c r="DLU12" s="85"/>
      <c r="DLV12" s="85"/>
      <c r="DLW12" s="85"/>
      <c r="DLX12" s="85"/>
      <c r="DLY12" s="85"/>
      <c r="DLZ12" s="85"/>
      <c r="DMA12" s="85"/>
      <c r="DMB12" s="85"/>
      <c r="DMC12" s="85"/>
      <c r="DMD12" s="85"/>
      <c r="DME12" s="85"/>
      <c r="DMF12" s="85"/>
      <c r="DMG12" s="85"/>
      <c r="DMH12" s="85"/>
      <c r="DMI12" s="85"/>
      <c r="DMJ12" s="85"/>
      <c r="DMK12" s="85"/>
      <c r="DML12" s="85"/>
      <c r="DMM12" s="85"/>
      <c r="DMN12" s="85"/>
      <c r="DMO12" s="85"/>
      <c r="DMP12" s="85"/>
      <c r="DMQ12" s="85"/>
      <c r="DMR12" s="85"/>
      <c r="DMS12" s="85"/>
      <c r="DMT12" s="85"/>
      <c r="DMU12" s="85"/>
      <c r="DMV12" s="85"/>
      <c r="DMW12" s="85"/>
      <c r="DMX12" s="85"/>
      <c r="DMY12" s="85"/>
      <c r="DMZ12" s="85"/>
      <c r="DNA12" s="85"/>
      <c r="DNB12" s="85"/>
      <c r="DNC12" s="85"/>
      <c r="DND12" s="85"/>
      <c r="DNE12" s="85"/>
      <c r="DNF12" s="85"/>
      <c r="DNG12" s="85"/>
      <c r="DNH12" s="85"/>
      <c r="DNI12" s="85"/>
      <c r="DNJ12" s="85"/>
      <c r="DNK12" s="85"/>
      <c r="DNL12" s="85"/>
      <c r="DNM12" s="85"/>
      <c r="DNN12" s="85"/>
      <c r="DNO12" s="85"/>
      <c r="DNP12" s="85"/>
      <c r="DNQ12" s="85"/>
      <c r="DNR12" s="85"/>
      <c r="DNS12" s="85"/>
      <c r="DNT12" s="85"/>
      <c r="DNU12" s="85"/>
      <c r="DNV12" s="85"/>
      <c r="DNW12" s="85"/>
      <c r="DNX12" s="85"/>
      <c r="DNY12" s="85"/>
      <c r="DNZ12" s="85"/>
      <c r="DOA12" s="85"/>
      <c r="DOB12" s="85"/>
      <c r="DOC12" s="85"/>
      <c r="DOD12" s="85"/>
      <c r="DOE12" s="85"/>
      <c r="DOF12" s="85"/>
      <c r="DOG12" s="85"/>
      <c r="DOH12" s="85"/>
      <c r="DOI12" s="85"/>
      <c r="DOJ12" s="85"/>
      <c r="DOK12" s="85"/>
      <c r="DOL12" s="85"/>
      <c r="DOM12" s="85"/>
      <c r="DON12" s="85"/>
      <c r="DOO12" s="85"/>
      <c r="DOP12" s="85"/>
      <c r="DOQ12" s="85"/>
      <c r="DOR12" s="85"/>
      <c r="DOS12" s="85"/>
      <c r="DOT12" s="85"/>
      <c r="DOU12" s="85"/>
      <c r="DOV12" s="85"/>
      <c r="DOW12" s="85"/>
      <c r="DOX12" s="85"/>
      <c r="DOY12" s="85"/>
      <c r="DOZ12" s="85"/>
      <c r="DPA12" s="85"/>
      <c r="DPB12" s="85"/>
      <c r="DPC12" s="85"/>
      <c r="DPD12" s="85"/>
      <c r="DPE12" s="85"/>
      <c r="DPF12" s="85"/>
      <c r="DPG12" s="85"/>
      <c r="DPH12" s="85"/>
      <c r="DPI12" s="85"/>
      <c r="DPJ12" s="85"/>
      <c r="DPK12" s="85"/>
      <c r="DPL12" s="85"/>
      <c r="DPM12" s="85"/>
      <c r="DPN12" s="85"/>
      <c r="DPO12" s="85"/>
      <c r="DPP12" s="85"/>
      <c r="DPQ12" s="85"/>
      <c r="DPR12" s="85"/>
      <c r="DPS12" s="85"/>
      <c r="DPT12" s="85"/>
      <c r="DPU12" s="85"/>
      <c r="DPV12" s="85"/>
      <c r="DPW12" s="85"/>
      <c r="DPX12" s="85"/>
      <c r="DPY12" s="85"/>
      <c r="DPZ12" s="85"/>
      <c r="DQA12" s="85"/>
      <c r="DQB12" s="85"/>
      <c r="DQC12" s="85"/>
      <c r="DQD12" s="85"/>
      <c r="DQE12" s="85"/>
      <c r="DQF12" s="85"/>
      <c r="DQG12" s="85"/>
      <c r="DQH12" s="85"/>
      <c r="DQI12" s="85"/>
      <c r="DQJ12" s="85"/>
      <c r="DQK12" s="85"/>
      <c r="DQL12" s="85"/>
      <c r="DQM12" s="85"/>
      <c r="DQN12" s="85"/>
      <c r="DQO12" s="85"/>
      <c r="DQP12" s="85"/>
      <c r="DQQ12" s="85"/>
      <c r="DQR12" s="85"/>
      <c r="DQS12" s="85"/>
      <c r="DQT12" s="85"/>
      <c r="DQU12" s="85"/>
      <c r="DQV12" s="85"/>
      <c r="DQW12" s="85"/>
      <c r="DQX12" s="85"/>
      <c r="DQY12" s="85"/>
      <c r="DQZ12" s="85"/>
      <c r="DRA12" s="85"/>
      <c r="DRB12" s="85"/>
      <c r="DRC12" s="85"/>
      <c r="DRD12" s="85"/>
      <c r="DRE12" s="85"/>
      <c r="DRF12" s="85"/>
      <c r="DRG12" s="85"/>
      <c r="DRH12" s="85"/>
      <c r="DRI12" s="85"/>
      <c r="DRJ12" s="85"/>
      <c r="DRK12" s="85"/>
      <c r="DRL12" s="85"/>
      <c r="DRM12" s="85"/>
      <c r="DRN12" s="85"/>
      <c r="DRO12" s="85"/>
      <c r="DRP12" s="85"/>
      <c r="DRQ12" s="85"/>
      <c r="DRR12" s="85"/>
      <c r="DRS12" s="85"/>
      <c r="DRT12" s="85"/>
      <c r="DRU12" s="85"/>
      <c r="DRV12" s="85"/>
      <c r="DRW12" s="85"/>
      <c r="DRX12" s="85"/>
      <c r="DRY12" s="85"/>
      <c r="DRZ12" s="85"/>
      <c r="DSA12" s="85"/>
      <c r="DSB12" s="85"/>
      <c r="DSC12" s="85"/>
      <c r="DSD12" s="85"/>
      <c r="DSE12" s="85"/>
      <c r="DSF12" s="85"/>
      <c r="DSG12" s="85"/>
      <c r="DSH12" s="85"/>
      <c r="DSI12" s="85"/>
      <c r="DSJ12" s="85"/>
      <c r="DSK12" s="85"/>
      <c r="DSL12" s="85"/>
      <c r="DSM12" s="85"/>
      <c r="DSN12" s="85"/>
      <c r="DSO12" s="85"/>
      <c r="DSP12" s="85"/>
      <c r="DSQ12" s="85"/>
      <c r="DSR12" s="85"/>
      <c r="DSS12" s="85"/>
      <c r="DST12" s="85"/>
      <c r="DSU12" s="85"/>
      <c r="DSV12" s="85"/>
      <c r="DSW12" s="85"/>
      <c r="DSX12" s="85"/>
      <c r="DSY12" s="85"/>
      <c r="DSZ12" s="85"/>
      <c r="DTA12" s="85"/>
      <c r="DTB12" s="85"/>
      <c r="DTC12" s="85"/>
      <c r="DTD12" s="85"/>
      <c r="DTE12" s="85"/>
      <c r="DTF12" s="85"/>
      <c r="DTG12" s="85"/>
      <c r="DTH12" s="85"/>
      <c r="DTI12" s="85"/>
      <c r="DTJ12" s="85"/>
      <c r="DTK12" s="85"/>
      <c r="DTL12" s="85"/>
      <c r="DTM12" s="85"/>
      <c r="DTN12" s="85"/>
      <c r="DTO12" s="85"/>
      <c r="DTP12" s="85"/>
      <c r="DTQ12" s="85"/>
      <c r="DTR12" s="85"/>
      <c r="DTS12" s="85"/>
      <c r="DTT12" s="85"/>
      <c r="DTU12" s="85"/>
      <c r="DTV12" s="85"/>
      <c r="DTW12" s="85"/>
      <c r="DTX12" s="85"/>
      <c r="DTY12" s="85"/>
      <c r="DTZ12" s="85"/>
      <c r="DUA12" s="85"/>
      <c r="DUB12" s="85"/>
      <c r="DUC12" s="85"/>
      <c r="DUD12" s="85"/>
      <c r="DUE12" s="85"/>
      <c r="DUF12" s="85"/>
      <c r="DUG12" s="85"/>
      <c r="DUH12" s="85"/>
      <c r="DUI12" s="85"/>
      <c r="DUJ12" s="85"/>
      <c r="DUK12" s="85"/>
      <c r="DUL12" s="85"/>
      <c r="DUM12" s="85"/>
      <c r="DUN12" s="85"/>
      <c r="DUO12" s="85"/>
      <c r="DUP12" s="85"/>
      <c r="DUQ12" s="85"/>
      <c r="DUR12" s="85"/>
      <c r="DUS12" s="85"/>
      <c r="DUT12" s="85"/>
      <c r="DUU12" s="85"/>
      <c r="DUV12" s="85"/>
      <c r="DUW12" s="85"/>
      <c r="DUX12" s="85"/>
      <c r="DUY12" s="85"/>
      <c r="DUZ12" s="85"/>
      <c r="DVA12" s="85"/>
      <c r="DVB12" s="85"/>
      <c r="DVC12" s="85"/>
      <c r="DVD12" s="85"/>
      <c r="DVE12" s="85"/>
      <c r="DVF12" s="85"/>
      <c r="DVG12" s="85"/>
      <c r="DVH12" s="85"/>
      <c r="DVI12" s="85"/>
      <c r="DVJ12" s="85"/>
      <c r="DVK12" s="85"/>
      <c r="DVL12" s="85"/>
      <c r="DVM12" s="85"/>
      <c r="DVN12" s="85"/>
      <c r="DVO12" s="85"/>
      <c r="DVP12" s="85"/>
      <c r="DVQ12" s="85"/>
      <c r="DVR12" s="85"/>
      <c r="DVS12" s="85"/>
      <c r="DVT12" s="85"/>
      <c r="DVU12" s="85"/>
      <c r="DVV12" s="85"/>
      <c r="DVW12" s="85"/>
      <c r="DVX12" s="85"/>
      <c r="DVY12" s="85"/>
      <c r="DVZ12" s="85"/>
      <c r="DWA12" s="85"/>
      <c r="DWB12" s="85"/>
      <c r="DWC12" s="85"/>
      <c r="DWD12" s="85"/>
      <c r="DWE12" s="85"/>
      <c r="DWF12" s="85"/>
      <c r="DWG12" s="85"/>
      <c r="DWH12" s="85"/>
      <c r="DWI12" s="85"/>
      <c r="DWJ12" s="85"/>
      <c r="DWK12" s="85"/>
      <c r="DWL12" s="85"/>
      <c r="DWM12" s="85"/>
      <c r="DWN12" s="85"/>
      <c r="DWO12" s="85"/>
      <c r="DWP12" s="85"/>
      <c r="DWQ12" s="85"/>
      <c r="DWR12" s="85"/>
      <c r="DWS12" s="85"/>
      <c r="DWT12" s="85"/>
      <c r="DWU12" s="85"/>
      <c r="DWV12" s="85"/>
      <c r="DWW12" s="85"/>
      <c r="DWX12" s="85"/>
      <c r="DWY12" s="85"/>
      <c r="DWZ12" s="85"/>
      <c r="DXA12" s="85"/>
      <c r="DXB12" s="85"/>
      <c r="DXC12" s="85"/>
      <c r="DXD12" s="85"/>
      <c r="DXE12" s="85"/>
      <c r="DXF12" s="85"/>
      <c r="DXG12" s="85"/>
      <c r="DXH12" s="85"/>
      <c r="DXI12" s="85"/>
      <c r="DXJ12" s="85"/>
      <c r="DXK12" s="85"/>
      <c r="DXL12" s="85"/>
      <c r="DXM12" s="85"/>
      <c r="DXN12" s="85"/>
      <c r="DXO12" s="85"/>
      <c r="DXP12" s="85"/>
      <c r="DXQ12" s="85"/>
      <c r="DXR12" s="85"/>
      <c r="DXS12" s="85"/>
      <c r="DXT12" s="85"/>
      <c r="DXU12" s="85"/>
      <c r="DXV12" s="85"/>
      <c r="DXW12" s="85"/>
      <c r="DXX12" s="85"/>
      <c r="DXY12" s="85"/>
      <c r="DXZ12" s="85"/>
      <c r="DYA12" s="85"/>
      <c r="DYB12" s="85"/>
      <c r="DYC12" s="85"/>
      <c r="DYD12" s="85"/>
      <c r="DYE12" s="85"/>
      <c r="DYF12" s="85"/>
      <c r="DYG12" s="85"/>
      <c r="DYH12" s="85"/>
      <c r="DYI12" s="85"/>
      <c r="DYJ12" s="85"/>
      <c r="DYK12" s="85"/>
      <c r="DYL12" s="85"/>
      <c r="DYM12" s="85"/>
      <c r="DYN12" s="85"/>
      <c r="DYO12" s="85"/>
      <c r="DYP12" s="85"/>
      <c r="DYQ12" s="85"/>
      <c r="DYR12" s="85"/>
      <c r="DYS12" s="85"/>
      <c r="DYT12" s="85"/>
      <c r="DYU12" s="85"/>
      <c r="DYV12" s="85"/>
      <c r="DYW12" s="85"/>
      <c r="DYX12" s="85"/>
      <c r="DYY12" s="85"/>
      <c r="DYZ12" s="85"/>
      <c r="DZA12" s="85"/>
      <c r="DZB12" s="85"/>
      <c r="DZC12" s="85"/>
      <c r="DZD12" s="85"/>
      <c r="DZE12" s="85"/>
      <c r="DZF12" s="85"/>
      <c r="DZG12" s="85"/>
      <c r="DZH12" s="85"/>
      <c r="DZI12" s="85"/>
      <c r="DZJ12" s="85"/>
      <c r="DZK12" s="85"/>
      <c r="DZL12" s="85"/>
      <c r="DZM12" s="85"/>
      <c r="DZN12" s="85"/>
      <c r="DZO12" s="85"/>
      <c r="DZP12" s="85"/>
      <c r="DZQ12" s="85"/>
      <c r="DZR12" s="85"/>
      <c r="DZS12" s="85"/>
      <c r="DZT12" s="85"/>
      <c r="DZU12" s="85"/>
      <c r="DZV12" s="85"/>
      <c r="DZW12" s="85"/>
      <c r="DZX12" s="85"/>
      <c r="DZY12" s="85"/>
      <c r="DZZ12" s="85"/>
      <c r="EAA12" s="85"/>
      <c r="EAB12" s="85"/>
      <c r="EAC12" s="85"/>
      <c r="EAD12" s="85"/>
      <c r="EAE12" s="85"/>
      <c r="EAF12" s="85"/>
      <c r="EAG12" s="85"/>
      <c r="EAH12" s="85"/>
      <c r="EAI12" s="85"/>
      <c r="EAJ12" s="85"/>
      <c r="EAK12" s="85"/>
      <c r="EAL12" s="85"/>
      <c r="EAM12" s="85"/>
      <c r="EAN12" s="85"/>
      <c r="EAO12" s="85"/>
      <c r="EAP12" s="85"/>
      <c r="EAQ12" s="85"/>
      <c r="EAR12" s="85"/>
      <c r="EAS12" s="85"/>
      <c r="EAT12" s="85"/>
      <c r="EAU12" s="85"/>
      <c r="EAV12" s="85"/>
      <c r="EAW12" s="85"/>
      <c r="EAX12" s="85"/>
      <c r="EAY12" s="85"/>
      <c r="EAZ12" s="85"/>
      <c r="EBA12" s="85"/>
      <c r="EBB12" s="85"/>
      <c r="EBC12" s="85"/>
      <c r="EBD12" s="85"/>
      <c r="EBE12" s="85"/>
      <c r="EBF12" s="85"/>
      <c r="EBG12" s="85"/>
      <c r="EBH12" s="85"/>
      <c r="EBI12" s="85"/>
      <c r="EBJ12" s="85"/>
      <c r="EBK12" s="85"/>
      <c r="EBL12" s="85"/>
      <c r="EBM12" s="85"/>
      <c r="EBN12" s="85"/>
      <c r="EBO12" s="85"/>
      <c r="EBP12" s="85"/>
      <c r="EBQ12" s="85"/>
      <c r="EBR12" s="85"/>
      <c r="EBS12" s="85"/>
      <c r="EBT12" s="85"/>
      <c r="EBU12" s="85"/>
      <c r="EBV12" s="85"/>
      <c r="EBW12" s="85"/>
      <c r="EBX12" s="85"/>
      <c r="EBY12" s="85"/>
      <c r="EBZ12" s="85"/>
      <c r="ECA12" s="85"/>
      <c r="ECB12" s="85"/>
      <c r="ECC12" s="85"/>
      <c r="ECD12" s="85"/>
      <c r="ECE12" s="85"/>
      <c r="ECF12" s="85"/>
      <c r="ECG12" s="85"/>
      <c r="ECH12" s="85"/>
      <c r="ECI12" s="85"/>
      <c r="ECJ12" s="85"/>
      <c r="ECK12" s="85"/>
      <c r="ECL12" s="85"/>
      <c r="ECM12" s="85"/>
      <c r="ECN12" s="85"/>
      <c r="ECO12" s="85"/>
      <c r="ECP12" s="85"/>
      <c r="ECQ12" s="85"/>
      <c r="ECR12" s="85"/>
      <c r="ECS12" s="85"/>
      <c r="ECT12" s="85"/>
      <c r="ECU12" s="85"/>
      <c r="ECV12" s="85"/>
      <c r="ECW12" s="85"/>
      <c r="ECX12" s="85"/>
      <c r="ECY12" s="85"/>
      <c r="ECZ12" s="85"/>
      <c r="EDA12" s="85"/>
      <c r="EDB12" s="85"/>
      <c r="EDC12" s="85"/>
      <c r="EDD12" s="85"/>
      <c r="EDE12" s="85"/>
      <c r="EDF12" s="85"/>
      <c r="EDG12" s="85"/>
      <c r="EDH12" s="85"/>
      <c r="EDI12" s="85"/>
      <c r="EDJ12" s="85"/>
      <c r="EDK12" s="85"/>
      <c r="EDL12" s="85"/>
      <c r="EDM12" s="85"/>
      <c r="EDN12" s="85"/>
      <c r="EDO12" s="85"/>
      <c r="EDP12" s="85"/>
      <c r="EDQ12" s="85"/>
      <c r="EDR12" s="85"/>
      <c r="EDS12" s="85"/>
      <c r="EDT12" s="85"/>
      <c r="EDU12" s="85"/>
      <c r="EDV12" s="85"/>
      <c r="EDW12" s="85"/>
      <c r="EDX12" s="85"/>
      <c r="EDY12" s="85"/>
      <c r="EDZ12" s="85"/>
      <c r="EEA12" s="85"/>
      <c r="EEB12" s="85"/>
      <c r="EEC12" s="85"/>
      <c r="EED12" s="85"/>
      <c r="EEE12" s="85"/>
      <c r="EEF12" s="85"/>
      <c r="EEG12" s="85"/>
      <c r="EEH12" s="85"/>
      <c r="EEI12" s="85"/>
      <c r="EEJ12" s="85"/>
      <c r="EEK12" s="85"/>
      <c r="EEL12" s="85"/>
      <c r="EEM12" s="85"/>
      <c r="EEN12" s="85"/>
      <c r="EEO12" s="85"/>
      <c r="EEP12" s="85"/>
      <c r="EEQ12" s="85"/>
      <c r="EER12" s="85"/>
      <c r="EES12" s="85"/>
      <c r="EET12" s="85"/>
      <c r="EEU12" s="85"/>
      <c r="EEV12" s="85"/>
      <c r="EEW12" s="85"/>
      <c r="EEX12" s="85"/>
      <c r="EEY12" s="85"/>
      <c r="EEZ12" s="85"/>
      <c r="EFA12" s="85"/>
      <c r="EFB12" s="85"/>
      <c r="EFC12" s="85"/>
      <c r="EFD12" s="85"/>
      <c r="EFE12" s="85"/>
      <c r="EFF12" s="85"/>
      <c r="EFG12" s="85"/>
      <c r="EFH12" s="85"/>
      <c r="EFI12" s="85"/>
      <c r="EFJ12" s="85"/>
      <c r="EFK12" s="85"/>
      <c r="EFL12" s="85"/>
      <c r="EFM12" s="85"/>
      <c r="EFN12" s="85"/>
      <c r="EFO12" s="85"/>
      <c r="EFP12" s="85"/>
      <c r="EFQ12" s="85"/>
      <c r="EFR12" s="85"/>
      <c r="EFS12" s="85"/>
      <c r="EFT12" s="85"/>
      <c r="EFU12" s="85"/>
      <c r="EFV12" s="85"/>
      <c r="EFW12" s="85"/>
      <c r="EFX12" s="85"/>
      <c r="EFY12" s="85"/>
      <c r="EFZ12" s="85"/>
      <c r="EGA12" s="85"/>
      <c r="EGB12" s="85"/>
      <c r="EGC12" s="85"/>
      <c r="EGD12" s="85"/>
      <c r="EGE12" s="85"/>
      <c r="EGF12" s="85"/>
      <c r="EGG12" s="85"/>
      <c r="EGH12" s="85"/>
      <c r="EGI12" s="85"/>
      <c r="EGJ12" s="85"/>
      <c r="EGK12" s="85"/>
      <c r="EGL12" s="85"/>
      <c r="EGM12" s="85"/>
      <c r="EGN12" s="85"/>
      <c r="EGO12" s="85"/>
      <c r="EGP12" s="85"/>
      <c r="EGQ12" s="85"/>
      <c r="EGR12" s="85"/>
      <c r="EGS12" s="85"/>
      <c r="EGT12" s="85"/>
      <c r="EGU12" s="85"/>
      <c r="EGV12" s="85"/>
      <c r="EGW12" s="85"/>
      <c r="EGX12" s="85"/>
      <c r="EGY12" s="85"/>
      <c r="EGZ12" s="85"/>
      <c r="EHA12" s="85"/>
      <c r="EHB12" s="85"/>
      <c r="EHC12" s="85"/>
      <c r="EHD12" s="85"/>
      <c r="EHE12" s="85"/>
      <c r="EHF12" s="85"/>
      <c r="EHG12" s="85"/>
      <c r="EHH12" s="85"/>
      <c r="EHI12" s="85"/>
      <c r="EHJ12" s="85"/>
      <c r="EHK12" s="85"/>
      <c r="EHL12" s="85"/>
      <c r="EHM12" s="85"/>
      <c r="EHN12" s="85"/>
      <c r="EHO12" s="85"/>
      <c r="EHP12" s="85"/>
      <c r="EHQ12" s="85"/>
      <c r="EHR12" s="85"/>
      <c r="EHS12" s="85"/>
      <c r="EHT12" s="85"/>
      <c r="EHU12" s="85"/>
      <c r="EHV12" s="85"/>
      <c r="EHW12" s="85"/>
      <c r="EHX12" s="85"/>
      <c r="EHY12" s="85"/>
      <c r="EHZ12" s="85"/>
      <c r="EIA12" s="85"/>
      <c r="EIB12" s="85"/>
      <c r="EIC12" s="85"/>
      <c r="EID12" s="85"/>
      <c r="EIE12" s="85"/>
      <c r="EIF12" s="85"/>
      <c r="EIG12" s="85"/>
      <c r="EIH12" s="85"/>
      <c r="EII12" s="85"/>
      <c r="EIJ12" s="85"/>
      <c r="EIK12" s="85"/>
      <c r="EIL12" s="85"/>
      <c r="EIM12" s="85"/>
      <c r="EIN12" s="85"/>
      <c r="EIO12" s="85"/>
      <c r="EIP12" s="85"/>
      <c r="EIQ12" s="85"/>
      <c r="EIR12" s="85"/>
      <c r="EIS12" s="85"/>
      <c r="EIT12" s="85"/>
      <c r="EIU12" s="85"/>
      <c r="EIV12" s="85"/>
      <c r="EIW12" s="85"/>
      <c r="EIX12" s="85"/>
      <c r="EIY12" s="85"/>
      <c r="EIZ12" s="85"/>
      <c r="EJA12" s="85"/>
      <c r="EJB12" s="85"/>
      <c r="EJC12" s="85"/>
      <c r="EJD12" s="85"/>
      <c r="EJE12" s="85"/>
      <c r="EJF12" s="85"/>
      <c r="EJG12" s="85"/>
      <c r="EJH12" s="85"/>
      <c r="EJI12" s="85"/>
      <c r="EJJ12" s="85"/>
      <c r="EJK12" s="85"/>
      <c r="EJL12" s="85"/>
      <c r="EJM12" s="85"/>
      <c r="EJN12" s="85"/>
      <c r="EJO12" s="85"/>
      <c r="EJP12" s="85"/>
      <c r="EJQ12" s="85"/>
      <c r="EJR12" s="85"/>
      <c r="EJS12" s="85"/>
      <c r="EJT12" s="85"/>
      <c r="EJU12" s="85"/>
      <c r="EJV12" s="85"/>
      <c r="EJW12" s="85"/>
      <c r="EJX12" s="85"/>
      <c r="EJY12" s="85"/>
      <c r="EJZ12" s="85"/>
      <c r="EKA12" s="85"/>
      <c r="EKB12" s="85"/>
      <c r="EKC12" s="85"/>
      <c r="EKD12" s="85"/>
      <c r="EKE12" s="85"/>
      <c r="EKF12" s="85"/>
      <c r="EKG12" s="85"/>
      <c r="EKH12" s="85"/>
      <c r="EKI12" s="85"/>
      <c r="EKJ12" s="85"/>
      <c r="EKK12" s="85"/>
      <c r="EKL12" s="85"/>
      <c r="EKM12" s="85"/>
      <c r="EKN12" s="85"/>
      <c r="EKO12" s="85"/>
      <c r="EKP12" s="85"/>
      <c r="EKQ12" s="85"/>
      <c r="EKR12" s="85"/>
      <c r="EKS12" s="85"/>
      <c r="EKT12" s="85"/>
      <c r="EKU12" s="85"/>
      <c r="EKV12" s="85"/>
      <c r="EKW12" s="85"/>
      <c r="EKX12" s="85"/>
      <c r="EKY12" s="85"/>
      <c r="EKZ12" s="85"/>
      <c r="ELA12" s="85"/>
      <c r="ELB12" s="85"/>
      <c r="ELC12" s="85"/>
      <c r="ELD12" s="85"/>
      <c r="ELE12" s="85"/>
      <c r="ELF12" s="85"/>
      <c r="ELG12" s="85"/>
      <c r="ELH12" s="85"/>
      <c r="ELI12" s="85"/>
      <c r="ELJ12" s="85"/>
      <c r="ELK12" s="85"/>
      <c r="ELL12" s="85"/>
      <c r="ELM12" s="85"/>
      <c r="ELN12" s="85"/>
      <c r="ELO12" s="85"/>
      <c r="ELP12" s="85"/>
      <c r="ELQ12" s="85"/>
      <c r="ELR12" s="85"/>
      <c r="ELS12" s="85"/>
      <c r="ELT12" s="85"/>
      <c r="ELU12" s="85"/>
      <c r="ELV12" s="85"/>
      <c r="ELW12" s="85"/>
      <c r="ELX12" s="85"/>
      <c r="ELY12" s="85"/>
      <c r="ELZ12" s="85"/>
      <c r="EMA12" s="85"/>
      <c r="EMB12" s="85"/>
      <c r="EMC12" s="85"/>
      <c r="EMD12" s="85"/>
      <c r="EME12" s="85"/>
      <c r="EMF12" s="85"/>
      <c r="EMG12" s="85"/>
      <c r="EMH12" s="85"/>
      <c r="EMI12" s="85"/>
      <c r="EMJ12" s="85"/>
      <c r="EMK12" s="85"/>
      <c r="EML12" s="85"/>
      <c r="EMM12" s="85"/>
      <c r="EMN12" s="85"/>
      <c r="EMO12" s="85"/>
      <c r="EMP12" s="85"/>
      <c r="EMQ12" s="85"/>
      <c r="EMR12" s="85"/>
      <c r="EMS12" s="85"/>
      <c r="EMT12" s="85"/>
      <c r="EMU12" s="85"/>
      <c r="EMV12" s="85"/>
      <c r="EMW12" s="85"/>
      <c r="EMX12" s="85"/>
      <c r="EMY12" s="85"/>
      <c r="EMZ12" s="85"/>
      <c r="ENA12" s="85"/>
      <c r="ENB12" s="85"/>
      <c r="ENC12" s="85"/>
      <c r="END12" s="85"/>
      <c r="ENE12" s="85"/>
      <c r="ENF12" s="85"/>
      <c r="ENG12" s="85"/>
      <c r="ENH12" s="85"/>
      <c r="ENI12" s="85"/>
      <c r="ENJ12" s="85"/>
      <c r="ENK12" s="85"/>
      <c r="ENL12" s="85"/>
      <c r="ENM12" s="85"/>
      <c r="ENN12" s="85"/>
      <c r="ENO12" s="85"/>
      <c r="ENP12" s="85"/>
      <c r="ENQ12" s="85"/>
      <c r="ENR12" s="85"/>
      <c r="ENS12" s="85"/>
      <c r="ENT12" s="85"/>
      <c r="ENU12" s="85"/>
      <c r="ENV12" s="85"/>
      <c r="ENW12" s="85"/>
      <c r="ENX12" s="85"/>
      <c r="ENY12" s="85"/>
      <c r="ENZ12" s="85"/>
      <c r="EOA12" s="85"/>
      <c r="EOB12" s="85"/>
      <c r="EOC12" s="85"/>
      <c r="EOD12" s="85"/>
      <c r="EOE12" s="85"/>
      <c r="EOF12" s="85"/>
      <c r="EOG12" s="85"/>
      <c r="EOH12" s="85"/>
      <c r="EOI12" s="85"/>
      <c r="EOJ12" s="85"/>
      <c r="EOK12" s="85"/>
      <c r="EOL12" s="85"/>
      <c r="EOM12" s="85"/>
      <c r="EON12" s="85"/>
      <c r="EOO12" s="85"/>
      <c r="EOP12" s="85"/>
      <c r="EOQ12" s="85"/>
      <c r="EOR12" s="85"/>
      <c r="EOS12" s="85"/>
      <c r="EOT12" s="85"/>
      <c r="EOU12" s="85"/>
      <c r="EOV12" s="85"/>
      <c r="EOW12" s="85"/>
      <c r="EOX12" s="85"/>
      <c r="EOY12" s="85"/>
      <c r="EOZ12" s="85"/>
      <c r="EPA12" s="85"/>
      <c r="EPB12" s="85"/>
      <c r="EPC12" s="85"/>
      <c r="EPD12" s="85"/>
      <c r="EPE12" s="85"/>
      <c r="EPF12" s="85"/>
      <c r="EPG12" s="85"/>
      <c r="EPH12" s="85"/>
      <c r="EPI12" s="85"/>
      <c r="EPJ12" s="85"/>
      <c r="EPK12" s="85"/>
      <c r="EPL12" s="85"/>
      <c r="EPM12" s="85"/>
      <c r="EPN12" s="85"/>
      <c r="EPO12" s="85"/>
      <c r="EPP12" s="85"/>
      <c r="EPQ12" s="85"/>
      <c r="EPR12" s="85"/>
      <c r="EPS12" s="85"/>
      <c r="EPT12" s="85"/>
      <c r="EPU12" s="85"/>
      <c r="EPV12" s="85"/>
      <c r="EPW12" s="85"/>
      <c r="EPX12" s="85"/>
      <c r="EPY12" s="85"/>
      <c r="EPZ12" s="85"/>
      <c r="EQA12" s="85"/>
      <c r="EQB12" s="85"/>
      <c r="EQC12" s="85"/>
      <c r="EQD12" s="85"/>
      <c r="EQE12" s="85"/>
      <c r="EQF12" s="85"/>
      <c r="EQG12" s="85"/>
      <c r="EQH12" s="85"/>
      <c r="EQI12" s="85"/>
      <c r="EQJ12" s="85"/>
      <c r="EQK12" s="85"/>
      <c r="EQL12" s="85"/>
      <c r="EQM12" s="85"/>
      <c r="EQN12" s="85"/>
      <c r="EQO12" s="85"/>
      <c r="EQP12" s="85"/>
      <c r="EQQ12" s="85"/>
      <c r="EQR12" s="85"/>
      <c r="EQS12" s="85"/>
      <c r="EQT12" s="85"/>
      <c r="EQU12" s="85"/>
      <c r="EQV12" s="85"/>
      <c r="EQW12" s="85"/>
      <c r="EQX12" s="85"/>
      <c r="EQY12" s="85"/>
      <c r="EQZ12" s="85"/>
      <c r="ERA12" s="85"/>
      <c r="ERB12" s="85"/>
      <c r="ERC12" s="85"/>
      <c r="ERD12" s="85"/>
      <c r="ERE12" s="85"/>
      <c r="ERF12" s="85"/>
      <c r="ERG12" s="85"/>
      <c r="ERH12" s="85"/>
      <c r="ERI12" s="85"/>
      <c r="ERJ12" s="85"/>
      <c r="ERK12" s="85"/>
      <c r="ERL12" s="85"/>
      <c r="ERM12" s="85"/>
      <c r="ERN12" s="85"/>
      <c r="ERO12" s="85"/>
      <c r="ERP12" s="85"/>
      <c r="ERQ12" s="85"/>
      <c r="ERR12" s="85"/>
      <c r="ERS12" s="85"/>
      <c r="ERT12" s="85"/>
      <c r="ERU12" s="85"/>
      <c r="ERV12" s="85"/>
      <c r="ERW12" s="85"/>
      <c r="ERX12" s="85"/>
      <c r="ERY12" s="85"/>
      <c r="ERZ12" s="85"/>
      <c r="ESA12" s="85"/>
      <c r="ESB12" s="85"/>
      <c r="ESC12" s="85"/>
      <c r="ESD12" s="85"/>
      <c r="ESE12" s="85"/>
      <c r="ESF12" s="85"/>
      <c r="ESG12" s="85"/>
      <c r="ESH12" s="85"/>
      <c r="ESI12" s="85"/>
      <c r="ESJ12" s="85"/>
      <c r="ESK12" s="85"/>
      <c r="ESL12" s="85"/>
      <c r="ESM12" s="85"/>
      <c r="ESN12" s="85"/>
      <c r="ESO12" s="85"/>
      <c r="ESP12" s="85"/>
      <c r="ESQ12" s="85"/>
      <c r="ESR12" s="85"/>
      <c r="ESS12" s="85"/>
      <c r="EST12" s="85"/>
      <c r="ESU12" s="85"/>
      <c r="ESV12" s="85"/>
      <c r="ESW12" s="85"/>
      <c r="ESX12" s="85"/>
      <c r="ESY12" s="85"/>
      <c r="ESZ12" s="85"/>
      <c r="ETA12" s="85"/>
      <c r="ETB12" s="85"/>
      <c r="ETC12" s="85"/>
      <c r="ETD12" s="85"/>
      <c r="ETE12" s="85"/>
      <c r="ETF12" s="85"/>
      <c r="ETG12" s="85"/>
      <c r="ETH12" s="85"/>
      <c r="ETI12" s="85"/>
      <c r="ETJ12" s="85"/>
      <c r="ETK12" s="85"/>
      <c r="ETL12" s="85"/>
      <c r="ETM12" s="85"/>
      <c r="ETN12" s="85"/>
      <c r="ETO12" s="85"/>
      <c r="ETP12" s="85"/>
      <c r="ETQ12" s="85"/>
      <c r="ETR12" s="85"/>
      <c r="ETS12" s="85"/>
      <c r="ETT12" s="85"/>
      <c r="ETU12" s="85"/>
      <c r="ETV12" s="85"/>
      <c r="ETW12" s="85"/>
      <c r="ETX12" s="85"/>
      <c r="ETY12" s="85"/>
      <c r="ETZ12" s="85"/>
      <c r="EUA12" s="85"/>
      <c r="EUB12" s="85"/>
      <c r="EUC12" s="85"/>
      <c r="EUD12" s="85"/>
      <c r="EUE12" s="85"/>
      <c r="EUF12" s="85"/>
      <c r="EUG12" s="85"/>
      <c r="EUH12" s="85"/>
      <c r="EUI12" s="85"/>
      <c r="EUJ12" s="85"/>
      <c r="EUK12" s="85"/>
      <c r="EUL12" s="85"/>
      <c r="EUM12" s="85"/>
      <c r="EUN12" s="85"/>
      <c r="EUO12" s="85"/>
      <c r="EUP12" s="85"/>
      <c r="EUQ12" s="85"/>
      <c r="EUR12" s="85"/>
      <c r="EUS12" s="85"/>
      <c r="EUT12" s="85"/>
      <c r="EUU12" s="85"/>
      <c r="EUV12" s="85"/>
      <c r="EUW12" s="85"/>
      <c r="EUX12" s="85"/>
      <c r="EUY12" s="85"/>
      <c r="EUZ12" s="85"/>
      <c r="EVA12" s="85"/>
      <c r="EVB12" s="85"/>
      <c r="EVC12" s="85"/>
      <c r="EVD12" s="85"/>
      <c r="EVE12" s="85"/>
      <c r="EVF12" s="85"/>
      <c r="EVG12" s="85"/>
      <c r="EVH12" s="85"/>
      <c r="EVI12" s="85"/>
      <c r="EVJ12" s="85"/>
      <c r="EVK12" s="85"/>
      <c r="EVL12" s="85"/>
      <c r="EVM12" s="85"/>
      <c r="EVN12" s="85"/>
      <c r="EVO12" s="85"/>
      <c r="EVP12" s="85"/>
      <c r="EVQ12" s="85"/>
      <c r="EVR12" s="85"/>
      <c r="EVS12" s="85"/>
      <c r="EVT12" s="85"/>
      <c r="EVU12" s="85"/>
      <c r="EVV12" s="85"/>
      <c r="EVW12" s="85"/>
      <c r="EVX12" s="85"/>
      <c r="EVY12" s="85"/>
      <c r="EVZ12" s="85"/>
      <c r="EWA12" s="85"/>
      <c r="EWB12" s="85"/>
      <c r="EWC12" s="85"/>
      <c r="EWD12" s="85"/>
      <c r="EWE12" s="85"/>
      <c r="EWF12" s="85"/>
      <c r="EWG12" s="85"/>
      <c r="EWH12" s="85"/>
      <c r="EWI12" s="85"/>
      <c r="EWJ12" s="85"/>
      <c r="EWK12" s="85"/>
      <c r="EWL12" s="85"/>
      <c r="EWM12" s="85"/>
      <c r="EWN12" s="85"/>
      <c r="EWO12" s="85"/>
      <c r="EWP12" s="85"/>
      <c r="EWQ12" s="85"/>
      <c r="EWR12" s="85"/>
      <c r="EWS12" s="85"/>
      <c r="EWT12" s="85"/>
      <c r="EWU12" s="85"/>
      <c r="EWV12" s="85"/>
      <c r="EWW12" s="85"/>
      <c r="EWX12" s="85"/>
      <c r="EWY12" s="85"/>
      <c r="EWZ12" s="85"/>
      <c r="EXA12" s="85"/>
      <c r="EXB12" s="85"/>
      <c r="EXC12" s="85"/>
      <c r="EXD12" s="85"/>
      <c r="EXE12" s="85"/>
      <c r="EXF12" s="85"/>
      <c r="EXG12" s="85"/>
      <c r="EXH12" s="85"/>
      <c r="EXI12" s="85"/>
      <c r="EXJ12" s="85"/>
      <c r="EXK12" s="85"/>
      <c r="EXL12" s="85"/>
      <c r="EXM12" s="85"/>
      <c r="EXN12" s="85"/>
      <c r="EXO12" s="85"/>
      <c r="EXP12" s="85"/>
      <c r="EXQ12" s="85"/>
      <c r="EXR12" s="85"/>
      <c r="EXS12" s="85"/>
      <c r="EXT12" s="85"/>
      <c r="EXU12" s="85"/>
      <c r="EXV12" s="85"/>
      <c r="EXW12" s="85"/>
      <c r="EXX12" s="85"/>
      <c r="EXY12" s="85"/>
      <c r="EXZ12" s="85"/>
      <c r="EYA12" s="85"/>
      <c r="EYB12" s="85"/>
      <c r="EYC12" s="85"/>
      <c r="EYD12" s="85"/>
      <c r="EYE12" s="85"/>
      <c r="EYF12" s="85"/>
      <c r="EYG12" s="85"/>
      <c r="EYH12" s="85"/>
      <c r="EYI12" s="85"/>
      <c r="EYJ12" s="85"/>
      <c r="EYK12" s="85"/>
      <c r="EYL12" s="85"/>
      <c r="EYM12" s="85"/>
      <c r="EYN12" s="85"/>
      <c r="EYO12" s="85"/>
      <c r="EYP12" s="85"/>
      <c r="EYQ12" s="85"/>
      <c r="EYR12" s="85"/>
      <c r="EYS12" s="85"/>
      <c r="EYT12" s="85"/>
      <c r="EYU12" s="85"/>
      <c r="EYV12" s="85"/>
      <c r="EYW12" s="85"/>
      <c r="EYX12" s="85"/>
      <c r="EYY12" s="85"/>
      <c r="EYZ12" s="85"/>
      <c r="EZA12" s="85"/>
      <c r="EZB12" s="85"/>
      <c r="EZC12" s="85"/>
      <c r="EZD12" s="85"/>
      <c r="EZE12" s="85"/>
      <c r="EZF12" s="85"/>
      <c r="EZG12" s="85"/>
      <c r="EZH12" s="85"/>
      <c r="EZI12" s="85"/>
      <c r="EZJ12" s="85"/>
      <c r="EZK12" s="85"/>
      <c r="EZL12" s="85"/>
      <c r="EZM12" s="85"/>
      <c r="EZN12" s="85"/>
      <c r="EZO12" s="85"/>
      <c r="EZP12" s="85"/>
      <c r="EZQ12" s="85"/>
      <c r="EZR12" s="85"/>
      <c r="EZS12" s="85"/>
      <c r="EZT12" s="85"/>
      <c r="EZU12" s="85"/>
      <c r="EZV12" s="85"/>
      <c r="EZW12" s="85"/>
      <c r="EZX12" s="85"/>
      <c r="EZY12" s="85"/>
      <c r="EZZ12" s="85"/>
      <c r="FAA12" s="85"/>
      <c r="FAB12" s="85"/>
      <c r="FAC12" s="85"/>
      <c r="FAD12" s="85"/>
      <c r="FAE12" s="85"/>
      <c r="FAF12" s="85"/>
      <c r="FAG12" s="85"/>
      <c r="FAH12" s="85"/>
      <c r="FAI12" s="85"/>
      <c r="FAJ12" s="85"/>
      <c r="FAK12" s="85"/>
      <c r="FAL12" s="85"/>
      <c r="FAM12" s="85"/>
      <c r="FAN12" s="85"/>
      <c r="FAO12" s="85"/>
      <c r="FAP12" s="85"/>
      <c r="FAQ12" s="85"/>
      <c r="FAR12" s="85"/>
      <c r="FAS12" s="85"/>
      <c r="FAT12" s="85"/>
      <c r="FAU12" s="85"/>
      <c r="FAV12" s="85"/>
      <c r="FAW12" s="85"/>
      <c r="FAX12" s="85"/>
      <c r="FAY12" s="85"/>
      <c r="FAZ12" s="85"/>
      <c r="FBA12" s="85"/>
      <c r="FBB12" s="85"/>
      <c r="FBC12" s="85"/>
      <c r="FBD12" s="85"/>
      <c r="FBE12" s="85"/>
      <c r="FBF12" s="85"/>
      <c r="FBG12" s="85"/>
      <c r="FBH12" s="85"/>
      <c r="FBI12" s="85"/>
      <c r="FBJ12" s="85"/>
      <c r="FBK12" s="85"/>
      <c r="FBL12" s="85"/>
      <c r="FBM12" s="85"/>
      <c r="FBN12" s="85"/>
      <c r="FBO12" s="85"/>
      <c r="FBP12" s="85"/>
      <c r="FBQ12" s="85"/>
      <c r="FBR12" s="85"/>
      <c r="FBS12" s="85"/>
      <c r="FBT12" s="85"/>
      <c r="FBU12" s="85"/>
      <c r="FBV12" s="85"/>
      <c r="FBW12" s="85"/>
      <c r="FBX12" s="85"/>
      <c r="FBY12" s="85"/>
      <c r="FBZ12" s="85"/>
      <c r="FCA12" s="85"/>
      <c r="FCB12" s="85"/>
      <c r="FCC12" s="85"/>
      <c r="FCD12" s="85"/>
      <c r="FCE12" s="85"/>
      <c r="FCF12" s="85"/>
      <c r="FCG12" s="85"/>
      <c r="FCH12" s="85"/>
      <c r="FCI12" s="85"/>
      <c r="FCJ12" s="85"/>
      <c r="FCK12" s="85"/>
      <c r="FCL12" s="85"/>
      <c r="FCM12" s="85"/>
      <c r="FCN12" s="85"/>
      <c r="FCO12" s="85"/>
      <c r="FCP12" s="85"/>
      <c r="FCQ12" s="85"/>
      <c r="FCR12" s="85"/>
      <c r="FCS12" s="85"/>
      <c r="FCT12" s="85"/>
      <c r="FCU12" s="85"/>
      <c r="FCV12" s="85"/>
      <c r="FCW12" s="85"/>
      <c r="FCX12" s="85"/>
      <c r="FCY12" s="85"/>
      <c r="FCZ12" s="85"/>
      <c r="FDA12" s="85"/>
      <c r="FDB12" s="85"/>
      <c r="FDC12" s="85"/>
      <c r="FDD12" s="85"/>
      <c r="FDE12" s="85"/>
      <c r="FDF12" s="85"/>
      <c r="FDG12" s="85"/>
      <c r="FDH12" s="85"/>
      <c r="FDI12" s="85"/>
      <c r="FDJ12" s="85"/>
      <c r="FDK12" s="85"/>
      <c r="FDL12" s="85"/>
      <c r="FDM12" s="85"/>
      <c r="FDN12" s="85"/>
      <c r="FDO12" s="85"/>
      <c r="FDP12" s="85"/>
      <c r="FDQ12" s="85"/>
      <c r="FDR12" s="85"/>
      <c r="FDS12" s="85"/>
      <c r="FDT12" s="85"/>
      <c r="FDU12" s="85"/>
      <c r="FDV12" s="85"/>
      <c r="FDW12" s="85"/>
      <c r="FDX12" s="85"/>
      <c r="FDY12" s="85"/>
      <c r="FDZ12" s="85"/>
      <c r="FEA12" s="85"/>
      <c r="FEB12" s="85"/>
      <c r="FEC12" s="85"/>
      <c r="FED12" s="85"/>
      <c r="FEE12" s="85"/>
      <c r="FEF12" s="85"/>
      <c r="FEG12" s="85"/>
      <c r="FEH12" s="85"/>
      <c r="FEI12" s="85"/>
      <c r="FEJ12" s="85"/>
      <c r="FEK12" s="85"/>
      <c r="FEL12" s="85"/>
      <c r="FEM12" s="85"/>
      <c r="FEN12" s="85"/>
      <c r="FEO12" s="85"/>
      <c r="FEP12" s="85"/>
      <c r="FEQ12" s="85"/>
      <c r="FER12" s="85"/>
      <c r="FES12" s="85"/>
      <c r="FET12" s="85"/>
      <c r="FEU12" s="85"/>
      <c r="FEV12" s="85"/>
      <c r="FEW12" s="85"/>
      <c r="FEX12" s="85"/>
      <c r="FEY12" s="85"/>
      <c r="FEZ12" s="85"/>
      <c r="FFA12" s="85"/>
      <c r="FFB12" s="85"/>
      <c r="FFC12" s="85"/>
      <c r="FFD12" s="85"/>
      <c r="FFE12" s="85"/>
      <c r="FFF12" s="85"/>
      <c r="FFG12" s="85"/>
      <c r="FFH12" s="85"/>
      <c r="FFI12" s="85"/>
      <c r="FFJ12" s="85"/>
      <c r="FFK12" s="85"/>
      <c r="FFL12" s="85"/>
      <c r="FFM12" s="85"/>
      <c r="FFN12" s="85"/>
      <c r="FFO12" s="85"/>
      <c r="FFP12" s="85"/>
      <c r="FFQ12" s="85"/>
      <c r="FFR12" s="85"/>
      <c r="FFS12" s="85"/>
      <c r="FFT12" s="85"/>
      <c r="FFU12" s="85"/>
      <c r="FFV12" s="85"/>
      <c r="FFW12" s="85"/>
      <c r="FFX12" s="85"/>
      <c r="FFY12" s="85"/>
      <c r="FFZ12" s="85"/>
      <c r="FGA12" s="85"/>
      <c r="FGB12" s="85"/>
      <c r="FGC12" s="85"/>
      <c r="FGD12" s="85"/>
      <c r="FGE12" s="85"/>
      <c r="FGF12" s="85"/>
      <c r="FGG12" s="85"/>
      <c r="FGH12" s="85"/>
      <c r="FGI12" s="85"/>
      <c r="FGJ12" s="85"/>
      <c r="FGK12" s="85"/>
      <c r="FGL12" s="85"/>
      <c r="FGM12" s="85"/>
      <c r="FGN12" s="85"/>
      <c r="FGO12" s="85"/>
      <c r="FGP12" s="85"/>
      <c r="FGQ12" s="85"/>
      <c r="FGR12" s="85"/>
      <c r="FGS12" s="85"/>
      <c r="FGT12" s="85"/>
      <c r="FGU12" s="85"/>
      <c r="FGV12" s="85"/>
      <c r="FGW12" s="85"/>
      <c r="FGX12" s="85"/>
      <c r="FGY12" s="85"/>
      <c r="FGZ12" s="85"/>
      <c r="FHA12" s="85"/>
      <c r="FHB12" s="85"/>
      <c r="FHC12" s="85"/>
      <c r="FHD12" s="85"/>
      <c r="FHE12" s="85"/>
      <c r="FHF12" s="85"/>
      <c r="FHG12" s="85"/>
      <c r="FHH12" s="85"/>
      <c r="FHI12" s="85"/>
      <c r="FHJ12" s="85"/>
      <c r="FHK12" s="85"/>
      <c r="FHL12" s="85"/>
      <c r="FHM12" s="85"/>
      <c r="FHN12" s="85"/>
      <c r="FHO12" s="85"/>
      <c r="FHP12" s="85"/>
      <c r="FHQ12" s="85"/>
      <c r="FHR12" s="85"/>
      <c r="FHS12" s="85"/>
      <c r="FHT12" s="85"/>
      <c r="FHU12" s="85"/>
      <c r="FHV12" s="85"/>
      <c r="FHW12" s="85"/>
      <c r="FHX12" s="85"/>
      <c r="FHY12" s="85"/>
      <c r="FHZ12" s="85"/>
      <c r="FIA12" s="85"/>
      <c r="FIB12" s="85"/>
      <c r="FIC12" s="85"/>
      <c r="FID12" s="85"/>
      <c r="FIE12" s="85"/>
      <c r="FIF12" s="85"/>
      <c r="FIG12" s="85"/>
      <c r="FIH12" s="85"/>
      <c r="FII12" s="85"/>
      <c r="FIJ12" s="85"/>
      <c r="FIK12" s="85"/>
      <c r="FIL12" s="85"/>
      <c r="FIM12" s="85"/>
      <c r="FIN12" s="85"/>
      <c r="FIO12" s="85"/>
      <c r="FIP12" s="85"/>
      <c r="FIQ12" s="85"/>
      <c r="FIR12" s="85"/>
      <c r="FIS12" s="85"/>
      <c r="FIT12" s="85"/>
      <c r="FIU12" s="85"/>
      <c r="FIV12" s="85"/>
      <c r="FIW12" s="85"/>
      <c r="FIX12" s="85"/>
      <c r="FIY12" s="85"/>
      <c r="FIZ12" s="85"/>
      <c r="FJA12" s="85"/>
      <c r="FJB12" s="85"/>
      <c r="FJC12" s="85"/>
      <c r="FJD12" s="85"/>
      <c r="FJE12" s="85"/>
      <c r="FJF12" s="85"/>
      <c r="FJG12" s="85"/>
      <c r="FJH12" s="85"/>
      <c r="FJI12" s="85"/>
      <c r="FJJ12" s="85"/>
      <c r="FJK12" s="85"/>
      <c r="FJL12" s="85"/>
      <c r="FJM12" s="85"/>
      <c r="FJN12" s="85"/>
      <c r="FJO12" s="85"/>
      <c r="FJP12" s="85"/>
      <c r="FJQ12" s="85"/>
      <c r="FJR12" s="85"/>
      <c r="FJS12" s="85"/>
      <c r="FJT12" s="85"/>
      <c r="FJU12" s="85"/>
      <c r="FJV12" s="85"/>
      <c r="FJW12" s="85"/>
      <c r="FJX12" s="85"/>
      <c r="FJY12" s="85"/>
      <c r="FJZ12" s="85"/>
      <c r="FKA12" s="85"/>
      <c r="FKB12" s="85"/>
      <c r="FKC12" s="85"/>
      <c r="FKD12" s="85"/>
      <c r="FKE12" s="85"/>
      <c r="FKF12" s="85"/>
      <c r="FKG12" s="85"/>
      <c r="FKH12" s="85"/>
      <c r="FKI12" s="85"/>
      <c r="FKJ12" s="85"/>
      <c r="FKK12" s="85"/>
      <c r="FKL12" s="85"/>
      <c r="FKM12" s="85"/>
      <c r="FKN12" s="85"/>
      <c r="FKO12" s="85"/>
      <c r="FKP12" s="85"/>
      <c r="FKQ12" s="85"/>
      <c r="FKR12" s="85"/>
      <c r="FKS12" s="85"/>
      <c r="FKT12" s="85"/>
      <c r="FKU12" s="85"/>
      <c r="FKV12" s="85"/>
      <c r="FKW12" s="85"/>
      <c r="FKX12" s="85"/>
      <c r="FKY12" s="85"/>
      <c r="FKZ12" s="85"/>
      <c r="FLA12" s="85"/>
      <c r="FLB12" s="85"/>
      <c r="FLC12" s="85"/>
      <c r="FLD12" s="85"/>
      <c r="FLE12" s="85"/>
      <c r="FLF12" s="85"/>
      <c r="FLG12" s="85"/>
      <c r="FLH12" s="85"/>
      <c r="FLI12" s="85"/>
      <c r="FLJ12" s="85"/>
      <c r="FLK12" s="85"/>
      <c r="FLL12" s="85"/>
      <c r="FLM12" s="85"/>
      <c r="FLN12" s="85"/>
      <c r="FLO12" s="85"/>
      <c r="FLP12" s="85"/>
      <c r="FLQ12" s="85"/>
      <c r="FLR12" s="85"/>
      <c r="FLS12" s="85"/>
      <c r="FLT12" s="85"/>
      <c r="FLU12" s="85"/>
      <c r="FLV12" s="85"/>
      <c r="FLW12" s="85"/>
      <c r="FLX12" s="85"/>
      <c r="FLY12" s="85"/>
      <c r="FLZ12" s="85"/>
      <c r="FMA12" s="85"/>
      <c r="FMB12" s="85"/>
      <c r="FMC12" s="85"/>
      <c r="FMD12" s="85"/>
      <c r="FME12" s="85"/>
      <c r="FMF12" s="85"/>
      <c r="FMG12" s="85"/>
      <c r="FMH12" s="85"/>
      <c r="FMI12" s="85"/>
      <c r="FMJ12" s="85"/>
      <c r="FMK12" s="85"/>
      <c r="FML12" s="85"/>
      <c r="FMM12" s="85"/>
      <c r="FMN12" s="85"/>
      <c r="FMO12" s="85"/>
      <c r="FMP12" s="85"/>
      <c r="FMQ12" s="85"/>
      <c r="FMR12" s="85"/>
      <c r="FMS12" s="85"/>
      <c r="FMT12" s="85"/>
      <c r="FMU12" s="85"/>
      <c r="FMV12" s="85"/>
      <c r="FMW12" s="85"/>
      <c r="FMX12" s="85"/>
      <c r="FMY12" s="85"/>
      <c r="FMZ12" s="85"/>
      <c r="FNA12" s="85"/>
      <c r="FNB12" s="85"/>
      <c r="FNC12" s="85"/>
      <c r="FND12" s="85"/>
      <c r="FNE12" s="85"/>
      <c r="FNF12" s="85"/>
      <c r="FNG12" s="85"/>
      <c r="FNH12" s="85"/>
      <c r="FNI12" s="85"/>
      <c r="FNJ12" s="85"/>
      <c r="FNK12" s="85"/>
      <c r="FNL12" s="85"/>
      <c r="FNM12" s="85"/>
      <c r="FNN12" s="85"/>
      <c r="FNO12" s="85"/>
      <c r="FNP12" s="85"/>
      <c r="FNQ12" s="85"/>
      <c r="FNR12" s="85"/>
      <c r="FNS12" s="85"/>
      <c r="FNT12" s="85"/>
      <c r="FNU12" s="85"/>
      <c r="FNV12" s="85"/>
      <c r="FNW12" s="85"/>
      <c r="FNX12" s="85"/>
      <c r="FNY12" s="85"/>
      <c r="FNZ12" s="85"/>
      <c r="FOA12" s="85"/>
      <c r="FOB12" s="85"/>
      <c r="FOC12" s="85"/>
      <c r="FOD12" s="85"/>
      <c r="FOE12" s="85"/>
      <c r="FOF12" s="85"/>
      <c r="FOG12" s="85"/>
      <c r="FOH12" s="85"/>
      <c r="FOI12" s="85"/>
      <c r="FOJ12" s="85"/>
      <c r="FOK12" s="85"/>
      <c r="FOL12" s="85"/>
      <c r="FOM12" s="85"/>
      <c r="FON12" s="85"/>
      <c r="FOO12" s="85"/>
      <c r="FOP12" s="85"/>
      <c r="FOQ12" s="85"/>
      <c r="FOR12" s="85"/>
      <c r="FOS12" s="85"/>
      <c r="FOT12" s="85"/>
      <c r="FOU12" s="85"/>
      <c r="FOV12" s="85"/>
      <c r="FOW12" s="85"/>
      <c r="FOX12" s="85"/>
      <c r="FOY12" s="85"/>
      <c r="FOZ12" s="85"/>
      <c r="FPA12" s="85"/>
      <c r="FPB12" s="85"/>
      <c r="FPC12" s="85"/>
      <c r="FPD12" s="85"/>
      <c r="FPE12" s="85"/>
      <c r="FPF12" s="85"/>
      <c r="FPG12" s="85"/>
      <c r="FPH12" s="85"/>
      <c r="FPI12" s="85"/>
      <c r="FPJ12" s="85"/>
      <c r="FPK12" s="85"/>
      <c r="FPL12" s="85"/>
      <c r="FPM12" s="85"/>
      <c r="FPN12" s="85"/>
      <c r="FPO12" s="85"/>
      <c r="FPP12" s="85"/>
      <c r="FPQ12" s="85"/>
      <c r="FPR12" s="85"/>
      <c r="FPS12" s="85"/>
      <c r="FPT12" s="85"/>
      <c r="FPU12" s="85"/>
      <c r="FPV12" s="85"/>
      <c r="FPW12" s="85"/>
      <c r="FPX12" s="85"/>
      <c r="FPY12" s="85"/>
      <c r="FPZ12" s="85"/>
      <c r="FQA12" s="85"/>
      <c r="FQB12" s="85"/>
      <c r="FQC12" s="85"/>
      <c r="FQD12" s="85"/>
      <c r="FQE12" s="85"/>
      <c r="FQF12" s="85"/>
      <c r="FQG12" s="85"/>
      <c r="FQH12" s="85"/>
      <c r="FQI12" s="85"/>
      <c r="FQJ12" s="85"/>
      <c r="FQK12" s="85"/>
      <c r="FQL12" s="85"/>
      <c r="FQM12" s="85"/>
      <c r="FQN12" s="85"/>
      <c r="FQO12" s="85"/>
      <c r="FQP12" s="85"/>
      <c r="FQQ12" s="85"/>
      <c r="FQR12" s="85"/>
      <c r="FQS12" s="85"/>
      <c r="FQT12" s="85"/>
      <c r="FQU12" s="85"/>
      <c r="FQV12" s="85"/>
      <c r="FQW12" s="85"/>
      <c r="FQX12" s="85"/>
      <c r="FQY12" s="85"/>
      <c r="FQZ12" s="85"/>
      <c r="FRA12" s="85"/>
      <c r="FRB12" s="85"/>
      <c r="FRC12" s="85"/>
      <c r="FRD12" s="85"/>
      <c r="FRE12" s="85"/>
      <c r="FRF12" s="85"/>
      <c r="FRG12" s="85"/>
      <c r="FRH12" s="85"/>
      <c r="FRI12" s="85"/>
      <c r="FRJ12" s="85"/>
      <c r="FRK12" s="85"/>
      <c r="FRL12" s="85"/>
      <c r="FRM12" s="85"/>
      <c r="FRN12" s="85"/>
      <c r="FRO12" s="85"/>
      <c r="FRP12" s="85"/>
      <c r="FRQ12" s="85"/>
      <c r="FRR12" s="85"/>
      <c r="FRS12" s="85"/>
      <c r="FRT12" s="85"/>
      <c r="FRU12" s="85"/>
      <c r="FRV12" s="85"/>
      <c r="FRW12" s="85"/>
      <c r="FRX12" s="85"/>
      <c r="FRY12" s="85"/>
      <c r="FRZ12" s="85"/>
      <c r="FSA12" s="85"/>
      <c r="FSB12" s="85"/>
      <c r="FSC12" s="85"/>
      <c r="FSD12" s="85"/>
      <c r="FSE12" s="85"/>
      <c r="FSF12" s="85"/>
      <c r="FSG12" s="85"/>
      <c r="FSH12" s="85"/>
      <c r="FSI12" s="85"/>
      <c r="FSJ12" s="85"/>
      <c r="FSK12" s="85"/>
      <c r="FSL12" s="85"/>
      <c r="FSM12" s="85"/>
      <c r="FSN12" s="85"/>
      <c r="FSO12" s="85"/>
      <c r="FSP12" s="85"/>
      <c r="FSQ12" s="85"/>
      <c r="FSR12" s="85"/>
      <c r="FSS12" s="85"/>
      <c r="FST12" s="85"/>
      <c r="FSU12" s="85"/>
      <c r="FSV12" s="85"/>
      <c r="FSW12" s="85"/>
      <c r="FSX12" s="85"/>
      <c r="FSY12" s="85"/>
      <c r="FSZ12" s="85"/>
      <c r="FTA12" s="85"/>
      <c r="FTB12" s="85"/>
      <c r="FTC12" s="85"/>
      <c r="FTD12" s="85"/>
      <c r="FTE12" s="85"/>
      <c r="FTF12" s="85"/>
      <c r="FTG12" s="85"/>
      <c r="FTH12" s="85"/>
      <c r="FTI12" s="85"/>
      <c r="FTJ12" s="85"/>
      <c r="FTK12" s="85"/>
      <c r="FTL12" s="85"/>
      <c r="FTM12" s="85"/>
      <c r="FTN12" s="85"/>
      <c r="FTO12" s="85"/>
      <c r="FTP12" s="85"/>
      <c r="FTQ12" s="85"/>
      <c r="FTR12" s="85"/>
      <c r="FTS12" s="85"/>
      <c r="FTT12" s="85"/>
      <c r="FTU12" s="85"/>
      <c r="FTV12" s="85"/>
      <c r="FTW12" s="85"/>
      <c r="FTX12" s="85"/>
      <c r="FTY12" s="85"/>
      <c r="FTZ12" s="85"/>
      <c r="FUA12" s="85"/>
      <c r="FUB12" s="85"/>
      <c r="FUC12" s="85"/>
      <c r="FUD12" s="85"/>
      <c r="FUE12" s="85"/>
      <c r="FUF12" s="85"/>
      <c r="FUG12" s="85"/>
      <c r="FUH12" s="85"/>
      <c r="FUI12" s="85"/>
      <c r="FUJ12" s="85"/>
      <c r="FUK12" s="85"/>
      <c r="FUL12" s="85"/>
      <c r="FUM12" s="85"/>
      <c r="FUN12" s="85"/>
      <c r="FUO12" s="85"/>
      <c r="FUP12" s="85"/>
      <c r="FUQ12" s="85"/>
      <c r="FUR12" s="85"/>
      <c r="FUS12" s="85"/>
      <c r="FUT12" s="85"/>
      <c r="FUU12" s="85"/>
      <c r="FUV12" s="85"/>
      <c r="FUW12" s="85"/>
      <c r="FUX12" s="85"/>
      <c r="FUY12" s="85"/>
      <c r="FUZ12" s="85"/>
      <c r="FVA12" s="85"/>
      <c r="FVB12" s="85"/>
      <c r="FVC12" s="85"/>
      <c r="FVD12" s="85"/>
      <c r="FVE12" s="85"/>
      <c r="FVF12" s="85"/>
      <c r="FVG12" s="85"/>
      <c r="FVH12" s="85"/>
      <c r="FVI12" s="85"/>
      <c r="FVJ12" s="85"/>
      <c r="FVK12" s="85"/>
      <c r="FVL12" s="85"/>
      <c r="FVM12" s="85"/>
      <c r="FVN12" s="85"/>
      <c r="FVO12" s="85"/>
      <c r="FVP12" s="85"/>
      <c r="FVQ12" s="85"/>
      <c r="FVR12" s="85"/>
      <c r="FVS12" s="85"/>
      <c r="FVT12" s="85"/>
      <c r="FVU12" s="85"/>
      <c r="FVV12" s="85"/>
      <c r="FVW12" s="85"/>
      <c r="FVX12" s="85"/>
      <c r="FVY12" s="85"/>
      <c r="FVZ12" s="85"/>
      <c r="FWA12" s="85"/>
      <c r="FWB12" s="85"/>
      <c r="FWC12" s="85"/>
      <c r="FWD12" s="85"/>
      <c r="FWE12" s="85"/>
      <c r="FWF12" s="85"/>
      <c r="FWG12" s="85"/>
      <c r="FWH12" s="85"/>
      <c r="FWI12" s="85"/>
      <c r="FWJ12" s="85"/>
      <c r="FWK12" s="85"/>
      <c r="FWL12" s="85"/>
      <c r="FWM12" s="85"/>
      <c r="FWN12" s="85"/>
      <c r="FWO12" s="85"/>
      <c r="FWP12" s="85"/>
      <c r="FWQ12" s="85"/>
      <c r="FWR12" s="85"/>
      <c r="FWS12" s="85"/>
      <c r="FWT12" s="85"/>
      <c r="FWU12" s="85"/>
      <c r="FWV12" s="85"/>
      <c r="FWW12" s="85"/>
      <c r="FWX12" s="85"/>
      <c r="FWY12" s="85"/>
      <c r="FWZ12" s="85"/>
      <c r="FXA12" s="85"/>
      <c r="FXB12" s="85"/>
      <c r="FXC12" s="85"/>
      <c r="FXD12" s="85"/>
      <c r="FXE12" s="85"/>
      <c r="FXF12" s="85"/>
      <c r="FXG12" s="85"/>
      <c r="FXH12" s="85"/>
      <c r="FXI12" s="85"/>
      <c r="FXJ12" s="85"/>
      <c r="FXK12" s="85"/>
      <c r="FXL12" s="85"/>
      <c r="FXM12" s="85"/>
      <c r="FXN12" s="85"/>
      <c r="FXO12" s="85"/>
      <c r="FXP12" s="85"/>
      <c r="FXQ12" s="85"/>
      <c r="FXR12" s="85"/>
      <c r="FXS12" s="85"/>
      <c r="FXT12" s="85"/>
      <c r="FXU12" s="85"/>
      <c r="FXV12" s="85"/>
      <c r="FXW12" s="85"/>
      <c r="FXX12" s="85"/>
      <c r="FXY12" s="85"/>
      <c r="FXZ12" s="85"/>
      <c r="FYA12" s="85"/>
      <c r="FYB12" s="85"/>
      <c r="FYC12" s="85"/>
      <c r="FYD12" s="85"/>
      <c r="FYE12" s="85"/>
      <c r="FYF12" s="85"/>
      <c r="FYG12" s="85"/>
      <c r="FYH12" s="85"/>
      <c r="FYI12" s="85"/>
      <c r="FYJ12" s="85"/>
      <c r="FYK12" s="85"/>
      <c r="FYL12" s="85"/>
      <c r="FYM12" s="85"/>
      <c r="FYN12" s="85"/>
      <c r="FYO12" s="85"/>
      <c r="FYP12" s="85"/>
      <c r="FYQ12" s="85"/>
      <c r="FYR12" s="85"/>
      <c r="FYS12" s="85"/>
      <c r="FYT12" s="85"/>
      <c r="FYU12" s="85"/>
      <c r="FYV12" s="85"/>
      <c r="FYW12" s="85"/>
      <c r="FYX12" s="85"/>
      <c r="FYY12" s="85"/>
      <c r="FYZ12" s="85"/>
      <c r="FZA12" s="85"/>
      <c r="FZB12" s="85"/>
      <c r="FZC12" s="85"/>
      <c r="FZD12" s="85"/>
      <c r="FZE12" s="85"/>
      <c r="FZF12" s="85"/>
      <c r="FZG12" s="85"/>
      <c r="FZH12" s="85"/>
      <c r="FZI12" s="85"/>
      <c r="FZJ12" s="85"/>
      <c r="FZK12" s="85"/>
      <c r="FZL12" s="85"/>
      <c r="FZM12" s="85"/>
      <c r="FZN12" s="85"/>
      <c r="FZO12" s="85"/>
      <c r="FZP12" s="85"/>
      <c r="FZQ12" s="85"/>
      <c r="FZR12" s="85"/>
      <c r="FZS12" s="85"/>
      <c r="FZT12" s="85"/>
      <c r="FZU12" s="85"/>
      <c r="FZV12" s="85"/>
      <c r="FZW12" s="85"/>
      <c r="FZX12" s="85"/>
      <c r="FZY12" s="85"/>
      <c r="FZZ12" s="85"/>
      <c r="GAA12" s="85"/>
      <c r="GAB12" s="85"/>
      <c r="GAC12" s="85"/>
      <c r="GAD12" s="85"/>
      <c r="GAE12" s="85"/>
      <c r="GAF12" s="85"/>
      <c r="GAG12" s="85"/>
      <c r="GAH12" s="85"/>
      <c r="GAI12" s="85"/>
      <c r="GAJ12" s="85"/>
      <c r="GAK12" s="85"/>
      <c r="GAL12" s="85"/>
      <c r="GAM12" s="85"/>
      <c r="GAN12" s="85"/>
      <c r="GAO12" s="85"/>
      <c r="GAP12" s="85"/>
      <c r="GAQ12" s="85"/>
      <c r="GAR12" s="85"/>
      <c r="GAS12" s="85"/>
      <c r="GAT12" s="85"/>
      <c r="GAU12" s="85"/>
      <c r="GAV12" s="85"/>
      <c r="GAW12" s="85"/>
      <c r="GAX12" s="85"/>
      <c r="GAY12" s="85"/>
      <c r="GAZ12" s="85"/>
      <c r="GBA12" s="85"/>
      <c r="GBB12" s="85"/>
      <c r="GBC12" s="85"/>
      <c r="GBD12" s="85"/>
      <c r="GBE12" s="85"/>
      <c r="GBF12" s="85"/>
      <c r="GBG12" s="85"/>
      <c r="GBH12" s="85"/>
      <c r="GBI12" s="85"/>
      <c r="GBJ12" s="85"/>
      <c r="GBK12" s="85"/>
      <c r="GBL12" s="85"/>
      <c r="GBM12" s="85"/>
      <c r="GBN12" s="85"/>
      <c r="GBO12" s="85"/>
      <c r="GBP12" s="85"/>
      <c r="GBQ12" s="85"/>
      <c r="GBR12" s="85"/>
      <c r="GBS12" s="85"/>
      <c r="GBT12" s="85"/>
      <c r="GBU12" s="85"/>
      <c r="GBV12" s="85"/>
      <c r="GBW12" s="85"/>
      <c r="GBX12" s="85"/>
      <c r="GBY12" s="85"/>
      <c r="GBZ12" s="85"/>
      <c r="GCA12" s="85"/>
      <c r="GCB12" s="85"/>
      <c r="GCC12" s="85"/>
      <c r="GCD12" s="85"/>
      <c r="GCE12" s="85"/>
      <c r="GCF12" s="85"/>
      <c r="GCG12" s="85"/>
      <c r="GCH12" s="85"/>
      <c r="GCI12" s="85"/>
      <c r="GCJ12" s="85"/>
      <c r="GCK12" s="85"/>
      <c r="GCL12" s="85"/>
      <c r="GCM12" s="85"/>
      <c r="GCN12" s="85"/>
      <c r="GCO12" s="85"/>
      <c r="GCP12" s="85"/>
      <c r="GCQ12" s="85"/>
      <c r="GCR12" s="85"/>
      <c r="GCS12" s="85"/>
      <c r="GCT12" s="85"/>
      <c r="GCU12" s="85"/>
      <c r="GCV12" s="85"/>
      <c r="GCW12" s="85"/>
      <c r="GCX12" s="85"/>
      <c r="GCY12" s="85"/>
      <c r="GCZ12" s="85"/>
      <c r="GDA12" s="85"/>
      <c r="GDB12" s="85"/>
      <c r="GDC12" s="85"/>
      <c r="GDD12" s="85"/>
      <c r="GDE12" s="85"/>
      <c r="GDF12" s="85"/>
      <c r="GDG12" s="85"/>
      <c r="GDH12" s="85"/>
      <c r="GDI12" s="85"/>
      <c r="GDJ12" s="85"/>
      <c r="GDK12" s="85"/>
      <c r="GDL12" s="85"/>
      <c r="GDM12" s="85"/>
      <c r="GDN12" s="85"/>
      <c r="GDO12" s="85"/>
      <c r="GDP12" s="85"/>
      <c r="GDQ12" s="85"/>
      <c r="GDR12" s="85"/>
      <c r="GDS12" s="85"/>
      <c r="GDT12" s="85"/>
      <c r="GDU12" s="85"/>
      <c r="GDV12" s="85"/>
      <c r="GDW12" s="85"/>
      <c r="GDX12" s="85"/>
      <c r="GDY12" s="85"/>
      <c r="GDZ12" s="85"/>
      <c r="GEA12" s="85"/>
      <c r="GEB12" s="85"/>
      <c r="GEC12" s="85"/>
      <c r="GED12" s="85"/>
      <c r="GEE12" s="85"/>
      <c r="GEF12" s="85"/>
      <c r="GEG12" s="85"/>
      <c r="GEH12" s="85"/>
      <c r="GEI12" s="85"/>
      <c r="GEJ12" s="85"/>
      <c r="GEK12" s="85"/>
      <c r="GEL12" s="85"/>
      <c r="GEM12" s="85"/>
      <c r="GEN12" s="85"/>
      <c r="GEO12" s="85"/>
      <c r="GEP12" s="85"/>
      <c r="GEQ12" s="85"/>
      <c r="GER12" s="85"/>
      <c r="GES12" s="85"/>
      <c r="GET12" s="85"/>
      <c r="GEU12" s="85"/>
      <c r="GEV12" s="85"/>
      <c r="GEW12" s="85"/>
      <c r="GEX12" s="85"/>
      <c r="GEY12" s="85"/>
      <c r="GEZ12" s="85"/>
      <c r="GFA12" s="85"/>
      <c r="GFB12" s="85"/>
      <c r="GFC12" s="85"/>
      <c r="GFD12" s="85"/>
      <c r="GFE12" s="85"/>
      <c r="GFF12" s="85"/>
      <c r="GFG12" s="85"/>
      <c r="GFH12" s="85"/>
      <c r="GFI12" s="85"/>
      <c r="GFJ12" s="85"/>
      <c r="GFK12" s="85"/>
      <c r="GFL12" s="85"/>
      <c r="GFM12" s="85"/>
      <c r="GFN12" s="85"/>
      <c r="GFO12" s="85"/>
      <c r="GFP12" s="85"/>
      <c r="GFQ12" s="85"/>
      <c r="GFR12" s="85"/>
      <c r="GFS12" s="85"/>
      <c r="GFT12" s="85"/>
      <c r="GFU12" s="85"/>
      <c r="GFV12" s="85"/>
      <c r="GFW12" s="85"/>
      <c r="GFX12" s="85"/>
      <c r="GFY12" s="85"/>
      <c r="GFZ12" s="85"/>
      <c r="GGA12" s="85"/>
      <c r="GGB12" s="85"/>
      <c r="GGC12" s="85"/>
      <c r="GGD12" s="85"/>
      <c r="GGE12" s="85"/>
      <c r="GGF12" s="85"/>
      <c r="GGG12" s="85"/>
      <c r="GGH12" s="85"/>
      <c r="GGI12" s="85"/>
      <c r="GGJ12" s="85"/>
      <c r="GGK12" s="85"/>
      <c r="GGL12" s="85"/>
      <c r="GGM12" s="85"/>
      <c r="GGN12" s="85"/>
      <c r="GGO12" s="85"/>
      <c r="GGP12" s="85"/>
      <c r="GGQ12" s="85"/>
      <c r="GGR12" s="85"/>
      <c r="GGS12" s="85"/>
      <c r="GGT12" s="85"/>
      <c r="GGU12" s="85"/>
      <c r="GGV12" s="85"/>
      <c r="GGW12" s="85"/>
      <c r="GGX12" s="85"/>
      <c r="GGY12" s="85"/>
      <c r="GGZ12" s="85"/>
      <c r="GHA12" s="85"/>
      <c r="GHB12" s="85"/>
      <c r="GHC12" s="85"/>
      <c r="GHD12" s="85"/>
      <c r="GHE12" s="85"/>
      <c r="GHF12" s="85"/>
      <c r="GHG12" s="85"/>
      <c r="GHH12" s="85"/>
      <c r="GHI12" s="85"/>
      <c r="GHJ12" s="85"/>
      <c r="GHK12" s="85"/>
      <c r="GHL12" s="85"/>
      <c r="GHM12" s="85"/>
      <c r="GHN12" s="85"/>
      <c r="GHO12" s="85"/>
      <c r="GHP12" s="85"/>
      <c r="GHQ12" s="85"/>
      <c r="GHR12" s="85"/>
      <c r="GHS12" s="85"/>
      <c r="GHT12" s="85"/>
      <c r="GHU12" s="85"/>
      <c r="GHV12" s="85"/>
      <c r="GHW12" s="85"/>
      <c r="GHX12" s="85"/>
      <c r="GHY12" s="85"/>
      <c r="GHZ12" s="85"/>
      <c r="GIA12" s="85"/>
      <c r="GIB12" s="85"/>
      <c r="GIC12" s="85"/>
      <c r="GID12" s="85"/>
      <c r="GIE12" s="85"/>
      <c r="GIF12" s="85"/>
      <c r="GIG12" s="85"/>
      <c r="GIH12" s="85"/>
      <c r="GII12" s="85"/>
      <c r="GIJ12" s="85"/>
      <c r="GIK12" s="85"/>
      <c r="GIL12" s="85"/>
      <c r="GIM12" s="85"/>
      <c r="GIN12" s="85"/>
      <c r="GIO12" s="85"/>
      <c r="GIP12" s="85"/>
      <c r="GIQ12" s="85"/>
      <c r="GIR12" s="85"/>
      <c r="GIS12" s="85"/>
      <c r="GIT12" s="85"/>
      <c r="GIU12" s="85"/>
      <c r="GIV12" s="85"/>
      <c r="GIW12" s="85"/>
      <c r="GIX12" s="85"/>
      <c r="GIY12" s="85"/>
      <c r="GIZ12" s="85"/>
      <c r="GJA12" s="85"/>
      <c r="GJB12" s="85"/>
      <c r="GJC12" s="85"/>
      <c r="GJD12" s="85"/>
      <c r="GJE12" s="85"/>
      <c r="GJF12" s="85"/>
      <c r="GJG12" s="85"/>
      <c r="GJH12" s="85"/>
      <c r="GJI12" s="85"/>
      <c r="GJJ12" s="85"/>
      <c r="GJK12" s="85"/>
      <c r="GJL12" s="85"/>
      <c r="GJM12" s="85"/>
      <c r="GJN12" s="85"/>
      <c r="GJO12" s="85"/>
      <c r="GJP12" s="85"/>
      <c r="GJQ12" s="85"/>
      <c r="GJR12" s="85"/>
      <c r="GJS12" s="85"/>
      <c r="GJT12" s="85"/>
      <c r="GJU12" s="85"/>
      <c r="GJV12" s="85"/>
      <c r="GJW12" s="85"/>
      <c r="GJX12" s="85"/>
      <c r="GJY12" s="85"/>
      <c r="GJZ12" s="85"/>
      <c r="GKA12" s="85"/>
      <c r="GKB12" s="85"/>
      <c r="GKC12" s="85"/>
      <c r="GKD12" s="85"/>
      <c r="GKE12" s="85"/>
      <c r="GKF12" s="85"/>
      <c r="GKG12" s="85"/>
      <c r="GKH12" s="85"/>
      <c r="GKI12" s="85"/>
      <c r="GKJ12" s="85"/>
      <c r="GKK12" s="85"/>
      <c r="GKL12" s="85"/>
      <c r="GKM12" s="85"/>
      <c r="GKN12" s="85"/>
      <c r="GKO12" s="85"/>
      <c r="GKP12" s="85"/>
      <c r="GKQ12" s="85"/>
      <c r="GKR12" s="85"/>
      <c r="GKS12" s="85"/>
      <c r="GKT12" s="85"/>
      <c r="GKU12" s="85"/>
      <c r="GKV12" s="85"/>
      <c r="GKW12" s="85"/>
      <c r="GKX12" s="85"/>
      <c r="GKY12" s="85"/>
      <c r="GKZ12" s="85"/>
      <c r="GLA12" s="85"/>
      <c r="GLB12" s="85"/>
      <c r="GLC12" s="85"/>
      <c r="GLD12" s="85"/>
      <c r="GLE12" s="85"/>
      <c r="GLF12" s="85"/>
      <c r="GLG12" s="85"/>
      <c r="GLH12" s="85"/>
      <c r="GLI12" s="85"/>
      <c r="GLJ12" s="85"/>
      <c r="GLK12" s="85"/>
      <c r="GLL12" s="85"/>
      <c r="GLM12" s="85"/>
      <c r="GLN12" s="85"/>
      <c r="GLO12" s="85"/>
      <c r="GLP12" s="85"/>
      <c r="GLQ12" s="85"/>
      <c r="GLR12" s="85"/>
      <c r="GLS12" s="85"/>
      <c r="GLT12" s="85"/>
      <c r="GLU12" s="85"/>
      <c r="GLV12" s="85"/>
      <c r="GLW12" s="85"/>
      <c r="GLX12" s="85"/>
      <c r="GLY12" s="85"/>
      <c r="GLZ12" s="85"/>
      <c r="GMA12" s="85"/>
      <c r="GMB12" s="85"/>
      <c r="GMC12" s="85"/>
      <c r="GMD12" s="85"/>
      <c r="GME12" s="85"/>
      <c r="GMF12" s="85"/>
      <c r="GMG12" s="85"/>
      <c r="GMH12" s="85"/>
      <c r="GMI12" s="85"/>
      <c r="GMJ12" s="85"/>
      <c r="GMK12" s="85"/>
      <c r="GML12" s="85"/>
      <c r="GMM12" s="85"/>
      <c r="GMN12" s="85"/>
      <c r="GMO12" s="85"/>
      <c r="GMP12" s="85"/>
      <c r="GMQ12" s="85"/>
      <c r="GMR12" s="85"/>
      <c r="GMS12" s="85"/>
      <c r="GMT12" s="85"/>
      <c r="GMU12" s="85"/>
      <c r="GMV12" s="85"/>
      <c r="GMW12" s="85"/>
      <c r="GMX12" s="85"/>
      <c r="GMY12" s="85"/>
      <c r="GMZ12" s="85"/>
      <c r="GNA12" s="85"/>
      <c r="GNB12" s="85"/>
      <c r="GNC12" s="85"/>
      <c r="GND12" s="85"/>
      <c r="GNE12" s="85"/>
      <c r="GNF12" s="85"/>
      <c r="GNG12" s="85"/>
      <c r="GNH12" s="85"/>
      <c r="GNI12" s="85"/>
      <c r="GNJ12" s="85"/>
      <c r="GNK12" s="85"/>
      <c r="GNL12" s="85"/>
      <c r="GNM12" s="85"/>
      <c r="GNN12" s="85"/>
      <c r="GNO12" s="85"/>
      <c r="GNP12" s="85"/>
      <c r="GNQ12" s="85"/>
      <c r="GNR12" s="85"/>
      <c r="GNS12" s="85"/>
      <c r="GNT12" s="85"/>
      <c r="GNU12" s="85"/>
      <c r="GNV12" s="85"/>
      <c r="GNW12" s="85"/>
      <c r="GNX12" s="85"/>
      <c r="GNY12" s="85"/>
      <c r="GNZ12" s="85"/>
      <c r="GOA12" s="85"/>
      <c r="GOB12" s="85"/>
      <c r="GOC12" s="85"/>
      <c r="GOD12" s="85"/>
      <c r="GOE12" s="85"/>
      <c r="GOF12" s="85"/>
      <c r="GOG12" s="85"/>
      <c r="GOH12" s="85"/>
      <c r="GOI12" s="85"/>
      <c r="GOJ12" s="85"/>
      <c r="GOK12" s="85"/>
      <c r="GOL12" s="85"/>
      <c r="GOM12" s="85"/>
      <c r="GON12" s="85"/>
      <c r="GOO12" s="85"/>
      <c r="GOP12" s="85"/>
      <c r="GOQ12" s="85"/>
      <c r="GOR12" s="85"/>
      <c r="GOS12" s="85"/>
      <c r="GOT12" s="85"/>
      <c r="GOU12" s="85"/>
      <c r="GOV12" s="85"/>
      <c r="GOW12" s="85"/>
      <c r="GOX12" s="85"/>
      <c r="GOY12" s="85"/>
      <c r="GOZ12" s="85"/>
      <c r="GPA12" s="85"/>
      <c r="GPB12" s="85"/>
      <c r="GPC12" s="85"/>
      <c r="GPD12" s="85"/>
      <c r="GPE12" s="85"/>
      <c r="GPF12" s="85"/>
      <c r="GPG12" s="85"/>
      <c r="GPH12" s="85"/>
      <c r="GPI12" s="85"/>
      <c r="GPJ12" s="85"/>
      <c r="GPK12" s="85"/>
      <c r="GPL12" s="85"/>
      <c r="GPM12" s="85"/>
      <c r="GPN12" s="85"/>
      <c r="GPO12" s="85"/>
      <c r="GPP12" s="85"/>
      <c r="GPQ12" s="85"/>
      <c r="GPR12" s="85"/>
      <c r="GPS12" s="85"/>
      <c r="GPT12" s="85"/>
      <c r="GPU12" s="85"/>
      <c r="GPV12" s="85"/>
      <c r="GPW12" s="85"/>
      <c r="GPX12" s="85"/>
      <c r="GPY12" s="85"/>
      <c r="GPZ12" s="85"/>
      <c r="GQA12" s="85"/>
      <c r="GQB12" s="85"/>
      <c r="GQC12" s="85"/>
      <c r="GQD12" s="85"/>
      <c r="GQE12" s="85"/>
      <c r="GQF12" s="85"/>
      <c r="GQG12" s="85"/>
      <c r="GQH12" s="85"/>
      <c r="GQI12" s="85"/>
      <c r="GQJ12" s="85"/>
      <c r="GQK12" s="85"/>
      <c r="GQL12" s="85"/>
      <c r="GQM12" s="85"/>
      <c r="GQN12" s="85"/>
      <c r="GQO12" s="85"/>
      <c r="GQP12" s="85"/>
      <c r="GQQ12" s="85"/>
      <c r="GQR12" s="85"/>
      <c r="GQS12" s="85"/>
      <c r="GQT12" s="85"/>
      <c r="GQU12" s="85"/>
      <c r="GQV12" s="85"/>
      <c r="GQW12" s="85"/>
      <c r="GQX12" s="85"/>
      <c r="GQY12" s="85"/>
      <c r="GQZ12" s="85"/>
      <c r="GRA12" s="85"/>
      <c r="GRB12" s="85"/>
      <c r="GRC12" s="85"/>
      <c r="GRD12" s="85"/>
      <c r="GRE12" s="85"/>
      <c r="GRF12" s="85"/>
      <c r="GRG12" s="85"/>
      <c r="GRH12" s="85"/>
      <c r="GRI12" s="85"/>
      <c r="GRJ12" s="85"/>
      <c r="GRK12" s="85"/>
      <c r="GRL12" s="85"/>
      <c r="GRM12" s="85"/>
      <c r="GRN12" s="85"/>
      <c r="GRO12" s="85"/>
      <c r="GRP12" s="85"/>
      <c r="GRQ12" s="85"/>
      <c r="GRR12" s="85"/>
      <c r="GRS12" s="85"/>
      <c r="GRT12" s="85"/>
      <c r="GRU12" s="85"/>
      <c r="GRV12" s="85"/>
      <c r="GRW12" s="85"/>
      <c r="GRX12" s="85"/>
      <c r="GRY12" s="85"/>
      <c r="GRZ12" s="85"/>
      <c r="GSA12" s="85"/>
      <c r="GSB12" s="85"/>
      <c r="GSC12" s="85"/>
      <c r="GSD12" s="85"/>
      <c r="GSE12" s="85"/>
      <c r="GSF12" s="85"/>
      <c r="GSG12" s="85"/>
      <c r="GSH12" s="85"/>
      <c r="GSI12" s="85"/>
      <c r="GSJ12" s="85"/>
      <c r="GSK12" s="85"/>
      <c r="GSL12" s="85"/>
      <c r="GSM12" s="85"/>
      <c r="GSN12" s="85"/>
      <c r="GSO12" s="85"/>
      <c r="GSP12" s="85"/>
      <c r="GSQ12" s="85"/>
      <c r="GSR12" s="85"/>
      <c r="GSS12" s="85"/>
      <c r="GST12" s="85"/>
      <c r="GSU12" s="85"/>
      <c r="GSV12" s="85"/>
      <c r="GSW12" s="85"/>
      <c r="GSX12" s="85"/>
      <c r="GSY12" s="85"/>
      <c r="GSZ12" s="85"/>
      <c r="GTA12" s="85"/>
      <c r="GTB12" s="85"/>
      <c r="GTC12" s="85"/>
      <c r="GTD12" s="85"/>
      <c r="GTE12" s="85"/>
      <c r="GTF12" s="85"/>
      <c r="GTG12" s="85"/>
      <c r="GTH12" s="85"/>
      <c r="GTI12" s="85"/>
      <c r="GTJ12" s="85"/>
      <c r="GTK12" s="85"/>
      <c r="GTL12" s="85"/>
      <c r="GTM12" s="85"/>
      <c r="GTN12" s="85"/>
      <c r="GTO12" s="85"/>
      <c r="GTP12" s="85"/>
      <c r="GTQ12" s="85"/>
      <c r="GTR12" s="85"/>
      <c r="GTS12" s="85"/>
      <c r="GTT12" s="85"/>
      <c r="GTU12" s="85"/>
      <c r="GTV12" s="85"/>
      <c r="GTW12" s="85"/>
      <c r="GTX12" s="85"/>
      <c r="GTY12" s="85"/>
      <c r="GTZ12" s="85"/>
      <c r="GUA12" s="85"/>
      <c r="GUB12" s="85"/>
      <c r="GUC12" s="85"/>
      <c r="GUD12" s="85"/>
      <c r="GUE12" s="85"/>
      <c r="GUF12" s="85"/>
      <c r="GUG12" s="85"/>
      <c r="GUH12" s="85"/>
      <c r="GUI12" s="85"/>
      <c r="GUJ12" s="85"/>
      <c r="GUK12" s="85"/>
      <c r="GUL12" s="85"/>
      <c r="GUM12" s="85"/>
      <c r="GUN12" s="85"/>
      <c r="GUO12" s="85"/>
      <c r="GUP12" s="85"/>
      <c r="GUQ12" s="85"/>
      <c r="GUR12" s="85"/>
      <c r="GUS12" s="85"/>
      <c r="GUT12" s="85"/>
      <c r="GUU12" s="85"/>
      <c r="GUV12" s="85"/>
      <c r="GUW12" s="85"/>
      <c r="GUX12" s="85"/>
      <c r="GUY12" s="85"/>
      <c r="GUZ12" s="85"/>
      <c r="GVA12" s="85"/>
      <c r="GVB12" s="85"/>
      <c r="GVC12" s="85"/>
      <c r="GVD12" s="85"/>
      <c r="GVE12" s="85"/>
      <c r="GVF12" s="85"/>
      <c r="GVG12" s="85"/>
      <c r="GVH12" s="85"/>
      <c r="GVI12" s="85"/>
      <c r="GVJ12" s="85"/>
      <c r="GVK12" s="85"/>
      <c r="GVL12" s="85"/>
      <c r="GVM12" s="85"/>
      <c r="GVN12" s="85"/>
      <c r="GVO12" s="85"/>
      <c r="GVP12" s="85"/>
      <c r="GVQ12" s="85"/>
      <c r="GVR12" s="85"/>
      <c r="GVS12" s="85"/>
      <c r="GVT12" s="85"/>
      <c r="GVU12" s="85"/>
      <c r="GVV12" s="85"/>
      <c r="GVW12" s="85"/>
      <c r="GVX12" s="85"/>
      <c r="GVY12" s="85"/>
      <c r="GVZ12" s="85"/>
      <c r="GWA12" s="85"/>
      <c r="GWB12" s="85"/>
      <c r="GWC12" s="85"/>
      <c r="GWD12" s="85"/>
      <c r="GWE12" s="85"/>
      <c r="GWF12" s="85"/>
      <c r="GWG12" s="85"/>
      <c r="GWH12" s="85"/>
      <c r="GWI12" s="85"/>
      <c r="GWJ12" s="85"/>
      <c r="GWK12" s="85"/>
      <c r="GWL12" s="85"/>
      <c r="GWM12" s="85"/>
      <c r="GWN12" s="85"/>
      <c r="GWO12" s="85"/>
      <c r="GWP12" s="85"/>
      <c r="GWQ12" s="85"/>
      <c r="GWR12" s="85"/>
      <c r="GWS12" s="85"/>
      <c r="GWT12" s="85"/>
      <c r="GWU12" s="85"/>
      <c r="GWV12" s="85"/>
      <c r="GWW12" s="85"/>
      <c r="GWX12" s="85"/>
      <c r="GWY12" s="85"/>
      <c r="GWZ12" s="85"/>
      <c r="GXA12" s="85"/>
      <c r="GXB12" s="85"/>
      <c r="GXC12" s="85"/>
      <c r="GXD12" s="85"/>
      <c r="GXE12" s="85"/>
      <c r="GXF12" s="85"/>
      <c r="GXG12" s="85"/>
      <c r="GXH12" s="85"/>
      <c r="GXI12" s="85"/>
      <c r="GXJ12" s="85"/>
      <c r="GXK12" s="85"/>
      <c r="GXL12" s="85"/>
      <c r="GXM12" s="85"/>
      <c r="GXN12" s="85"/>
      <c r="GXO12" s="85"/>
      <c r="GXP12" s="85"/>
      <c r="GXQ12" s="85"/>
      <c r="GXR12" s="85"/>
      <c r="GXS12" s="85"/>
      <c r="GXT12" s="85"/>
      <c r="GXU12" s="85"/>
      <c r="GXV12" s="85"/>
      <c r="GXW12" s="85"/>
      <c r="GXX12" s="85"/>
      <c r="GXY12" s="85"/>
      <c r="GXZ12" s="85"/>
      <c r="GYA12" s="85"/>
      <c r="GYB12" s="85"/>
      <c r="GYC12" s="85"/>
      <c r="GYD12" s="85"/>
      <c r="GYE12" s="85"/>
      <c r="GYF12" s="85"/>
      <c r="GYG12" s="85"/>
      <c r="GYH12" s="85"/>
      <c r="GYI12" s="85"/>
      <c r="GYJ12" s="85"/>
      <c r="GYK12" s="85"/>
      <c r="GYL12" s="85"/>
      <c r="GYM12" s="85"/>
      <c r="GYN12" s="85"/>
      <c r="GYO12" s="85"/>
      <c r="GYP12" s="85"/>
      <c r="GYQ12" s="85"/>
      <c r="GYR12" s="85"/>
      <c r="GYS12" s="85"/>
      <c r="GYT12" s="85"/>
      <c r="GYU12" s="85"/>
      <c r="GYV12" s="85"/>
      <c r="GYW12" s="85"/>
      <c r="GYX12" s="85"/>
      <c r="GYY12" s="85"/>
      <c r="GYZ12" s="85"/>
      <c r="GZA12" s="85"/>
      <c r="GZB12" s="85"/>
      <c r="GZC12" s="85"/>
      <c r="GZD12" s="85"/>
      <c r="GZE12" s="85"/>
      <c r="GZF12" s="85"/>
      <c r="GZG12" s="85"/>
      <c r="GZH12" s="85"/>
      <c r="GZI12" s="85"/>
      <c r="GZJ12" s="85"/>
      <c r="GZK12" s="85"/>
      <c r="GZL12" s="85"/>
      <c r="GZM12" s="85"/>
      <c r="GZN12" s="85"/>
      <c r="GZO12" s="85"/>
      <c r="GZP12" s="85"/>
      <c r="GZQ12" s="85"/>
      <c r="GZR12" s="85"/>
      <c r="GZS12" s="85"/>
      <c r="GZT12" s="85"/>
      <c r="GZU12" s="85"/>
      <c r="GZV12" s="85"/>
      <c r="GZW12" s="85"/>
      <c r="GZX12" s="85"/>
      <c r="GZY12" s="85"/>
      <c r="GZZ12" s="85"/>
      <c r="HAA12" s="85"/>
      <c r="HAB12" s="85"/>
      <c r="HAC12" s="85"/>
      <c r="HAD12" s="85"/>
      <c r="HAE12" s="85"/>
      <c r="HAF12" s="85"/>
      <c r="HAG12" s="85"/>
      <c r="HAH12" s="85"/>
      <c r="HAI12" s="85"/>
      <c r="HAJ12" s="85"/>
      <c r="HAK12" s="85"/>
      <c r="HAL12" s="85"/>
      <c r="HAM12" s="85"/>
      <c r="HAN12" s="85"/>
      <c r="HAO12" s="85"/>
      <c r="HAP12" s="85"/>
      <c r="HAQ12" s="85"/>
      <c r="HAR12" s="85"/>
      <c r="HAS12" s="85"/>
      <c r="HAT12" s="85"/>
      <c r="HAU12" s="85"/>
      <c r="HAV12" s="85"/>
      <c r="HAW12" s="85"/>
      <c r="HAX12" s="85"/>
      <c r="HAY12" s="85"/>
      <c r="HAZ12" s="85"/>
      <c r="HBA12" s="85"/>
      <c r="HBB12" s="85"/>
      <c r="HBC12" s="85"/>
      <c r="HBD12" s="85"/>
      <c r="HBE12" s="85"/>
      <c r="HBF12" s="85"/>
      <c r="HBG12" s="85"/>
      <c r="HBH12" s="85"/>
      <c r="HBI12" s="85"/>
      <c r="HBJ12" s="85"/>
      <c r="HBK12" s="85"/>
      <c r="HBL12" s="85"/>
      <c r="HBM12" s="85"/>
      <c r="HBN12" s="85"/>
      <c r="HBO12" s="85"/>
      <c r="HBP12" s="85"/>
      <c r="HBQ12" s="85"/>
      <c r="HBR12" s="85"/>
      <c r="HBS12" s="85"/>
      <c r="HBT12" s="85"/>
      <c r="HBU12" s="85"/>
      <c r="HBV12" s="85"/>
      <c r="HBW12" s="85"/>
      <c r="HBX12" s="85"/>
      <c r="HBY12" s="85"/>
      <c r="HBZ12" s="85"/>
      <c r="HCA12" s="85"/>
      <c r="HCB12" s="85"/>
      <c r="HCC12" s="85"/>
      <c r="HCD12" s="85"/>
      <c r="HCE12" s="85"/>
      <c r="HCF12" s="85"/>
      <c r="HCG12" s="85"/>
      <c r="HCH12" s="85"/>
      <c r="HCI12" s="85"/>
      <c r="HCJ12" s="85"/>
      <c r="HCK12" s="85"/>
      <c r="HCL12" s="85"/>
      <c r="HCM12" s="85"/>
      <c r="HCN12" s="85"/>
      <c r="HCO12" s="85"/>
      <c r="HCP12" s="85"/>
      <c r="HCQ12" s="85"/>
      <c r="HCR12" s="85"/>
      <c r="HCS12" s="85"/>
      <c r="HCT12" s="85"/>
      <c r="HCU12" s="85"/>
      <c r="HCV12" s="85"/>
      <c r="HCW12" s="85"/>
      <c r="HCX12" s="85"/>
      <c r="HCY12" s="85"/>
      <c r="HCZ12" s="85"/>
      <c r="HDA12" s="85"/>
      <c r="HDB12" s="85"/>
      <c r="HDC12" s="85"/>
      <c r="HDD12" s="85"/>
      <c r="HDE12" s="85"/>
      <c r="HDF12" s="85"/>
      <c r="HDG12" s="85"/>
      <c r="HDH12" s="85"/>
      <c r="HDI12" s="85"/>
      <c r="HDJ12" s="85"/>
      <c r="HDK12" s="85"/>
      <c r="HDL12" s="85"/>
      <c r="HDM12" s="85"/>
      <c r="HDN12" s="85"/>
      <c r="HDO12" s="85"/>
      <c r="HDP12" s="85"/>
      <c r="HDQ12" s="85"/>
      <c r="HDR12" s="85"/>
      <c r="HDS12" s="85"/>
      <c r="HDT12" s="85"/>
      <c r="HDU12" s="85"/>
      <c r="HDV12" s="85"/>
      <c r="HDW12" s="85"/>
      <c r="HDX12" s="85"/>
      <c r="HDY12" s="85"/>
      <c r="HDZ12" s="85"/>
      <c r="HEA12" s="85"/>
      <c r="HEB12" s="85"/>
      <c r="HEC12" s="85"/>
      <c r="HED12" s="85"/>
      <c r="HEE12" s="85"/>
      <c r="HEF12" s="85"/>
      <c r="HEG12" s="85"/>
      <c r="HEH12" s="85"/>
      <c r="HEI12" s="85"/>
      <c r="HEJ12" s="85"/>
      <c r="HEK12" s="85"/>
      <c r="HEL12" s="85"/>
      <c r="HEM12" s="85"/>
      <c r="HEN12" s="85"/>
      <c r="HEO12" s="85"/>
      <c r="HEP12" s="85"/>
      <c r="HEQ12" s="85"/>
      <c r="HER12" s="85"/>
      <c r="HES12" s="85"/>
      <c r="HET12" s="85"/>
      <c r="HEU12" s="85"/>
      <c r="HEV12" s="85"/>
      <c r="HEW12" s="85"/>
      <c r="HEX12" s="85"/>
      <c r="HEY12" s="85"/>
      <c r="HEZ12" s="85"/>
      <c r="HFA12" s="85"/>
      <c r="HFB12" s="85"/>
      <c r="HFC12" s="85"/>
      <c r="HFD12" s="85"/>
      <c r="HFE12" s="85"/>
      <c r="HFF12" s="85"/>
      <c r="HFG12" s="85"/>
      <c r="HFH12" s="85"/>
      <c r="HFI12" s="85"/>
      <c r="HFJ12" s="85"/>
      <c r="HFK12" s="85"/>
      <c r="HFL12" s="85"/>
      <c r="HFM12" s="85"/>
      <c r="HFN12" s="85"/>
      <c r="HFO12" s="85"/>
      <c r="HFP12" s="85"/>
      <c r="HFQ12" s="85"/>
      <c r="HFR12" s="85"/>
      <c r="HFS12" s="85"/>
      <c r="HFT12" s="85"/>
      <c r="HFU12" s="85"/>
      <c r="HFV12" s="85"/>
      <c r="HFW12" s="85"/>
      <c r="HFX12" s="85"/>
      <c r="HFY12" s="85"/>
      <c r="HFZ12" s="85"/>
      <c r="HGA12" s="85"/>
      <c r="HGB12" s="85"/>
      <c r="HGC12" s="85"/>
      <c r="HGD12" s="85"/>
      <c r="HGE12" s="85"/>
      <c r="HGF12" s="85"/>
      <c r="HGG12" s="85"/>
      <c r="HGH12" s="85"/>
      <c r="HGI12" s="85"/>
      <c r="HGJ12" s="85"/>
      <c r="HGK12" s="85"/>
      <c r="HGL12" s="85"/>
      <c r="HGM12" s="85"/>
      <c r="HGN12" s="85"/>
      <c r="HGO12" s="85"/>
      <c r="HGP12" s="85"/>
      <c r="HGQ12" s="85"/>
      <c r="HGR12" s="85"/>
      <c r="HGS12" s="85"/>
      <c r="HGT12" s="85"/>
      <c r="HGU12" s="85"/>
      <c r="HGV12" s="85"/>
      <c r="HGW12" s="85"/>
      <c r="HGX12" s="85"/>
      <c r="HGY12" s="85"/>
      <c r="HGZ12" s="85"/>
      <c r="HHA12" s="85"/>
      <c r="HHB12" s="85"/>
      <c r="HHC12" s="85"/>
      <c r="HHD12" s="85"/>
      <c r="HHE12" s="85"/>
      <c r="HHF12" s="85"/>
      <c r="HHG12" s="85"/>
      <c r="HHH12" s="85"/>
      <c r="HHI12" s="85"/>
      <c r="HHJ12" s="85"/>
      <c r="HHK12" s="85"/>
      <c r="HHL12" s="85"/>
      <c r="HHM12" s="85"/>
      <c r="HHN12" s="85"/>
      <c r="HHO12" s="85"/>
      <c r="HHP12" s="85"/>
      <c r="HHQ12" s="85"/>
      <c r="HHR12" s="85"/>
      <c r="HHS12" s="85"/>
      <c r="HHT12" s="85"/>
      <c r="HHU12" s="85"/>
      <c r="HHV12" s="85"/>
      <c r="HHW12" s="85"/>
      <c r="HHX12" s="85"/>
      <c r="HHY12" s="85"/>
      <c r="HHZ12" s="85"/>
      <c r="HIA12" s="85"/>
      <c r="HIB12" s="85"/>
      <c r="HIC12" s="85"/>
      <c r="HID12" s="85"/>
      <c r="HIE12" s="85"/>
      <c r="HIF12" s="85"/>
      <c r="HIG12" s="85"/>
      <c r="HIH12" s="85"/>
      <c r="HII12" s="85"/>
      <c r="HIJ12" s="85"/>
      <c r="HIK12" s="85"/>
      <c r="HIL12" s="85"/>
      <c r="HIM12" s="85"/>
      <c r="HIN12" s="85"/>
      <c r="HIO12" s="85"/>
      <c r="HIP12" s="85"/>
      <c r="HIQ12" s="85"/>
      <c r="HIR12" s="85"/>
      <c r="HIS12" s="85"/>
      <c r="HIT12" s="85"/>
      <c r="HIU12" s="85"/>
      <c r="HIV12" s="85"/>
      <c r="HIW12" s="85"/>
      <c r="HIX12" s="85"/>
      <c r="HIY12" s="85"/>
      <c r="HIZ12" s="85"/>
      <c r="HJA12" s="85"/>
      <c r="HJB12" s="85"/>
      <c r="HJC12" s="85"/>
      <c r="HJD12" s="85"/>
      <c r="HJE12" s="85"/>
      <c r="HJF12" s="85"/>
      <c r="HJG12" s="85"/>
      <c r="HJH12" s="85"/>
      <c r="HJI12" s="85"/>
      <c r="HJJ12" s="85"/>
      <c r="HJK12" s="85"/>
      <c r="HJL12" s="85"/>
      <c r="HJM12" s="85"/>
      <c r="HJN12" s="85"/>
      <c r="HJO12" s="85"/>
      <c r="HJP12" s="85"/>
      <c r="HJQ12" s="85"/>
      <c r="HJR12" s="85"/>
      <c r="HJS12" s="85"/>
      <c r="HJT12" s="85"/>
      <c r="HJU12" s="85"/>
      <c r="HJV12" s="85"/>
      <c r="HJW12" s="85"/>
      <c r="HJX12" s="85"/>
      <c r="HJY12" s="85"/>
      <c r="HJZ12" s="85"/>
      <c r="HKA12" s="85"/>
      <c r="HKB12" s="85"/>
      <c r="HKC12" s="85"/>
      <c r="HKD12" s="85"/>
      <c r="HKE12" s="85"/>
      <c r="HKF12" s="85"/>
      <c r="HKG12" s="85"/>
      <c r="HKH12" s="85"/>
      <c r="HKI12" s="85"/>
      <c r="HKJ12" s="85"/>
      <c r="HKK12" s="85"/>
      <c r="HKL12" s="85"/>
      <c r="HKM12" s="85"/>
      <c r="HKN12" s="85"/>
      <c r="HKO12" s="85"/>
      <c r="HKP12" s="85"/>
      <c r="HKQ12" s="85"/>
      <c r="HKR12" s="85"/>
      <c r="HKS12" s="85"/>
      <c r="HKT12" s="85"/>
      <c r="HKU12" s="85"/>
      <c r="HKV12" s="85"/>
      <c r="HKW12" s="85"/>
      <c r="HKX12" s="85"/>
      <c r="HKY12" s="85"/>
      <c r="HKZ12" s="85"/>
      <c r="HLA12" s="85"/>
      <c r="HLB12" s="85"/>
      <c r="HLC12" s="85"/>
      <c r="HLD12" s="85"/>
      <c r="HLE12" s="85"/>
      <c r="HLF12" s="85"/>
      <c r="HLG12" s="85"/>
      <c r="HLH12" s="85"/>
      <c r="HLI12" s="85"/>
      <c r="HLJ12" s="85"/>
      <c r="HLK12" s="85"/>
      <c r="HLL12" s="85"/>
      <c r="HLM12" s="85"/>
      <c r="HLN12" s="85"/>
      <c r="HLO12" s="85"/>
      <c r="HLP12" s="85"/>
      <c r="HLQ12" s="85"/>
      <c r="HLR12" s="85"/>
      <c r="HLS12" s="85"/>
      <c r="HLT12" s="85"/>
      <c r="HLU12" s="85"/>
      <c r="HLV12" s="85"/>
      <c r="HLW12" s="85"/>
      <c r="HLX12" s="85"/>
      <c r="HLY12" s="85"/>
      <c r="HLZ12" s="85"/>
      <c r="HMA12" s="85"/>
      <c r="HMB12" s="85"/>
      <c r="HMC12" s="85"/>
      <c r="HMD12" s="85"/>
      <c r="HME12" s="85"/>
      <c r="HMF12" s="85"/>
      <c r="HMG12" s="85"/>
      <c r="HMH12" s="85"/>
      <c r="HMI12" s="85"/>
      <c r="HMJ12" s="85"/>
      <c r="HMK12" s="85"/>
      <c r="HML12" s="85"/>
      <c r="HMM12" s="85"/>
      <c r="HMN12" s="85"/>
      <c r="HMO12" s="85"/>
      <c r="HMP12" s="85"/>
      <c r="HMQ12" s="85"/>
      <c r="HMR12" s="85"/>
      <c r="HMS12" s="85"/>
      <c r="HMT12" s="85"/>
      <c r="HMU12" s="85"/>
      <c r="HMV12" s="85"/>
      <c r="HMW12" s="85"/>
      <c r="HMX12" s="85"/>
      <c r="HMY12" s="85"/>
      <c r="HMZ12" s="85"/>
      <c r="HNA12" s="85"/>
      <c r="HNB12" s="85"/>
      <c r="HNC12" s="85"/>
      <c r="HND12" s="85"/>
      <c r="HNE12" s="85"/>
      <c r="HNF12" s="85"/>
      <c r="HNG12" s="85"/>
      <c r="HNH12" s="85"/>
      <c r="HNI12" s="85"/>
      <c r="HNJ12" s="85"/>
      <c r="HNK12" s="85"/>
      <c r="HNL12" s="85"/>
      <c r="HNM12" s="85"/>
      <c r="HNN12" s="85"/>
      <c r="HNO12" s="85"/>
      <c r="HNP12" s="85"/>
      <c r="HNQ12" s="85"/>
      <c r="HNR12" s="85"/>
      <c r="HNS12" s="85"/>
      <c r="HNT12" s="85"/>
      <c r="HNU12" s="85"/>
      <c r="HNV12" s="85"/>
      <c r="HNW12" s="85"/>
      <c r="HNX12" s="85"/>
      <c r="HNY12" s="85"/>
      <c r="HNZ12" s="85"/>
      <c r="HOA12" s="85"/>
      <c r="HOB12" s="85"/>
      <c r="HOC12" s="85"/>
      <c r="HOD12" s="85"/>
      <c r="HOE12" s="85"/>
      <c r="HOF12" s="85"/>
      <c r="HOG12" s="85"/>
      <c r="HOH12" s="85"/>
      <c r="HOI12" s="85"/>
      <c r="HOJ12" s="85"/>
      <c r="HOK12" s="85"/>
      <c r="HOL12" s="85"/>
      <c r="HOM12" s="85"/>
      <c r="HON12" s="85"/>
      <c r="HOO12" s="85"/>
      <c r="HOP12" s="85"/>
      <c r="HOQ12" s="85"/>
      <c r="HOR12" s="85"/>
      <c r="HOS12" s="85"/>
      <c r="HOT12" s="85"/>
      <c r="HOU12" s="85"/>
      <c r="HOV12" s="85"/>
      <c r="HOW12" s="85"/>
      <c r="HOX12" s="85"/>
      <c r="HOY12" s="85"/>
      <c r="HOZ12" s="85"/>
      <c r="HPA12" s="85"/>
      <c r="HPB12" s="85"/>
      <c r="HPC12" s="85"/>
      <c r="HPD12" s="85"/>
      <c r="HPE12" s="85"/>
      <c r="HPF12" s="85"/>
      <c r="HPG12" s="85"/>
      <c r="HPH12" s="85"/>
      <c r="HPI12" s="85"/>
      <c r="HPJ12" s="85"/>
      <c r="HPK12" s="85"/>
      <c r="HPL12" s="85"/>
      <c r="HPM12" s="85"/>
      <c r="HPN12" s="85"/>
      <c r="HPO12" s="85"/>
      <c r="HPP12" s="85"/>
      <c r="HPQ12" s="85"/>
      <c r="HPR12" s="85"/>
      <c r="HPS12" s="85"/>
      <c r="HPT12" s="85"/>
      <c r="HPU12" s="85"/>
      <c r="HPV12" s="85"/>
      <c r="HPW12" s="85"/>
      <c r="HPX12" s="85"/>
      <c r="HPY12" s="85"/>
      <c r="HPZ12" s="85"/>
      <c r="HQA12" s="85"/>
      <c r="HQB12" s="85"/>
      <c r="HQC12" s="85"/>
      <c r="HQD12" s="85"/>
      <c r="HQE12" s="85"/>
      <c r="HQF12" s="85"/>
      <c r="HQG12" s="85"/>
      <c r="HQH12" s="85"/>
      <c r="HQI12" s="85"/>
      <c r="HQJ12" s="85"/>
      <c r="HQK12" s="85"/>
      <c r="HQL12" s="85"/>
      <c r="HQM12" s="85"/>
      <c r="HQN12" s="85"/>
      <c r="HQO12" s="85"/>
      <c r="HQP12" s="85"/>
      <c r="HQQ12" s="85"/>
      <c r="HQR12" s="85"/>
      <c r="HQS12" s="85"/>
      <c r="HQT12" s="85"/>
      <c r="HQU12" s="85"/>
      <c r="HQV12" s="85"/>
      <c r="HQW12" s="85"/>
      <c r="HQX12" s="85"/>
      <c r="HQY12" s="85"/>
      <c r="HQZ12" s="85"/>
      <c r="HRA12" s="85"/>
      <c r="HRB12" s="85"/>
      <c r="HRC12" s="85"/>
      <c r="HRD12" s="85"/>
      <c r="HRE12" s="85"/>
      <c r="HRF12" s="85"/>
      <c r="HRG12" s="85"/>
      <c r="HRH12" s="85"/>
      <c r="HRI12" s="85"/>
      <c r="HRJ12" s="85"/>
      <c r="HRK12" s="85"/>
      <c r="HRL12" s="85"/>
      <c r="HRM12" s="85"/>
      <c r="HRN12" s="85"/>
      <c r="HRO12" s="85"/>
      <c r="HRP12" s="85"/>
      <c r="HRQ12" s="85"/>
      <c r="HRR12" s="85"/>
      <c r="HRS12" s="85"/>
      <c r="HRT12" s="85"/>
      <c r="HRU12" s="85"/>
      <c r="HRV12" s="85"/>
      <c r="HRW12" s="85"/>
      <c r="HRX12" s="85"/>
      <c r="HRY12" s="85"/>
      <c r="HRZ12" s="85"/>
      <c r="HSA12" s="85"/>
      <c r="HSB12" s="85"/>
      <c r="HSC12" s="85"/>
      <c r="HSD12" s="85"/>
      <c r="HSE12" s="85"/>
      <c r="HSF12" s="85"/>
      <c r="HSG12" s="85"/>
      <c r="HSH12" s="85"/>
      <c r="HSI12" s="85"/>
      <c r="HSJ12" s="85"/>
      <c r="HSK12" s="85"/>
      <c r="HSL12" s="85"/>
      <c r="HSM12" s="85"/>
      <c r="HSN12" s="85"/>
      <c r="HSO12" s="85"/>
      <c r="HSP12" s="85"/>
      <c r="HSQ12" s="85"/>
      <c r="HSR12" s="85"/>
      <c r="HSS12" s="85"/>
      <c r="HST12" s="85"/>
      <c r="HSU12" s="85"/>
      <c r="HSV12" s="85"/>
      <c r="HSW12" s="85"/>
      <c r="HSX12" s="85"/>
      <c r="HSY12" s="85"/>
      <c r="HSZ12" s="85"/>
      <c r="HTA12" s="85"/>
      <c r="HTB12" s="85"/>
      <c r="HTC12" s="85"/>
      <c r="HTD12" s="85"/>
      <c r="HTE12" s="85"/>
      <c r="HTF12" s="85"/>
      <c r="HTG12" s="85"/>
      <c r="HTH12" s="85"/>
      <c r="HTI12" s="85"/>
      <c r="HTJ12" s="85"/>
      <c r="HTK12" s="85"/>
      <c r="HTL12" s="85"/>
      <c r="HTM12" s="85"/>
      <c r="HTN12" s="85"/>
      <c r="HTO12" s="85"/>
      <c r="HTP12" s="85"/>
      <c r="HTQ12" s="85"/>
      <c r="HTR12" s="85"/>
      <c r="HTS12" s="85"/>
      <c r="HTT12" s="85"/>
      <c r="HTU12" s="85"/>
      <c r="HTV12" s="85"/>
      <c r="HTW12" s="85"/>
      <c r="HTX12" s="85"/>
      <c r="HTY12" s="85"/>
      <c r="HTZ12" s="85"/>
      <c r="HUA12" s="85"/>
      <c r="HUB12" s="85"/>
      <c r="HUC12" s="85"/>
      <c r="HUD12" s="85"/>
      <c r="HUE12" s="85"/>
      <c r="HUF12" s="85"/>
      <c r="HUG12" s="85"/>
      <c r="HUH12" s="85"/>
      <c r="HUI12" s="85"/>
      <c r="HUJ12" s="85"/>
      <c r="HUK12" s="85"/>
      <c r="HUL12" s="85"/>
      <c r="HUM12" s="85"/>
      <c r="HUN12" s="85"/>
      <c r="HUO12" s="85"/>
      <c r="HUP12" s="85"/>
      <c r="HUQ12" s="85"/>
      <c r="HUR12" s="85"/>
      <c r="HUS12" s="85"/>
      <c r="HUT12" s="85"/>
      <c r="HUU12" s="85"/>
      <c r="HUV12" s="85"/>
      <c r="HUW12" s="85"/>
      <c r="HUX12" s="85"/>
      <c r="HUY12" s="85"/>
      <c r="HUZ12" s="85"/>
      <c r="HVA12" s="85"/>
      <c r="HVB12" s="85"/>
      <c r="HVC12" s="85"/>
      <c r="HVD12" s="85"/>
      <c r="HVE12" s="85"/>
      <c r="HVF12" s="85"/>
      <c r="HVG12" s="85"/>
      <c r="HVH12" s="85"/>
      <c r="HVI12" s="85"/>
      <c r="HVJ12" s="85"/>
      <c r="HVK12" s="85"/>
      <c r="HVL12" s="85"/>
      <c r="HVM12" s="85"/>
      <c r="HVN12" s="85"/>
      <c r="HVO12" s="85"/>
      <c r="HVP12" s="85"/>
      <c r="HVQ12" s="85"/>
      <c r="HVR12" s="85"/>
      <c r="HVS12" s="85"/>
      <c r="HVT12" s="85"/>
      <c r="HVU12" s="85"/>
      <c r="HVV12" s="85"/>
      <c r="HVW12" s="85"/>
      <c r="HVX12" s="85"/>
      <c r="HVY12" s="85"/>
      <c r="HVZ12" s="85"/>
      <c r="HWA12" s="85"/>
      <c r="HWB12" s="85"/>
      <c r="HWC12" s="85"/>
      <c r="HWD12" s="85"/>
      <c r="HWE12" s="85"/>
      <c r="HWF12" s="85"/>
      <c r="HWG12" s="85"/>
      <c r="HWH12" s="85"/>
      <c r="HWI12" s="85"/>
      <c r="HWJ12" s="85"/>
      <c r="HWK12" s="85"/>
      <c r="HWL12" s="85"/>
      <c r="HWM12" s="85"/>
      <c r="HWN12" s="85"/>
      <c r="HWO12" s="85"/>
      <c r="HWP12" s="85"/>
      <c r="HWQ12" s="85"/>
      <c r="HWR12" s="85"/>
      <c r="HWS12" s="85"/>
      <c r="HWT12" s="85"/>
      <c r="HWU12" s="85"/>
      <c r="HWV12" s="85"/>
      <c r="HWW12" s="85"/>
      <c r="HWX12" s="85"/>
      <c r="HWY12" s="85"/>
      <c r="HWZ12" s="85"/>
      <c r="HXA12" s="85"/>
      <c r="HXB12" s="85"/>
      <c r="HXC12" s="85"/>
      <c r="HXD12" s="85"/>
      <c r="HXE12" s="85"/>
      <c r="HXF12" s="85"/>
      <c r="HXG12" s="85"/>
      <c r="HXH12" s="85"/>
      <c r="HXI12" s="85"/>
      <c r="HXJ12" s="85"/>
      <c r="HXK12" s="85"/>
      <c r="HXL12" s="85"/>
      <c r="HXM12" s="85"/>
      <c r="HXN12" s="85"/>
      <c r="HXO12" s="85"/>
      <c r="HXP12" s="85"/>
      <c r="HXQ12" s="85"/>
      <c r="HXR12" s="85"/>
      <c r="HXS12" s="85"/>
      <c r="HXT12" s="85"/>
      <c r="HXU12" s="85"/>
      <c r="HXV12" s="85"/>
      <c r="HXW12" s="85"/>
      <c r="HXX12" s="85"/>
      <c r="HXY12" s="85"/>
      <c r="HXZ12" s="85"/>
      <c r="HYA12" s="85"/>
      <c r="HYB12" s="85"/>
      <c r="HYC12" s="85"/>
      <c r="HYD12" s="85"/>
      <c r="HYE12" s="85"/>
      <c r="HYF12" s="85"/>
      <c r="HYG12" s="85"/>
      <c r="HYH12" s="85"/>
      <c r="HYI12" s="85"/>
      <c r="HYJ12" s="85"/>
      <c r="HYK12" s="85"/>
      <c r="HYL12" s="85"/>
      <c r="HYM12" s="85"/>
      <c r="HYN12" s="85"/>
      <c r="HYO12" s="85"/>
      <c r="HYP12" s="85"/>
      <c r="HYQ12" s="85"/>
      <c r="HYR12" s="85"/>
      <c r="HYS12" s="85"/>
      <c r="HYT12" s="85"/>
      <c r="HYU12" s="85"/>
      <c r="HYV12" s="85"/>
      <c r="HYW12" s="85"/>
      <c r="HYX12" s="85"/>
      <c r="HYY12" s="85"/>
      <c r="HYZ12" s="85"/>
      <c r="HZA12" s="85"/>
      <c r="HZB12" s="85"/>
      <c r="HZC12" s="85"/>
      <c r="HZD12" s="85"/>
      <c r="HZE12" s="85"/>
      <c r="HZF12" s="85"/>
      <c r="HZG12" s="85"/>
      <c r="HZH12" s="85"/>
      <c r="HZI12" s="85"/>
      <c r="HZJ12" s="85"/>
      <c r="HZK12" s="85"/>
      <c r="HZL12" s="85"/>
      <c r="HZM12" s="85"/>
      <c r="HZN12" s="85"/>
      <c r="HZO12" s="85"/>
      <c r="HZP12" s="85"/>
      <c r="HZQ12" s="85"/>
      <c r="HZR12" s="85"/>
      <c r="HZS12" s="85"/>
      <c r="HZT12" s="85"/>
      <c r="HZU12" s="85"/>
      <c r="HZV12" s="85"/>
      <c r="HZW12" s="85"/>
      <c r="HZX12" s="85"/>
      <c r="HZY12" s="85"/>
      <c r="HZZ12" s="85"/>
      <c r="IAA12" s="85"/>
      <c r="IAB12" s="85"/>
      <c r="IAC12" s="85"/>
      <c r="IAD12" s="85"/>
      <c r="IAE12" s="85"/>
      <c r="IAF12" s="85"/>
      <c r="IAG12" s="85"/>
      <c r="IAH12" s="85"/>
      <c r="IAI12" s="85"/>
      <c r="IAJ12" s="85"/>
      <c r="IAK12" s="85"/>
      <c r="IAL12" s="85"/>
      <c r="IAM12" s="85"/>
      <c r="IAN12" s="85"/>
      <c r="IAO12" s="85"/>
      <c r="IAP12" s="85"/>
      <c r="IAQ12" s="85"/>
      <c r="IAR12" s="85"/>
      <c r="IAS12" s="85"/>
      <c r="IAT12" s="85"/>
      <c r="IAU12" s="85"/>
      <c r="IAV12" s="85"/>
      <c r="IAW12" s="85"/>
      <c r="IAX12" s="85"/>
      <c r="IAY12" s="85"/>
      <c r="IAZ12" s="85"/>
      <c r="IBA12" s="85"/>
      <c r="IBB12" s="85"/>
      <c r="IBC12" s="85"/>
      <c r="IBD12" s="85"/>
      <c r="IBE12" s="85"/>
      <c r="IBF12" s="85"/>
      <c r="IBG12" s="85"/>
      <c r="IBH12" s="85"/>
      <c r="IBI12" s="85"/>
      <c r="IBJ12" s="85"/>
      <c r="IBK12" s="85"/>
      <c r="IBL12" s="85"/>
      <c r="IBM12" s="85"/>
      <c r="IBN12" s="85"/>
      <c r="IBO12" s="85"/>
      <c r="IBP12" s="85"/>
      <c r="IBQ12" s="85"/>
      <c r="IBR12" s="85"/>
      <c r="IBS12" s="85"/>
      <c r="IBT12" s="85"/>
      <c r="IBU12" s="85"/>
      <c r="IBV12" s="85"/>
      <c r="IBW12" s="85"/>
      <c r="IBX12" s="85"/>
      <c r="IBY12" s="85"/>
      <c r="IBZ12" s="85"/>
      <c r="ICA12" s="85"/>
      <c r="ICB12" s="85"/>
      <c r="ICC12" s="85"/>
      <c r="ICD12" s="85"/>
      <c r="ICE12" s="85"/>
      <c r="ICF12" s="85"/>
      <c r="ICG12" s="85"/>
      <c r="ICH12" s="85"/>
      <c r="ICI12" s="85"/>
      <c r="ICJ12" s="85"/>
      <c r="ICK12" s="85"/>
      <c r="ICL12" s="85"/>
      <c r="ICM12" s="85"/>
      <c r="ICN12" s="85"/>
      <c r="ICO12" s="85"/>
      <c r="ICP12" s="85"/>
      <c r="ICQ12" s="85"/>
      <c r="ICR12" s="85"/>
      <c r="ICS12" s="85"/>
      <c r="ICT12" s="85"/>
      <c r="ICU12" s="85"/>
      <c r="ICV12" s="85"/>
      <c r="ICW12" s="85"/>
      <c r="ICX12" s="85"/>
      <c r="ICY12" s="85"/>
      <c r="ICZ12" s="85"/>
      <c r="IDA12" s="85"/>
      <c r="IDB12" s="85"/>
      <c r="IDC12" s="85"/>
      <c r="IDD12" s="85"/>
      <c r="IDE12" s="85"/>
      <c r="IDF12" s="85"/>
      <c r="IDG12" s="85"/>
      <c r="IDH12" s="85"/>
      <c r="IDI12" s="85"/>
      <c r="IDJ12" s="85"/>
      <c r="IDK12" s="85"/>
      <c r="IDL12" s="85"/>
      <c r="IDM12" s="85"/>
      <c r="IDN12" s="85"/>
      <c r="IDO12" s="85"/>
      <c r="IDP12" s="85"/>
      <c r="IDQ12" s="85"/>
      <c r="IDR12" s="85"/>
      <c r="IDS12" s="85"/>
      <c r="IDT12" s="85"/>
      <c r="IDU12" s="85"/>
      <c r="IDV12" s="85"/>
      <c r="IDW12" s="85"/>
      <c r="IDX12" s="85"/>
      <c r="IDY12" s="85"/>
      <c r="IDZ12" s="85"/>
      <c r="IEA12" s="85"/>
      <c r="IEB12" s="85"/>
      <c r="IEC12" s="85"/>
      <c r="IED12" s="85"/>
      <c r="IEE12" s="85"/>
      <c r="IEF12" s="85"/>
      <c r="IEG12" s="85"/>
      <c r="IEH12" s="85"/>
      <c r="IEI12" s="85"/>
      <c r="IEJ12" s="85"/>
      <c r="IEK12" s="85"/>
      <c r="IEL12" s="85"/>
      <c r="IEM12" s="85"/>
      <c r="IEN12" s="85"/>
      <c r="IEO12" s="85"/>
      <c r="IEP12" s="85"/>
      <c r="IEQ12" s="85"/>
      <c r="IER12" s="85"/>
      <c r="IES12" s="85"/>
      <c r="IET12" s="85"/>
      <c r="IEU12" s="85"/>
      <c r="IEV12" s="85"/>
      <c r="IEW12" s="85"/>
      <c r="IEX12" s="85"/>
      <c r="IEY12" s="85"/>
      <c r="IEZ12" s="85"/>
      <c r="IFA12" s="85"/>
      <c r="IFB12" s="85"/>
      <c r="IFC12" s="85"/>
      <c r="IFD12" s="85"/>
      <c r="IFE12" s="85"/>
      <c r="IFF12" s="85"/>
      <c r="IFG12" s="85"/>
      <c r="IFH12" s="85"/>
      <c r="IFI12" s="85"/>
      <c r="IFJ12" s="85"/>
      <c r="IFK12" s="85"/>
      <c r="IFL12" s="85"/>
      <c r="IFM12" s="85"/>
      <c r="IFN12" s="85"/>
      <c r="IFO12" s="85"/>
      <c r="IFP12" s="85"/>
      <c r="IFQ12" s="85"/>
      <c r="IFR12" s="85"/>
      <c r="IFS12" s="85"/>
      <c r="IFT12" s="85"/>
      <c r="IFU12" s="85"/>
      <c r="IFV12" s="85"/>
      <c r="IFW12" s="85"/>
      <c r="IFX12" s="85"/>
      <c r="IFY12" s="85"/>
      <c r="IFZ12" s="85"/>
      <c r="IGA12" s="85"/>
      <c r="IGB12" s="85"/>
      <c r="IGC12" s="85"/>
      <c r="IGD12" s="85"/>
      <c r="IGE12" s="85"/>
      <c r="IGF12" s="85"/>
      <c r="IGG12" s="85"/>
      <c r="IGH12" s="85"/>
      <c r="IGI12" s="85"/>
      <c r="IGJ12" s="85"/>
      <c r="IGK12" s="85"/>
      <c r="IGL12" s="85"/>
      <c r="IGM12" s="85"/>
      <c r="IGN12" s="85"/>
      <c r="IGO12" s="85"/>
      <c r="IGP12" s="85"/>
      <c r="IGQ12" s="85"/>
      <c r="IGR12" s="85"/>
      <c r="IGS12" s="85"/>
      <c r="IGT12" s="85"/>
      <c r="IGU12" s="85"/>
      <c r="IGV12" s="85"/>
      <c r="IGW12" s="85"/>
      <c r="IGX12" s="85"/>
      <c r="IGY12" s="85"/>
      <c r="IGZ12" s="85"/>
      <c r="IHA12" s="85"/>
      <c r="IHB12" s="85"/>
      <c r="IHC12" s="85"/>
      <c r="IHD12" s="85"/>
      <c r="IHE12" s="85"/>
      <c r="IHF12" s="85"/>
      <c r="IHG12" s="85"/>
      <c r="IHH12" s="85"/>
      <c r="IHI12" s="85"/>
      <c r="IHJ12" s="85"/>
      <c r="IHK12" s="85"/>
      <c r="IHL12" s="85"/>
      <c r="IHM12" s="85"/>
      <c r="IHN12" s="85"/>
      <c r="IHO12" s="85"/>
      <c r="IHP12" s="85"/>
      <c r="IHQ12" s="85"/>
      <c r="IHR12" s="85"/>
      <c r="IHS12" s="85"/>
      <c r="IHT12" s="85"/>
      <c r="IHU12" s="85"/>
      <c r="IHV12" s="85"/>
      <c r="IHW12" s="85"/>
      <c r="IHX12" s="85"/>
      <c r="IHY12" s="85"/>
      <c r="IHZ12" s="85"/>
      <c r="IIA12" s="85"/>
      <c r="IIB12" s="85"/>
      <c r="IIC12" s="85"/>
      <c r="IID12" s="85"/>
      <c r="IIE12" s="85"/>
      <c r="IIF12" s="85"/>
      <c r="IIG12" s="85"/>
      <c r="IIH12" s="85"/>
      <c r="III12" s="85"/>
      <c r="IIJ12" s="85"/>
      <c r="IIK12" s="85"/>
      <c r="IIL12" s="85"/>
      <c r="IIM12" s="85"/>
      <c r="IIN12" s="85"/>
      <c r="IIO12" s="85"/>
      <c r="IIP12" s="85"/>
      <c r="IIQ12" s="85"/>
      <c r="IIR12" s="85"/>
      <c r="IIS12" s="85"/>
      <c r="IIT12" s="85"/>
      <c r="IIU12" s="85"/>
      <c r="IIV12" s="85"/>
      <c r="IIW12" s="85"/>
      <c r="IIX12" s="85"/>
      <c r="IIY12" s="85"/>
      <c r="IIZ12" s="85"/>
      <c r="IJA12" s="85"/>
      <c r="IJB12" s="85"/>
      <c r="IJC12" s="85"/>
      <c r="IJD12" s="85"/>
      <c r="IJE12" s="85"/>
      <c r="IJF12" s="85"/>
      <c r="IJG12" s="85"/>
      <c r="IJH12" s="85"/>
      <c r="IJI12" s="85"/>
      <c r="IJJ12" s="85"/>
      <c r="IJK12" s="85"/>
      <c r="IJL12" s="85"/>
      <c r="IJM12" s="85"/>
      <c r="IJN12" s="85"/>
      <c r="IJO12" s="85"/>
      <c r="IJP12" s="85"/>
      <c r="IJQ12" s="85"/>
      <c r="IJR12" s="85"/>
      <c r="IJS12" s="85"/>
      <c r="IJT12" s="85"/>
      <c r="IJU12" s="85"/>
      <c r="IJV12" s="85"/>
      <c r="IJW12" s="85"/>
      <c r="IJX12" s="85"/>
      <c r="IJY12" s="85"/>
      <c r="IJZ12" s="85"/>
      <c r="IKA12" s="85"/>
      <c r="IKB12" s="85"/>
      <c r="IKC12" s="85"/>
      <c r="IKD12" s="85"/>
      <c r="IKE12" s="85"/>
      <c r="IKF12" s="85"/>
      <c r="IKG12" s="85"/>
      <c r="IKH12" s="85"/>
      <c r="IKI12" s="85"/>
      <c r="IKJ12" s="85"/>
      <c r="IKK12" s="85"/>
      <c r="IKL12" s="85"/>
      <c r="IKM12" s="85"/>
      <c r="IKN12" s="85"/>
      <c r="IKO12" s="85"/>
      <c r="IKP12" s="85"/>
      <c r="IKQ12" s="85"/>
      <c r="IKR12" s="85"/>
      <c r="IKS12" s="85"/>
      <c r="IKT12" s="85"/>
      <c r="IKU12" s="85"/>
      <c r="IKV12" s="85"/>
      <c r="IKW12" s="85"/>
      <c r="IKX12" s="85"/>
      <c r="IKY12" s="85"/>
      <c r="IKZ12" s="85"/>
      <c r="ILA12" s="85"/>
      <c r="ILB12" s="85"/>
      <c r="ILC12" s="85"/>
      <c r="ILD12" s="85"/>
      <c r="ILE12" s="85"/>
      <c r="ILF12" s="85"/>
      <c r="ILG12" s="85"/>
      <c r="ILH12" s="85"/>
      <c r="ILI12" s="85"/>
      <c r="ILJ12" s="85"/>
      <c r="ILK12" s="85"/>
      <c r="ILL12" s="85"/>
      <c r="ILM12" s="85"/>
      <c r="ILN12" s="85"/>
      <c r="ILO12" s="85"/>
      <c r="ILP12" s="85"/>
      <c r="ILQ12" s="85"/>
      <c r="ILR12" s="85"/>
      <c r="ILS12" s="85"/>
      <c r="ILT12" s="85"/>
      <c r="ILU12" s="85"/>
      <c r="ILV12" s="85"/>
      <c r="ILW12" s="85"/>
      <c r="ILX12" s="85"/>
      <c r="ILY12" s="85"/>
      <c r="ILZ12" s="85"/>
      <c r="IMA12" s="85"/>
      <c r="IMB12" s="85"/>
      <c r="IMC12" s="85"/>
      <c r="IMD12" s="85"/>
      <c r="IME12" s="85"/>
      <c r="IMF12" s="85"/>
      <c r="IMG12" s="85"/>
      <c r="IMH12" s="85"/>
      <c r="IMI12" s="85"/>
      <c r="IMJ12" s="85"/>
      <c r="IMK12" s="85"/>
      <c r="IML12" s="85"/>
      <c r="IMM12" s="85"/>
      <c r="IMN12" s="85"/>
      <c r="IMO12" s="85"/>
      <c r="IMP12" s="85"/>
      <c r="IMQ12" s="85"/>
      <c r="IMR12" s="85"/>
      <c r="IMS12" s="85"/>
      <c r="IMT12" s="85"/>
      <c r="IMU12" s="85"/>
      <c r="IMV12" s="85"/>
      <c r="IMW12" s="85"/>
      <c r="IMX12" s="85"/>
      <c r="IMY12" s="85"/>
      <c r="IMZ12" s="85"/>
      <c r="INA12" s="85"/>
      <c r="INB12" s="85"/>
      <c r="INC12" s="85"/>
      <c r="IND12" s="85"/>
      <c r="INE12" s="85"/>
      <c r="INF12" s="85"/>
      <c r="ING12" s="85"/>
      <c r="INH12" s="85"/>
      <c r="INI12" s="85"/>
      <c r="INJ12" s="85"/>
      <c r="INK12" s="85"/>
      <c r="INL12" s="85"/>
      <c r="INM12" s="85"/>
      <c r="INN12" s="85"/>
      <c r="INO12" s="85"/>
      <c r="INP12" s="85"/>
      <c r="INQ12" s="85"/>
      <c r="INR12" s="85"/>
      <c r="INS12" s="85"/>
      <c r="INT12" s="85"/>
      <c r="INU12" s="85"/>
      <c r="INV12" s="85"/>
      <c r="INW12" s="85"/>
      <c r="INX12" s="85"/>
      <c r="INY12" s="85"/>
      <c r="INZ12" s="85"/>
      <c r="IOA12" s="85"/>
      <c r="IOB12" s="85"/>
      <c r="IOC12" s="85"/>
      <c r="IOD12" s="85"/>
      <c r="IOE12" s="85"/>
      <c r="IOF12" s="85"/>
      <c r="IOG12" s="85"/>
      <c r="IOH12" s="85"/>
      <c r="IOI12" s="85"/>
      <c r="IOJ12" s="85"/>
      <c r="IOK12" s="85"/>
      <c r="IOL12" s="85"/>
      <c r="IOM12" s="85"/>
      <c r="ION12" s="85"/>
      <c r="IOO12" s="85"/>
      <c r="IOP12" s="85"/>
      <c r="IOQ12" s="85"/>
      <c r="IOR12" s="85"/>
      <c r="IOS12" s="85"/>
      <c r="IOT12" s="85"/>
      <c r="IOU12" s="85"/>
      <c r="IOV12" s="85"/>
      <c r="IOW12" s="85"/>
      <c r="IOX12" s="85"/>
      <c r="IOY12" s="85"/>
      <c r="IOZ12" s="85"/>
      <c r="IPA12" s="85"/>
      <c r="IPB12" s="85"/>
      <c r="IPC12" s="85"/>
      <c r="IPD12" s="85"/>
      <c r="IPE12" s="85"/>
      <c r="IPF12" s="85"/>
      <c r="IPG12" s="85"/>
      <c r="IPH12" s="85"/>
      <c r="IPI12" s="85"/>
      <c r="IPJ12" s="85"/>
      <c r="IPK12" s="85"/>
      <c r="IPL12" s="85"/>
      <c r="IPM12" s="85"/>
      <c r="IPN12" s="85"/>
      <c r="IPO12" s="85"/>
      <c r="IPP12" s="85"/>
      <c r="IPQ12" s="85"/>
      <c r="IPR12" s="85"/>
      <c r="IPS12" s="85"/>
      <c r="IPT12" s="85"/>
      <c r="IPU12" s="85"/>
      <c r="IPV12" s="85"/>
      <c r="IPW12" s="85"/>
      <c r="IPX12" s="85"/>
      <c r="IPY12" s="85"/>
      <c r="IPZ12" s="85"/>
      <c r="IQA12" s="85"/>
      <c r="IQB12" s="85"/>
      <c r="IQC12" s="85"/>
      <c r="IQD12" s="85"/>
      <c r="IQE12" s="85"/>
      <c r="IQF12" s="85"/>
      <c r="IQG12" s="85"/>
      <c r="IQH12" s="85"/>
      <c r="IQI12" s="85"/>
      <c r="IQJ12" s="85"/>
      <c r="IQK12" s="85"/>
      <c r="IQL12" s="85"/>
      <c r="IQM12" s="85"/>
      <c r="IQN12" s="85"/>
      <c r="IQO12" s="85"/>
      <c r="IQP12" s="85"/>
      <c r="IQQ12" s="85"/>
      <c r="IQR12" s="85"/>
      <c r="IQS12" s="85"/>
      <c r="IQT12" s="85"/>
      <c r="IQU12" s="85"/>
      <c r="IQV12" s="85"/>
      <c r="IQW12" s="85"/>
      <c r="IQX12" s="85"/>
      <c r="IQY12" s="85"/>
      <c r="IQZ12" s="85"/>
      <c r="IRA12" s="85"/>
      <c r="IRB12" s="85"/>
      <c r="IRC12" s="85"/>
      <c r="IRD12" s="85"/>
      <c r="IRE12" s="85"/>
      <c r="IRF12" s="85"/>
      <c r="IRG12" s="85"/>
      <c r="IRH12" s="85"/>
      <c r="IRI12" s="85"/>
      <c r="IRJ12" s="85"/>
      <c r="IRK12" s="85"/>
      <c r="IRL12" s="85"/>
      <c r="IRM12" s="85"/>
      <c r="IRN12" s="85"/>
      <c r="IRO12" s="85"/>
      <c r="IRP12" s="85"/>
      <c r="IRQ12" s="85"/>
      <c r="IRR12" s="85"/>
      <c r="IRS12" s="85"/>
      <c r="IRT12" s="85"/>
      <c r="IRU12" s="85"/>
      <c r="IRV12" s="85"/>
      <c r="IRW12" s="85"/>
      <c r="IRX12" s="85"/>
      <c r="IRY12" s="85"/>
      <c r="IRZ12" s="85"/>
      <c r="ISA12" s="85"/>
      <c r="ISB12" s="85"/>
      <c r="ISC12" s="85"/>
      <c r="ISD12" s="85"/>
      <c r="ISE12" s="85"/>
      <c r="ISF12" s="85"/>
      <c r="ISG12" s="85"/>
      <c r="ISH12" s="85"/>
      <c r="ISI12" s="85"/>
      <c r="ISJ12" s="85"/>
      <c r="ISK12" s="85"/>
      <c r="ISL12" s="85"/>
      <c r="ISM12" s="85"/>
      <c r="ISN12" s="85"/>
      <c r="ISO12" s="85"/>
      <c r="ISP12" s="85"/>
      <c r="ISQ12" s="85"/>
      <c r="ISR12" s="85"/>
      <c r="ISS12" s="85"/>
      <c r="IST12" s="85"/>
      <c r="ISU12" s="85"/>
      <c r="ISV12" s="85"/>
      <c r="ISW12" s="85"/>
      <c r="ISX12" s="85"/>
      <c r="ISY12" s="85"/>
      <c r="ISZ12" s="85"/>
      <c r="ITA12" s="85"/>
      <c r="ITB12" s="85"/>
      <c r="ITC12" s="85"/>
      <c r="ITD12" s="85"/>
      <c r="ITE12" s="85"/>
      <c r="ITF12" s="85"/>
      <c r="ITG12" s="85"/>
      <c r="ITH12" s="85"/>
      <c r="ITI12" s="85"/>
      <c r="ITJ12" s="85"/>
      <c r="ITK12" s="85"/>
      <c r="ITL12" s="85"/>
      <c r="ITM12" s="85"/>
      <c r="ITN12" s="85"/>
      <c r="ITO12" s="85"/>
      <c r="ITP12" s="85"/>
      <c r="ITQ12" s="85"/>
      <c r="ITR12" s="85"/>
      <c r="ITS12" s="85"/>
      <c r="ITT12" s="85"/>
      <c r="ITU12" s="85"/>
      <c r="ITV12" s="85"/>
      <c r="ITW12" s="85"/>
      <c r="ITX12" s="85"/>
      <c r="ITY12" s="85"/>
      <c r="ITZ12" s="85"/>
      <c r="IUA12" s="85"/>
      <c r="IUB12" s="85"/>
      <c r="IUC12" s="85"/>
      <c r="IUD12" s="85"/>
      <c r="IUE12" s="85"/>
      <c r="IUF12" s="85"/>
      <c r="IUG12" s="85"/>
      <c r="IUH12" s="85"/>
      <c r="IUI12" s="85"/>
      <c r="IUJ12" s="85"/>
      <c r="IUK12" s="85"/>
      <c r="IUL12" s="85"/>
      <c r="IUM12" s="85"/>
      <c r="IUN12" s="85"/>
      <c r="IUO12" s="85"/>
      <c r="IUP12" s="85"/>
      <c r="IUQ12" s="85"/>
      <c r="IUR12" s="85"/>
      <c r="IUS12" s="85"/>
      <c r="IUT12" s="85"/>
      <c r="IUU12" s="85"/>
      <c r="IUV12" s="85"/>
      <c r="IUW12" s="85"/>
      <c r="IUX12" s="85"/>
      <c r="IUY12" s="85"/>
      <c r="IUZ12" s="85"/>
      <c r="IVA12" s="85"/>
      <c r="IVB12" s="85"/>
      <c r="IVC12" s="85"/>
      <c r="IVD12" s="85"/>
      <c r="IVE12" s="85"/>
      <c r="IVF12" s="85"/>
      <c r="IVG12" s="85"/>
      <c r="IVH12" s="85"/>
      <c r="IVI12" s="85"/>
      <c r="IVJ12" s="85"/>
      <c r="IVK12" s="85"/>
      <c r="IVL12" s="85"/>
      <c r="IVM12" s="85"/>
      <c r="IVN12" s="85"/>
      <c r="IVO12" s="85"/>
      <c r="IVP12" s="85"/>
      <c r="IVQ12" s="85"/>
      <c r="IVR12" s="85"/>
      <c r="IVS12" s="85"/>
      <c r="IVT12" s="85"/>
      <c r="IVU12" s="85"/>
      <c r="IVV12" s="85"/>
      <c r="IVW12" s="85"/>
      <c r="IVX12" s="85"/>
      <c r="IVY12" s="85"/>
      <c r="IVZ12" s="85"/>
      <c r="IWA12" s="85"/>
      <c r="IWB12" s="85"/>
      <c r="IWC12" s="85"/>
      <c r="IWD12" s="85"/>
      <c r="IWE12" s="85"/>
      <c r="IWF12" s="85"/>
      <c r="IWG12" s="85"/>
      <c r="IWH12" s="85"/>
      <c r="IWI12" s="85"/>
      <c r="IWJ12" s="85"/>
      <c r="IWK12" s="85"/>
      <c r="IWL12" s="85"/>
      <c r="IWM12" s="85"/>
      <c r="IWN12" s="85"/>
      <c r="IWO12" s="85"/>
      <c r="IWP12" s="85"/>
      <c r="IWQ12" s="85"/>
      <c r="IWR12" s="85"/>
      <c r="IWS12" s="85"/>
      <c r="IWT12" s="85"/>
      <c r="IWU12" s="85"/>
      <c r="IWV12" s="85"/>
      <c r="IWW12" s="85"/>
      <c r="IWX12" s="85"/>
      <c r="IWY12" s="85"/>
      <c r="IWZ12" s="85"/>
      <c r="IXA12" s="85"/>
      <c r="IXB12" s="85"/>
      <c r="IXC12" s="85"/>
      <c r="IXD12" s="85"/>
      <c r="IXE12" s="85"/>
      <c r="IXF12" s="85"/>
      <c r="IXG12" s="85"/>
      <c r="IXH12" s="85"/>
      <c r="IXI12" s="85"/>
      <c r="IXJ12" s="85"/>
      <c r="IXK12" s="85"/>
      <c r="IXL12" s="85"/>
      <c r="IXM12" s="85"/>
      <c r="IXN12" s="85"/>
      <c r="IXO12" s="85"/>
      <c r="IXP12" s="85"/>
      <c r="IXQ12" s="85"/>
      <c r="IXR12" s="85"/>
      <c r="IXS12" s="85"/>
      <c r="IXT12" s="85"/>
      <c r="IXU12" s="85"/>
      <c r="IXV12" s="85"/>
      <c r="IXW12" s="85"/>
      <c r="IXX12" s="85"/>
      <c r="IXY12" s="85"/>
      <c r="IXZ12" s="85"/>
      <c r="IYA12" s="85"/>
      <c r="IYB12" s="85"/>
      <c r="IYC12" s="85"/>
      <c r="IYD12" s="85"/>
      <c r="IYE12" s="85"/>
      <c r="IYF12" s="85"/>
      <c r="IYG12" s="85"/>
      <c r="IYH12" s="85"/>
      <c r="IYI12" s="85"/>
      <c r="IYJ12" s="85"/>
      <c r="IYK12" s="85"/>
      <c r="IYL12" s="85"/>
      <c r="IYM12" s="85"/>
      <c r="IYN12" s="85"/>
      <c r="IYO12" s="85"/>
      <c r="IYP12" s="85"/>
      <c r="IYQ12" s="85"/>
      <c r="IYR12" s="85"/>
      <c r="IYS12" s="85"/>
      <c r="IYT12" s="85"/>
      <c r="IYU12" s="85"/>
      <c r="IYV12" s="85"/>
      <c r="IYW12" s="85"/>
      <c r="IYX12" s="85"/>
      <c r="IYY12" s="85"/>
      <c r="IYZ12" s="85"/>
      <c r="IZA12" s="85"/>
      <c r="IZB12" s="85"/>
      <c r="IZC12" s="85"/>
      <c r="IZD12" s="85"/>
      <c r="IZE12" s="85"/>
      <c r="IZF12" s="85"/>
      <c r="IZG12" s="85"/>
      <c r="IZH12" s="85"/>
      <c r="IZI12" s="85"/>
      <c r="IZJ12" s="85"/>
      <c r="IZK12" s="85"/>
      <c r="IZL12" s="85"/>
      <c r="IZM12" s="85"/>
      <c r="IZN12" s="85"/>
      <c r="IZO12" s="85"/>
      <c r="IZP12" s="85"/>
      <c r="IZQ12" s="85"/>
      <c r="IZR12" s="85"/>
      <c r="IZS12" s="85"/>
      <c r="IZT12" s="85"/>
      <c r="IZU12" s="85"/>
      <c r="IZV12" s="85"/>
      <c r="IZW12" s="85"/>
      <c r="IZX12" s="85"/>
      <c r="IZY12" s="85"/>
      <c r="IZZ12" s="85"/>
      <c r="JAA12" s="85"/>
      <c r="JAB12" s="85"/>
      <c r="JAC12" s="85"/>
      <c r="JAD12" s="85"/>
      <c r="JAE12" s="85"/>
      <c r="JAF12" s="85"/>
      <c r="JAG12" s="85"/>
      <c r="JAH12" s="85"/>
      <c r="JAI12" s="85"/>
      <c r="JAJ12" s="85"/>
      <c r="JAK12" s="85"/>
      <c r="JAL12" s="85"/>
      <c r="JAM12" s="85"/>
      <c r="JAN12" s="85"/>
      <c r="JAO12" s="85"/>
      <c r="JAP12" s="85"/>
      <c r="JAQ12" s="85"/>
      <c r="JAR12" s="85"/>
      <c r="JAS12" s="85"/>
      <c r="JAT12" s="85"/>
      <c r="JAU12" s="85"/>
      <c r="JAV12" s="85"/>
      <c r="JAW12" s="85"/>
      <c r="JAX12" s="85"/>
      <c r="JAY12" s="85"/>
      <c r="JAZ12" s="85"/>
      <c r="JBA12" s="85"/>
      <c r="JBB12" s="85"/>
      <c r="JBC12" s="85"/>
      <c r="JBD12" s="85"/>
      <c r="JBE12" s="85"/>
      <c r="JBF12" s="85"/>
      <c r="JBG12" s="85"/>
      <c r="JBH12" s="85"/>
      <c r="JBI12" s="85"/>
      <c r="JBJ12" s="85"/>
      <c r="JBK12" s="85"/>
      <c r="JBL12" s="85"/>
      <c r="JBM12" s="85"/>
      <c r="JBN12" s="85"/>
      <c r="JBO12" s="85"/>
      <c r="JBP12" s="85"/>
      <c r="JBQ12" s="85"/>
      <c r="JBR12" s="85"/>
      <c r="JBS12" s="85"/>
      <c r="JBT12" s="85"/>
      <c r="JBU12" s="85"/>
      <c r="JBV12" s="85"/>
      <c r="JBW12" s="85"/>
      <c r="JBX12" s="85"/>
      <c r="JBY12" s="85"/>
      <c r="JBZ12" s="85"/>
      <c r="JCA12" s="85"/>
      <c r="JCB12" s="85"/>
      <c r="JCC12" s="85"/>
      <c r="JCD12" s="85"/>
      <c r="JCE12" s="85"/>
      <c r="JCF12" s="85"/>
      <c r="JCG12" s="85"/>
      <c r="JCH12" s="85"/>
      <c r="JCI12" s="85"/>
      <c r="JCJ12" s="85"/>
      <c r="JCK12" s="85"/>
      <c r="JCL12" s="85"/>
      <c r="JCM12" s="85"/>
      <c r="JCN12" s="85"/>
      <c r="JCO12" s="85"/>
      <c r="JCP12" s="85"/>
      <c r="JCQ12" s="85"/>
      <c r="JCR12" s="85"/>
      <c r="JCS12" s="85"/>
      <c r="JCT12" s="85"/>
      <c r="JCU12" s="85"/>
      <c r="JCV12" s="85"/>
      <c r="JCW12" s="85"/>
      <c r="JCX12" s="85"/>
      <c r="JCY12" s="85"/>
      <c r="JCZ12" s="85"/>
      <c r="JDA12" s="85"/>
      <c r="JDB12" s="85"/>
      <c r="JDC12" s="85"/>
      <c r="JDD12" s="85"/>
      <c r="JDE12" s="85"/>
      <c r="JDF12" s="85"/>
      <c r="JDG12" s="85"/>
      <c r="JDH12" s="85"/>
      <c r="JDI12" s="85"/>
      <c r="JDJ12" s="85"/>
      <c r="JDK12" s="85"/>
      <c r="JDL12" s="85"/>
      <c r="JDM12" s="85"/>
      <c r="JDN12" s="85"/>
      <c r="JDO12" s="85"/>
      <c r="JDP12" s="85"/>
      <c r="JDQ12" s="85"/>
      <c r="JDR12" s="85"/>
      <c r="JDS12" s="85"/>
      <c r="JDT12" s="85"/>
      <c r="JDU12" s="85"/>
      <c r="JDV12" s="85"/>
      <c r="JDW12" s="85"/>
      <c r="JDX12" s="85"/>
      <c r="JDY12" s="85"/>
      <c r="JDZ12" s="85"/>
      <c r="JEA12" s="85"/>
      <c r="JEB12" s="85"/>
      <c r="JEC12" s="85"/>
      <c r="JED12" s="85"/>
      <c r="JEE12" s="85"/>
      <c r="JEF12" s="85"/>
      <c r="JEG12" s="85"/>
      <c r="JEH12" s="85"/>
      <c r="JEI12" s="85"/>
      <c r="JEJ12" s="85"/>
      <c r="JEK12" s="85"/>
      <c r="JEL12" s="85"/>
      <c r="JEM12" s="85"/>
      <c r="JEN12" s="85"/>
      <c r="JEO12" s="85"/>
      <c r="JEP12" s="85"/>
      <c r="JEQ12" s="85"/>
      <c r="JER12" s="85"/>
      <c r="JES12" s="85"/>
      <c r="JET12" s="85"/>
      <c r="JEU12" s="85"/>
      <c r="JEV12" s="85"/>
      <c r="JEW12" s="85"/>
      <c r="JEX12" s="85"/>
      <c r="JEY12" s="85"/>
      <c r="JEZ12" s="85"/>
      <c r="JFA12" s="85"/>
      <c r="JFB12" s="85"/>
      <c r="JFC12" s="85"/>
      <c r="JFD12" s="85"/>
      <c r="JFE12" s="85"/>
      <c r="JFF12" s="85"/>
      <c r="JFG12" s="85"/>
      <c r="JFH12" s="85"/>
      <c r="JFI12" s="85"/>
      <c r="JFJ12" s="85"/>
      <c r="JFK12" s="85"/>
      <c r="JFL12" s="85"/>
      <c r="JFM12" s="85"/>
      <c r="JFN12" s="85"/>
      <c r="JFO12" s="85"/>
      <c r="JFP12" s="85"/>
      <c r="JFQ12" s="85"/>
      <c r="JFR12" s="85"/>
      <c r="JFS12" s="85"/>
      <c r="JFT12" s="85"/>
      <c r="JFU12" s="85"/>
      <c r="JFV12" s="85"/>
      <c r="JFW12" s="85"/>
      <c r="JFX12" s="85"/>
      <c r="JFY12" s="85"/>
      <c r="JFZ12" s="85"/>
      <c r="JGA12" s="85"/>
      <c r="JGB12" s="85"/>
      <c r="JGC12" s="85"/>
      <c r="JGD12" s="85"/>
      <c r="JGE12" s="85"/>
      <c r="JGF12" s="85"/>
      <c r="JGG12" s="85"/>
      <c r="JGH12" s="85"/>
      <c r="JGI12" s="85"/>
      <c r="JGJ12" s="85"/>
      <c r="JGK12" s="85"/>
      <c r="JGL12" s="85"/>
      <c r="JGM12" s="85"/>
      <c r="JGN12" s="85"/>
      <c r="JGO12" s="85"/>
      <c r="JGP12" s="85"/>
      <c r="JGQ12" s="85"/>
      <c r="JGR12" s="85"/>
      <c r="JGS12" s="85"/>
      <c r="JGT12" s="85"/>
      <c r="JGU12" s="85"/>
      <c r="JGV12" s="85"/>
      <c r="JGW12" s="85"/>
      <c r="JGX12" s="85"/>
      <c r="JGY12" s="85"/>
      <c r="JGZ12" s="85"/>
      <c r="JHA12" s="85"/>
      <c r="JHB12" s="85"/>
      <c r="JHC12" s="85"/>
      <c r="JHD12" s="85"/>
      <c r="JHE12" s="85"/>
      <c r="JHF12" s="85"/>
      <c r="JHG12" s="85"/>
      <c r="JHH12" s="85"/>
      <c r="JHI12" s="85"/>
      <c r="JHJ12" s="85"/>
      <c r="JHK12" s="85"/>
      <c r="JHL12" s="85"/>
      <c r="JHM12" s="85"/>
      <c r="JHN12" s="85"/>
      <c r="JHO12" s="85"/>
      <c r="JHP12" s="85"/>
      <c r="JHQ12" s="85"/>
      <c r="JHR12" s="85"/>
      <c r="JHS12" s="85"/>
      <c r="JHT12" s="85"/>
      <c r="JHU12" s="85"/>
      <c r="JHV12" s="85"/>
      <c r="JHW12" s="85"/>
      <c r="JHX12" s="85"/>
      <c r="JHY12" s="85"/>
      <c r="JHZ12" s="85"/>
      <c r="JIA12" s="85"/>
      <c r="JIB12" s="85"/>
      <c r="JIC12" s="85"/>
      <c r="JID12" s="85"/>
      <c r="JIE12" s="85"/>
      <c r="JIF12" s="85"/>
      <c r="JIG12" s="85"/>
      <c r="JIH12" s="85"/>
      <c r="JII12" s="85"/>
      <c r="JIJ12" s="85"/>
      <c r="JIK12" s="85"/>
      <c r="JIL12" s="85"/>
      <c r="JIM12" s="85"/>
      <c r="JIN12" s="85"/>
      <c r="JIO12" s="85"/>
      <c r="JIP12" s="85"/>
      <c r="JIQ12" s="85"/>
      <c r="JIR12" s="85"/>
      <c r="JIS12" s="85"/>
      <c r="JIT12" s="85"/>
      <c r="JIU12" s="85"/>
      <c r="JIV12" s="85"/>
      <c r="JIW12" s="85"/>
      <c r="JIX12" s="85"/>
      <c r="JIY12" s="85"/>
      <c r="JIZ12" s="85"/>
      <c r="JJA12" s="85"/>
      <c r="JJB12" s="85"/>
      <c r="JJC12" s="85"/>
      <c r="JJD12" s="85"/>
      <c r="JJE12" s="85"/>
      <c r="JJF12" s="85"/>
      <c r="JJG12" s="85"/>
      <c r="JJH12" s="85"/>
      <c r="JJI12" s="85"/>
      <c r="JJJ12" s="85"/>
      <c r="JJK12" s="85"/>
      <c r="JJL12" s="85"/>
      <c r="JJM12" s="85"/>
      <c r="JJN12" s="85"/>
      <c r="JJO12" s="85"/>
      <c r="JJP12" s="85"/>
      <c r="JJQ12" s="85"/>
      <c r="JJR12" s="85"/>
      <c r="JJS12" s="85"/>
      <c r="JJT12" s="85"/>
      <c r="JJU12" s="85"/>
      <c r="JJV12" s="85"/>
      <c r="JJW12" s="85"/>
      <c r="JJX12" s="85"/>
      <c r="JJY12" s="85"/>
      <c r="JJZ12" s="85"/>
      <c r="JKA12" s="85"/>
      <c r="JKB12" s="85"/>
      <c r="JKC12" s="85"/>
      <c r="JKD12" s="85"/>
      <c r="JKE12" s="85"/>
      <c r="JKF12" s="85"/>
      <c r="JKG12" s="85"/>
      <c r="JKH12" s="85"/>
      <c r="JKI12" s="85"/>
      <c r="JKJ12" s="85"/>
      <c r="JKK12" s="85"/>
      <c r="JKL12" s="85"/>
      <c r="JKM12" s="85"/>
      <c r="JKN12" s="85"/>
      <c r="JKO12" s="85"/>
      <c r="JKP12" s="85"/>
      <c r="JKQ12" s="85"/>
      <c r="JKR12" s="85"/>
      <c r="JKS12" s="85"/>
      <c r="JKT12" s="85"/>
      <c r="JKU12" s="85"/>
      <c r="JKV12" s="85"/>
      <c r="JKW12" s="85"/>
      <c r="JKX12" s="85"/>
      <c r="JKY12" s="85"/>
      <c r="JKZ12" s="85"/>
      <c r="JLA12" s="85"/>
      <c r="JLB12" s="85"/>
      <c r="JLC12" s="85"/>
      <c r="JLD12" s="85"/>
      <c r="JLE12" s="85"/>
      <c r="JLF12" s="85"/>
      <c r="JLG12" s="85"/>
      <c r="JLH12" s="85"/>
      <c r="JLI12" s="85"/>
      <c r="JLJ12" s="85"/>
      <c r="JLK12" s="85"/>
      <c r="JLL12" s="85"/>
      <c r="JLM12" s="85"/>
      <c r="JLN12" s="85"/>
      <c r="JLO12" s="85"/>
      <c r="JLP12" s="85"/>
      <c r="JLQ12" s="85"/>
      <c r="JLR12" s="85"/>
      <c r="JLS12" s="85"/>
      <c r="JLT12" s="85"/>
      <c r="JLU12" s="85"/>
      <c r="JLV12" s="85"/>
      <c r="JLW12" s="85"/>
      <c r="JLX12" s="85"/>
      <c r="JLY12" s="85"/>
      <c r="JLZ12" s="85"/>
      <c r="JMA12" s="85"/>
      <c r="JMB12" s="85"/>
      <c r="JMC12" s="85"/>
      <c r="JMD12" s="85"/>
      <c r="JME12" s="85"/>
      <c r="JMF12" s="85"/>
      <c r="JMG12" s="85"/>
      <c r="JMH12" s="85"/>
      <c r="JMI12" s="85"/>
      <c r="JMJ12" s="85"/>
      <c r="JMK12" s="85"/>
      <c r="JML12" s="85"/>
      <c r="JMM12" s="85"/>
      <c r="JMN12" s="85"/>
      <c r="JMO12" s="85"/>
      <c r="JMP12" s="85"/>
      <c r="JMQ12" s="85"/>
      <c r="JMR12" s="85"/>
      <c r="JMS12" s="85"/>
      <c r="JMT12" s="85"/>
      <c r="JMU12" s="85"/>
      <c r="JMV12" s="85"/>
      <c r="JMW12" s="85"/>
      <c r="JMX12" s="85"/>
      <c r="JMY12" s="85"/>
      <c r="JMZ12" s="85"/>
      <c r="JNA12" s="85"/>
      <c r="JNB12" s="85"/>
      <c r="JNC12" s="85"/>
      <c r="JND12" s="85"/>
      <c r="JNE12" s="85"/>
      <c r="JNF12" s="85"/>
      <c r="JNG12" s="85"/>
      <c r="JNH12" s="85"/>
      <c r="JNI12" s="85"/>
      <c r="JNJ12" s="85"/>
      <c r="JNK12" s="85"/>
      <c r="JNL12" s="85"/>
      <c r="JNM12" s="85"/>
      <c r="JNN12" s="85"/>
      <c r="JNO12" s="85"/>
      <c r="JNP12" s="85"/>
      <c r="JNQ12" s="85"/>
      <c r="JNR12" s="85"/>
      <c r="JNS12" s="85"/>
      <c r="JNT12" s="85"/>
      <c r="JNU12" s="85"/>
      <c r="JNV12" s="85"/>
      <c r="JNW12" s="85"/>
      <c r="JNX12" s="85"/>
      <c r="JNY12" s="85"/>
      <c r="JNZ12" s="85"/>
      <c r="JOA12" s="85"/>
      <c r="JOB12" s="85"/>
      <c r="JOC12" s="85"/>
      <c r="JOD12" s="85"/>
      <c r="JOE12" s="85"/>
      <c r="JOF12" s="85"/>
      <c r="JOG12" s="85"/>
      <c r="JOH12" s="85"/>
      <c r="JOI12" s="85"/>
      <c r="JOJ12" s="85"/>
      <c r="JOK12" s="85"/>
      <c r="JOL12" s="85"/>
      <c r="JOM12" s="85"/>
      <c r="JON12" s="85"/>
      <c r="JOO12" s="85"/>
      <c r="JOP12" s="85"/>
      <c r="JOQ12" s="85"/>
      <c r="JOR12" s="85"/>
      <c r="JOS12" s="85"/>
      <c r="JOT12" s="85"/>
      <c r="JOU12" s="85"/>
      <c r="JOV12" s="85"/>
      <c r="JOW12" s="85"/>
      <c r="JOX12" s="85"/>
      <c r="JOY12" s="85"/>
      <c r="JOZ12" s="85"/>
      <c r="JPA12" s="85"/>
      <c r="JPB12" s="85"/>
      <c r="JPC12" s="85"/>
      <c r="JPD12" s="85"/>
      <c r="JPE12" s="85"/>
      <c r="JPF12" s="85"/>
      <c r="JPG12" s="85"/>
      <c r="JPH12" s="85"/>
      <c r="JPI12" s="85"/>
      <c r="JPJ12" s="85"/>
      <c r="JPK12" s="85"/>
      <c r="JPL12" s="85"/>
      <c r="JPM12" s="85"/>
      <c r="JPN12" s="85"/>
      <c r="JPO12" s="85"/>
      <c r="JPP12" s="85"/>
      <c r="JPQ12" s="85"/>
      <c r="JPR12" s="85"/>
      <c r="JPS12" s="85"/>
      <c r="JPT12" s="85"/>
      <c r="JPU12" s="85"/>
      <c r="JPV12" s="85"/>
      <c r="JPW12" s="85"/>
      <c r="JPX12" s="85"/>
      <c r="JPY12" s="85"/>
      <c r="JPZ12" s="85"/>
      <c r="JQA12" s="85"/>
      <c r="JQB12" s="85"/>
      <c r="JQC12" s="85"/>
      <c r="JQD12" s="85"/>
      <c r="JQE12" s="85"/>
      <c r="JQF12" s="85"/>
      <c r="JQG12" s="85"/>
      <c r="JQH12" s="85"/>
      <c r="JQI12" s="85"/>
      <c r="JQJ12" s="85"/>
      <c r="JQK12" s="85"/>
      <c r="JQL12" s="85"/>
      <c r="JQM12" s="85"/>
      <c r="JQN12" s="85"/>
      <c r="JQO12" s="85"/>
      <c r="JQP12" s="85"/>
      <c r="JQQ12" s="85"/>
      <c r="JQR12" s="85"/>
      <c r="JQS12" s="85"/>
      <c r="JQT12" s="85"/>
      <c r="JQU12" s="85"/>
      <c r="JQV12" s="85"/>
      <c r="JQW12" s="85"/>
      <c r="JQX12" s="85"/>
      <c r="JQY12" s="85"/>
      <c r="JQZ12" s="85"/>
      <c r="JRA12" s="85"/>
      <c r="JRB12" s="85"/>
      <c r="JRC12" s="85"/>
      <c r="JRD12" s="85"/>
      <c r="JRE12" s="85"/>
      <c r="JRF12" s="85"/>
      <c r="JRG12" s="85"/>
      <c r="JRH12" s="85"/>
      <c r="JRI12" s="85"/>
      <c r="JRJ12" s="85"/>
      <c r="JRK12" s="85"/>
      <c r="JRL12" s="85"/>
      <c r="JRM12" s="85"/>
      <c r="JRN12" s="85"/>
      <c r="JRO12" s="85"/>
      <c r="JRP12" s="85"/>
      <c r="JRQ12" s="85"/>
      <c r="JRR12" s="85"/>
      <c r="JRS12" s="85"/>
      <c r="JRT12" s="85"/>
      <c r="JRU12" s="85"/>
      <c r="JRV12" s="85"/>
      <c r="JRW12" s="85"/>
      <c r="JRX12" s="85"/>
      <c r="JRY12" s="85"/>
      <c r="JRZ12" s="85"/>
      <c r="JSA12" s="85"/>
      <c r="JSB12" s="85"/>
      <c r="JSC12" s="85"/>
      <c r="JSD12" s="85"/>
      <c r="JSE12" s="85"/>
      <c r="JSF12" s="85"/>
      <c r="JSG12" s="85"/>
      <c r="JSH12" s="85"/>
      <c r="JSI12" s="85"/>
      <c r="JSJ12" s="85"/>
      <c r="JSK12" s="85"/>
      <c r="JSL12" s="85"/>
      <c r="JSM12" s="85"/>
      <c r="JSN12" s="85"/>
      <c r="JSO12" s="85"/>
      <c r="JSP12" s="85"/>
      <c r="JSQ12" s="85"/>
      <c r="JSR12" s="85"/>
      <c r="JSS12" s="85"/>
      <c r="JST12" s="85"/>
      <c r="JSU12" s="85"/>
      <c r="JSV12" s="85"/>
      <c r="JSW12" s="85"/>
      <c r="JSX12" s="85"/>
      <c r="JSY12" s="85"/>
      <c r="JSZ12" s="85"/>
      <c r="JTA12" s="85"/>
      <c r="JTB12" s="85"/>
      <c r="JTC12" s="85"/>
      <c r="JTD12" s="85"/>
      <c r="JTE12" s="85"/>
      <c r="JTF12" s="85"/>
      <c r="JTG12" s="85"/>
      <c r="JTH12" s="85"/>
      <c r="JTI12" s="85"/>
      <c r="JTJ12" s="85"/>
      <c r="JTK12" s="85"/>
      <c r="JTL12" s="85"/>
      <c r="JTM12" s="85"/>
      <c r="JTN12" s="85"/>
      <c r="JTO12" s="85"/>
      <c r="JTP12" s="85"/>
      <c r="JTQ12" s="85"/>
      <c r="JTR12" s="85"/>
      <c r="JTS12" s="85"/>
      <c r="JTT12" s="85"/>
      <c r="JTU12" s="85"/>
      <c r="JTV12" s="85"/>
      <c r="JTW12" s="85"/>
      <c r="JTX12" s="85"/>
      <c r="JTY12" s="85"/>
      <c r="JTZ12" s="85"/>
      <c r="JUA12" s="85"/>
      <c r="JUB12" s="85"/>
      <c r="JUC12" s="85"/>
      <c r="JUD12" s="85"/>
      <c r="JUE12" s="85"/>
      <c r="JUF12" s="85"/>
      <c r="JUG12" s="85"/>
      <c r="JUH12" s="85"/>
      <c r="JUI12" s="85"/>
      <c r="JUJ12" s="85"/>
      <c r="JUK12" s="85"/>
      <c r="JUL12" s="85"/>
      <c r="JUM12" s="85"/>
      <c r="JUN12" s="85"/>
      <c r="JUO12" s="85"/>
      <c r="JUP12" s="85"/>
      <c r="JUQ12" s="85"/>
      <c r="JUR12" s="85"/>
      <c r="JUS12" s="85"/>
      <c r="JUT12" s="85"/>
      <c r="JUU12" s="85"/>
      <c r="JUV12" s="85"/>
      <c r="JUW12" s="85"/>
      <c r="JUX12" s="85"/>
      <c r="JUY12" s="85"/>
      <c r="JUZ12" s="85"/>
      <c r="JVA12" s="85"/>
      <c r="JVB12" s="85"/>
      <c r="JVC12" s="85"/>
      <c r="JVD12" s="85"/>
      <c r="JVE12" s="85"/>
      <c r="JVF12" s="85"/>
      <c r="JVG12" s="85"/>
      <c r="JVH12" s="85"/>
      <c r="JVI12" s="85"/>
      <c r="JVJ12" s="85"/>
      <c r="JVK12" s="85"/>
      <c r="JVL12" s="85"/>
      <c r="JVM12" s="85"/>
      <c r="JVN12" s="85"/>
      <c r="JVO12" s="85"/>
      <c r="JVP12" s="85"/>
      <c r="JVQ12" s="85"/>
      <c r="JVR12" s="85"/>
      <c r="JVS12" s="85"/>
      <c r="JVT12" s="85"/>
      <c r="JVU12" s="85"/>
      <c r="JVV12" s="85"/>
      <c r="JVW12" s="85"/>
      <c r="JVX12" s="85"/>
      <c r="JVY12" s="85"/>
      <c r="JVZ12" s="85"/>
      <c r="JWA12" s="85"/>
      <c r="JWB12" s="85"/>
      <c r="JWC12" s="85"/>
      <c r="JWD12" s="85"/>
      <c r="JWE12" s="85"/>
      <c r="JWF12" s="85"/>
      <c r="JWG12" s="85"/>
      <c r="JWH12" s="85"/>
      <c r="JWI12" s="85"/>
      <c r="JWJ12" s="85"/>
      <c r="JWK12" s="85"/>
      <c r="JWL12" s="85"/>
      <c r="JWM12" s="85"/>
      <c r="JWN12" s="85"/>
      <c r="JWO12" s="85"/>
      <c r="JWP12" s="85"/>
      <c r="JWQ12" s="85"/>
      <c r="JWR12" s="85"/>
      <c r="JWS12" s="85"/>
      <c r="JWT12" s="85"/>
      <c r="JWU12" s="85"/>
      <c r="JWV12" s="85"/>
      <c r="JWW12" s="85"/>
      <c r="JWX12" s="85"/>
      <c r="JWY12" s="85"/>
      <c r="JWZ12" s="85"/>
      <c r="JXA12" s="85"/>
      <c r="JXB12" s="85"/>
      <c r="JXC12" s="85"/>
      <c r="JXD12" s="85"/>
      <c r="JXE12" s="85"/>
      <c r="JXF12" s="85"/>
      <c r="JXG12" s="85"/>
      <c r="JXH12" s="85"/>
      <c r="JXI12" s="85"/>
      <c r="JXJ12" s="85"/>
      <c r="JXK12" s="85"/>
      <c r="JXL12" s="85"/>
      <c r="JXM12" s="85"/>
      <c r="JXN12" s="85"/>
      <c r="JXO12" s="85"/>
      <c r="JXP12" s="85"/>
      <c r="JXQ12" s="85"/>
      <c r="JXR12" s="85"/>
      <c r="JXS12" s="85"/>
      <c r="JXT12" s="85"/>
      <c r="JXU12" s="85"/>
      <c r="JXV12" s="85"/>
      <c r="JXW12" s="85"/>
      <c r="JXX12" s="85"/>
      <c r="JXY12" s="85"/>
      <c r="JXZ12" s="85"/>
      <c r="JYA12" s="85"/>
      <c r="JYB12" s="85"/>
      <c r="JYC12" s="85"/>
      <c r="JYD12" s="85"/>
      <c r="JYE12" s="85"/>
      <c r="JYF12" s="85"/>
      <c r="JYG12" s="85"/>
      <c r="JYH12" s="85"/>
      <c r="JYI12" s="85"/>
      <c r="JYJ12" s="85"/>
      <c r="JYK12" s="85"/>
      <c r="JYL12" s="85"/>
      <c r="JYM12" s="85"/>
      <c r="JYN12" s="85"/>
      <c r="JYO12" s="85"/>
      <c r="JYP12" s="85"/>
      <c r="JYQ12" s="85"/>
      <c r="JYR12" s="85"/>
      <c r="JYS12" s="85"/>
      <c r="JYT12" s="85"/>
      <c r="JYU12" s="85"/>
      <c r="JYV12" s="85"/>
      <c r="JYW12" s="85"/>
      <c r="JYX12" s="85"/>
      <c r="JYY12" s="85"/>
      <c r="JYZ12" s="85"/>
      <c r="JZA12" s="85"/>
      <c r="JZB12" s="85"/>
      <c r="JZC12" s="85"/>
      <c r="JZD12" s="85"/>
      <c r="JZE12" s="85"/>
      <c r="JZF12" s="85"/>
      <c r="JZG12" s="85"/>
      <c r="JZH12" s="85"/>
      <c r="JZI12" s="85"/>
      <c r="JZJ12" s="85"/>
      <c r="JZK12" s="85"/>
      <c r="JZL12" s="85"/>
      <c r="JZM12" s="85"/>
      <c r="JZN12" s="85"/>
      <c r="JZO12" s="85"/>
      <c r="JZP12" s="85"/>
      <c r="JZQ12" s="85"/>
      <c r="JZR12" s="85"/>
      <c r="JZS12" s="85"/>
      <c r="JZT12" s="85"/>
      <c r="JZU12" s="85"/>
      <c r="JZV12" s="85"/>
      <c r="JZW12" s="85"/>
      <c r="JZX12" s="85"/>
      <c r="JZY12" s="85"/>
      <c r="JZZ12" s="85"/>
      <c r="KAA12" s="85"/>
      <c r="KAB12" s="85"/>
      <c r="KAC12" s="85"/>
      <c r="KAD12" s="85"/>
      <c r="KAE12" s="85"/>
      <c r="KAF12" s="85"/>
      <c r="KAG12" s="85"/>
      <c r="KAH12" s="85"/>
      <c r="KAI12" s="85"/>
      <c r="KAJ12" s="85"/>
      <c r="KAK12" s="85"/>
      <c r="KAL12" s="85"/>
      <c r="KAM12" s="85"/>
      <c r="KAN12" s="85"/>
      <c r="KAO12" s="85"/>
      <c r="KAP12" s="85"/>
      <c r="KAQ12" s="85"/>
      <c r="KAR12" s="85"/>
      <c r="KAS12" s="85"/>
      <c r="KAT12" s="85"/>
      <c r="KAU12" s="85"/>
      <c r="KAV12" s="85"/>
      <c r="KAW12" s="85"/>
      <c r="KAX12" s="85"/>
      <c r="KAY12" s="85"/>
      <c r="KAZ12" s="85"/>
      <c r="KBA12" s="85"/>
      <c r="KBB12" s="85"/>
      <c r="KBC12" s="85"/>
      <c r="KBD12" s="85"/>
      <c r="KBE12" s="85"/>
      <c r="KBF12" s="85"/>
      <c r="KBG12" s="85"/>
      <c r="KBH12" s="85"/>
      <c r="KBI12" s="85"/>
      <c r="KBJ12" s="85"/>
      <c r="KBK12" s="85"/>
      <c r="KBL12" s="85"/>
      <c r="KBM12" s="85"/>
      <c r="KBN12" s="85"/>
      <c r="KBO12" s="85"/>
      <c r="KBP12" s="85"/>
      <c r="KBQ12" s="85"/>
      <c r="KBR12" s="85"/>
      <c r="KBS12" s="85"/>
      <c r="KBT12" s="85"/>
      <c r="KBU12" s="85"/>
      <c r="KBV12" s="85"/>
      <c r="KBW12" s="85"/>
      <c r="KBX12" s="85"/>
      <c r="KBY12" s="85"/>
      <c r="KBZ12" s="85"/>
      <c r="KCA12" s="85"/>
      <c r="KCB12" s="85"/>
      <c r="KCC12" s="85"/>
      <c r="KCD12" s="85"/>
      <c r="KCE12" s="85"/>
      <c r="KCF12" s="85"/>
      <c r="KCG12" s="85"/>
      <c r="KCH12" s="85"/>
      <c r="KCI12" s="85"/>
      <c r="KCJ12" s="85"/>
      <c r="KCK12" s="85"/>
      <c r="KCL12" s="85"/>
      <c r="KCM12" s="85"/>
      <c r="KCN12" s="85"/>
      <c r="KCO12" s="85"/>
      <c r="KCP12" s="85"/>
      <c r="KCQ12" s="85"/>
      <c r="KCR12" s="85"/>
      <c r="KCS12" s="85"/>
      <c r="KCT12" s="85"/>
      <c r="KCU12" s="85"/>
      <c r="KCV12" s="85"/>
      <c r="KCW12" s="85"/>
      <c r="KCX12" s="85"/>
      <c r="KCY12" s="85"/>
      <c r="KCZ12" s="85"/>
      <c r="KDA12" s="85"/>
      <c r="KDB12" s="85"/>
      <c r="KDC12" s="85"/>
      <c r="KDD12" s="85"/>
      <c r="KDE12" s="85"/>
      <c r="KDF12" s="85"/>
      <c r="KDG12" s="85"/>
      <c r="KDH12" s="85"/>
      <c r="KDI12" s="85"/>
      <c r="KDJ12" s="85"/>
      <c r="KDK12" s="85"/>
      <c r="KDL12" s="85"/>
      <c r="KDM12" s="85"/>
      <c r="KDN12" s="85"/>
      <c r="KDO12" s="85"/>
      <c r="KDP12" s="85"/>
      <c r="KDQ12" s="85"/>
      <c r="KDR12" s="85"/>
      <c r="KDS12" s="85"/>
      <c r="KDT12" s="85"/>
      <c r="KDU12" s="85"/>
      <c r="KDV12" s="85"/>
      <c r="KDW12" s="85"/>
      <c r="KDX12" s="85"/>
      <c r="KDY12" s="85"/>
      <c r="KDZ12" s="85"/>
      <c r="KEA12" s="85"/>
      <c r="KEB12" s="85"/>
      <c r="KEC12" s="85"/>
      <c r="KED12" s="85"/>
      <c r="KEE12" s="85"/>
      <c r="KEF12" s="85"/>
      <c r="KEG12" s="85"/>
      <c r="KEH12" s="85"/>
      <c r="KEI12" s="85"/>
      <c r="KEJ12" s="85"/>
      <c r="KEK12" s="85"/>
      <c r="KEL12" s="85"/>
      <c r="KEM12" s="85"/>
      <c r="KEN12" s="85"/>
      <c r="KEO12" s="85"/>
      <c r="KEP12" s="85"/>
      <c r="KEQ12" s="85"/>
      <c r="KER12" s="85"/>
      <c r="KES12" s="85"/>
      <c r="KET12" s="85"/>
      <c r="KEU12" s="85"/>
      <c r="KEV12" s="85"/>
      <c r="KEW12" s="85"/>
      <c r="KEX12" s="85"/>
      <c r="KEY12" s="85"/>
      <c r="KEZ12" s="85"/>
      <c r="KFA12" s="85"/>
      <c r="KFB12" s="85"/>
      <c r="KFC12" s="85"/>
      <c r="KFD12" s="85"/>
      <c r="KFE12" s="85"/>
      <c r="KFF12" s="85"/>
      <c r="KFG12" s="85"/>
      <c r="KFH12" s="85"/>
      <c r="KFI12" s="85"/>
      <c r="KFJ12" s="85"/>
      <c r="KFK12" s="85"/>
      <c r="KFL12" s="85"/>
      <c r="KFM12" s="85"/>
      <c r="KFN12" s="85"/>
      <c r="KFO12" s="85"/>
      <c r="KFP12" s="85"/>
      <c r="KFQ12" s="85"/>
      <c r="KFR12" s="85"/>
      <c r="KFS12" s="85"/>
      <c r="KFT12" s="85"/>
      <c r="KFU12" s="85"/>
      <c r="KFV12" s="85"/>
      <c r="KFW12" s="85"/>
      <c r="KFX12" s="85"/>
      <c r="KFY12" s="85"/>
      <c r="KFZ12" s="85"/>
      <c r="KGA12" s="85"/>
      <c r="KGB12" s="85"/>
      <c r="KGC12" s="85"/>
      <c r="KGD12" s="85"/>
      <c r="KGE12" s="85"/>
      <c r="KGF12" s="85"/>
      <c r="KGG12" s="85"/>
      <c r="KGH12" s="85"/>
      <c r="KGI12" s="85"/>
      <c r="KGJ12" s="85"/>
      <c r="KGK12" s="85"/>
      <c r="KGL12" s="85"/>
      <c r="KGM12" s="85"/>
      <c r="KGN12" s="85"/>
      <c r="KGO12" s="85"/>
      <c r="KGP12" s="85"/>
      <c r="KGQ12" s="85"/>
      <c r="KGR12" s="85"/>
      <c r="KGS12" s="85"/>
      <c r="KGT12" s="85"/>
      <c r="KGU12" s="85"/>
      <c r="KGV12" s="85"/>
      <c r="KGW12" s="85"/>
      <c r="KGX12" s="85"/>
      <c r="KGY12" s="85"/>
      <c r="KGZ12" s="85"/>
      <c r="KHA12" s="85"/>
      <c r="KHB12" s="85"/>
      <c r="KHC12" s="85"/>
      <c r="KHD12" s="85"/>
      <c r="KHE12" s="85"/>
      <c r="KHF12" s="85"/>
      <c r="KHG12" s="85"/>
      <c r="KHH12" s="85"/>
      <c r="KHI12" s="85"/>
      <c r="KHJ12" s="85"/>
      <c r="KHK12" s="85"/>
      <c r="KHL12" s="85"/>
      <c r="KHM12" s="85"/>
      <c r="KHN12" s="85"/>
      <c r="KHO12" s="85"/>
      <c r="KHP12" s="85"/>
      <c r="KHQ12" s="85"/>
      <c r="KHR12" s="85"/>
      <c r="KHS12" s="85"/>
      <c r="KHT12" s="85"/>
      <c r="KHU12" s="85"/>
      <c r="KHV12" s="85"/>
      <c r="KHW12" s="85"/>
      <c r="KHX12" s="85"/>
      <c r="KHY12" s="85"/>
      <c r="KHZ12" s="85"/>
      <c r="KIA12" s="85"/>
      <c r="KIB12" s="85"/>
      <c r="KIC12" s="85"/>
      <c r="KID12" s="85"/>
      <c r="KIE12" s="85"/>
      <c r="KIF12" s="85"/>
      <c r="KIG12" s="85"/>
      <c r="KIH12" s="85"/>
      <c r="KII12" s="85"/>
      <c r="KIJ12" s="85"/>
      <c r="KIK12" s="85"/>
      <c r="KIL12" s="85"/>
      <c r="KIM12" s="85"/>
      <c r="KIN12" s="85"/>
      <c r="KIO12" s="85"/>
      <c r="KIP12" s="85"/>
      <c r="KIQ12" s="85"/>
      <c r="KIR12" s="85"/>
      <c r="KIS12" s="85"/>
      <c r="KIT12" s="85"/>
      <c r="KIU12" s="85"/>
      <c r="KIV12" s="85"/>
      <c r="KIW12" s="85"/>
      <c r="KIX12" s="85"/>
      <c r="KIY12" s="85"/>
      <c r="KIZ12" s="85"/>
      <c r="KJA12" s="85"/>
      <c r="KJB12" s="85"/>
      <c r="KJC12" s="85"/>
      <c r="KJD12" s="85"/>
      <c r="KJE12" s="85"/>
      <c r="KJF12" s="85"/>
      <c r="KJG12" s="85"/>
      <c r="KJH12" s="85"/>
      <c r="KJI12" s="85"/>
      <c r="KJJ12" s="85"/>
      <c r="KJK12" s="85"/>
      <c r="KJL12" s="85"/>
      <c r="KJM12" s="85"/>
      <c r="KJN12" s="85"/>
      <c r="KJO12" s="85"/>
      <c r="KJP12" s="85"/>
      <c r="KJQ12" s="85"/>
      <c r="KJR12" s="85"/>
      <c r="KJS12" s="85"/>
      <c r="KJT12" s="85"/>
      <c r="KJU12" s="85"/>
      <c r="KJV12" s="85"/>
      <c r="KJW12" s="85"/>
      <c r="KJX12" s="85"/>
      <c r="KJY12" s="85"/>
      <c r="KJZ12" s="85"/>
      <c r="KKA12" s="85"/>
      <c r="KKB12" s="85"/>
      <c r="KKC12" s="85"/>
      <c r="KKD12" s="85"/>
      <c r="KKE12" s="85"/>
      <c r="KKF12" s="85"/>
      <c r="KKG12" s="85"/>
      <c r="KKH12" s="85"/>
      <c r="KKI12" s="85"/>
      <c r="KKJ12" s="85"/>
      <c r="KKK12" s="85"/>
      <c r="KKL12" s="85"/>
      <c r="KKM12" s="85"/>
      <c r="KKN12" s="85"/>
      <c r="KKO12" s="85"/>
      <c r="KKP12" s="85"/>
      <c r="KKQ12" s="85"/>
      <c r="KKR12" s="85"/>
      <c r="KKS12" s="85"/>
      <c r="KKT12" s="85"/>
      <c r="KKU12" s="85"/>
      <c r="KKV12" s="85"/>
      <c r="KKW12" s="85"/>
      <c r="KKX12" s="85"/>
      <c r="KKY12" s="85"/>
      <c r="KKZ12" s="85"/>
      <c r="KLA12" s="85"/>
      <c r="KLB12" s="85"/>
      <c r="KLC12" s="85"/>
      <c r="KLD12" s="85"/>
      <c r="KLE12" s="85"/>
      <c r="KLF12" s="85"/>
      <c r="KLG12" s="85"/>
      <c r="KLH12" s="85"/>
      <c r="KLI12" s="85"/>
      <c r="KLJ12" s="85"/>
      <c r="KLK12" s="85"/>
      <c r="KLL12" s="85"/>
      <c r="KLM12" s="85"/>
      <c r="KLN12" s="85"/>
      <c r="KLO12" s="85"/>
      <c r="KLP12" s="85"/>
      <c r="KLQ12" s="85"/>
      <c r="KLR12" s="85"/>
      <c r="KLS12" s="85"/>
      <c r="KLT12" s="85"/>
      <c r="KLU12" s="85"/>
      <c r="KLV12" s="85"/>
      <c r="KLW12" s="85"/>
      <c r="KLX12" s="85"/>
      <c r="KLY12" s="85"/>
      <c r="KLZ12" s="85"/>
      <c r="KMA12" s="85"/>
      <c r="KMB12" s="85"/>
      <c r="KMC12" s="85"/>
      <c r="KMD12" s="85"/>
      <c r="KME12" s="85"/>
      <c r="KMF12" s="85"/>
      <c r="KMG12" s="85"/>
      <c r="KMH12" s="85"/>
      <c r="KMI12" s="85"/>
      <c r="KMJ12" s="85"/>
      <c r="KMK12" s="85"/>
      <c r="KML12" s="85"/>
      <c r="KMM12" s="85"/>
      <c r="KMN12" s="85"/>
      <c r="KMO12" s="85"/>
      <c r="KMP12" s="85"/>
      <c r="KMQ12" s="85"/>
      <c r="KMR12" s="85"/>
      <c r="KMS12" s="85"/>
      <c r="KMT12" s="85"/>
      <c r="KMU12" s="85"/>
      <c r="KMV12" s="85"/>
      <c r="KMW12" s="85"/>
      <c r="KMX12" s="85"/>
      <c r="KMY12" s="85"/>
      <c r="KMZ12" s="85"/>
      <c r="KNA12" s="85"/>
      <c r="KNB12" s="85"/>
      <c r="KNC12" s="85"/>
      <c r="KND12" s="85"/>
      <c r="KNE12" s="85"/>
      <c r="KNF12" s="85"/>
      <c r="KNG12" s="85"/>
      <c r="KNH12" s="85"/>
      <c r="KNI12" s="85"/>
      <c r="KNJ12" s="85"/>
      <c r="KNK12" s="85"/>
      <c r="KNL12" s="85"/>
      <c r="KNM12" s="85"/>
      <c r="KNN12" s="85"/>
      <c r="KNO12" s="85"/>
      <c r="KNP12" s="85"/>
      <c r="KNQ12" s="85"/>
      <c r="KNR12" s="85"/>
      <c r="KNS12" s="85"/>
      <c r="KNT12" s="85"/>
      <c r="KNU12" s="85"/>
      <c r="KNV12" s="85"/>
      <c r="KNW12" s="85"/>
      <c r="KNX12" s="85"/>
      <c r="KNY12" s="85"/>
      <c r="KNZ12" s="85"/>
      <c r="KOA12" s="85"/>
      <c r="KOB12" s="85"/>
      <c r="KOC12" s="85"/>
      <c r="KOD12" s="85"/>
      <c r="KOE12" s="85"/>
      <c r="KOF12" s="85"/>
      <c r="KOG12" s="85"/>
      <c r="KOH12" s="85"/>
      <c r="KOI12" s="85"/>
      <c r="KOJ12" s="85"/>
      <c r="KOK12" s="85"/>
      <c r="KOL12" s="85"/>
      <c r="KOM12" s="85"/>
      <c r="KON12" s="85"/>
      <c r="KOO12" s="85"/>
      <c r="KOP12" s="85"/>
      <c r="KOQ12" s="85"/>
      <c r="KOR12" s="85"/>
      <c r="KOS12" s="85"/>
      <c r="KOT12" s="85"/>
      <c r="KOU12" s="85"/>
      <c r="KOV12" s="85"/>
      <c r="KOW12" s="85"/>
      <c r="KOX12" s="85"/>
      <c r="KOY12" s="85"/>
      <c r="KOZ12" s="85"/>
      <c r="KPA12" s="85"/>
      <c r="KPB12" s="85"/>
      <c r="KPC12" s="85"/>
      <c r="KPD12" s="85"/>
      <c r="KPE12" s="85"/>
      <c r="KPF12" s="85"/>
      <c r="KPG12" s="85"/>
      <c r="KPH12" s="85"/>
      <c r="KPI12" s="85"/>
      <c r="KPJ12" s="85"/>
      <c r="KPK12" s="85"/>
      <c r="KPL12" s="85"/>
      <c r="KPM12" s="85"/>
      <c r="KPN12" s="85"/>
      <c r="KPO12" s="85"/>
      <c r="KPP12" s="85"/>
      <c r="KPQ12" s="85"/>
      <c r="KPR12" s="85"/>
      <c r="KPS12" s="85"/>
      <c r="KPT12" s="85"/>
      <c r="KPU12" s="85"/>
      <c r="KPV12" s="85"/>
      <c r="KPW12" s="85"/>
      <c r="KPX12" s="85"/>
      <c r="KPY12" s="85"/>
      <c r="KPZ12" s="85"/>
      <c r="KQA12" s="85"/>
      <c r="KQB12" s="85"/>
      <c r="KQC12" s="85"/>
      <c r="KQD12" s="85"/>
      <c r="KQE12" s="85"/>
      <c r="KQF12" s="85"/>
      <c r="KQG12" s="85"/>
      <c r="KQH12" s="85"/>
      <c r="KQI12" s="85"/>
      <c r="KQJ12" s="85"/>
      <c r="KQK12" s="85"/>
      <c r="KQL12" s="85"/>
      <c r="KQM12" s="85"/>
      <c r="KQN12" s="85"/>
      <c r="KQO12" s="85"/>
      <c r="KQP12" s="85"/>
      <c r="KQQ12" s="85"/>
      <c r="KQR12" s="85"/>
      <c r="KQS12" s="85"/>
      <c r="KQT12" s="85"/>
      <c r="KQU12" s="85"/>
      <c r="KQV12" s="85"/>
      <c r="KQW12" s="85"/>
      <c r="KQX12" s="85"/>
      <c r="KQY12" s="85"/>
      <c r="KQZ12" s="85"/>
      <c r="KRA12" s="85"/>
      <c r="KRB12" s="85"/>
      <c r="KRC12" s="85"/>
      <c r="KRD12" s="85"/>
      <c r="KRE12" s="85"/>
      <c r="KRF12" s="85"/>
      <c r="KRG12" s="85"/>
      <c r="KRH12" s="85"/>
      <c r="KRI12" s="85"/>
      <c r="KRJ12" s="85"/>
      <c r="KRK12" s="85"/>
      <c r="KRL12" s="85"/>
      <c r="KRM12" s="85"/>
      <c r="KRN12" s="85"/>
      <c r="KRO12" s="85"/>
      <c r="KRP12" s="85"/>
      <c r="KRQ12" s="85"/>
      <c r="KRR12" s="85"/>
      <c r="KRS12" s="85"/>
      <c r="KRT12" s="85"/>
      <c r="KRU12" s="85"/>
      <c r="KRV12" s="85"/>
      <c r="KRW12" s="85"/>
      <c r="KRX12" s="85"/>
      <c r="KRY12" s="85"/>
      <c r="KRZ12" s="85"/>
      <c r="KSA12" s="85"/>
      <c r="KSB12" s="85"/>
      <c r="KSC12" s="85"/>
      <c r="KSD12" s="85"/>
      <c r="KSE12" s="85"/>
      <c r="KSF12" s="85"/>
      <c r="KSG12" s="85"/>
      <c r="KSH12" s="85"/>
      <c r="KSI12" s="85"/>
      <c r="KSJ12" s="85"/>
      <c r="KSK12" s="85"/>
      <c r="KSL12" s="85"/>
      <c r="KSM12" s="85"/>
      <c r="KSN12" s="85"/>
      <c r="KSO12" s="85"/>
      <c r="KSP12" s="85"/>
      <c r="KSQ12" s="85"/>
      <c r="KSR12" s="85"/>
      <c r="KSS12" s="85"/>
      <c r="KST12" s="85"/>
      <c r="KSU12" s="85"/>
      <c r="KSV12" s="85"/>
      <c r="KSW12" s="85"/>
      <c r="KSX12" s="85"/>
      <c r="KSY12" s="85"/>
      <c r="KSZ12" s="85"/>
      <c r="KTA12" s="85"/>
      <c r="KTB12" s="85"/>
      <c r="KTC12" s="85"/>
      <c r="KTD12" s="85"/>
      <c r="KTE12" s="85"/>
      <c r="KTF12" s="85"/>
      <c r="KTG12" s="85"/>
      <c r="KTH12" s="85"/>
      <c r="KTI12" s="85"/>
      <c r="KTJ12" s="85"/>
      <c r="KTK12" s="85"/>
      <c r="KTL12" s="85"/>
      <c r="KTM12" s="85"/>
      <c r="KTN12" s="85"/>
      <c r="KTO12" s="85"/>
      <c r="KTP12" s="85"/>
      <c r="KTQ12" s="85"/>
      <c r="KTR12" s="85"/>
      <c r="KTS12" s="85"/>
      <c r="KTT12" s="85"/>
      <c r="KTU12" s="85"/>
      <c r="KTV12" s="85"/>
      <c r="KTW12" s="85"/>
      <c r="KTX12" s="85"/>
      <c r="KTY12" s="85"/>
      <c r="KTZ12" s="85"/>
      <c r="KUA12" s="85"/>
      <c r="KUB12" s="85"/>
      <c r="KUC12" s="85"/>
      <c r="KUD12" s="85"/>
      <c r="KUE12" s="85"/>
      <c r="KUF12" s="85"/>
      <c r="KUG12" s="85"/>
      <c r="KUH12" s="85"/>
      <c r="KUI12" s="85"/>
      <c r="KUJ12" s="85"/>
      <c r="KUK12" s="85"/>
      <c r="KUL12" s="85"/>
      <c r="KUM12" s="85"/>
      <c r="KUN12" s="85"/>
      <c r="KUO12" s="85"/>
      <c r="KUP12" s="85"/>
      <c r="KUQ12" s="85"/>
      <c r="KUR12" s="85"/>
      <c r="KUS12" s="85"/>
      <c r="KUT12" s="85"/>
      <c r="KUU12" s="85"/>
      <c r="KUV12" s="85"/>
      <c r="KUW12" s="85"/>
      <c r="KUX12" s="85"/>
      <c r="KUY12" s="85"/>
      <c r="KUZ12" s="85"/>
      <c r="KVA12" s="85"/>
      <c r="KVB12" s="85"/>
      <c r="KVC12" s="85"/>
      <c r="KVD12" s="85"/>
      <c r="KVE12" s="85"/>
      <c r="KVF12" s="85"/>
      <c r="KVG12" s="85"/>
      <c r="KVH12" s="85"/>
      <c r="KVI12" s="85"/>
      <c r="KVJ12" s="85"/>
      <c r="KVK12" s="85"/>
      <c r="KVL12" s="85"/>
      <c r="KVM12" s="85"/>
      <c r="KVN12" s="85"/>
      <c r="KVO12" s="85"/>
      <c r="KVP12" s="85"/>
      <c r="KVQ12" s="85"/>
      <c r="KVR12" s="85"/>
      <c r="KVS12" s="85"/>
      <c r="KVT12" s="85"/>
      <c r="KVU12" s="85"/>
      <c r="KVV12" s="85"/>
      <c r="KVW12" s="85"/>
      <c r="KVX12" s="85"/>
      <c r="KVY12" s="85"/>
      <c r="KVZ12" s="85"/>
      <c r="KWA12" s="85"/>
      <c r="KWB12" s="85"/>
      <c r="KWC12" s="85"/>
      <c r="KWD12" s="85"/>
      <c r="KWE12" s="85"/>
      <c r="KWF12" s="85"/>
      <c r="KWG12" s="85"/>
      <c r="KWH12" s="85"/>
      <c r="KWI12" s="85"/>
      <c r="KWJ12" s="85"/>
      <c r="KWK12" s="85"/>
      <c r="KWL12" s="85"/>
      <c r="KWM12" s="85"/>
      <c r="KWN12" s="85"/>
      <c r="KWO12" s="85"/>
      <c r="KWP12" s="85"/>
      <c r="KWQ12" s="85"/>
      <c r="KWR12" s="85"/>
      <c r="KWS12" s="85"/>
      <c r="KWT12" s="85"/>
      <c r="KWU12" s="85"/>
      <c r="KWV12" s="85"/>
      <c r="KWW12" s="85"/>
      <c r="KWX12" s="85"/>
      <c r="KWY12" s="85"/>
      <c r="KWZ12" s="85"/>
      <c r="KXA12" s="85"/>
      <c r="KXB12" s="85"/>
      <c r="KXC12" s="85"/>
      <c r="KXD12" s="85"/>
      <c r="KXE12" s="85"/>
      <c r="KXF12" s="85"/>
      <c r="KXG12" s="85"/>
      <c r="KXH12" s="85"/>
      <c r="KXI12" s="85"/>
      <c r="KXJ12" s="85"/>
      <c r="KXK12" s="85"/>
      <c r="KXL12" s="85"/>
      <c r="KXM12" s="85"/>
      <c r="KXN12" s="85"/>
      <c r="KXO12" s="85"/>
      <c r="KXP12" s="85"/>
      <c r="KXQ12" s="85"/>
      <c r="KXR12" s="85"/>
      <c r="KXS12" s="85"/>
      <c r="KXT12" s="85"/>
      <c r="KXU12" s="85"/>
      <c r="KXV12" s="85"/>
      <c r="KXW12" s="85"/>
      <c r="KXX12" s="85"/>
      <c r="KXY12" s="85"/>
      <c r="KXZ12" s="85"/>
      <c r="KYA12" s="85"/>
      <c r="KYB12" s="85"/>
      <c r="KYC12" s="85"/>
      <c r="KYD12" s="85"/>
      <c r="KYE12" s="85"/>
      <c r="KYF12" s="85"/>
      <c r="KYG12" s="85"/>
      <c r="KYH12" s="85"/>
      <c r="KYI12" s="85"/>
      <c r="KYJ12" s="85"/>
      <c r="KYK12" s="85"/>
      <c r="KYL12" s="85"/>
      <c r="KYM12" s="85"/>
      <c r="KYN12" s="85"/>
      <c r="KYO12" s="85"/>
      <c r="KYP12" s="85"/>
      <c r="KYQ12" s="85"/>
      <c r="KYR12" s="85"/>
      <c r="KYS12" s="85"/>
      <c r="KYT12" s="85"/>
      <c r="KYU12" s="85"/>
      <c r="KYV12" s="85"/>
      <c r="KYW12" s="85"/>
      <c r="KYX12" s="85"/>
      <c r="KYY12" s="85"/>
      <c r="KYZ12" s="85"/>
      <c r="KZA12" s="85"/>
      <c r="KZB12" s="85"/>
      <c r="KZC12" s="85"/>
      <c r="KZD12" s="85"/>
      <c r="KZE12" s="85"/>
      <c r="KZF12" s="85"/>
      <c r="KZG12" s="85"/>
      <c r="KZH12" s="85"/>
      <c r="KZI12" s="85"/>
      <c r="KZJ12" s="85"/>
      <c r="KZK12" s="85"/>
      <c r="KZL12" s="85"/>
      <c r="KZM12" s="85"/>
      <c r="KZN12" s="85"/>
      <c r="KZO12" s="85"/>
      <c r="KZP12" s="85"/>
      <c r="KZQ12" s="85"/>
      <c r="KZR12" s="85"/>
      <c r="KZS12" s="85"/>
      <c r="KZT12" s="85"/>
      <c r="KZU12" s="85"/>
      <c r="KZV12" s="85"/>
      <c r="KZW12" s="85"/>
      <c r="KZX12" s="85"/>
      <c r="KZY12" s="85"/>
      <c r="KZZ12" s="85"/>
      <c r="LAA12" s="85"/>
      <c r="LAB12" s="85"/>
      <c r="LAC12" s="85"/>
      <c r="LAD12" s="85"/>
      <c r="LAE12" s="85"/>
      <c r="LAF12" s="85"/>
      <c r="LAG12" s="85"/>
      <c r="LAH12" s="85"/>
      <c r="LAI12" s="85"/>
      <c r="LAJ12" s="85"/>
      <c r="LAK12" s="85"/>
      <c r="LAL12" s="85"/>
      <c r="LAM12" s="85"/>
      <c r="LAN12" s="85"/>
      <c r="LAO12" s="85"/>
      <c r="LAP12" s="85"/>
      <c r="LAQ12" s="85"/>
      <c r="LAR12" s="85"/>
      <c r="LAS12" s="85"/>
      <c r="LAT12" s="85"/>
      <c r="LAU12" s="85"/>
      <c r="LAV12" s="85"/>
      <c r="LAW12" s="85"/>
      <c r="LAX12" s="85"/>
      <c r="LAY12" s="85"/>
      <c r="LAZ12" s="85"/>
      <c r="LBA12" s="85"/>
      <c r="LBB12" s="85"/>
      <c r="LBC12" s="85"/>
      <c r="LBD12" s="85"/>
      <c r="LBE12" s="85"/>
      <c r="LBF12" s="85"/>
      <c r="LBG12" s="85"/>
      <c r="LBH12" s="85"/>
      <c r="LBI12" s="85"/>
      <c r="LBJ12" s="85"/>
      <c r="LBK12" s="85"/>
      <c r="LBL12" s="85"/>
      <c r="LBM12" s="85"/>
      <c r="LBN12" s="85"/>
      <c r="LBO12" s="85"/>
      <c r="LBP12" s="85"/>
      <c r="LBQ12" s="85"/>
      <c r="LBR12" s="85"/>
      <c r="LBS12" s="85"/>
      <c r="LBT12" s="85"/>
      <c r="LBU12" s="85"/>
      <c r="LBV12" s="85"/>
      <c r="LBW12" s="85"/>
      <c r="LBX12" s="85"/>
      <c r="LBY12" s="85"/>
      <c r="LBZ12" s="85"/>
      <c r="LCA12" s="85"/>
      <c r="LCB12" s="85"/>
      <c r="LCC12" s="85"/>
      <c r="LCD12" s="85"/>
      <c r="LCE12" s="85"/>
      <c r="LCF12" s="85"/>
      <c r="LCG12" s="85"/>
      <c r="LCH12" s="85"/>
      <c r="LCI12" s="85"/>
      <c r="LCJ12" s="85"/>
      <c r="LCK12" s="85"/>
      <c r="LCL12" s="85"/>
      <c r="LCM12" s="85"/>
      <c r="LCN12" s="85"/>
      <c r="LCO12" s="85"/>
      <c r="LCP12" s="85"/>
      <c r="LCQ12" s="85"/>
      <c r="LCR12" s="85"/>
      <c r="LCS12" s="85"/>
      <c r="LCT12" s="85"/>
      <c r="LCU12" s="85"/>
      <c r="LCV12" s="85"/>
      <c r="LCW12" s="85"/>
      <c r="LCX12" s="85"/>
      <c r="LCY12" s="85"/>
      <c r="LCZ12" s="85"/>
      <c r="LDA12" s="85"/>
      <c r="LDB12" s="85"/>
      <c r="LDC12" s="85"/>
      <c r="LDD12" s="85"/>
      <c r="LDE12" s="85"/>
      <c r="LDF12" s="85"/>
      <c r="LDG12" s="85"/>
      <c r="LDH12" s="85"/>
      <c r="LDI12" s="85"/>
      <c r="LDJ12" s="85"/>
      <c r="LDK12" s="85"/>
      <c r="LDL12" s="85"/>
      <c r="LDM12" s="85"/>
      <c r="LDN12" s="85"/>
      <c r="LDO12" s="85"/>
      <c r="LDP12" s="85"/>
      <c r="LDQ12" s="85"/>
      <c r="LDR12" s="85"/>
      <c r="LDS12" s="85"/>
      <c r="LDT12" s="85"/>
      <c r="LDU12" s="85"/>
      <c r="LDV12" s="85"/>
      <c r="LDW12" s="85"/>
      <c r="LDX12" s="85"/>
      <c r="LDY12" s="85"/>
      <c r="LDZ12" s="85"/>
      <c r="LEA12" s="85"/>
      <c r="LEB12" s="85"/>
      <c r="LEC12" s="85"/>
      <c r="LED12" s="85"/>
      <c r="LEE12" s="85"/>
      <c r="LEF12" s="85"/>
      <c r="LEG12" s="85"/>
      <c r="LEH12" s="85"/>
      <c r="LEI12" s="85"/>
      <c r="LEJ12" s="85"/>
      <c r="LEK12" s="85"/>
      <c r="LEL12" s="85"/>
      <c r="LEM12" s="85"/>
      <c r="LEN12" s="85"/>
      <c r="LEO12" s="85"/>
      <c r="LEP12" s="85"/>
      <c r="LEQ12" s="85"/>
      <c r="LER12" s="85"/>
      <c r="LES12" s="85"/>
      <c r="LET12" s="85"/>
      <c r="LEU12" s="85"/>
      <c r="LEV12" s="85"/>
      <c r="LEW12" s="85"/>
      <c r="LEX12" s="85"/>
      <c r="LEY12" s="85"/>
      <c r="LEZ12" s="85"/>
      <c r="LFA12" s="85"/>
      <c r="LFB12" s="85"/>
      <c r="LFC12" s="85"/>
      <c r="LFD12" s="85"/>
      <c r="LFE12" s="85"/>
      <c r="LFF12" s="85"/>
      <c r="LFG12" s="85"/>
      <c r="LFH12" s="85"/>
      <c r="LFI12" s="85"/>
      <c r="LFJ12" s="85"/>
      <c r="LFK12" s="85"/>
      <c r="LFL12" s="85"/>
      <c r="LFM12" s="85"/>
      <c r="LFN12" s="85"/>
      <c r="LFO12" s="85"/>
      <c r="LFP12" s="85"/>
      <c r="LFQ12" s="85"/>
      <c r="LFR12" s="85"/>
      <c r="LFS12" s="85"/>
      <c r="LFT12" s="85"/>
      <c r="LFU12" s="85"/>
      <c r="LFV12" s="85"/>
      <c r="LFW12" s="85"/>
      <c r="LFX12" s="85"/>
      <c r="LFY12" s="85"/>
      <c r="LFZ12" s="85"/>
      <c r="LGA12" s="85"/>
      <c r="LGB12" s="85"/>
      <c r="LGC12" s="85"/>
      <c r="LGD12" s="85"/>
      <c r="LGE12" s="85"/>
      <c r="LGF12" s="85"/>
      <c r="LGG12" s="85"/>
      <c r="LGH12" s="85"/>
      <c r="LGI12" s="85"/>
      <c r="LGJ12" s="85"/>
      <c r="LGK12" s="85"/>
      <c r="LGL12" s="85"/>
      <c r="LGM12" s="85"/>
      <c r="LGN12" s="85"/>
      <c r="LGO12" s="85"/>
      <c r="LGP12" s="85"/>
      <c r="LGQ12" s="85"/>
      <c r="LGR12" s="85"/>
      <c r="LGS12" s="85"/>
      <c r="LGT12" s="85"/>
      <c r="LGU12" s="85"/>
      <c r="LGV12" s="85"/>
      <c r="LGW12" s="85"/>
      <c r="LGX12" s="85"/>
      <c r="LGY12" s="85"/>
      <c r="LGZ12" s="85"/>
      <c r="LHA12" s="85"/>
      <c r="LHB12" s="85"/>
      <c r="LHC12" s="85"/>
      <c r="LHD12" s="85"/>
      <c r="LHE12" s="85"/>
      <c r="LHF12" s="85"/>
      <c r="LHG12" s="85"/>
      <c r="LHH12" s="85"/>
      <c r="LHI12" s="85"/>
      <c r="LHJ12" s="85"/>
      <c r="LHK12" s="85"/>
      <c r="LHL12" s="85"/>
      <c r="LHM12" s="85"/>
      <c r="LHN12" s="85"/>
      <c r="LHO12" s="85"/>
      <c r="LHP12" s="85"/>
      <c r="LHQ12" s="85"/>
      <c r="LHR12" s="85"/>
      <c r="LHS12" s="85"/>
      <c r="LHT12" s="85"/>
      <c r="LHU12" s="85"/>
      <c r="LHV12" s="85"/>
      <c r="LHW12" s="85"/>
      <c r="LHX12" s="85"/>
      <c r="LHY12" s="85"/>
      <c r="LHZ12" s="85"/>
      <c r="LIA12" s="85"/>
      <c r="LIB12" s="85"/>
      <c r="LIC12" s="85"/>
      <c r="LID12" s="85"/>
      <c r="LIE12" s="85"/>
      <c r="LIF12" s="85"/>
      <c r="LIG12" s="85"/>
      <c r="LIH12" s="85"/>
      <c r="LII12" s="85"/>
      <c r="LIJ12" s="85"/>
      <c r="LIK12" s="85"/>
      <c r="LIL12" s="85"/>
      <c r="LIM12" s="85"/>
      <c r="LIN12" s="85"/>
      <c r="LIO12" s="85"/>
      <c r="LIP12" s="85"/>
      <c r="LIQ12" s="85"/>
      <c r="LIR12" s="85"/>
      <c r="LIS12" s="85"/>
      <c r="LIT12" s="85"/>
      <c r="LIU12" s="85"/>
      <c r="LIV12" s="85"/>
      <c r="LIW12" s="85"/>
      <c r="LIX12" s="85"/>
      <c r="LIY12" s="85"/>
      <c r="LIZ12" s="85"/>
      <c r="LJA12" s="85"/>
      <c r="LJB12" s="85"/>
      <c r="LJC12" s="85"/>
      <c r="LJD12" s="85"/>
      <c r="LJE12" s="85"/>
      <c r="LJF12" s="85"/>
      <c r="LJG12" s="85"/>
      <c r="LJH12" s="85"/>
      <c r="LJI12" s="85"/>
      <c r="LJJ12" s="85"/>
      <c r="LJK12" s="85"/>
      <c r="LJL12" s="85"/>
      <c r="LJM12" s="85"/>
      <c r="LJN12" s="85"/>
      <c r="LJO12" s="85"/>
      <c r="LJP12" s="85"/>
      <c r="LJQ12" s="85"/>
      <c r="LJR12" s="85"/>
      <c r="LJS12" s="85"/>
      <c r="LJT12" s="85"/>
      <c r="LJU12" s="85"/>
      <c r="LJV12" s="85"/>
      <c r="LJW12" s="85"/>
      <c r="LJX12" s="85"/>
      <c r="LJY12" s="85"/>
      <c r="LJZ12" s="85"/>
      <c r="LKA12" s="85"/>
      <c r="LKB12" s="85"/>
      <c r="LKC12" s="85"/>
      <c r="LKD12" s="85"/>
      <c r="LKE12" s="85"/>
      <c r="LKF12" s="85"/>
      <c r="LKG12" s="85"/>
      <c r="LKH12" s="85"/>
      <c r="LKI12" s="85"/>
      <c r="LKJ12" s="85"/>
      <c r="LKK12" s="85"/>
      <c r="LKL12" s="85"/>
      <c r="LKM12" s="85"/>
      <c r="LKN12" s="85"/>
      <c r="LKO12" s="85"/>
      <c r="LKP12" s="85"/>
      <c r="LKQ12" s="85"/>
      <c r="LKR12" s="85"/>
      <c r="LKS12" s="85"/>
      <c r="LKT12" s="85"/>
      <c r="LKU12" s="85"/>
      <c r="LKV12" s="85"/>
      <c r="LKW12" s="85"/>
      <c r="LKX12" s="85"/>
      <c r="LKY12" s="85"/>
      <c r="LKZ12" s="85"/>
      <c r="LLA12" s="85"/>
      <c r="LLB12" s="85"/>
      <c r="LLC12" s="85"/>
      <c r="LLD12" s="85"/>
      <c r="LLE12" s="85"/>
      <c r="LLF12" s="85"/>
      <c r="LLG12" s="85"/>
      <c r="LLH12" s="85"/>
      <c r="LLI12" s="85"/>
      <c r="LLJ12" s="85"/>
      <c r="LLK12" s="85"/>
      <c r="LLL12" s="85"/>
      <c r="LLM12" s="85"/>
      <c r="LLN12" s="85"/>
      <c r="LLO12" s="85"/>
      <c r="LLP12" s="85"/>
      <c r="LLQ12" s="85"/>
      <c r="LLR12" s="85"/>
      <c r="LLS12" s="85"/>
      <c r="LLT12" s="85"/>
      <c r="LLU12" s="85"/>
      <c r="LLV12" s="85"/>
      <c r="LLW12" s="85"/>
      <c r="LLX12" s="85"/>
      <c r="LLY12" s="85"/>
      <c r="LLZ12" s="85"/>
      <c r="LMA12" s="85"/>
      <c r="LMB12" s="85"/>
      <c r="LMC12" s="85"/>
      <c r="LMD12" s="85"/>
      <c r="LME12" s="85"/>
      <c r="LMF12" s="85"/>
      <c r="LMG12" s="85"/>
      <c r="LMH12" s="85"/>
      <c r="LMI12" s="85"/>
      <c r="LMJ12" s="85"/>
      <c r="LMK12" s="85"/>
      <c r="LML12" s="85"/>
      <c r="LMM12" s="85"/>
      <c r="LMN12" s="85"/>
      <c r="LMO12" s="85"/>
      <c r="LMP12" s="85"/>
      <c r="LMQ12" s="85"/>
      <c r="LMR12" s="85"/>
      <c r="LMS12" s="85"/>
      <c r="LMT12" s="85"/>
      <c r="LMU12" s="85"/>
      <c r="LMV12" s="85"/>
      <c r="LMW12" s="85"/>
      <c r="LMX12" s="85"/>
      <c r="LMY12" s="85"/>
      <c r="LMZ12" s="85"/>
      <c r="LNA12" s="85"/>
      <c r="LNB12" s="85"/>
      <c r="LNC12" s="85"/>
      <c r="LND12" s="85"/>
      <c r="LNE12" s="85"/>
      <c r="LNF12" s="85"/>
      <c r="LNG12" s="85"/>
      <c r="LNH12" s="85"/>
      <c r="LNI12" s="85"/>
      <c r="LNJ12" s="85"/>
      <c r="LNK12" s="85"/>
      <c r="LNL12" s="85"/>
      <c r="LNM12" s="85"/>
      <c r="LNN12" s="85"/>
      <c r="LNO12" s="85"/>
      <c r="LNP12" s="85"/>
      <c r="LNQ12" s="85"/>
      <c r="LNR12" s="85"/>
      <c r="LNS12" s="85"/>
      <c r="LNT12" s="85"/>
      <c r="LNU12" s="85"/>
      <c r="LNV12" s="85"/>
      <c r="LNW12" s="85"/>
      <c r="LNX12" s="85"/>
      <c r="LNY12" s="85"/>
      <c r="LNZ12" s="85"/>
      <c r="LOA12" s="85"/>
      <c r="LOB12" s="85"/>
      <c r="LOC12" s="85"/>
      <c r="LOD12" s="85"/>
      <c r="LOE12" s="85"/>
      <c r="LOF12" s="85"/>
      <c r="LOG12" s="85"/>
      <c r="LOH12" s="85"/>
      <c r="LOI12" s="85"/>
      <c r="LOJ12" s="85"/>
      <c r="LOK12" s="85"/>
      <c r="LOL12" s="85"/>
      <c r="LOM12" s="85"/>
      <c r="LON12" s="85"/>
      <c r="LOO12" s="85"/>
      <c r="LOP12" s="85"/>
      <c r="LOQ12" s="85"/>
      <c r="LOR12" s="85"/>
      <c r="LOS12" s="85"/>
      <c r="LOT12" s="85"/>
      <c r="LOU12" s="85"/>
      <c r="LOV12" s="85"/>
      <c r="LOW12" s="85"/>
      <c r="LOX12" s="85"/>
      <c r="LOY12" s="85"/>
      <c r="LOZ12" s="85"/>
      <c r="LPA12" s="85"/>
      <c r="LPB12" s="85"/>
      <c r="LPC12" s="85"/>
      <c r="LPD12" s="85"/>
      <c r="LPE12" s="85"/>
      <c r="LPF12" s="85"/>
      <c r="LPG12" s="85"/>
      <c r="LPH12" s="85"/>
      <c r="LPI12" s="85"/>
      <c r="LPJ12" s="85"/>
      <c r="LPK12" s="85"/>
      <c r="LPL12" s="85"/>
      <c r="LPM12" s="85"/>
      <c r="LPN12" s="85"/>
      <c r="LPO12" s="85"/>
      <c r="LPP12" s="85"/>
      <c r="LPQ12" s="85"/>
      <c r="LPR12" s="85"/>
      <c r="LPS12" s="85"/>
      <c r="LPT12" s="85"/>
      <c r="LPU12" s="85"/>
      <c r="LPV12" s="85"/>
      <c r="LPW12" s="85"/>
      <c r="LPX12" s="85"/>
      <c r="LPY12" s="85"/>
      <c r="LPZ12" s="85"/>
      <c r="LQA12" s="85"/>
      <c r="LQB12" s="85"/>
      <c r="LQC12" s="85"/>
      <c r="LQD12" s="85"/>
      <c r="LQE12" s="85"/>
      <c r="LQF12" s="85"/>
      <c r="LQG12" s="85"/>
      <c r="LQH12" s="85"/>
      <c r="LQI12" s="85"/>
      <c r="LQJ12" s="85"/>
      <c r="LQK12" s="85"/>
      <c r="LQL12" s="85"/>
      <c r="LQM12" s="85"/>
      <c r="LQN12" s="85"/>
      <c r="LQO12" s="85"/>
      <c r="LQP12" s="85"/>
      <c r="LQQ12" s="85"/>
      <c r="LQR12" s="85"/>
      <c r="LQS12" s="85"/>
      <c r="LQT12" s="85"/>
      <c r="LQU12" s="85"/>
      <c r="LQV12" s="85"/>
      <c r="LQW12" s="85"/>
      <c r="LQX12" s="85"/>
      <c r="LQY12" s="85"/>
      <c r="LQZ12" s="85"/>
      <c r="LRA12" s="85"/>
      <c r="LRB12" s="85"/>
      <c r="LRC12" s="85"/>
      <c r="LRD12" s="85"/>
      <c r="LRE12" s="85"/>
      <c r="LRF12" s="85"/>
      <c r="LRG12" s="85"/>
      <c r="LRH12" s="85"/>
      <c r="LRI12" s="85"/>
      <c r="LRJ12" s="85"/>
      <c r="LRK12" s="85"/>
      <c r="LRL12" s="85"/>
      <c r="LRM12" s="85"/>
      <c r="LRN12" s="85"/>
      <c r="LRO12" s="85"/>
      <c r="LRP12" s="85"/>
      <c r="LRQ12" s="85"/>
      <c r="LRR12" s="85"/>
      <c r="LRS12" s="85"/>
      <c r="LRT12" s="85"/>
      <c r="LRU12" s="85"/>
      <c r="LRV12" s="85"/>
      <c r="LRW12" s="85"/>
      <c r="LRX12" s="85"/>
      <c r="LRY12" s="85"/>
      <c r="LRZ12" s="85"/>
      <c r="LSA12" s="85"/>
      <c r="LSB12" s="85"/>
      <c r="LSC12" s="85"/>
      <c r="LSD12" s="85"/>
      <c r="LSE12" s="85"/>
      <c r="LSF12" s="85"/>
      <c r="LSG12" s="85"/>
      <c r="LSH12" s="85"/>
      <c r="LSI12" s="85"/>
      <c r="LSJ12" s="85"/>
      <c r="LSK12" s="85"/>
      <c r="LSL12" s="85"/>
      <c r="LSM12" s="85"/>
      <c r="LSN12" s="85"/>
      <c r="LSO12" s="85"/>
      <c r="LSP12" s="85"/>
      <c r="LSQ12" s="85"/>
      <c r="LSR12" s="85"/>
      <c r="LSS12" s="85"/>
      <c r="LST12" s="85"/>
      <c r="LSU12" s="85"/>
      <c r="LSV12" s="85"/>
      <c r="LSW12" s="85"/>
      <c r="LSX12" s="85"/>
      <c r="LSY12" s="85"/>
      <c r="LSZ12" s="85"/>
      <c r="LTA12" s="85"/>
      <c r="LTB12" s="85"/>
      <c r="LTC12" s="85"/>
      <c r="LTD12" s="85"/>
      <c r="LTE12" s="85"/>
      <c r="LTF12" s="85"/>
      <c r="LTG12" s="85"/>
      <c r="LTH12" s="85"/>
      <c r="LTI12" s="85"/>
      <c r="LTJ12" s="85"/>
      <c r="LTK12" s="85"/>
      <c r="LTL12" s="85"/>
      <c r="LTM12" s="85"/>
      <c r="LTN12" s="85"/>
      <c r="LTO12" s="85"/>
      <c r="LTP12" s="85"/>
      <c r="LTQ12" s="85"/>
      <c r="LTR12" s="85"/>
      <c r="LTS12" s="85"/>
      <c r="LTT12" s="85"/>
      <c r="LTU12" s="85"/>
      <c r="LTV12" s="85"/>
      <c r="LTW12" s="85"/>
      <c r="LTX12" s="85"/>
      <c r="LTY12" s="85"/>
      <c r="LTZ12" s="85"/>
      <c r="LUA12" s="85"/>
      <c r="LUB12" s="85"/>
      <c r="LUC12" s="85"/>
      <c r="LUD12" s="85"/>
      <c r="LUE12" s="85"/>
      <c r="LUF12" s="85"/>
      <c r="LUG12" s="85"/>
      <c r="LUH12" s="85"/>
      <c r="LUI12" s="85"/>
      <c r="LUJ12" s="85"/>
      <c r="LUK12" s="85"/>
      <c r="LUL12" s="85"/>
      <c r="LUM12" s="85"/>
      <c r="LUN12" s="85"/>
      <c r="LUO12" s="85"/>
      <c r="LUP12" s="85"/>
      <c r="LUQ12" s="85"/>
      <c r="LUR12" s="85"/>
      <c r="LUS12" s="85"/>
      <c r="LUT12" s="85"/>
      <c r="LUU12" s="85"/>
      <c r="LUV12" s="85"/>
      <c r="LUW12" s="85"/>
      <c r="LUX12" s="85"/>
      <c r="LUY12" s="85"/>
      <c r="LUZ12" s="85"/>
      <c r="LVA12" s="85"/>
      <c r="LVB12" s="85"/>
      <c r="LVC12" s="85"/>
      <c r="LVD12" s="85"/>
      <c r="LVE12" s="85"/>
      <c r="LVF12" s="85"/>
      <c r="LVG12" s="85"/>
      <c r="LVH12" s="85"/>
      <c r="LVI12" s="85"/>
      <c r="LVJ12" s="85"/>
      <c r="LVK12" s="85"/>
      <c r="LVL12" s="85"/>
      <c r="LVM12" s="85"/>
      <c r="LVN12" s="85"/>
      <c r="LVO12" s="85"/>
      <c r="LVP12" s="85"/>
      <c r="LVQ12" s="85"/>
      <c r="LVR12" s="85"/>
      <c r="LVS12" s="85"/>
      <c r="LVT12" s="85"/>
      <c r="LVU12" s="85"/>
      <c r="LVV12" s="85"/>
      <c r="LVW12" s="85"/>
      <c r="LVX12" s="85"/>
      <c r="LVY12" s="85"/>
      <c r="LVZ12" s="85"/>
      <c r="LWA12" s="85"/>
      <c r="LWB12" s="85"/>
      <c r="LWC12" s="85"/>
      <c r="LWD12" s="85"/>
      <c r="LWE12" s="85"/>
      <c r="LWF12" s="85"/>
      <c r="LWG12" s="85"/>
      <c r="LWH12" s="85"/>
      <c r="LWI12" s="85"/>
      <c r="LWJ12" s="85"/>
      <c r="LWK12" s="85"/>
      <c r="LWL12" s="85"/>
      <c r="LWM12" s="85"/>
      <c r="LWN12" s="85"/>
      <c r="LWO12" s="85"/>
      <c r="LWP12" s="85"/>
      <c r="LWQ12" s="85"/>
      <c r="LWR12" s="85"/>
      <c r="LWS12" s="85"/>
      <c r="LWT12" s="85"/>
      <c r="LWU12" s="85"/>
      <c r="LWV12" s="85"/>
      <c r="LWW12" s="85"/>
      <c r="LWX12" s="85"/>
      <c r="LWY12" s="85"/>
      <c r="LWZ12" s="85"/>
      <c r="LXA12" s="85"/>
      <c r="LXB12" s="85"/>
      <c r="LXC12" s="85"/>
      <c r="LXD12" s="85"/>
      <c r="LXE12" s="85"/>
      <c r="LXF12" s="85"/>
      <c r="LXG12" s="85"/>
      <c r="LXH12" s="85"/>
      <c r="LXI12" s="85"/>
      <c r="LXJ12" s="85"/>
      <c r="LXK12" s="85"/>
      <c r="LXL12" s="85"/>
      <c r="LXM12" s="85"/>
      <c r="LXN12" s="85"/>
      <c r="LXO12" s="85"/>
      <c r="LXP12" s="85"/>
      <c r="LXQ12" s="85"/>
      <c r="LXR12" s="85"/>
      <c r="LXS12" s="85"/>
      <c r="LXT12" s="85"/>
      <c r="LXU12" s="85"/>
      <c r="LXV12" s="85"/>
      <c r="LXW12" s="85"/>
      <c r="LXX12" s="85"/>
      <c r="LXY12" s="85"/>
      <c r="LXZ12" s="85"/>
      <c r="LYA12" s="85"/>
      <c r="LYB12" s="85"/>
      <c r="LYC12" s="85"/>
      <c r="LYD12" s="85"/>
      <c r="LYE12" s="85"/>
      <c r="LYF12" s="85"/>
      <c r="LYG12" s="85"/>
      <c r="LYH12" s="85"/>
      <c r="LYI12" s="85"/>
      <c r="LYJ12" s="85"/>
      <c r="LYK12" s="85"/>
      <c r="LYL12" s="85"/>
      <c r="LYM12" s="85"/>
      <c r="LYN12" s="85"/>
      <c r="LYO12" s="85"/>
      <c r="LYP12" s="85"/>
      <c r="LYQ12" s="85"/>
      <c r="LYR12" s="85"/>
      <c r="LYS12" s="85"/>
      <c r="LYT12" s="85"/>
      <c r="LYU12" s="85"/>
      <c r="LYV12" s="85"/>
      <c r="LYW12" s="85"/>
      <c r="LYX12" s="85"/>
      <c r="LYY12" s="85"/>
      <c r="LYZ12" s="85"/>
      <c r="LZA12" s="85"/>
      <c r="LZB12" s="85"/>
      <c r="LZC12" s="85"/>
      <c r="LZD12" s="85"/>
      <c r="LZE12" s="85"/>
      <c r="LZF12" s="85"/>
      <c r="LZG12" s="85"/>
      <c r="LZH12" s="85"/>
      <c r="LZI12" s="85"/>
      <c r="LZJ12" s="85"/>
      <c r="LZK12" s="85"/>
      <c r="LZL12" s="85"/>
      <c r="LZM12" s="85"/>
      <c r="LZN12" s="85"/>
      <c r="LZO12" s="85"/>
      <c r="LZP12" s="85"/>
      <c r="LZQ12" s="85"/>
      <c r="LZR12" s="85"/>
      <c r="LZS12" s="85"/>
      <c r="LZT12" s="85"/>
      <c r="LZU12" s="85"/>
      <c r="LZV12" s="85"/>
      <c r="LZW12" s="85"/>
      <c r="LZX12" s="85"/>
      <c r="LZY12" s="85"/>
      <c r="LZZ12" s="85"/>
      <c r="MAA12" s="85"/>
      <c r="MAB12" s="85"/>
      <c r="MAC12" s="85"/>
      <c r="MAD12" s="85"/>
      <c r="MAE12" s="85"/>
      <c r="MAF12" s="85"/>
      <c r="MAG12" s="85"/>
      <c r="MAH12" s="85"/>
      <c r="MAI12" s="85"/>
      <c r="MAJ12" s="85"/>
      <c r="MAK12" s="85"/>
      <c r="MAL12" s="85"/>
      <c r="MAM12" s="85"/>
      <c r="MAN12" s="85"/>
      <c r="MAO12" s="85"/>
      <c r="MAP12" s="85"/>
      <c r="MAQ12" s="85"/>
      <c r="MAR12" s="85"/>
      <c r="MAS12" s="85"/>
      <c r="MAT12" s="85"/>
      <c r="MAU12" s="85"/>
      <c r="MAV12" s="85"/>
      <c r="MAW12" s="85"/>
      <c r="MAX12" s="85"/>
      <c r="MAY12" s="85"/>
      <c r="MAZ12" s="85"/>
      <c r="MBA12" s="85"/>
      <c r="MBB12" s="85"/>
      <c r="MBC12" s="85"/>
      <c r="MBD12" s="85"/>
      <c r="MBE12" s="85"/>
      <c r="MBF12" s="85"/>
      <c r="MBG12" s="85"/>
      <c r="MBH12" s="85"/>
      <c r="MBI12" s="85"/>
      <c r="MBJ12" s="85"/>
      <c r="MBK12" s="85"/>
      <c r="MBL12" s="85"/>
      <c r="MBM12" s="85"/>
      <c r="MBN12" s="85"/>
      <c r="MBO12" s="85"/>
      <c r="MBP12" s="85"/>
      <c r="MBQ12" s="85"/>
      <c r="MBR12" s="85"/>
      <c r="MBS12" s="85"/>
      <c r="MBT12" s="85"/>
      <c r="MBU12" s="85"/>
      <c r="MBV12" s="85"/>
      <c r="MBW12" s="85"/>
      <c r="MBX12" s="85"/>
      <c r="MBY12" s="85"/>
      <c r="MBZ12" s="85"/>
      <c r="MCA12" s="85"/>
      <c r="MCB12" s="85"/>
      <c r="MCC12" s="85"/>
      <c r="MCD12" s="85"/>
      <c r="MCE12" s="85"/>
      <c r="MCF12" s="85"/>
      <c r="MCG12" s="85"/>
      <c r="MCH12" s="85"/>
      <c r="MCI12" s="85"/>
      <c r="MCJ12" s="85"/>
      <c r="MCK12" s="85"/>
      <c r="MCL12" s="85"/>
      <c r="MCM12" s="85"/>
      <c r="MCN12" s="85"/>
      <c r="MCO12" s="85"/>
      <c r="MCP12" s="85"/>
      <c r="MCQ12" s="85"/>
      <c r="MCR12" s="85"/>
      <c r="MCS12" s="85"/>
      <c r="MCT12" s="85"/>
      <c r="MCU12" s="85"/>
      <c r="MCV12" s="85"/>
      <c r="MCW12" s="85"/>
      <c r="MCX12" s="85"/>
      <c r="MCY12" s="85"/>
      <c r="MCZ12" s="85"/>
      <c r="MDA12" s="85"/>
      <c r="MDB12" s="85"/>
      <c r="MDC12" s="85"/>
      <c r="MDD12" s="85"/>
      <c r="MDE12" s="85"/>
      <c r="MDF12" s="85"/>
      <c r="MDG12" s="85"/>
      <c r="MDH12" s="85"/>
      <c r="MDI12" s="85"/>
      <c r="MDJ12" s="85"/>
      <c r="MDK12" s="85"/>
      <c r="MDL12" s="85"/>
      <c r="MDM12" s="85"/>
      <c r="MDN12" s="85"/>
      <c r="MDO12" s="85"/>
      <c r="MDP12" s="85"/>
      <c r="MDQ12" s="85"/>
      <c r="MDR12" s="85"/>
      <c r="MDS12" s="85"/>
      <c r="MDT12" s="85"/>
      <c r="MDU12" s="85"/>
      <c r="MDV12" s="85"/>
      <c r="MDW12" s="85"/>
      <c r="MDX12" s="85"/>
      <c r="MDY12" s="85"/>
      <c r="MDZ12" s="85"/>
      <c r="MEA12" s="85"/>
      <c r="MEB12" s="85"/>
      <c r="MEC12" s="85"/>
      <c r="MED12" s="85"/>
      <c r="MEE12" s="85"/>
      <c r="MEF12" s="85"/>
      <c r="MEG12" s="85"/>
      <c r="MEH12" s="85"/>
      <c r="MEI12" s="85"/>
      <c r="MEJ12" s="85"/>
      <c r="MEK12" s="85"/>
      <c r="MEL12" s="85"/>
      <c r="MEM12" s="85"/>
      <c r="MEN12" s="85"/>
      <c r="MEO12" s="85"/>
      <c r="MEP12" s="85"/>
      <c r="MEQ12" s="85"/>
      <c r="MER12" s="85"/>
      <c r="MES12" s="85"/>
      <c r="MET12" s="85"/>
      <c r="MEU12" s="85"/>
      <c r="MEV12" s="85"/>
      <c r="MEW12" s="85"/>
      <c r="MEX12" s="85"/>
      <c r="MEY12" s="85"/>
      <c r="MEZ12" s="85"/>
      <c r="MFA12" s="85"/>
      <c r="MFB12" s="85"/>
      <c r="MFC12" s="85"/>
      <c r="MFD12" s="85"/>
      <c r="MFE12" s="85"/>
      <c r="MFF12" s="85"/>
      <c r="MFG12" s="85"/>
      <c r="MFH12" s="85"/>
      <c r="MFI12" s="85"/>
      <c r="MFJ12" s="85"/>
      <c r="MFK12" s="85"/>
      <c r="MFL12" s="85"/>
      <c r="MFM12" s="85"/>
      <c r="MFN12" s="85"/>
      <c r="MFO12" s="85"/>
      <c r="MFP12" s="85"/>
      <c r="MFQ12" s="85"/>
      <c r="MFR12" s="85"/>
      <c r="MFS12" s="85"/>
      <c r="MFT12" s="85"/>
      <c r="MFU12" s="85"/>
      <c r="MFV12" s="85"/>
      <c r="MFW12" s="85"/>
      <c r="MFX12" s="85"/>
      <c r="MFY12" s="85"/>
      <c r="MFZ12" s="85"/>
      <c r="MGA12" s="85"/>
      <c r="MGB12" s="85"/>
      <c r="MGC12" s="85"/>
      <c r="MGD12" s="85"/>
      <c r="MGE12" s="85"/>
      <c r="MGF12" s="85"/>
      <c r="MGG12" s="85"/>
      <c r="MGH12" s="85"/>
      <c r="MGI12" s="85"/>
      <c r="MGJ12" s="85"/>
      <c r="MGK12" s="85"/>
      <c r="MGL12" s="85"/>
      <c r="MGM12" s="85"/>
      <c r="MGN12" s="85"/>
      <c r="MGO12" s="85"/>
      <c r="MGP12" s="85"/>
      <c r="MGQ12" s="85"/>
      <c r="MGR12" s="85"/>
      <c r="MGS12" s="85"/>
      <c r="MGT12" s="85"/>
      <c r="MGU12" s="85"/>
      <c r="MGV12" s="85"/>
      <c r="MGW12" s="85"/>
      <c r="MGX12" s="85"/>
      <c r="MGY12" s="85"/>
      <c r="MGZ12" s="85"/>
      <c r="MHA12" s="85"/>
      <c r="MHB12" s="85"/>
      <c r="MHC12" s="85"/>
      <c r="MHD12" s="85"/>
      <c r="MHE12" s="85"/>
      <c r="MHF12" s="85"/>
      <c r="MHG12" s="85"/>
      <c r="MHH12" s="85"/>
      <c r="MHI12" s="85"/>
      <c r="MHJ12" s="85"/>
      <c r="MHK12" s="85"/>
      <c r="MHL12" s="85"/>
      <c r="MHM12" s="85"/>
      <c r="MHN12" s="85"/>
      <c r="MHO12" s="85"/>
      <c r="MHP12" s="85"/>
      <c r="MHQ12" s="85"/>
      <c r="MHR12" s="85"/>
      <c r="MHS12" s="85"/>
      <c r="MHT12" s="85"/>
      <c r="MHU12" s="85"/>
      <c r="MHV12" s="85"/>
      <c r="MHW12" s="85"/>
      <c r="MHX12" s="85"/>
      <c r="MHY12" s="85"/>
      <c r="MHZ12" s="85"/>
      <c r="MIA12" s="85"/>
      <c r="MIB12" s="85"/>
      <c r="MIC12" s="85"/>
      <c r="MID12" s="85"/>
      <c r="MIE12" s="85"/>
      <c r="MIF12" s="85"/>
      <c r="MIG12" s="85"/>
      <c r="MIH12" s="85"/>
      <c r="MII12" s="85"/>
      <c r="MIJ12" s="85"/>
      <c r="MIK12" s="85"/>
      <c r="MIL12" s="85"/>
      <c r="MIM12" s="85"/>
      <c r="MIN12" s="85"/>
      <c r="MIO12" s="85"/>
      <c r="MIP12" s="85"/>
      <c r="MIQ12" s="85"/>
      <c r="MIR12" s="85"/>
      <c r="MIS12" s="85"/>
      <c r="MIT12" s="85"/>
      <c r="MIU12" s="85"/>
      <c r="MIV12" s="85"/>
      <c r="MIW12" s="85"/>
      <c r="MIX12" s="85"/>
      <c r="MIY12" s="85"/>
      <c r="MIZ12" s="85"/>
      <c r="MJA12" s="85"/>
      <c r="MJB12" s="85"/>
      <c r="MJC12" s="85"/>
      <c r="MJD12" s="85"/>
      <c r="MJE12" s="85"/>
      <c r="MJF12" s="85"/>
      <c r="MJG12" s="85"/>
      <c r="MJH12" s="85"/>
      <c r="MJI12" s="85"/>
      <c r="MJJ12" s="85"/>
      <c r="MJK12" s="85"/>
      <c r="MJL12" s="85"/>
      <c r="MJM12" s="85"/>
      <c r="MJN12" s="85"/>
      <c r="MJO12" s="85"/>
      <c r="MJP12" s="85"/>
      <c r="MJQ12" s="85"/>
      <c r="MJR12" s="85"/>
      <c r="MJS12" s="85"/>
      <c r="MJT12" s="85"/>
      <c r="MJU12" s="85"/>
      <c r="MJV12" s="85"/>
      <c r="MJW12" s="85"/>
      <c r="MJX12" s="85"/>
      <c r="MJY12" s="85"/>
      <c r="MJZ12" s="85"/>
      <c r="MKA12" s="85"/>
      <c r="MKB12" s="85"/>
      <c r="MKC12" s="85"/>
      <c r="MKD12" s="85"/>
      <c r="MKE12" s="85"/>
      <c r="MKF12" s="85"/>
      <c r="MKG12" s="85"/>
      <c r="MKH12" s="85"/>
      <c r="MKI12" s="85"/>
      <c r="MKJ12" s="85"/>
      <c r="MKK12" s="85"/>
      <c r="MKL12" s="85"/>
      <c r="MKM12" s="85"/>
      <c r="MKN12" s="85"/>
      <c r="MKO12" s="85"/>
      <c r="MKP12" s="85"/>
      <c r="MKQ12" s="85"/>
      <c r="MKR12" s="85"/>
      <c r="MKS12" s="85"/>
      <c r="MKT12" s="85"/>
      <c r="MKU12" s="85"/>
      <c r="MKV12" s="85"/>
      <c r="MKW12" s="85"/>
      <c r="MKX12" s="85"/>
      <c r="MKY12" s="85"/>
      <c r="MKZ12" s="85"/>
      <c r="MLA12" s="85"/>
      <c r="MLB12" s="85"/>
      <c r="MLC12" s="85"/>
      <c r="MLD12" s="85"/>
      <c r="MLE12" s="85"/>
      <c r="MLF12" s="85"/>
      <c r="MLG12" s="85"/>
      <c r="MLH12" s="85"/>
      <c r="MLI12" s="85"/>
      <c r="MLJ12" s="85"/>
      <c r="MLK12" s="85"/>
      <c r="MLL12" s="85"/>
      <c r="MLM12" s="85"/>
      <c r="MLN12" s="85"/>
      <c r="MLO12" s="85"/>
      <c r="MLP12" s="85"/>
      <c r="MLQ12" s="85"/>
      <c r="MLR12" s="85"/>
      <c r="MLS12" s="85"/>
      <c r="MLT12" s="85"/>
      <c r="MLU12" s="85"/>
      <c r="MLV12" s="85"/>
      <c r="MLW12" s="85"/>
      <c r="MLX12" s="85"/>
      <c r="MLY12" s="85"/>
      <c r="MLZ12" s="85"/>
      <c r="MMA12" s="85"/>
      <c r="MMB12" s="85"/>
      <c r="MMC12" s="85"/>
      <c r="MMD12" s="85"/>
      <c r="MME12" s="85"/>
      <c r="MMF12" s="85"/>
      <c r="MMG12" s="85"/>
      <c r="MMH12" s="85"/>
      <c r="MMI12" s="85"/>
      <c r="MMJ12" s="85"/>
      <c r="MMK12" s="85"/>
      <c r="MML12" s="85"/>
      <c r="MMM12" s="85"/>
      <c r="MMN12" s="85"/>
      <c r="MMO12" s="85"/>
      <c r="MMP12" s="85"/>
      <c r="MMQ12" s="85"/>
      <c r="MMR12" s="85"/>
      <c r="MMS12" s="85"/>
      <c r="MMT12" s="85"/>
      <c r="MMU12" s="85"/>
      <c r="MMV12" s="85"/>
      <c r="MMW12" s="85"/>
      <c r="MMX12" s="85"/>
      <c r="MMY12" s="85"/>
      <c r="MMZ12" s="85"/>
      <c r="MNA12" s="85"/>
      <c r="MNB12" s="85"/>
      <c r="MNC12" s="85"/>
      <c r="MND12" s="85"/>
      <c r="MNE12" s="85"/>
      <c r="MNF12" s="85"/>
      <c r="MNG12" s="85"/>
      <c r="MNH12" s="85"/>
      <c r="MNI12" s="85"/>
      <c r="MNJ12" s="85"/>
      <c r="MNK12" s="85"/>
      <c r="MNL12" s="85"/>
      <c r="MNM12" s="85"/>
      <c r="MNN12" s="85"/>
      <c r="MNO12" s="85"/>
      <c r="MNP12" s="85"/>
      <c r="MNQ12" s="85"/>
      <c r="MNR12" s="85"/>
      <c r="MNS12" s="85"/>
      <c r="MNT12" s="85"/>
      <c r="MNU12" s="85"/>
      <c r="MNV12" s="85"/>
      <c r="MNW12" s="85"/>
      <c r="MNX12" s="85"/>
      <c r="MNY12" s="85"/>
      <c r="MNZ12" s="85"/>
      <c r="MOA12" s="85"/>
      <c r="MOB12" s="85"/>
      <c r="MOC12" s="85"/>
      <c r="MOD12" s="85"/>
      <c r="MOE12" s="85"/>
      <c r="MOF12" s="85"/>
      <c r="MOG12" s="85"/>
      <c r="MOH12" s="85"/>
      <c r="MOI12" s="85"/>
      <c r="MOJ12" s="85"/>
      <c r="MOK12" s="85"/>
      <c r="MOL12" s="85"/>
      <c r="MOM12" s="85"/>
      <c r="MON12" s="85"/>
      <c r="MOO12" s="85"/>
      <c r="MOP12" s="85"/>
      <c r="MOQ12" s="85"/>
      <c r="MOR12" s="85"/>
      <c r="MOS12" s="85"/>
      <c r="MOT12" s="85"/>
      <c r="MOU12" s="85"/>
      <c r="MOV12" s="85"/>
      <c r="MOW12" s="85"/>
      <c r="MOX12" s="85"/>
      <c r="MOY12" s="85"/>
      <c r="MOZ12" s="85"/>
      <c r="MPA12" s="85"/>
      <c r="MPB12" s="85"/>
      <c r="MPC12" s="85"/>
      <c r="MPD12" s="85"/>
      <c r="MPE12" s="85"/>
      <c r="MPF12" s="85"/>
      <c r="MPG12" s="85"/>
      <c r="MPH12" s="85"/>
      <c r="MPI12" s="85"/>
      <c r="MPJ12" s="85"/>
      <c r="MPK12" s="85"/>
      <c r="MPL12" s="85"/>
      <c r="MPM12" s="85"/>
      <c r="MPN12" s="85"/>
      <c r="MPO12" s="85"/>
      <c r="MPP12" s="85"/>
      <c r="MPQ12" s="85"/>
      <c r="MPR12" s="85"/>
      <c r="MPS12" s="85"/>
      <c r="MPT12" s="85"/>
      <c r="MPU12" s="85"/>
      <c r="MPV12" s="85"/>
      <c r="MPW12" s="85"/>
      <c r="MPX12" s="85"/>
      <c r="MPY12" s="85"/>
      <c r="MPZ12" s="85"/>
      <c r="MQA12" s="85"/>
      <c r="MQB12" s="85"/>
      <c r="MQC12" s="85"/>
      <c r="MQD12" s="85"/>
      <c r="MQE12" s="85"/>
      <c r="MQF12" s="85"/>
      <c r="MQG12" s="85"/>
      <c r="MQH12" s="85"/>
      <c r="MQI12" s="85"/>
      <c r="MQJ12" s="85"/>
      <c r="MQK12" s="85"/>
      <c r="MQL12" s="85"/>
      <c r="MQM12" s="85"/>
      <c r="MQN12" s="85"/>
      <c r="MQO12" s="85"/>
      <c r="MQP12" s="85"/>
      <c r="MQQ12" s="85"/>
      <c r="MQR12" s="85"/>
      <c r="MQS12" s="85"/>
      <c r="MQT12" s="85"/>
      <c r="MQU12" s="85"/>
      <c r="MQV12" s="85"/>
      <c r="MQW12" s="85"/>
      <c r="MQX12" s="85"/>
      <c r="MQY12" s="85"/>
      <c r="MQZ12" s="85"/>
      <c r="MRA12" s="85"/>
      <c r="MRB12" s="85"/>
      <c r="MRC12" s="85"/>
      <c r="MRD12" s="85"/>
      <c r="MRE12" s="85"/>
      <c r="MRF12" s="85"/>
      <c r="MRG12" s="85"/>
      <c r="MRH12" s="85"/>
      <c r="MRI12" s="85"/>
      <c r="MRJ12" s="85"/>
      <c r="MRK12" s="85"/>
      <c r="MRL12" s="85"/>
      <c r="MRM12" s="85"/>
      <c r="MRN12" s="85"/>
      <c r="MRO12" s="85"/>
      <c r="MRP12" s="85"/>
      <c r="MRQ12" s="85"/>
      <c r="MRR12" s="85"/>
      <c r="MRS12" s="85"/>
      <c r="MRT12" s="85"/>
      <c r="MRU12" s="85"/>
      <c r="MRV12" s="85"/>
      <c r="MRW12" s="85"/>
      <c r="MRX12" s="85"/>
      <c r="MRY12" s="85"/>
      <c r="MRZ12" s="85"/>
      <c r="MSA12" s="85"/>
      <c r="MSB12" s="85"/>
      <c r="MSC12" s="85"/>
      <c r="MSD12" s="85"/>
      <c r="MSE12" s="85"/>
      <c r="MSF12" s="85"/>
      <c r="MSG12" s="85"/>
      <c r="MSH12" s="85"/>
      <c r="MSI12" s="85"/>
      <c r="MSJ12" s="85"/>
      <c r="MSK12" s="85"/>
      <c r="MSL12" s="85"/>
      <c r="MSM12" s="85"/>
      <c r="MSN12" s="85"/>
      <c r="MSO12" s="85"/>
      <c r="MSP12" s="85"/>
      <c r="MSQ12" s="85"/>
      <c r="MSR12" s="85"/>
      <c r="MSS12" s="85"/>
      <c r="MST12" s="85"/>
      <c r="MSU12" s="85"/>
      <c r="MSV12" s="85"/>
      <c r="MSW12" s="85"/>
      <c r="MSX12" s="85"/>
      <c r="MSY12" s="85"/>
      <c r="MSZ12" s="85"/>
      <c r="MTA12" s="85"/>
      <c r="MTB12" s="85"/>
      <c r="MTC12" s="85"/>
      <c r="MTD12" s="85"/>
      <c r="MTE12" s="85"/>
      <c r="MTF12" s="85"/>
      <c r="MTG12" s="85"/>
      <c r="MTH12" s="85"/>
      <c r="MTI12" s="85"/>
      <c r="MTJ12" s="85"/>
      <c r="MTK12" s="85"/>
      <c r="MTL12" s="85"/>
      <c r="MTM12" s="85"/>
      <c r="MTN12" s="85"/>
      <c r="MTO12" s="85"/>
      <c r="MTP12" s="85"/>
      <c r="MTQ12" s="85"/>
      <c r="MTR12" s="85"/>
      <c r="MTS12" s="85"/>
      <c r="MTT12" s="85"/>
      <c r="MTU12" s="85"/>
      <c r="MTV12" s="85"/>
      <c r="MTW12" s="85"/>
      <c r="MTX12" s="85"/>
      <c r="MTY12" s="85"/>
      <c r="MTZ12" s="85"/>
      <c r="MUA12" s="85"/>
      <c r="MUB12" s="85"/>
      <c r="MUC12" s="85"/>
      <c r="MUD12" s="85"/>
      <c r="MUE12" s="85"/>
      <c r="MUF12" s="85"/>
      <c r="MUG12" s="85"/>
      <c r="MUH12" s="85"/>
      <c r="MUI12" s="85"/>
      <c r="MUJ12" s="85"/>
      <c r="MUK12" s="85"/>
      <c r="MUL12" s="85"/>
      <c r="MUM12" s="85"/>
      <c r="MUN12" s="85"/>
      <c r="MUO12" s="85"/>
      <c r="MUP12" s="85"/>
      <c r="MUQ12" s="85"/>
      <c r="MUR12" s="85"/>
      <c r="MUS12" s="85"/>
      <c r="MUT12" s="85"/>
      <c r="MUU12" s="85"/>
      <c r="MUV12" s="85"/>
      <c r="MUW12" s="85"/>
      <c r="MUX12" s="85"/>
      <c r="MUY12" s="85"/>
      <c r="MUZ12" s="85"/>
      <c r="MVA12" s="85"/>
      <c r="MVB12" s="85"/>
      <c r="MVC12" s="85"/>
      <c r="MVD12" s="85"/>
      <c r="MVE12" s="85"/>
      <c r="MVF12" s="85"/>
      <c r="MVG12" s="85"/>
      <c r="MVH12" s="85"/>
      <c r="MVI12" s="85"/>
      <c r="MVJ12" s="85"/>
      <c r="MVK12" s="85"/>
      <c r="MVL12" s="85"/>
      <c r="MVM12" s="85"/>
      <c r="MVN12" s="85"/>
      <c r="MVO12" s="85"/>
      <c r="MVP12" s="85"/>
      <c r="MVQ12" s="85"/>
      <c r="MVR12" s="85"/>
      <c r="MVS12" s="85"/>
      <c r="MVT12" s="85"/>
      <c r="MVU12" s="85"/>
      <c r="MVV12" s="85"/>
      <c r="MVW12" s="85"/>
      <c r="MVX12" s="85"/>
      <c r="MVY12" s="85"/>
      <c r="MVZ12" s="85"/>
      <c r="MWA12" s="85"/>
      <c r="MWB12" s="85"/>
      <c r="MWC12" s="85"/>
      <c r="MWD12" s="85"/>
      <c r="MWE12" s="85"/>
      <c r="MWF12" s="85"/>
      <c r="MWG12" s="85"/>
      <c r="MWH12" s="85"/>
      <c r="MWI12" s="85"/>
      <c r="MWJ12" s="85"/>
      <c r="MWK12" s="85"/>
      <c r="MWL12" s="85"/>
      <c r="MWM12" s="85"/>
      <c r="MWN12" s="85"/>
      <c r="MWO12" s="85"/>
      <c r="MWP12" s="85"/>
      <c r="MWQ12" s="85"/>
      <c r="MWR12" s="85"/>
      <c r="MWS12" s="85"/>
      <c r="MWT12" s="85"/>
      <c r="MWU12" s="85"/>
      <c r="MWV12" s="85"/>
      <c r="MWW12" s="85"/>
      <c r="MWX12" s="85"/>
      <c r="MWY12" s="85"/>
      <c r="MWZ12" s="85"/>
      <c r="MXA12" s="85"/>
      <c r="MXB12" s="85"/>
      <c r="MXC12" s="85"/>
      <c r="MXD12" s="85"/>
      <c r="MXE12" s="85"/>
      <c r="MXF12" s="85"/>
      <c r="MXG12" s="85"/>
      <c r="MXH12" s="85"/>
      <c r="MXI12" s="85"/>
      <c r="MXJ12" s="85"/>
      <c r="MXK12" s="85"/>
      <c r="MXL12" s="85"/>
      <c r="MXM12" s="85"/>
      <c r="MXN12" s="85"/>
      <c r="MXO12" s="85"/>
      <c r="MXP12" s="85"/>
      <c r="MXQ12" s="85"/>
      <c r="MXR12" s="85"/>
      <c r="MXS12" s="85"/>
      <c r="MXT12" s="85"/>
      <c r="MXU12" s="85"/>
      <c r="MXV12" s="85"/>
      <c r="MXW12" s="85"/>
      <c r="MXX12" s="85"/>
      <c r="MXY12" s="85"/>
      <c r="MXZ12" s="85"/>
      <c r="MYA12" s="85"/>
      <c r="MYB12" s="85"/>
      <c r="MYC12" s="85"/>
      <c r="MYD12" s="85"/>
      <c r="MYE12" s="85"/>
      <c r="MYF12" s="85"/>
      <c r="MYG12" s="85"/>
      <c r="MYH12" s="85"/>
      <c r="MYI12" s="85"/>
      <c r="MYJ12" s="85"/>
      <c r="MYK12" s="85"/>
      <c r="MYL12" s="85"/>
      <c r="MYM12" s="85"/>
      <c r="MYN12" s="85"/>
      <c r="MYO12" s="85"/>
      <c r="MYP12" s="85"/>
      <c r="MYQ12" s="85"/>
      <c r="MYR12" s="85"/>
      <c r="MYS12" s="85"/>
      <c r="MYT12" s="85"/>
      <c r="MYU12" s="85"/>
      <c r="MYV12" s="85"/>
      <c r="MYW12" s="85"/>
      <c r="MYX12" s="85"/>
      <c r="MYY12" s="85"/>
      <c r="MYZ12" s="85"/>
      <c r="MZA12" s="85"/>
      <c r="MZB12" s="85"/>
      <c r="MZC12" s="85"/>
      <c r="MZD12" s="85"/>
      <c r="MZE12" s="85"/>
      <c r="MZF12" s="85"/>
      <c r="MZG12" s="85"/>
      <c r="MZH12" s="85"/>
      <c r="MZI12" s="85"/>
      <c r="MZJ12" s="85"/>
      <c r="MZK12" s="85"/>
      <c r="MZL12" s="85"/>
      <c r="MZM12" s="85"/>
      <c r="MZN12" s="85"/>
      <c r="MZO12" s="85"/>
      <c r="MZP12" s="85"/>
      <c r="MZQ12" s="85"/>
      <c r="MZR12" s="85"/>
      <c r="MZS12" s="85"/>
      <c r="MZT12" s="85"/>
      <c r="MZU12" s="85"/>
      <c r="MZV12" s="85"/>
      <c r="MZW12" s="85"/>
      <c r="MZX12" s="85"/>
      <c r="MZY12" s="85"/>
      <c r="MZZ12" s="85"/>
      <c r="NAA12" s="85"/>
      <c r="NAB12" s="85"/>
      <c r="NAC12" s="85"/>
      <c r="NAD12" s="85"/>
      <c r="NAE12" s="85"/>
      <c r="NAF12" s="85"/>
      <c r="NAG12" s="85"/>
      <c r="NAH12" s="85"/>
      <c r="NAI12" s="85"/>
      <c r="NAJ12" s="85"/>
      <c r="NAK12" s="85"/>
      <c r="NAL12" s="85"/>
      <c r="NAM12" s="85"/>
      <c r="NAN12" s="85"/>
      <c r="NAO12" s="85"/>
      <c r="NAP12" s="85"/>
      <c r="NAQ12" s="85"/>
      <c r="NAR12" s="85"/>
      <c r="NAS12" s="85"/>
      <c r="NAT12" s="85"/>
      <c r="NAU12" s="85"/>
      <c r="NAV12" s="85"/>
      <c r="NAW12" s="85"/>
      <c r="NAX12" s="85"/>
      <c r="NAY12" s="85"/>
      <c r="NAZ12" s="85"/>
      <c r="NBA12" s="85"/>
      <c r="NBB12" s="85"/>
      <c r="NBC12" s="85"/>
      <c r="NBD12" s="85"/>
      <c r="NBE12" s="85"/>
      <c r="NBF12" s="85"/>
      <c r="NBG12" s="85"/>
      <c r="NBH12" s="85"/>
      <c r="NBI12" s="85"/>
      <c r="NBJ12" s="85"/>
      <c r="NBK12" s="85"/>
      <c r="NBL12" s="85"/>
      <c r="NBM12" s="85"/>
      <c r="NBN12" s="85"/>
      <c r="NBO12" s="85"/>
      <c r="NBP12" s="85"/>
      <c r="NBQ12" s="85"/>
      <c r="NBR12" s="85"/>
      <c r="NBS12" s="85"/>
      <c r="NBT12" s="85"/>
      <c r="NBU12" s="85"/>
      <c r="NBV12" s="85"/>
      <c r="NBW12" s="85"/>
      <c r="NBX12" s="85"/>
      <c r="NBY12" s="85"/>
      <c r="NBZ12" s="85"/>
      <c r="NCA12" s="85"/>
      <c r="NCB12" s="85"/>
      <c r="NCC12" s="85"/>
      <c r="NCD12" s="85"/>
      <c r="NCE12" s="85"/>
      <c r="NCF12" s="85"/>
      <c r="NCG12" s="85"/>
      <c r="NCH12" s="85"/>
      <c r="NCI12" s="85"/>
      <c r="NCJ12" s="85"/>
      <c r="NCK12" s="85"/>
      <c r="NCL12" s="85"/>
      <c r="NCM12" s="85"/>
      <c r="NCN12" s="85"/>
      <c r="NCO12" s="85"/>
      <c r="NCP12" s="85"/>
      <c r="NCQ12" s="85"/>
      <c r="NCR12" s="85"/>
      <c r="NCS12" s="85"/>
      <c r="NCT12" s="85"/>
      <c r="NCU12" s="85"/>
      <c r="NCV12" s="85"/>
      <c r="NCW12" s="85"/>
      <c r="NCX12" s="85"/>
      <c r="NCY12" s="85"/>
      <c r="NCZ12" s="85"/>
      <c r="NDA12" s="85"/>
      <c r="NDB12" s="85"/>
      <c r="NDC12" s="85"/>
      <c r="NDD12" s="85"/>
      <c r="NDE12" s="85"/>
      <c r="NDF12" s="85"/>
      <c r="NDG12" s="85"/>
      <c r="NDH12" s="85"/>
      <c r="NDI12" s="85"/>
      <c r="NDJ12" s="85"/>
      <c r="NDK12" s="85"/>
      <c r="NDL12" s="85"/>
      <c r="NDM12" s="85"/>
      <c r="NDN12" s="85"/>
      <c r="NDO12" s="85"/>
      <c r="NDP12" s="85"/>
      <c r="NDQ12" s="85"/>
      <c r="NDR12" s="85"/>
      <c r="NDS12" s="85"/>
      <c r="NDT12" s="85"/>
      <c r="NDU12" s="85"/>
      <c r="NDV12" s="85"/>
      <c r="NDW12" s="85"/>
      <c r="NDX12" s="85"/>
      <c r="NDY12" s="85"/>
      <c r="NDZ12" s="85"/>
      <c r="NEA12" s="85"/>
      <c r="NEB12" s="85"/>
      <c r="NEC12" s="85"/>
      <c r="NED12" s="85"/>
      <c r="NEE12" s="85"/>
      <c r="NEF12" s="85"/>
      <c r="NEG12" s="85"/>
      <c r="NEH12" s="85"/>
      <c r="NEI12" s="85"/>
      <c r="NEJ12" s="85"/>
      <c r="NEK12" s="85"/>
      <c r="NEL12" s="85"/>
      <c r="NEM12" s="85"/>
      <c r="NEN12" s="85"/>
      <c r="NEO12" s="85"/>
      <c r="NEP12" s="85"/>
      <c r="NEQ12" s="85"/>
      <c r="NER12" s="85"/>
      <c r="NES12" s="85"/>
      <c r="NET12" s="85"/>
      <c r="NEU12" s="85"/>
      <c r="NEV12" s="85"/>
      <c r="NEW12" s="85"/>
      <c r="NEX12" s="85"/>
      <c r="NEY12" s="85"/>
      <c r="NEZ12" s="85"/>
      <c r="NFA12" s="85"/>
      <c r="NFB12" s="85"/>
      <c r="NFC12" s="85"/>
      <c r="NFD12" s="85"/>
      <c r="NFE12" s="85"/>
      <c r="NFF12" s="85"/>
      <c r="NFG12" s="85"/>
      <c r="NFH12" s="85"/>
      <c r="NFI12" s="85"/>
      <c r="NFJ12" s="85"/>
      <c r="NFK12" s="85"/>
      <c r="NFL12" s="85"/>
      <c r="NFM12" s="85"/>
      <c r="NFN12" s="85"/>
      <c r="NFO12" s="85"/>
      <c r="NFP12" s="85"/>
      <c r="NFQ12" s="85"/>
      <c r="NFR12" s="85"/>
      <c r="NFS12" s="85"/>
      <c r="NFT12" s="85"/>
      <c r="NFU12" s="85"/>
      <c r="NFV12" s="85"/>
      <c r="NFW12" s="85"/>
      <c r="NFX12" s="85"/>
      <c r="NFY12" s="85"/>
      <c r="NFZ12" s="85"/>
      <c r="NGA12" s="85"/>
      <c r="NGB12" s="85"/>
      <c r="NGC12" s="85"/>
      <c r="NGD12" s="85"/>
      <c r="NGE12" s="85"/>
      <c r="NGF12" s="85"/>
      <c r="NGG12" s="85"/>
      <c r="NGH12" s="85"/>
      <c r="NGI12" s="85"/>
      <c r="NGJ12" s="85"/>
      <c r="NGK12" s="85"/>
      <c r="NGL12" s="85"/>
      <c r="NGM12" s="85"/>
      <c r="NGN12" s="85"/>
      <c r="NGO12" s="85"/>
      <c r="NGP12" s="85"/>
      <c r="NGQ12" s="85"/>
      <c r="NGR12" s="85"/>
      <c r="NGS12" s="85"/>
      <c r="NGT12" s="85"/>
      <c r="NGU12" s="85"/>
      <c r="NGV12" s="85"/>
      <c r="NGW12" s="85"/>
      <c r="NGX12" s="85"/>
      <c r="NGY12" s="85"/>
      <c r="NGZ12" s="85"/>
      <c r="NHA12" s="85"/>
      <c r="NHB12" s="85"/>
      <c r="NHC12" s="85"/>
      <c r="NHD12" s="85"/>
      <c r="NHE12" s="85"/>
      <c r="NHF12" s="85"/>
      <c r="NHG12" s="85"/>
      <c r="NHH12" s="85"/>
      <c r="NHI12" s="85"/>
      <c r="NHJ12" s="85"/>
      <c r="NHK12" s="85"/>
      <c r="NHL12" s="85"/>
      <c r="NHM12" s="85"/>
      <c r="NHN12" s="85"/>
      <c r="NHO12" s="85"/>
      <c r="NHP12" s="85"/>
      <c r="NHQ12" s="85"/>
      <c r="NHR12" s="85"/>
      <c r="NHS12" s="85"/>
      <c r="NHT12" s="85"/>
      <c r="NHU12" s="85"/>
      <c r="NHV12" s="85"/>
      <c r="NHW12" s="85"/>
      <c r="NHX12" s="85"/>
      <c r="NHY12" s="85"/>
      <c r="NHZ12" s="85"/>
      <c r="NIA12" s="85"/>
      <c r="NIB12" s="85"/>
      <c r="NIC12" s="85"/>
      <c r="NID12" s="85"/>
      <c r="NIE12" s="85"/>
      <c r="NIF12" s="85"/>
      <c r="NIG12" s="85"/>
      <c r="NIH12" s="85"/>
      <c r="NII12" s="85"/>
      <c r="NIJ12" s="85"/>
      <c r="NIK12" s="85"/>
      <c r="NIL12" s="85"/>
      <c r="NIM12" s="85"/>
      <c r="NIN12" s="85"/>
      <c r="NIO12" s="85"/>
      <c r="NIP12" s="85"/>
      <c r="NIQ12" s="85"/>
      <c r="NIR12" s="85"/>
      <c r="NIS12" s="85"/>
      <c r="NIT12" s="85"/>
      <c r="NIU12" s="85"/>
      <c r="NIV12" s="85"/>
      <c r="NIW12" s="85"/>
      <c r="NIX12" s="85"/>
      <c r="NIY12" s="85"/>
      <c r="NIZ12" s="85"/>
      <c r="NJA12" s="85"/>
      <c r="NJB12" s="85"/>
      <c r="NJC12" s="85"/>
      <c r="NJD12" s="85"/>
      <c r="NJE12" s="85"/>
      <c r="NJF12" s="85"/>
      <c r="NJG12" s="85"/>
      <c r="NJH12" s="85"/>
      <c r="NJI12" s="85"/>
      <c r="NJJ12" s="85"/>
      <c r="NJK12" s="85"/>
      <c r="NJL12" s="85"/>
      <c r="NJM12" s="85"/>
      <c r="NJN12" s="85"/>
      <c r="NJO12" s="85"/>
      <c r="NJP12" s="85"/>
      <c r="NJQ12" s="85"/>
      <c r="NJR12" s="85"/>
      <c r="NJS12" s="85"/>
      <c r="NJT12" s="85"/>
      <c r="NJU12" s="85"/>
      <c r="NJV12" s="85"/>
      <c r="NJW12" s="85"/>
      <c r="NJX12" s="85"/>
      <c r="NJY12" s="85"/>
      <c r="NJZ12" s="85"/>
      <c r="NKA12" s="85"/>
      <c r="NKB12" s="85"/>
      <c r="NKC12" s="85"/>
      <c r="NKD12" s="85"/>
      <c r="NKE12" s="85"/>
      <c r="NKF12" s="85"/>
      <c r="NKG12" s="85"/>
      <c r="NKH12" s="85"/>
      <c r="NKI12" s="85"/>
      <c r="NKJ12" s="85"/>
      <c r="NKK12" s="85"/>
      <c r="NKL12" s="85"/>
      <c r="NKM12" s="85"/>
      <c r="NKN12" s="85"/>
      <c r="NKO12" s="85"/>
      <c r="NKP12" s="85"/>
      <c r="NKQ12" s="85"/>
      <c r="NKR12" s="85"/>
      <c r="NKS12" s="85"/>
      <c r="NKT12" s="85"/>
      <c r="NKU12" s="85"/>
      <c r="NKV12" s="85"/>
      <c r="NKW12" s="85"/>
      <c r="NKX12" s="85"/>
      <c r="NKY12" s="85"/>
      <c r="NKZ12" s="85"/>
      <c r="NLA12" s="85"/>
      <c r="NLB12" s="85"/>
      <c r="NLC12" s="85"/>
      <c r="NLD12" s="85"/>
      <c r="NLE12" s="85"/>
      <c r="NLF12" s="85"/>
      <c r="NLG12" s="85"/>
      <c r="NLH12" s="85"/>
      <c r="NLI12" s="85"/>
      <c r="NLJ12" s="85"/>
      <c r="NLK12" s="85"/>
      <c r="NLL12" s="85"/>
      <c r="NLM12" s="85"/>
      <c r="NLN12" s="85"/>
      <c r="NLO12" s="85"/>
      <c r="NLP12" s="85"/>
      <c r="NLQ12" s="85"/>
      <c r="NLR12" s="85"/>
      <c r="NLS12" s="85"/>
      <c r="NLT12" s="85"/>
      <c r="NLU12" s="85"/>
      <c r="NLV12" s="85"/>
      <c r="NLW12" s="85"/>
      <c r="NLX12" s="85"/>
      <c r="NLY12" s="85"/>
      <c r="NLZ12" s="85"/>
      <c r="NMA12" s="85"/>
      <c r="NMB12" s="85"/>
      <c r="NMC12" s="85"/>
      <c r="NMD12" s="85"/>
      <c r="NME12" s="85"/>
      <c r="NMF12" s="85"/>
      <c r="NMG12" s="85"/>
      <c r="NMH12" s="85"/>
      <c r="NMI12" s="85"/>
      <c r="NMJ12" s="85"/>
      <c r="NMK12" s="85"/>
      <c r="NML12" s="85"/>
      <c r="NMM12" s="85"/>
      <c r="NMN12" s="85"/>
      <c r="NMO12" s="85"/>
      <c r="NMP12" s="85"/>
      <c r="NMQ12" s="85"/>
      <c r="NMR12" s="85"/>
      <c r="NMS12" s="85"/>
      <c r="NMT12" s="85"/>
      <c r="NMU12" s="85"/>
      <c r="NMV12" s="85"/>
      <c r="NMW12" s="85"/>
      <c r="NMX12" s="85"/>
      <c r="NMY12" s="85"/>
      <c r="NMZ12" s="85"/>
      <c r="NNA12" s="85"/>
      <c r="NNB12" s="85"/>
      <c r="NNC12" s="85"/>
      <c r="NND12" s="85"/>
      <c r="NNE12" s="85"/>
      <c r="NNF12" s="85"/>
      <c r="NNG12" s="85"/>
      <c r="NNH12" s="85"/>
      <c r="NNI12" s="85"/>
      <c r="NNJ12" s="85"/>
      <c r="NNK12" s="85"/>
      <c r="NNL12" s="85"/>
      <c r="NNM12" s="85"/>
      <c r="NNN12" s="85"/>
      <c r="NNO12" s="85"/>
      <c r="NNP12" s="85"/>
      <c r="NNQ12" s="85"/>
      <c r="NNR12" s="85"/>
      <c r="NNS12" s="85"/>
      <c r="NNT12" s="85"/>
      <c r="NNU12" s="85"/>
      <c r="NNV12" s="85"/>
      <c r="NNW12" s="85"/>
      <c r="NNX12" s="85"/>
      <c r="NNY12" s="85"/>
      <c r="NNZ12" s="85"/>
      <c r="NOA12" s="85"/>
      <c r="NOB12" s="85"/>
      <c r="NOC12" s="85"/>
      <c r="NOD12" s="85"/>
      <c r="NOE12" s="85"/>
      <c r="NOF12" s="85"/>
      <c r="NOG12" s="85"/>
      <c r="NOH12" s="85"/>
      <c r="NOI12" s="85"/>
      <c r="NOJ12" s="85"/>
      <c r="NOK12" s="85"/>
      <c r="NOL12" s="85"/>
      <c r="NOM12" s="85"/>
      <c r="NON12" s="85"/>
      <c r="NOO12" s="85"/>
      <c r="NOP12" s="85"/>
      <c r="NOQ12" s="85"/>
      <c r="NOR12" s="85"/>
      <c r="NOS12" s="85"/>
      <c r="NOT12" s="85"/>
      <c r="NOU12" s="85"/>
      <c r="NOV12" s="85"/>
      <c r="NOW12" s="85"/>
      <c r="NOX12" s="85"/>
      <c r="NOY12" s="85"/>
      <c r="NOZ12" s="85"/>
      <c r="NPA12" s="85"/>
      <c r="NPB12" s="85"/>
      <c r="NPC12" s="85"/>
      <c r="NPD12" s="85"/>
      <c r="NPE12" s="85"/>
      <c r="NPF12" s="85"/>
      <c r="NPG12" s="85"/>
      <c r="NPH12" s="85"/>
      <c r="NPI12" s="85"/>
      <c r="NPJ12" s="85"/>
      <c r="NPK12" s="85"/>
      <c r="NPL12" s="85"/>
      <c r="NPM12" s="85"/>
      <c r="NPN12" s="85"/>
      <c r="NPO12" s="85"/>
      <c r="NPP12" s="85"/>
      <c r="NPQ12" s="85"/>
      <c r="NPR12" s="85"/>
      <c r="NPS12" s="85"/>
      <c r="NPT12" s="85"/>
      <c r="NPU12" s="85"/>
      <c r="NPV12" s="85"/>
      <c r="NPW12" s="85"/>
      <c r="NPX12" s="85"/>
      <c r="NPY12" s="85"/>
      <c r="NPZ12" s="85"/>
      <c r="NQA12" s="85"/>
      <c r="NQB12" s="85"/>
      <c r="NQC12" s="85"/>
      <c r="NQD12" s="85"/>
      <c r="NQE12" s="85"/>
      <c r="NQF12" s="85"/>
      <c r="NQG12" s="85"/>
      <c r="NQH12" s="85"/>
      <c r="NQI12" s="85"/>
      <c r="NQJ12" s="85"/>
      <c r="NQK12" s="85"/>
      <c r="NQL12" s="85"/>
      <c r="NQM12" s="85"/>
      <c r="NQN12" s="85"/>
      <c r="NQO12" s="85"/>
      <c r="NQP12" s="85"/>
      <c r="NQQ12" s="85"/>
      <c r="NQR12" s="85"/>
      <c r="NQS12" s="85"/>
      <c r="NQT12" s="85"/>
      <c r="NQU12" s="85"/>
      <c r="NQV12" s="85"/>
      <c r="NQW12" s="85"/>
      <c r="NQX12" s="85"/>
      <c r="NQY12" s="85"/>
      <c r="NQZ12" s="85"/>
      <c r="NRA12" s="85"/>
      <c r="NRB12" s="85"/>
      <c r="NRC12" s="85"/>
      <c r="NRD12" s="85"/>
      <c r="NRE12" s="85"/>
      <c r="NRF12" s="85"/>
      <c r="NRG12" s="85"/>
      <c r="NRH12" s="85"/>
      <c r="NRI12" s="85"/>
      <c r="NRJ12" s="85"/>
      <c r="NRK12" s="85"/>
      <c r="NRL12" s="85"/>
      <c r="NRM12" s="85"/>
      <c r="NRN12" s="85"/>
      <c r="NRO12" s="85"/>
      <c r="NRP12" s="85"/>
      <c r="NRQ12" s="85"/>
      <c r="NRR12" s="85"/>
      <c r="NRS12" s="85"/>
      <c r="NRT12" s="85"/>
      <c r="NRU12" s="85"/>
      <c r="NRV12" s="85"/>
      <c r="NRW12" s="85"/>
      <c r="NRX12" s="85"/>
      <c r="NRY12" s="85"/>
      <c r="NRZ12" s="85"/>
      <c r="NSA12" s="85"/>
      <c r="NSB12" s="85"/>
      <c r="NSC12" s="85"/>
      <c r="NSD12" s="85"/>
      <c r="NSE12" s="85"/>
      <c r="NSF12" s="85"/>
      <c r="NSG12" s="85"/>
      <c r="NSH12" s="85"/>
      <c r="NSI12" s="85"/>
      <c r="NSJ12" s="85"/>
      <c r="NSK12" s="85"/>
      <c r="NSL12" s="85"/>
      <c r="NSM12" s="85"/>
      <c r="NSN12" s="85"/>
      <c r="NSO12" s="85"/>
      <c r="NSP12" s="85"/>
      <c r="NSQ12" s="85"/>
      <c r="NSR12" s="85"/>
      <c r="NSS12" s="85"/>
      <c r="NST12" s="85"/>
      <c r="NSU12" s="85"/>
      <c r="NSV12" s="85"/>
      <c r="NSW12" s="85"/>
      <c r="NSX12" s="85"/>
      <c r="NSY12" s="85"/>
      <c r="NSZ12" s="85"/>
      <c r="NTA12" s="85"/>
      <c r="NTB12" s="85"/>
      <c r="NTC12" s="85"/>
      <c r="NTD12" s="85"/>
      <c r="NTE12" s="85"/>
      <c r="NTF12" s="85"/>
      <c r="NTG12" s="85"/>
      <c r="NTH12" s="85"/>
      <c r="NTI12" s="85"/>
      <c r="NTJ12" s="85"/>
      <c r="NTK12" s="85"/>
      <c r="NTL12" s="85"/>
      <c r="NTM12" s="85"/>
      <c r="NTN12" s="85"/>
      <c r="NTO12" s="85"/>
      <c r="NTP12" s="85"/>
      <c r="NTQ12" s="85"/>
      <c r="NTR12" s="85"/>
      <c r="NTS12" s="85"/>
      <c r="NTT12" s="85"/>
      <c r="NTU12" s="85"/>
      <c r="NTV12" s="85"/>
      <c r="NTW12" s="85"/>
      <c r="NTX12" s="85"/>
      <c r="NTY12" s="85"/>
      <c r="NTZ12" s="85"/>
      <c r="NUA12" s="85"/>
      <c r="NUB12" s="85"/>
      <c r="NUC12" s="85"/>
      <c r="NUD12" s="85"/>
      <c r="NUE12" s="85"/>
      <c r="NUF12" s="85"/>
      <c r="NUG12" s="85"/>
      <c r="NUH12" s="85"/>
      <c r="NUI12" s="85"/>
      <c r="NUJ12" s="85"/>
      <c r="NUK12" s="85"/>
      <c r="NUL12" s="85"/>
      <c r="NUM12" s="85"/>
      <c r="NUN12" s="85"/>
      <c r="NUO12" s="85"/>
      <c r="NUP12" s="85"/>
      <c r="NUQ12" s="85"/>
      <c r="NUR12" s="85"/>
      <c r="NUS12" s="85"/>
      <c r="NUT12" s="85"/>
      <c r="NUU12" s="85"/>
      <c r="NUV12" s="85"/>
      <c r="NUW12" s="85"/>
      <c r="NUX12" s="85"/>
      <c r="NUY12" s="85"/>
      <c r="NUZ12" s="85"/>
      <c r="NVA12" s="85"/>
      <c r="NVB12" s="85"/>
      <c r="NVC12" s="85"/>
      <c r="NVD12" s="85"/>
      <c r="NVE12" s="85"/>
      <c r="NVF12" s="85"/>
      <c r="NVG12" s="85"/>
      <c r="NVH12" s="85"/>
      <c r="NVI12" s="85"/>
      <c r="NVJ12" s="85"/>
      <c r="NVK12" s="85"/>
      <c r="NVL12" s="85"/>
      <c r="NVM12" s="85"/>
      <c r="NVN12" s="85"/>
      <c r="NVO12" s="85"/>
      <c r="NVP12" s="85"/>
      <c r="NVQ12" s="85"/>
      <c r="NVR12" s="85"/>
      <c r="NVS12" s="85"/>
      <c r="NVT12" s="85"/>
      <c r="NVU12" s="85"/>
      <c r="NVV12" s="85"/>
      <c r="NVW12" s="85"/>
      <c r="NVX12" s="85"/>
      <c r="NVY12" s="85"/>
      <c r="NVZ12" s="85"/>
      <c r="NWA12" s="85"/>
      <c r="NWB12" s="85"/>
      <c r="NWC12" s="85"/>
      <c r="NWD12" s="85"/>
      <c r="NWE12" s="85"/>
      <c r="NWF12" s="85"/>
      <c r="NWG12" s="85"/>
      <c r="NWH12" s="85"/>
      <c r="NWI12" s="85"/>
      <c r="NWJ12" s="85"/>
      <c r="NWK12" s="85"/>
      <c r="NWL12" s="85"/>
      <c r="NWM12" s="85"/>
      <c r="NWN12" s="85"/>
      <c r="NWO12" s="85"/>
      <c r="NWP12" s="85"/>
      <c r="NWQ12" s="85"/>
      <c r="NWR12" s="85"/>
      <c r="NWS12" s="85"/>
      <c r="NWT12" s="85"/>
      <c r="NWU12" s="85"/>
      <c r="NWV12" s="85"/>
      <c r="NWW12" s="85"/>
      <c r="NWX12" s="85"/>
      <c r="NWY12" s="85"/>
      <c r="NWZ12" s="85"/>
      <c r="NXA12" s="85"/>
      <c r="NXB12" s="85"/>
      <c r="NXC12" s="85"/>
      <c r="NXD12" s="85"/>
      <c r="NXE12" s="85"/>
      <c r="NXF12" s="85"/>
      <c r="NXG12" s="85"/>
      <c r="NXH12" s="85"/>
      <c r="NXI12" s="85"/>
      <c r="NXJ12" s="85"/>
      <c r="NXK12" s="85"/>
      <c r="NXL12" s="85"/>
      <c r="NXM12" s="85"/>
      <c r="NXN12" s="85"/>
      <c r="NXO12" s="85"/>
      <c r="NXP12" s="85"/>
      <c r="NXQ12" s="85"/>
      <c r="NXR12" s="85"/>
      <c r="NXS12" s="85"/>
      <c r="NXT12" s="85"/>
      <c r="NXU12" s="85"/>
      <c r="NXV12" s="85"/>
      <c r="NXW12" s="85"/>
      <c r="NXX12" s="85"/>
      <c r="NXY12" s="85"/>
      <c r="NXZ12" s="85"/>
      <c r="NYA12" s="85"/>
      <c r="NYB12" s="85"/>
      <c r="NYC12" s="85"/>
      <c r="NYD12" s="85"/>
      <c r="NYE12" s="85"/>
      <c r="NYF12" s="85"/>
      <c r="NYG12" s="85"/>
      <c r="NYH12" s="85"/>
      <c r="NYI12" s="85"/>
      <c r="NYJ12" s="85"/>
      <c r="NYK12" s="85"/>
      <c r="NYL12" s="85"/>
      <c r="NYM12" s="85"/>
      <c r="NYN12" s="85"/>
      <c r="NYO12" s="85"/>
      <c r="NYP12" s="85"/>
      <c r="NYQ12" s="85"/>
      <c r="NYR12" s="85"/>
      <c r="NYS12" s="85"/>
      <c r="NYT12" s="85"/>
      <c r="NYU12" s="85"/>
      <c r="NYV12" s="85"/>
      <c r="NYW12" s="85"/>
      <c r="NYX12" s="85"/>
      <c r="NYY12" s="85"/>
      <c r="NYZ12" s="85"/>
      <c r="NZA12" s="85"/>
      <c r="NZB12" s="85"/>
      <c r="NZC12" s="85"/>
      <c r="NZD12" s="85"/>
      <c r="NZE12" s="85"/>
      <c r="NZF12" s="85"/>
      <c r="NZG12" s="85"/>
      <c r="NZH12" s="85"/>
      <c r="NZI12" s="85"/>
      <c r="NZJ12" s="85"/>
      <c r="NZK12" s="85"/>
      <c r="NZL12" s="85"/>
      <c r="NZM12" s="85"/>
      <c r="NZN12" s="85"/>
      <c r="NZO12" s="85"/>
      <c r="NZP12" s="85"/>
      <c r="NZQ12" s="85"/>
      <c r="NZR12" s="85"/>
      <c r="NZS12" s="85"/>
      <c r="NZT12" s="85"/>
      <c r="NZU12" s="85"/>
      <c r="NZV12" s="85"/>
      <c r="NZW12" s="85"/>
      <c r="NZX12" s="85"/>
      <c r="NZY12" s="85"/>
      <c r="NZZ12" s="85"/>
      <c r="OAA12" s="85"/>
      <c r="OAB12" s="85"/>
      <c r="OAC12" s="85"/>
      <c r="OAD12" s="85"/>
      <c r="OAE12" s="85"/>
      <c r="OAF12" s="85"/>
      <c r="OAG12" s="85"/>
      <c r="OAH12" s="85"/>
      <c r="OAI12" s="85"/>
      <c r="OAJ12" s="85"/>
      <c r="OAK12" s="85"/>
      <c r="OAL12" s="85"/>
      <c r="OAM12" s="85"/>
      <c r="OAN12" s="85"/>
      <c r="OAO12" s="85"/>
      <c r="OAP12" s="85"/>
      <c r="OAQ12" s="85"/>
      <c r="OAR12" s="85"/>
      <c r="OAS12" s="85"/>
      <c r="OAT12" s="85"/>
      <c r="OAU12" s="85"/>
      <c r="OAV12" s="85"/>
      <c r="OAW12" s="85"/>
      <c r="OAX12" s="85"/>
      <c r="OAY12" s="85"/>
      <c r="OAZ12" s="85"/>
      <c r="OBA12" s="85"/>
      <c r="OBB12" s="85"/>
      <c r="OBC12" s="85"/>
      <c r="OBD12" s="85"/>
      <c r="OBE12" s="85"/>
      <c r="OBF12" s="85"/>
      <c r="OBG12" s="85"/>
      <c r="OBH12" s="85"/>
      <c r="OBI12" s="85"/>
      <c r="OBJ12" s="85"/>
      <c r="OBK12" s="85"/>
      <c r="OBL12" s="85"/>
      <c r="OBM12" s="85"/>
      <c r="OBN12" s="85"/>
      <c r="OBO12" s="85"/>
      <c r="OBP12" s="85"/>
      <c r="OBQ12" s="85"/>
      <c r="OBR12" s="85"/>
      <c r="OBS12" s="85"/>
      <c r="OBT12" s="85"/>
      <c r="OBU12" s="85"/>
      <c r="OBV12" s="85"/>
      <c r="OBW12" s="85"/>
      <c r="OBX12" s="85"/>
      <c r="OBY12" s="85"/>
      <c r="OBZ12" s="85"/>
      <c r="OCA12" s="85"/>
      <c r="OCB12" s="85"/>
      <c r="OCC12" s="85"/>
      <c r="OCD12" s="85"/>
      <c r="OCE12" s="85"/>
      <c r="OCF12" s="85"/>
      <c r="OCG12" s="85"/>
      <c r="OCH12" s="85"/>
      <c r="OCI12" s="85"/>
      <c r="OCJ12" s="85"/>
      <c r="OCK12" s="85"/>
      <c r="OCL12" s="85"/>
      <c r="OCM12" s="85"/>
      <c r="OCN12" s="85"/>
      <c r="OCO12" s="85"/>
      <c r="OCP12" s="85"/>
      <c r="OCQ12" s="85"/>
      <c r="OCR12" s="85"/>
      <c r="OCS12" s="85"/>
      <c r="OCT12" s="85"/>
      <c r="OCU12" s="85"/>
      <c r="OCV12" s="85"/>
      <c r="OCW12" s="85"/>
      <c r="OCX12" s="85"/>
      <c r="OCY12" s="85"/>
      <c r="OCZ12" s="85"/>
      <c r="ODA12" s="85"/>
      <c r="ODB12" s="85"/>
      <c r="ODC12" s="85"/>
      <c r="ODD12" s="85"/>
      <c r="ODE12" s="85"/>
      <c r="ODF12" s="85"/>
      <c r="ODG12" s="85"/>
      <c r="ODH12" s="85"/>
      <c r="ODI12" s="85"/>
      <c r="ODJ12" s="85"/>
      <c r="ODK12" s="85"/>
      <c r="ODL12" s="85"/>
      <c r="ODM12" s="85"/>
      <c r="ODN12" s="85"/>
      <c r="ODO12" s="85"/>
      <c r="ODP12" s="85"/>
      <c r="ODQ12" s="85"/>
      <c r="ODR12" s="85"/>
      <c r="ODS12" s="85"/>
      <c r="ODT12" s="85"/>
      <c r="ODU12" s="85"/>
      <c r="ODV12" s="85"/>
      <c r="ODW12" s="85"/>
      <c r="ODX12" s="85"/>
      <c r="ODY12" s="85"/>
      <c r="ODZ12" s="85"/>
      <c r="OEA12" s="85"/>
      <c r="OEB12" s="85"/>
      <c r="OEC12" s="85"/>
      <c r="OED12" s="85"/>
      <c r="OEE12" s="85"/>
      <c r="OEF12" s="85"/>
      <c r="OEG12" s="85"/>
      <c r="OEH12" s="85"/>
      <c r="OEI12" s="85"/>
      <c r="OEJ12" s="85"/>
      <c r="OEK12" s="85"/>
      <c r="OEL12" s="85"/>
      <c r="OEM12" s="85"/>
      <c r="OEN12" s="85"/>
      <c r="OEO12" s="85"/>
      <c r="OEP12" s="85"/>
      <c r="OEQ12" s="85"/>
      <c r="OER12" s="85"/>
      <c r="OES12" s="85"/>
      <c r="OET12" s="85"/>
      <c r="OEU12" s="85"/>
      <c r="OEV12" s="85"/>
      <c r="OEW12" s="85"/>
      <c r="OEX12" s="85"/>
      <c r="OEY12" s="85"/>
      <c r="OEZ12" s="85"/>
      <c r="OFA12" s="85"/>
      <c r="OFB12" s="85"/>
      <c r="OFC12" s="85"/>
      <c r="OFD12" s="85"/>
      <c r="OFE12" s="85"/>
      <c r="OFF12" s="85"/>
      <c r="OFG12" s="85"/>
      <c r="OFH12" s="85"/>
      <c r="OFI12" s="85"/>
      <c r="OFJ12" s="85"/>
      <c r="OFK12" s="85"/>
      <c r="OFL12" s="85"/>
      <c r="OFM12" s="85"/>
      <c r="OFN12" s="85"/>
      <c r="OFO12" s="85"/>
      <c r="OFP12" s="85"/>
      <c r="OFQ12" s="85"/>
      <c r="OFR12" s="85"/>
      <c r="OFS12" s="85"/>
      <c r="OFT12" s="85"/>
      <c r="OFU12" s="85"/>
      <c r="OFV12" s="85"/>
      <c r="OFW12" s="85"/>
      <c r="OFX12" s="85"/>
      <c r="OFY12" s="85"/>
      <c r="OFZ12" s="85"/>
      <c r="OGA12" s="85"/>
      <c r="OGB12" s="85"/>
      <c r="OGC12" s="85"/>
      <c r="OGD12" s="85"/>
      <c r="OGE12" s="85"/>
      <c r="OGF12" s="85"/>
      <c r="OGG12" s="85"/>
      <c r="OGH12" s="85"/>
      <c r="OGI12" s="85"/>
      <c r="OGJ12" s="85"/>
      <c r="OGK12" s="85"/>
      <c r="OGL12" s="85"/>
      <c r="OGM12" s="85"/>
      <c r="OGN12" s="85"/>
      <c r="OGO12" s="85"/>
      <c r="OGP12" s="85"/>
      <c r="OGQ12" s="85"/>
      <c r="OGR12" s="85"/>
      <c r="OGS12" s="85"/>
      <c r="OGT12" s="85"/>
      <c r="OGU12" s="85"/>
      <c r="OGV12" s="85"/>
      <c r="OGW12" s="85"/>
      <c r="OGX12" s="85"/>
      <c r="OGY12" s="85"/>
      <c r="OGZ12" s="85"/>
      <c r="OHA12" s="85"/>
      <c r="OHB12" s="85"/>
      <c r="OHC12" s="85"/>
      <c r="OHD12" s="85"/>
      <c r="OHE12" s="85"/>
      <c r="OHF12" s="85"/>
      <c r="OHG12" s="85"/>
      <c r="OHH12" s="85"/>
      <c r="OHI12" s="85"/>
      <c r="OHJ12" s="85"/>
      <c r="OHK12" s="85"/>
      <c r="OHL12" s="85"/>
      <c r="OHM12" s="85"/>
      <c r="OHN12" s="85"/>
      <c r="OHO12" s="85"/>
      <c r="OHP12" s="85"/>
      <c r="OHQ12" s="85"/>
      <c r="OHR12" s="85"/>
      <c r="OHS12" s="85"/>
      <c r="OHT12" s="85"/>
      <c r="OHU12" s="85"/>
      <c r="OHV12" s="85"/>
      <c r="OHW12" s="85"/>
      <c r="OHX12" s="85"/>
      <c r="OHY12" s="85"/>
      <c r="OHZ12" s="85"/>
      <c r="OIA12" s="85"/>
      <c r="OIB12" s="85"/>
      <c r="OIC12" s="85"/>
      <c r="OID12" s="85"/>
      <c r="OIE12" s="85"/>
      <c r="OIF12" s="85"/>
      <c r="OIG12" s="85"/>
      <c r="OIH12" s="85"/>
      <c r="OII12" s="85"/>
      <c r="OIJ12" s="85"/>
      <c r="OIK12" s="85"/>
      <c r="OIL12" s="85"/>
      <c r="OIM12" s="85"/>
      <c r="OIN12" s="85"/>
      <c r="OIO12" s="85"/>
      <c r="OIP12" s="85"/>
      <c r="OIQ12" s="85"/>
      <c r="OIR12" s="85"/>
      <c r="OIS12" s="85"/>
      <c r="OIT12" s="85"/>
      <c r="OIU12" s="85"/>
      <c r="OIV12" s="85"/>
      <c r="OIW12" s="85"/>
      <c r="OIX12" s="85"/>
      <c r="OIY12" s="85"/>
      <c r="OIZ12" s="85"/>
      <c r="OJA12" s="85"/>
      <c r="OJB12" s="85"/>
      <c r="OJC12" s="85"/>
      <c r="OJD12" s="85"/>
      <c r="OJE12" s="85"/>
      <c r="OJF12" s="85"/>
      <c r="OJG12" s="85"/>
      <c r="OJH12" s="85"/>
      <c r="OJI12" s="85"/>
      <c r="OJJ12" s="85"/>
      <c r="OJK12" s="85"/>
      <c r="OJL12" s="85"/>
      <c r="OJM12" s="85"/>
      <c r="OJN12" s="85"/>
      <c r="OJO12" s="85"/>
      <c r="OJP12" s="85"/>
      <c r="OJQ12" s="85"/>
      <c r="OJR12" s="85"/>
      <c r="OJS12" s="85"/>
      <c r="OJT12" s="85"/>
      <c r="OJU12" s="85"/>
      <c r="OJV12" s="85"/>
      <c r="OJW12" s="85"/>
      <c r="OJX12" s="85"/>
      <c r="OJY12" s="85"/>
      <c r="OJZ12" s="85"/>
      <c r="OKA12" s="85"/>
      <c r="OKB12" s="85"/>
      <c r="OKC12" s="85"/>
      <c r="OKD12" s="85"/>
      <c r="OKE12" s="85"/>
      <c r="OKF12" s="85"/>
      <c r="OKG12" s="85"/>
      <c r="OKH12" s="85"/>
      <c r="OKI12" s="85"/>
      <c r="OKJ12" s="85"/>
      <c r="OKK12" s="85"/>
      <c r="OKL12" s="85"/>
      <c r="OKM12" s="85"/>
      <c r="OKN12" s="85"/>
      <c r="OKO12" s="85"/>
      <c r="OKP12" s="85"/>
      <c r="OKQ12" s="85"/>
      <c r="OKR12" s="85"/>
      <c r="OKS12" s="85"/>
      <c r="OKT12" s="85"/>
      <c r="OKU12" s="85"/>
      <c r="OKV12" s="85"/>
      <c r="OKW12" s="85"/>
      <c r="OKX12" s="85"/>
      <c r="OKY12" s="85"/>
      <c r="OKZ12" s="85"/>
      <c r="OLA12" s="85"/>
      <c r="OLB12" s="85"/>
      <c r="OLC12" s="85"/>
      <c r="OLD12" s="85"/>
      <c r="OLE12" s="85"/>
      <c r="OLF12" s="85"/>
      <c r="OLG12" s="85"/>
      <c r="OLH12" s="85"/>
      <c r="OLI12" s="85"/>
      <c r="OLJ12" s="85"/>
      <c r="OLK12" s="85"/>
      <c r="OLL12" s="85"/>
      <c r="OLM12" s="85"/>
      <c r="OLN12" s="85"/>
      <c r="OLO12" s="85"/>
      <c r="OLP12" s="85"/>
      <c r="OLQ12" s="85"/>
      <c r="OLR12" s="85"/>
      <c r="OLS12" s="85"/>
      <c r="OLT12" s="85"/>
      <c r="OLU12" s="85"/>
      <c r="OLV12" s="85"/>
      <c r="OLW12" s="85"/>
      <c r="OLX12" s="85"/>
      <c r="OLY12" s="85"/>
      <c r="OLZ12" s="85"/>
      <c r="OMA12" s="85"/>
      <c r="OMB12" s="85"/>
      <c r="OMC12" s="85"/>
      <c r="OMD12" s="85"/>
      <c r="OME12" s="85"/>
      <c r="OMF12" s="85"/>
      <c r="OMG12" s="85"/>
      <c r="OMH12" s="85"/>
      <c r="OMI12" s="85"/>
      <c r="OMJ12" s="85"/>
      <c r="OMK12" s="85"/>
      <c r="OML12" s="85"/>
      <c r="OMM12" s="85"/>
      <c r="OMN12" s="85"/>
      <c r="OMO12" s="85"/>
      <c r="OMP12" s="85"/>
      <c r="OMQ12" s="85"/>
      <c r="OMR12" s="85"/>
      <c r="OMS12" s="85"/>
      <c r="OMT12" s="85"/>
      <c r="OMU12" s="85"/>
      <c r="OMV12" s="85"/>
      <c r="OMW12" s="85"/>
      <c r="OMX12" s="85"/>
      <c r="OMY12" s="85"/>
      <c r="OMZ12" s="85"/>
      <c r="ONA12" s="85"/>
      <c r="ONB12" s="85"/>
      <c r="ONC12" s="85"/>
      <c r="OND12" s="85"/>
      <c r="ONE12" s="85"/>
      <c r="ONF12" s="85"/>
      <c r="ONG12" s="85"/>
      <c r="ONH12" s="85"/>
      <c r="ONI12" s="85"/>
      <c r="ONJ12" s="85"/>
      <c r="ONK12" s="85"/>
      <c r="ONL12" s="85"/>
      <c r="ONM12" s="85"/>
      <c r="ONN12" s="85"/>
      <c r="ONO12" s="85"/>
      <c r="ONP12" s="85"/>
      <c r="ONQ12" s="85"/>
      <c r="ONR12" s="85"/>
      <c r="ONS12" s="85"/>
      <c r="ONT12" s="85"/>
      <c r="ONU12" s="85"/>
      <c r="ONV12" s="85"/>
      <c r="ONW12" s="85"/>
      <c r="ONX12" s="85"/>
      <c r="ONY12" s="85"/>
      <c r="ONZ12" s="85"/>
      <c r="OOA12" s="85"/>
      <c r="OOB12" s="85"/>
      <c r="OOC12" s="85"/>
      <c r="OOD12" s="85"/>
      <c r="OOE12" s="85"/>
      <c r="OOF12" s="85"/>
      <c r="OOG12" s="85"/>
      <c r="OOH12" s="85"/>
      <c r="OOI12" s="85"/>
      <c r="OOJ12" s="85"/>
      <c r="OOK12" s="85"/>
      <c r="OOL12" s="85"/>
      <c r="OOM12" s="85"/>
      <c r="OON12" s="85"/>
      <c r="OOO12" s="85"/>
      <c r="OOP12" s="85"/>
      <c r="OOQ12" s="85"/>
      <c r="OOR12" s="85"/>
      <c r="OOS12" s="85"/>
      <c r="OOT12" s="85"/>
      <c r="OOU12" s="85"/>
      <c r="OOV12" s="85"/>
      <c r="OOW12" s="85"/>
      <c r="OOX12" s="85"/>
      <c r="OOY12" s="85"/>
      <c r="OOZ12" s="85"/>
      <c r="OPA12" s="85"/>
      <c r="OPB12" s="85"/>
      <c r="OPC12" s="85"/>
      <c r="OPD12" s="85"/>
      <c r="OPE12" s="85"/>
      <c r="OPF12" s="85"/>
      <c r="OPG12" s="85"/>
      <c r="OPH12" s="85"/>
      <c r="OPI12" s="85"/>
      <c r="OPJ12" s="85"/>
      <c r="OPK12" s="85"/>
      <c r="OPL12" s="85"/>
      <c r="OPM12" s="85"/>
      <c r="OPN12" s="85"/>
      <c r="OPO12" s="85"/>
      <c r="OPP12" s="85"/>
      <c r="OPQ12" s="85"/>
      <c r="OPR12" s="85"/>
      <c r="OPS12" s="85"/>
      <c r="OPT12" s="85"/>
      <c r="OPU12" s="85"/>
      <c r="OPV12" s="85"/>
      <c r="OPW12" s="85"/>
      <c r="OPX12" s="85"/>
      <c r="OPY12" s="85"/>
      <c r="OPZ12" s="85"/>
      <c r="OQA12" s="85"/>
      <c r="OQB12" s="85"/>
      <c r="OQC12" s="85"/>
      <c r="OQD12" s="85"/>
      <c r="OQE12" s="85"/>
      <c r="OQF12" s="85"/>
      <c r="OQG12" s="85"/>
      <c r="OQH12" s="85"/>
      <c r="OQI12" s="85"/>
      <c r="OQJ12" s="85"/>
      <c r="OQK12" s="85"/>
      <c r="OQL12" s="85"/>
      <c r="OQM12" s="85"/>
      <c r="OQN12" s="85"/>
      <c r="OQO12" s="85"/>
      <c r="OQP12" s="85"/>
      <c r="OQQ12" s="85"/>
      <c r="OQR12" s="85"/>
      <c r="OQS12" s="85"/>
      <c r="OQT12" s="85"/>
      <c r="OQU12" s="85"/>
      <c r="OQV12" s="85"/>
      <c r="OQW12" s="85"/>
      <c r="OQX12" s="85"/>
      <c r="OQY12" s="85"/>
      <c r="OQZ12" s="85"/>
      <c r="ORA12" s="85"/>
      <c r="ORB12" s="85"/>
      <c r="ORC12" s="85"/>
      <c r="ORD12" s="85"/>
      <c r="ORE12" s="85"/>
      <c r="ORF12" s="85"/>
      <c r="ORG12" s="85"/>
      <c r="ORH12" s="85"/>
      <c r="ORI12" s="85"/>
      <c r="ORJ12" s="85"/>
      <c r="ORK12" s="85"/>
      <c r="ORL12" s="85"/>
      <c r="ORM12" s="85"/>
      <c r="ORN12" s="85"/>
      <c r="ORO12" s="85"/>
      <c r="ORP12" s="85"/>
      <c r="ORQ12" s="85"/>
      <c r="ORR12" s="85"/>
      <c r="ORS12" s="85"/>
      <c r="ORT12" s="85"/>
      <c r="ORU12" s="85"/>
      <c r="ORV12" s="85"/>
      <c r="ORW12" s="85"/>
      <c r="ORX12" s="85"/>
      <c r="ORY12" s="85"/>
      <c r="ORZ12" s="85"/>
      <c r="OSA12" s="85"/>
      <c r="OSB12" s="85"/>
      <c r="OSC12" s="85"/>
      <c r="OSD12" s="85"/>
      <c r="OSE12" s="85"/>
      <c r="OSF12" s="85"/>
      <c r="OSG12" s="85"/>
      <c r="OSH12" s="85"/>
      <c r="OSI12" s="85"/>
      <c r="OSJ12" s="85"/>
      <c r="OSK12" s="85"/>
      <c r="OSL12" s="85"/>
      <c r="OSM12" s="85"/>
      <c r="OSN12" s="85"/>
      <c r="OSO12" s="85"/>
      <c r="OSP12" s="85"/>
      <c r="OSQ12" s="85"/>
      <c r="OSR12" s="85"/>
      <c r="OSS12" s="85"/>
      <c r="OST12" s="85"/>
      <c r="OSU12" s="85"/>
      <c r="OSV12" s="85"/>
      <c r="OSW12" s="85"/>
      <c r="OSX12" s="85"/>
      <c r="OSY12" s="85"/>
      <c r="OSZ12" s="85"/>
      <c r="OTA12" s="85"/>
      <c r="OTB12" s="85"/>
      <c r="OTC12" s="85"/>
      <c r="OTD12" s="85"/>
      <c r="OTE12" s="85"/>
      <c r="OTF12" s="85"/>
      <c r="OTG12" s="85"/>
      <c r="OTH12" s="85"/>
      <c r="OTI12" s="85"/>
      <c r="OTJ12" s="85"/>
      <c r="OTK12" s="85"/>
      <c r="OTL12" s="85"/>
      <c r="OTM12" s="85"/>
      <c r="OTN12" s="85"/>
      <c r="OTO12" s="85"/>
      <c r="OTP12" s="85"/>
      <c r="OTQ12" s="85"/>
      <c r="OTR12" s="85"/>
      <c r="OTS12" s="85"/>
      <c r="OTT12" s="85"/>
      <c r="OTU12" s="85"/>
      <c r="OTV12" s="85"/>
      <c r="OTW12" s="85"/>
      <c r="OTX12" s="85"/>
      <c r="OTY12" s="85"/>
      <c r="OTZ12" s="85"/>
      <c r="OUA12" s="85"/>
      <c r="OUB12" s="85"/>
      <c r="OUC12" s="85"/>
      <c r="OUD12" s="85"/>
      <c r="OUE12" s="85"/>
      <c r="OUF12" s="85"/>
      <c r="OUG12" s="85"/>
      <c r="OUH12" s="85"/>
      <c r="OUI12" s="85"/>
      <c r="OUJ12" s="85"/>
      <c r="OUK12" s="85"/>
      <c r="OUL12" s="85"/>
      <c r="OUM12" s="85"/>
      <c r="OUN12" s="85"/>
      <c r="OUO12" s="85"/>
      <c r="OUP12" s="85"/>
      <c r="OUQ12" s="85"/>
      <c r="OUR12" s="85"/>
      <c r="OUS12" s="85"/>
      <c r="OUT12" s="85"/>
      <c r="OUU12" s="85"/>
      <c r="OUV12" s="85"/>
      <c r="OUW12" s="85"/>
      <c r="OUX12" s="85"/>
      <c r="OUY12" s="85"/>
      <c r="OUZ12" s="85"/>
      <c r="OVA12" s="85"/>
      <c r="OVB12" s="85"/>
      <c r="OVC12" s="85"/>
      <c r="OVD12" s="85"/>
      <c r="OVE12" s="85"/>
      <c r="OVF12" s="85"/>
      <c r="OVG12" s="85"/>
      <c r="OVH12" s="85"/>
      <c r="OVI12" s="85"/>
      <c r="OVJ12" s="85"/>
      <c r="OVK12" s="85"/>
      <c r="OVL12" s="85"/>
      <c r="OVM12" s="85"/>
      <c r="OVN12" s="85"/>
      <c r="OVO12" s="85"/>
      <c r="OVP12" s="85"/>
      <c r="OVQ12" s="85"/>
      <c r="OVR12" s="85"/>
      <c r="OVS12" s="85"/>
      <c r="OVT12" s="85"/>
      <c r="OVU12" s="85"/>
      <c r="OVV12" s="85"/>
      <c r="OVW12" s="85"/>
      <c r="OVX12" s="85"/>
      <c r="OVY12" s="85"/>
      <c r="OVZ12" s="85"/>
      <c r="OWA12" s="85"/>
      <c r="OWB12" s="85"/>
      <c r="OWC12" s="85"/>
      <c r="OWD12" s="85"/>
      <c r="OWE12" s="85"/>
      <c r="OWF12" s="85"/>
      <c r="OWG12" s="85"/>
      <c r="OWH12" s="85"/>
      <c r="OWI12" s="85"/>
      <c r="OWJ12" s="85"/>
      <c r="OWK12" s="85"/>
      <c r="OWL12" s="85"/>
      <c r="OWM12" s="85"/>
      <c r="OWN12" s="85"/>
      <c r="OWO12" s="85"/>
      <c r="OWP12" s="85"/>
      <c r="OWQ12" s="85"/>
      <c r="OWR12" s="85"/>
      <c r="OWS12" s="85"/>
      <c r="OWT12" s="85"/>
      <c r="OWU12" s="85"/>
      <c r="OWV12" s="85"/>
      <c r="OWW12" s="85"/>
      <c r="OWX12" s="85"/>
      <c r="OWY12" s="85"/>
      <c r="OWZ12" s="85"/>
      <c r="OXA12" s="85"/>
      <c r="OXB12" s="85"/>
      <c r="OXC12" s="85"/>
      <c r="OXD12" s="85"/>
      <c r="OXE12" s="85"/>
      <c r="OXF12" s="85"/>
      <c r="OXG12" s="85"/>
      <c r="OXH12" s="85"/>
      <c r="OXI12" s="85"/>
      <c r="OXJ12" s="85"/>
      <c r="OXK12" s="85"/>
      <c r="OXL12" s="85"/>
      <c r="OXM12" s="85"/>
      <c r="OXN12" s="85"/>
      <c r="OXO12" s="85"/>
      <c r="OXP12" s="85"/>
      <c r="OXQ12" s="85"/>
      <c r="OXR12" s="85"/>
      <c r="OXS12" s="85"/>
      <c r="OXT12" s="85"/>
      <c r="OXU12" s="85"/>
      <c r="OXV12" s="85"/>
      <c r="OXW12" s="85"/>
      <c r="OXX12" s="85"/>
      <c r="OXY12" s="85"/>
      <c r="OXZ12" s="85"/>
      <c r="OYA12" s="85"/>
      <c r="OYB12" s="85"/>
      <c r="OYC12" s="85"/>
      <c r="OYD12" s="85"/>
      <c r="OYE12" s="85"/>
      <c r="OYF12" s="85"/>
      <c r="OYG12" s="85"/>
      <c r="OYH12" s="85"/>
      <c r="OYI12" s="85"/>
      <c r="OYJ12" s="85"/>
      <c r="OYK12" s="85"/>
      <c r="OYL12" s="85"/>
      <c r="OYM12" s="85"/>
      <c r="OYN12" s="85"/>
      <c r="OYO12" s="85"/>
      <c r="OYP12" s="85"/>
      <c r="OYQ12" s="85"/>
      <c r="OYR12" s="85"/>
      <c r="OYS12" s="85"/>
      <c r="OYT12" s="85"/>
      <c r="OYU12" s="85"/>
      <c r="OYV12" s="85"/>
      <c r="OYW12" s="85"/>
      <c r="OYX12" s="85"/>
      <c r="OYY12" s="85"/>
      <c r="OYZ12" s="85"/>
      <c r="OZA12" s="85"/>
      <c r="OZB12" s="85"/>
      <c r="OZC12" s="85"/>
      <c r="OZD12" s="85"/>
      <c r="OZE12" s="85"/>
      <c r="OZF12" s="85"/>
      <c r="OZG12" s="85"/>
      <c r="OZH12" s="85"/>
      <c r="OZI12" s="85"/>
      <c r="OZJ12" s="85"/>
      <c r="OZK12" s="85"/>
      <c r="OZL12" s="85"/>
      <c r="OZM12" s="85"/>
      <c r="OZN12" s="85"/>
      <c r="OZO12" s="85"/>
      <c r="OZP12" s="85"/>
      <c r="OZQ12" s="85"/>
      <c r="OZR12" s="85"/>
      <c r="OZS12" s="85"/>
      <c r="OZT12" s="85"/>
      <c r="OZU12" s="85"/>
      <c r="OZV12" s="85"/>
      <c r="OZW12" s="85"/>
      <c r="OZX12" s="85"/>
      <c r="OZY12" s="85"/>
      <c r="OZZ12" s="85"/>
      <c r="PAA12" s="85"/>
      <c r="PAB12" s="85"/>
      <c r="PAC12" s="85"/>
      <c r="PAD12" s="85"/>
      <c r="PAE12" s="85"/>
      <c r="PAF12" s="85"/>
      <c r="PAG12" s="85"/>
      <c r="PAH12" s="85"/>
      <c r="PAI12" s="85"/>
      <c r="PAJ12" s="85"/>
      <c r="PAK12" s="85"/>
      <c r="PAL12" s="85"/>
      <c r="PAM12" s="85"/>
      <c r="PAN12" s="85"/>
      <c r="PAO12" s="85"/>
      <c r="PAP12" s="85"/>
      <c r="PAQ12" s="85"/>
      <c r="PAR12" s="85"/>
      <c r="PAS12" s="85"/>
      <c r="PAT12" s="85"/>
      <c r="PAU12" s="85"/>
      <c r="PAV12" s="85"/>
      <c r="PAW12" s="85"/>
      <c r="PAX12" s="85"/>
      <c r="PAY12" s="85"/>
      <c r="PAZ12" s="85"/>
      <c r="PBA12" s="85"/>
      <c r="PBB12" s="85"/>
      <c r="PBC12" s="85"/>
      <c r="PBD12" s="85"/>
      <c r="PBE12" s="85"/>
      <c r="PBF12" s="85"/>
      <c r="PBG12" s="85"/>
      <c r="PBH12" s="85"/>
      <c r="PBI12" s="85"/>
      <c r="PBJ12" s="85"/>
      <c r="PBK12" s="85"/>
      <c r="PBL12" s="85"/>
      <c r="PBM12" s="85"/>
      <c r="PBN12" s="85"/>
      <c r="PBO12" s="85"/>
      <c r="PBP12" s="85"/>
      <c r="PBQ12" s="85"/>
      <c r="PBR12" s="85"/>
      <c r="PBS12" s="85"/>
      <c r="PBT12" s="85"/>
      <c r="PBU12" s="85"/>
      <c r="PBV12" s="85"/>
      <c r="PBW12" s="85"/>
      <c r="PBX12" s="85"/>
      <c r="PBY12" s="85"/>
      <c r="PBZ12" s="85"/>
      <c r="PCA12" s="85"/>
      <c r="PCB12" s="85"/>
      <c r="PCC12" s="85"/>
      <c r="PCD12" s="85"/>
      <c r="PCE12" s="85"/>
      <c r="PCF12" s="85"/>
      <c r="PCG12" s="85"/>
      <c r="PCH12" s="85"/>
      <c r="PCI12" s="85"/>
      <c r="PCJ12" s="85"/>
      <c r="PCK12" s="85"/>
      <c r="PCL12" s="85"/>
      <c r="PCM12" s="85"/>
      <c r="PCN12" s="85"/>
      <c r="PCO12" s="85"/>
      <c r="PCP12" s="85"/>
      <c r="PCQ12" s="85"/>
      <c r="PCR12" s="85"/>
      <c r="PCS12" s="85"/>
      <c r="PCT12" s="85"/>
      <c r="PCU12" s="85"/>
      <c r="PCV12" s="85"/>
      <c r="PCW12" s="85"/>
      <c r="PCX12" s="85"/>
      <c r="PCY12" s="85"/>
      <c r="PCZ12" s="85"/>
      <c r="PDA12" s="85"/>
      <c r="PDB12" s="85"/>
      <c r="PDC12" s="85"/>
      <c r="PDD12" s="85"/>
      <c r="PDE12" s="85"/>
      <c r="PDF12" s="85"/>
      <c r="PDG12" s="85"/>
      <c r="PDH12" s="85"/>
      <c r="PDI12" s="85"/>
      <c r="PDJ12" s="85"/>
      <c r="PDK12" s="85"/>
      <c r="PDL12" s="85"/>
      <c r="PDM12" s="85"/>
      <c r="PDN12" s="85"/>
      <c r="PDO12" s="85"/>
      <c r="PDP12" s="85"/>
      <c r="PDQ12" s="85"/>
      <c r="PDR12" s="85"/>
      <c r="PDS12" s="85"/>
      <c r="PDT12" s="85"/>
      <c r="PDU12" s="85"/>
      <c r="PDV12" s="85"/>
      <c r="PDW12" s="85"/>
      <c r="PDX12" s="85"/>
      <c r="PDY12" s="85"/>
      <c r="PDZ12" s="85"/>
      <c r="PEA12" s="85"/>
      <c r="PEB12" s="85"/>
      <c r="PEC12" s="85"/>
      <c r="PED12" s="85"/>
      <c r="PEE12" s="85"/>
      <c r="PEF12" s="85"/>
      <c r="PEG12" s="85"/>
      <c r="PEH12" s="85"/>
      <c r="PEI12" s="85"/>
      <c r="PEJ12" s="85"/>
      <c r="PEK12" s="85"/>
      <c r="PEL12" s="85"/>
      <c r="PEM12" s="85"/>
      <c r="PEN12" s="85"/>
      <c r="PEO12" s="85"/>
      <c r="PEP12" s="85"/>
      <c r="PEQ12" s="85"/>
      <c r="PER12" s="85"/>
      <c r="PES12" s="85"/>
      <c r="PET12" s="85"/>
      <c r="PEU12" s="85"/>
      <c r="PEV12" s="85"/>
      <c r="PEW12" s="85"/>
      <c r="PEX12" s="85"/>
      <c r="PEY12" s="85"/>
      <c r="PEZ12" s="85"/>
      <c r="PFA12" s="85"/>
      <c r="PFB12" s="85"/>
      <c r="PFC12" s="85"/>
      <c r="PFD12" s="85"/>
      <c r="PFE12" s="85"/>
      <c r="PFF12" s="85"/>
      <c r="PFG12" s="85"/>
      <c r="PFH12" s="85"/>
      <c r="PFI12" s="85"/>
      <c r="PFJ12" s="85"/>
      <c r="PFK12" s="85"/>
      <c r="PFL12" s="85"/>
      <c r="PFM12" s="85"/>
      <c r="PFN12" s="85"/>
      <c r="PFO12" s="85"/>
      <c r="PFP12" s="85"/>
      <c r="PFQ12" s="85"/>
      <c r="PFR12" s="85"/>
      <c r="PFS12" s="85"/>
      <c r="PFT12" s="85"/>
      <c r="PFU12" s="85"/>
      <c r="PFV12" s="85"/>
      <c r="PFW12" s="85"/>
      <c r="PFX12" s="85"/>
      <c r="PFY12" s="85"/>
      <c r="PFZ12" s="85"/>
      <c r="PGA12" s="85"/>
      <c r="PGB12" s="85"/>
      <c r="PGC12" s="85"/>
      <c r="PGD12" s="85"/>
      <c r="PGE12" s="85"/>
      <c r="PGF12" s="85"/>
      <c r="PGG12" s="85"/>
      <c r="PGH12" s="85"/>
      <c r="PGI12" s="85"/>
      <c r="PGJ12" s="85"/>
      <c r="PGK12" s="85"/>
      <c r="PGL12" s="85"/>
      <c r="PGM12" s="85"/>
      <c r="PGN12" s="85"/>
      <c r="PGO12" s="85"/>
      <c r="PGP12" s="85"/>
      <c r="PGQ12" s="85"/>
      <c r="PGR12" s="85"/>
      <c r="PGS12" s="85"/>
      <c r="PGT12" s="85"/>
      <c r="PGU12" s="85"/>
      <c r="PGV12" s="85"/>
      <c r="PGW12" s="85"/>
      <c r="PGX12" s="85"/>
      <c r="PGY12" s="85"/>
      <c r="PGZ12" s="85"/>
      <c r="PHA12" s="85"/>
      <c r="PHB12" s="85"/>
      <c r="PHC12" s="85"/>
      <c r="PHD12" s="85"/>
      <c r="PHE12" s="85"/>
      <c r="PHF12" s="85"/>
      <c r="PHG12" s="85"/>
      <c r="PHH12" s="85"/>
      <c r="PHI12" s="85"/>
      <c r="PHJ12" s="85"/>
      <c r="PHK12" s="85"/>
      <c r="PHL12" s="85"/>
      <c r="PHM12" s="85"/>
      <c r="PHN12" s="85"/>
      <c r="PHO12" s="85"/>
      <c r="PHP12" s="85"/>
      <c r="PHQ12" s="85"/>
      <c r="PHR12" s="85"/>
      <c r="PHS12" s="85"/>
      <c r="PHT12" s="85"/>
      <c r="PHU12" s="85"/>
      <c r="PHV12" s="85"/>
      <c r="PHW12" s="85"/>
      <c r="PHX12" s="85"/>
      <c r="PHY12" s="85"/>
      <c r="PHZ12" s="85"/>
      <c r="PIA12" s="85"/>
      <c r="PIB12" s="85"/>
      <c r="PIC12" s="85"/>
      <c r="PID12" s="85"/>
      <c r="PIE12" s="85"/>
      <c r="PIF12" s="85"/>
      <c r="PIG12" s="85"/>
      <c r="PIH12" s="85"/>
      <c r="PII12" s="85"/>
      <c r="PIJ12" s="85"/>
      <c r="PIK12" s="85"/>
      <c r="PIL12" s="85"/>
      <c r="PIM12" s="85"/>
      <c r="PIN12" s="85"/>
      <c r="PIO12" s="85"/>
      <c r="PIP12" s="85"/>
      <c r="PIQ12" s="85"/>
      <c r="PIR12" s="85"/>
      <c r="PIS12" s="85"/>
      <c r="PIT12" s="85"/>
      <c r="PIU12" s="85"/>
      <c r="PIV12" s="85"/>
      <c r="PIW12" s="85"/>
      <c r="PIX12" s="85"/>
      <c r="PIY12" s="85"/>
      <c r="PIZ12" s="85"/>
      <c r="PJA12" s="85"/>
      <c r="PJB12" s="85"/>
      <c r="PJC12" s="85"/>
      <c r="PJD12" s="85"/>
      <c r="PJE12" s="85"/>
      <c r="PJF12" s="85"/>
      <c r="PJG12" s="85"/>
      <c r="PJH12" s="85"/>
      <c r="PJI12" s="85"/>
      <c r="PJJ12" s="85"/>
      <c r="PJK12" s="85"/>
      <c r="PJL12" s="85"/>
      <c r="PJM12" s="85"/>
      <c r="PJN12" s="85"/>
      <c r="PJO12" s="85"/>
      <c r="PJP12" s="85"/>
      <c r="PJQ12" s="85"/>
      <c r="PJR12" s="85"/>
      <c r="PJS12" s="85"/>
      <c r="PJT12" s="85"/>
      <c r="PJU12" s="85"/>
      <c r="PJV12" s="85"/>
      <c r="PJW12" s="85"/>
      <c r="PJX12" s="85"/>
      <c r="PJY12" s="85"/>
      <c r="PJZ12" s="85"/>
      <c r="PKA12" s="85"/>
      <c r="PKB12" s="85"/>
      <c r="PKC12" s="85"/>
      <c r="PKD12" s="85"/>
      <c r="PKE12" s="85"/>
      <c r="PKF12" s="85"/>
      <c r="PKG12" s="85"/>
      <c r="PKH12" s="85"/>
      <c r="PKI12" s="85"/>
      <c r="PKJ12" s="85"/>
      <c r="PKK12" s="85"/>
      <c r="PKL12" s="85"/>
      <c r="PKM12" s="85"/>
      <c r="PKN12" s="85"/>
      <c r="PKO12" s="85"/>
      <c r="PKP12" s="85"/>
      <c r="PKQ12" s="85"/>
      <c r="PKR12" s="85"/>
      <c r="PKS12" s="85"/>
      <c r="PKT12" s="85"/>
      <c r="PKU12" s="85"/>
      <c r="PKV12" s="85"/>
      <c r="PKW12" s="85"/>
      <c r="PKX12" s="85"/>
      <c r="PKY12" s="85"/>
      <c r="PKZ12" s="85"/>
      <c r="PLA12" s="85"/>
      <c r="PLB12" s="85"/>
      <c r="PLC12" s="85"/>
      <c r="PLD12" s="85"/>
      <c r="PLE12" s="85"/>
      <c r="PLF12" s="85"/>
      <c r="PLG12" s="85"/>
      <c r="PLH12" s="85"/>
      <c r="PLI12" s="85"/>
      <c r="PLJ12" s="85"/>
      <c r="PLK12" s="85"/>
      <c r="PLL12" s="85"/>
      <c r="PLM12" s="85"/>
      <c r="PLN12" s="85"/>
      <c r="PLO12" s="85"/>
      <c r="PLP12" s="85"/>
      <c r="PLQ12" s="85"/>
      <c r="PLR12" s="85"/>
      <c r="PLS12" s="85"/>
      <c r="PLT12" s="85"/>
      <c r="PLU12" s="85"/>
      <c r="PLV12" s="85"/>
      <c r="PLW12" s="85"/>
      <c r="PLX12" s="85"/>
      <c r="PLY12" s="85"/>
      <c r="PLZ12" s="85"/>
      <c r="PMA12" s="85"/>
      <c r="PMB12" s="85"/>
      <c r="PMC12" s="85"/>
      <c r="PMD12" s="85"/>
      <c r="PME12" s="85"/>
      <c r="PMF12" s="85"/>
      <c r="PMG12" s="85"/>
      <c r="PMH12" s="85"/>
      <c r="PMI12" s="85"/>
      <c r="PMJ12" s="85"/>
      <c r="PMK12" s="85"/>
      <c r="PML12" s="85"/>
      <c r="PMM12" s="85"/>
      <c r="PMN12" s="85"/>
      <c r="PMO12" s="85"/>
      <c r="PMP12" s="85"/>
      <c r="PMQ12" s="85"/>
      <c r="PMR12" s="85"/>
      <c r="PMS12" s="85"/>
      <c r="PMT12" s="85"/>
      <c r="PMU12" s="85"/>
      <c r="PMV12" s="85"/>
      <c r="PMW12" s="85"/>
      <c r="PMX12" s="85"/>
      <c r="PMY12" s="85"/>
      <c r="PMZ12" s="85"/>
      <c r="PNA12" s="85"/>
      <c r="PNB12" s="85"/>
      <c r="PNC12" s="85"/>
      <c r="PND12" s="85"/>
      <c r="PNE12" s="85"/>
      <c r="PNF12" s="85"/>
      <c r="PNG12" s="85"/>
      <c r="PNH12" s="85"/>
      <c r="PNI12" s="85"/>
      <c r="PNJ12" s="85"/>
      <c r="PNK12" s="85"/>
      <c r="PNL12" s="85"/>
      <c r="PNM12" s="85"/>
      <c r="PNN12" s="85"/>
      <c r="PNO12" s="85"/>
      <c r="PNP12" s="85"/>
      <c r="PNQ12" s="85"/>
      <c r="PNR12" s="85"/>
      <c r="PNS12" s="85"/>
      <c r="PNT12" s="85"/>
      <c r="PNU12" s="85"/>
      <c r="PNV12" s="85"/>
      <c r="PNW12" s="85"/>
      <c r="PNX12" s="85"/>
      <c r="PNY12" s="85"/>
      <c r="PNZ12" s="85"/>
      <c r="POA12" s="85"/>
      <c r="POB12" s="85"/>
      <c r="POC12" s="85"/>
      <c r="POD12" s="85"/>
      <c r="POE12" s="85"/>
      <c r="POF12" s="85"/>
      <c r="POG12" s="85"/>
      <c r="POH12" s="85"/>
      <c r="POI12" s="85"/>
      <c r="POJ12" s="85"/>
      <c r="POK12" s="85"/>
      <c r="POL12" s="85"/>
      <c r="POM12" s="85"/>
      <c r="PON12" s="85"/>
      <c r="POO12" s="85"/>
      <c r="POP12" s="85"/>
      <c r="POQ12" s="85"/>
      <c r="POR12" s="85"/>
      <c r="POS12" s="85"/>
      <c r="POT12" s="85"/>
      <c r="POU12" s="85"/>
      <c r="POV12" s="85"/>
      <c r="POW12" s="85"/>
      <c r="POX12" s="85"/>
      <c r="POY12" s="85"/>
      <c r="POZ12" s="85"/>
      <c r="PPA12" s="85"/>
      <c r="PPB12" s="85"/>
      <c r="PPC12" s="85"/>
      <c r="PPD12" s="85"/>
      <c r="PPE12" s="85"/>
      <c r="PPF12" s="85"/>
      <c r="PPG12" s="85"/>
      <c r="PPH12" s="85"/>
      <c r="PPI12" s="85"/>
      <c r="PPJ12" s="85"/>
      <c r="PPK12" s="85"/>
      <c r="PPL12" s="85"/>
      <c r="PPM12" s="85"/>
      <c r="PPN12" s="85"/>
      <c r="PPO12" s="85"/>
      <c r="PPP12" s="85"/>
      <c r="PPQ12" s="85"/>
      <c r="PPR12" s="85"/>
      <c r="PPS12" s="85"/>
      <c r="PPT12" s="85"/>
      <c r="PPU12" s="85"/>
      <c r="PPV12" s="85"/>
      <c r="PPW12" s="85"/>
      <c r="PPX12" s="85"/>
      <c r="PPY12" s="85"/>
      <c r="PPZ12" s="85"/>
      <c r="PQA12" s="85"/>
      <c r="PQB12" s="85"/>
      <c r="PQC12" s="85"/>
      <c r="PQD12" s="85"/>
      <c r="PQE12" s="85"/>
      <c r="PQF12" s="85"/>
      <c r="PQG12" s="85"/>
      <c r="PQH12" s="85"/>
      <c r="PQI12" s="85"/>
      <c r="PQJ12" s="85"/>
      <c r="PQK12" s="85"/>
      <c r="PQL12" s="85"/>
      <c r="PQM12" s="85"/>
      <c r="PQN12" s="85"/>
      <c r="PQO12" s="85"/>
      <c r="PQP12" s="85"/>
      <c r="PQQ12" s="85"/>
      <c r="PQR12" s="85"/>
      <c r="PQS12" s="85"/>
      <c r="PQT12" s="85"/>
      <c r="PQU12" s="85"/>
      <c r="PQV12" s="85"/>
      <c r="PQW12" s="85"/>
      <c r="PQX12" s="85"/>
      <c r="PQY12" s="85"/>
      <c r="PQZ12" s="85"/>
      <c r="PRA12" s="85"/>
      <c r="PRB12" s="85"/>
      <c r="PRC12" s="85"/>
      <c r="PRD12" s="85"/>
      <c r="PRE12" s="85"/>
      <c r="PRF12" s="85"/>
      <c r="PRG12" s="85"/>
      <c r="PRH12" s="85"/>
      <c r="PRI12" s="85"/>
      <c r="PRJ12" s="85"/>
      <c r="PRK12" s="85"/>
      <c r="PRL12" s="85"/>
      <c r="PRM12" s="85"/>
      <c r="PRN12" s="85"/>
      <c r="PRO12" s="85"/>
      <c r="PRP12" s="85"/>
      <c r="PRQ12" s="85"/>
      <c r="PRR12" s="85"/>
      <c r="PRS12" s="85"/>
      <c r="PRT12" s="85"/>
      <c r="PRU12" s="85"/>
      <c r="PRV12" s="85"/>
      <c r="PRW12" s="85"/>
      <c r="PRX12" s="85"/>
      <c r="PRY12" s="85"/>
      <c r="PRZ12" s="85"/>
      <c r="PSA12" s="85"/>
      <c r="PSB12" s="85"/>
      <c r="PSC12" s="85"/>
      <c r="PSD12" s="85"/>
      <c r="PSE12" s="85"/>
      <c r="PSF12" s="85"/>
      <c r="PSG12" s="85"/>
      <c r="PSH12" s="85"/>
      <c r="PSI12" s="85"/>
      <c r="PSJ12" s="85"/>
      <c r="PSK12" s="85"/>
      <c r="PSL12" s="85"/>
      <c r="PSM12" s="85"/>
      <c r="PSN12" s="85"/>
      <c r="PSO12" s="85"/>
      <c r="PSP12" s="85"/>
      <c r="PSQ12" s="85"/>
      <c r="PSR12" s="85"/>
      <c r="PSS12" s="85"/>
      <c r="PST12" s="85"/>
      <c r="PSU12" s="85"/>
      <c r="PSV12" s="85"/>
      <c r="PSW12" s="85"/>
      <c r="PSX12" s="85"/>
      <c r="PSY12" s="85"/>
      <c r="PSZ12" s="85"/>
      <c r="PTA12" s="85"/>
      <c r="PTB12" s="85"/>
      <c r="PTC12" s="85"/>
      <c r="PTD12" s="85"/>
      <c r="PTE12" s="85"/>
      <c r="PTF12" s="85"/>
      <c r="PTG12" s="85"/>
      <c r="PTH12" s="85"/>
      <c r="PTI12" s="85"/>
      <c r="PTJ12" s="85"/>
      <c r="PTK12" s="85"/>
      <c r="PTL12" s="85"/>
      <c r="PTM12" s="85"/>
      <c r="PTN12" s="85"/>
      <c r="PTO12" s="85"/>
      <c r="PTP12" s="85"/>
      <c r="PTQ12" s="85"/>
      <c r="PTR12" s="85"/>
      <c r="PTS12" s="85"/>
      <c r="PTT12" s="85"/>
      <c r="PTU12" s="85"/>
      <c r="PTV12" s="85"/>
      <c r="PTW12" s="85"/>
      <c r="PTX12" s="85"/>
      <c r="PTY12" s="85"/>
      <c r="PTZ12" s="85"/>
      <c r="PUA12" s="85"/>
      <c r="PUB12" s="85"/>
      <c r="PUC12" s="85"/>
      <c r="PUD12" s="85"/>
      <c r="PUE12" s="85"/>
      <c r="PUF12" s="85"/>
      <c r="PUG12" s="85"/>
      <c r="PUH12" s="85"/>
      <c r="PUI12" s="85"/>
      <c r="PUJ12" s="85"/>
      <c r="PUK12" s="85"/>
      <c r="PUL12" s="85"/>
      <c r="PUM12" s="85"/>
      <c r="PUN12" s="85"/>
      <c r="PUO12" s="85"/>
      <c r="PUP12" s="85"/>
      <c r="PUQ12" s="85"/>
      <c r="PUR12" s="85"/>
      <c r="PUS12" s="85"/>
      <c r="PUT12" s="85"/>
      <c r="PUU12" s="85"/>
      <c r="PUV12" s="85"/>
      <c r="PUW12" s="85"/>
      <c r="PUX12" s="85"/>
      <c r="PUY12" s="85"/>
      <c r="PUZ12" s="85"/>
      <c r="PVA12" s="85"/>
      <c r="PVB12" s="85"/>
      <c r="PVC12" s="85"/>
      <c r="PVD12" s="85"/>
      <c r="PVE12" s="85"/>
      <c r="PVF12" s="85"/>
      <c r="PVG12" s="85"/>
      <c r="PVH12" s="85"/>
      <c r="PVI12" s="85"/>
      <c r="PVJ12" s="85"/>
      <c r="PVK12" s="85"/>
      <c r="PVL12" s="85"/>
      <c r="PVM12" s="85"/>
      <c r="PVN12" s="85"/>
      <c r="PVO12" s="85"/>
      <c r="PVP12" s="85"/>
      <c r="PVQ12" s="85"/>
      <c r="PVR12" s="85"/>
      <c r="PVS12" s="85"/>
      <c r="PVT12" s="85"/>
      <c r="PVU12" s="85"/>
      <c r="PVV12" s="85"/>
      <c r="PVW12" s="85"/>
      <c r="PVX12" s="85"/>
      <c r="PVY12" s="85"/>
      <c r="PVZ12" s="85"/>
      <c r="PWA12" s="85"/>
      <c r="PWB12" s="85"/>
      <c r="PWC12" s="85"/>
      <c r="PWD12" s="85"/>
      <c r="PWE12" s="85"/>
      <c r="PWF12" s="85"/>
      <c r="PWG12" s="85"/>
      <c r="PWH12" s="85"/>
      <c r="PWI12" s="85"/>
      <c r="PWJ12" s="85"/>
      <c r="PWK12" s="85"/>
      <c r="PWL12" s="85"/>
      <c r="PWM12" s="85"/>
      <c r="PWN12" s="85"/>
      <c r="PWO12" s="85"/>
      <c r="PWP12" s="85"/>
      <c r="PWQ12" s="85"/>
      <c r="PWR12" s="85"/>
      <c r="PWS12" s="85"/>
      <c r="PWT12" s="85"/>
      <c r="PWU12" s="85"/>
      <c r="PWV12" s="85"/>
      <c r="PWW12" s="85"/>
      <c r="PWX12" s="85"/>
      <c r="PWY12" s="85"/>
      <c r="PWZ12" s="85"/>
      <c r="PXA12" s="85"/>
      <c r="PXB12" s="85"/>
      <c r="PXC12" s="85"/>
      <c r="PXD12" s="85"/>
      <c r="PXE12" s="85"/>
      <c r="PXF12" s="85"/>
      <c r="PXG12" s="85"/>
      <c r="PXH12" s="85"/>
      <c r="PXI12" s="85"/>
      <c r="PXJ12" s="85"/>
      <c r="PXK12" s="85"/>
      <c r="PXL12" s="85"/>
      <c r="PXM12" s="85"/>
      <c r="PXN12" s="85"/>
      <c r="PXO12" s="85"/>
      <c r="PXP12" s="85"/>
      <c r="PXQ12" s="85"/>
      <c r="PXR12" s="85"/>
      <c r="PXS12" s="85"/>
      <c r="PXT12" s="85"/>
      <c r="PXU12" s="85"/>
      <c r="PXV12" s="85"/>
      <c r="PXW12" s="85"/>
      <c r="PXX12" s="85"/>
      <c r="PXY12" s="85"/>
      <c r="PXZ12" s="85"/>
      <c r="PYA12" s="85"/>
      <c r="PYB12" s="85"/>
      <c r="PYC12" s="85"/>
      <c r="PYD12" s="85"/>
      <c r="PYE12" s="85"/>
      <c r="PYF12" s="85"/>
      <c r="PYG12" s="85"/>
      <c r="PYH12" s="85"/>
      <c r="PYI12" s="85"/>
      <c r="PYJ12" s="85"/>
      <c r="PYK12" s="85"/>
      <c r="PYL12" s="85"/>
      <c r="PYM12" s="85"/>
      <c r="PYN12" s="85"/>
      <c r="PYO12" s="85"/>
      <c r="PYP12" s="85"/>
      <c r="PYQ12" s="85"/>
      <c r="PYR12" s="85"/>
      <c r="PYS12" s="85"/>
      <c r="PYT12" s="85"/>
      <c r="PYU12" s="85"/>
      <c r="PYV12" s="85"/>
      <c r="PYW12" s="85"/>
      <c r="PYX12" s="85"/>
      <c r="PYY12" s="85"/>
      <c r="PYZ12" s="85"/>
      <c r="PZA12" s="85"/>
      <c r="PZB12" s="85"/>
      <c r="PZC12" s="85"/>
      <c r="PZD12" s="85"/>
      <c r="PZE12" s="85"/>
      <c r="PZF12" s="85"/>
      <c r="PZG12" s="85"/>
      <c r="PZH12" s="85"/>
      <c r="PZI12" s="85"/>
      <c r="PZJ12" s="85"/>
      <c r="PZK12" s="85"/>
      <c r="PZL12" s="85"/>
      <c r="PZM12" s="85"/>
      <c r="PZN12" s="85"/>
      <c r="PZO12" s="85"/>
      <c r="PZP12" s="85"/>
      <c r="PZQ12" s="85"/>
      <c r="PZR12" s="85"/>
      <c r="PZS12" s="85"/>
      <c r="PZT12" s="85"/>
      <c r="PZU12" s="85"/>
      <c r="PZV12" s="85"/>
      <c r="PZW12" s="85"/>
      <c r="PZX12" s="85"/>
      <c r="PZY12" s="85"/>
      <c r="PZZ12" s="85"/>
      <c r="QAA12" s="85"/>
      <c r="QAB12" s="85"/>
      <c r="QAC12" s="85"/>
      <c r="QAD12" s="85"/>
      <c r="QAE12" s="85"/>
      <c r="QAF12" s="85"/>
      <c r="QAG12" s="85"/>
      <c r="QAH12" s="85"/>
      <c r="QAI12" s="85"/>
      <c r="QAJ12" s="85"/>
      <c r="QAK12" s="85"/>
      <c r="QAL12" s="85"/>
      <c r="QAM12" s="85"/>
      <c r="QAN12" s="85"/>
      <c r="QAO12" s="85"/>
      <c r="QAP12" s="85"/>
      <c r="QAQ12" s="85"/>
      <c r="QAR12" s="85"/>
      <c r="QAS12" s="85"/>
      <c r="QAT12" s="85"/>
      <c r="QAU12" s="85"/>
      <c r="QAV12" s="85"/>
      <c r="QAW12" s="85"/>
      <c r="QAX12" s="85"/>
      <c r="QAY12" s="85"/>
      <c r="QAZ12" s="85"/>
      <c r="QBA12" s="85"/>
      <c r="QBB12" s="85"/>
      <c r="QBC12" s="85"/>
      <c r="QBD12" s="85"/>
      <c r="QBE12" s="85"/>
      <c r="QBF12" s="85"/>
      <c r="QBG12" s="85"/>
      <c r="QBH12" s="85"/>
      <c r="QBI12" s="85"/>
      <c r="QBJ12" s="85"/>
      <c r="QBK12" s="85"/>
      <c r="QBL12" s="85"/>
      <c r="QBM12" s="85"/>
      <c r="QBN12" s="85"/>
      <c r="QBO12" s="85"/>
      <c r="QBP12" s="85"/>
      <c r="QBQ12" s="85"/>
      <c r="QBR12" s="85"/>
      <c r="QBS12" s="85"/>
      <c r="QBT12" s="85"/>
      <c r="QBU12" s="85"/>
      <c r="QBV12" s="85"/>
      <c r="QBW12" s="85"/>
      <c r="QBX12" s="85"/>
      <c r="QBY12" s="85"/>
      <c r="QBZ12" s="85"/>
      <c r="QCA12" s="85"/>
      <c r="QCB12" s="85"/>
      <c r="QCC12" s="85"/>
      <c r="QCD12" s="85"/>
      <c r="QCE12" s="85"/>
      <c r="QCF12" s="85"/>
      <c r="QCG12" s="85"/>
      <c r="QCH12" s="85"/>
      <c r="QCI12" s="85"/>
      <c r="QCJ12" s="85"/>
      <c r="QCK12" s="85"/>
      <c r="QCL12" s="85"/>
      <c r="QCM12" s="85"/>
      <c r="QCN12" s="85"/>
      <c r="QCO12" s="85"/>
      <c r="QCP12" s="85"/>
      <c r="QCQ12" s="85"/>
      <c r="QCR12" s="85"/>
      <c r="QCS12" s="85"/>
      <c r="QCT12" s="85"/>
      <c r="QCU12" s="85"/>
      <c r="QCV12" s="85"/>
      <c r="QCW12" s="85"/>
      <c r="QCX12" s="85"/>
      <c r="QCY12" s="85"/>
      <c r="QCZ12" s="85"/>
      <c r="QDA12" s="85"/>
      <c r="QDB12" s="85"/>
      <c r="QDC12" s="85"/>
      <c r="QDD12" s="85"/>
      <c r="QDE12" s="85"/>
      <c r="QDF12" s="85"/>
      <c r="QDG12" s="85"/>
      <c r="QDH12" s="85"/>
      <c r="QDI12" s="85"/>
      <c r="QDJ12" s="85"/>
      <c r="QDK12" s="85"/>
      <c r="QDL12" s="85"/>
      <c r="QDM12" s="85"/>
      <c r="QDN12" s="85"/>
      <c r="QDO12" s="85"/>
      <c r="QDP12" s="85"/>
      <c r="QDQ12" s="85"/>
      <c r="QDR12" s="85"/>
      <c r="QDS12" s="85"/>
      <c r="QDT12" s="85"/>
      <c r="QDU12" s="85"/>
      <c r="QDV12" s="85"/>
      <c r="QDW12" s="85"/>
      <c r="QDX12" s="85"/>
      <c r="QDY12" s="85"/>
      <c r="QDZ12" s="85"/>
      <c r="QEA12" s="85"/>
      <c r="QEB12" s="85"/>
      <c r="QEC12" s="85"/>
      <c r="QED12" s="85"/>
      <c r="QEE12" s="85"/>
      <c r="QEF12" s="85"/>
      <c r="QEG12" s="85"/>
      <c r="QEH12" s="85"/>
      <c r="QEI12" s="85"/>
      <c r="QEJ12" s="85"/>
      <c r="QEK12" s="85"/>
      <c r="QEL12" s="85"/>
      <c r="QEM12" s="85"/>
      <c r="QEN12" s="85"/>
      <c r="QEO12" s="85"/>
      <c r="QEP12" s="85"/>
      <c r="QEQ12" s="85"/>
      <c r="QER12" s="85"/>
      <c r="QES12" s="85"/>
      <c r="QET12" s="85"/>
      <c r="QEU12" s="85"/>
      <c r="QEV12" s="85"/>
      <c r="QEW12" s="85"/>
      <c r="QEX12" s="85"/>
      <c r="QEY12" s="85"/>
      <c r="QEZ12" s="85"/>
      <c r="QFA12" s="85"/>
      <c r="QFB12" s="85"/>
      <c r="QFC12" s="85"/>
      <c r="QFD12" s="85"/>
      <c r="QFE12" s="85"/>
      <c r="QFF12" s="85"/>
      <c r="QFG12" s="85"/>
      <c r="QFH12" s="85"/>
      <c r="QFI12" s="85"/>
      <c r="QFJ12" s="85"/>
      <c r="QFK12" s="85"/>
      <c r="QFL12" s="85"/>
      <c r="QFM12" s="85"/>
      <c r="QFN12" s="85"/>
      <c r="QFO12" s="85"/>
      <c r="QFP12" s="85"/>
      <c r="QFQ12" s="85"/>
      <c r="QFR12" s="85"/>
      <c r="QFS12" s="85"/>
      <c r="QFT12" s="85"/>
      <c r="QFU12" s="85"/>
      <c r="QFV12" s="85"/>
      <c r="QFW12" s="85"/>
      <c r="QFX12" s="85"/>
      <c r="QFY12" s="85"/>
      <c r="QFZ12" s="85"/>
      <c r="QGA12" s="85"/>
      <c r="QGB12" s="85"/>
      <c r="QGC12" s="85"/>
      <c r="QGD12" s="85"/>
      <c r="QGE12" s="85"/>
      <c r="QGF12" s="85"/>
      <c r="QGG12" s="85"/>
      <c r="QGH12" s="85"/>
      <c r="QGI12" s="85"/>
      <c r="QGJ12" s="85"/>
      <c r="QGK12" s="85"/>
      <c r="QGL12" s="85"/>
      <c r="QGM12" s="85"/>
      <c r="QGN12" s="85"/>
      <c r="QGO12" s="85"/>
      <c r="QGP12" s="85"/>
      <c r="QGQ12" s="85"/>
      <c r="QGR12" s="85"/>
      <c r="QGS12" s="85"/>
      <c r="QGT12" s="85"/>
      <c r="QGU12" s="85"/>
      <c r="QGV12" s="85"/>
      <c r="QGW12" s="85"/>
      <c r="QGX12" s="85"/>
      <c r="QGY12" s="85"/>
      <c r="QGZ12" s="85"/>
      <c r="QHA12" s="85"/>
      <c r="QHB12" s="85"/>
      <c r="QHC12" s="85"/>
      <c r="QHD12" s="85"/>
      <c r="QHE12" s="85"/>
      <c r="QHF12" s="85"/>
      <c r="QHG12" s="85"/>
      <c r="QHH12" s="85"/>
      <c r="QHI12" s="85"/>
      <c r="QHJ12" s="85"/>
      <c r="QHK12" s="85"/>
      <c r="QHL12" s="85"/>
      <c r="QHM12" s="85"/>
      <c r="QHN12" s="85"/>
      <c r="QHO12" s="85"/>
      <c r="QHP12" s="85"/>
      <c r="QHQ12" s="85"/>
      <c r="QHR12" s="85"/>
      <c r="QHS12" s="85"/>
      <c r="QHT12" s="85"/>
      <c r="QHU12" s="85"/>
      <c r="QHV12" s="85"/>
      <c r="QHW12" s="85"/>
      <c r="QHX12" s="85"/>
      <c r="QHY12" s="85"/>
      <c r="QHZ12" s="85"/>
      <c r="QIA12" s="85"/>
      <c r="QIB12" s="85"/>
      <c r="QIC12" s="85"/>
      <c r="QID12" s="85"/>
      <c r="QIE12" s="85"/>
      <c r="QIF12" s="85"/>
      <c r="QIG12" s="85"/>
      <c r="QIH12" s="85"/>
      <c r="QII12" s="85"/>
      <c r="QIJ12" s="85"/>
      <c r="QIK12" s="85"/>
      <c r="QIL12" s="85"/>
      <c r="QIM12" s="85"/>
      <c r="QIN12" s="85"/>
      <c r="QIO12" s="85"/>
      <c r="QIP12" s="85"/>
      <c r="QIQ12" s="85"/>
      <c r="QIR12" s="85"/>
      <c r="QIS12" s="85"/>
      <c r="QIT12" s="85"/>
      <c r="QIU12" s="85"/>
      <c r="QIV12" s="85"/>
      <c r="QIW12" s="85"/>
      <c r="QIX12" s="85"/>
      <c r="QIY12" s="85"/>
      <c r="QIZ12" s="85"/>
      <c r="QJA12" s="85"/>
      <c r="QJB12" s="85"/>
      <c r="QJC12" s="85"/>
      <c r="QJD12" s="85"/>
      <c r="QJE12" s="85"/>
      <c r="QJF12" s="85"/>
      <c r="QJG12" s="85"/>
      <c r="QJH12" s="85"/>
      <c r="QJI12" s="85"/>
      <c r="QJJ12" s="85"/>
      <c r="QJK12" s="85"/>
      <c r="QJL12" s="85"/>
      <c r="QJM12" s="85"/>
      <c r="QJN12" s="85"/>
      <c r="QJO12" s="85"/>
      <c r="QJP12" s="85"/>
      <c r="QJQ12" s="85"/>
      <c r="QJR12" s="85"/>
      <c r="QJS12" s="85"/>
      <c r="QJT12" s="85"/>
      <c r="QJU12" s="85"/>
      <c r="QJV12" s="85"/>
      <c r="QJW12" s="85"/>
      <c r="QJX12" s="85"/>
      <c r="QJY12" s="85"/>
      <c r="QJZ12" s="85"/>
      <c r="QKA12" s="85"/>
      <c r="QKB12" s="85"/>
      <c r="QKC12" s="85"/>
      <c r="QKD12" s="85"/>
      <c r="QKE12" s="85"/>
      <c r="QKF12" s="85"/>
      <c r="QKG12" s="85"/>
      <c r="QKH12" s="85"/>
      <c r="QKI12" s="85"/>
      <c r="QKJ12" s="85"/>
      <c r="QKK12" s="85"/>
      <c r="QKL12" s="85"/>
      <c r="QKM12" s="85"/>
      <c r="QKN12" s="85"/>
      <c r="QKO12" s="85"/>
      <c r="QKP12" s="85"/>
      <c r="QKQ12" s="85"/>
      <c r="QKR12" s="85"/>
      <c r="QKS12" s="85"/>
      <c r="QKT12" s="85"/>
      <c r="QKU12" s="85"/>
      <c r="QKV12" s="85"/>
      <c r="QKW12" s="85"/>
      <c r="QKX12" s="85"/>
      <c r="QKY12" s="85"/>
      <c r="QKZ12" s="85"/>
      <c r="QLA12" s="85"/>
      <c r="QLB12" s="85"/>
      <c r="QLC12" s="85"/>
      <c r="QLD12" s="85"/>
      <c r="QLE12" s="85"/>
      <c r="QLF12" s="85"/>
      <c r="QLG12" s="85"/>
      <c r="QLH12" s="85"/>
      <c r="QLI12" s="85"/>
      <c r="QLJ12" s="85"/>
      <c r="QLK12" s="85"/>
      <c r="QLL12" s="85"/>
      <c r="QLM12" s="85"/>
      <c r="QLN12" s="85"/>
      <c r="QLO12" s="85"/>
      <c r="QLP12" s="85"/>
      <c r="QLQ12" s="85"/>
      <c r="QLR12" s="85"/>
      <c r="QLS12" s="85"/>
      <c r="QLT12" s="85"/>
      <c r="QLU12" s="85"/>
      <c r="QLV12" s="85"/>
      <c r="QLW12" s="85"/>
      <c r="QLX12" s="85"/>
      <c r="QLY12" s="85"/>
      <c r="QLZ12" s="85"/>
      <c r="QMA12" s="85"/>
      <c r="QMB12" s="85"/>
      <c r="QMC12" s="85"/>
      <c r="QMD12" s="85"/>
      <c r="QME12" s="85"/>
      <c r="QMF12" s="85"/>
      <c r="QMG12" s="85"/>
      <c r="QMH12" s="85"/>
      <c r="QMI12" s="85"/>
      <c r="QMJ12" s="85"/>
      <c r="QMK12" s="85"/>
      <c r="QML12" s="85"/>
      <c r="QMM12" s="85"/>
      <c r="QMN12" s="85"/>
      <c r="QMO12" s="85"/>
      <c r="QMP12" s="85"/>
      <c r="QMQ12" s="85"/>
      <c r="QMR12" s="85"/>
      <c r="QMS12" s="85"/>
      <c r="QMT12" s="85"/>
      <c r="QMU12" s="85"/>
      <c r="QMV12" s="85"/>
      <c r="QMW12" s="85"/>
      <c r="QMX12" s="85"/>
      <c r="QMY12" s="85"/>
      <c r="QMZ12" s="85"/>
      <c r="QNA12" s="85"/>
      <c r="QNB12" s="85"/>
      <c r="QNC12" s="85"/>
      <c r="QND12" s="85"/>
      <c r="QNE12" s="85"/>
      <c r="QNF12" s="85"/>
      <c r="QNG12" s="85"/>
      <c r="QNH12" s="85"/>
      <c r="QNI12" s="85"/>
      <c r="QNJ12" s="85"/>
      <c r="QNK12" s="85"/>
      <c r="QNL12" s="85"/>
      <c r="QNM12" s="85"/>
      <c r="QNN12" s="85"/>
      <c r="QNO12" s="85"/>
      <c r="QNP12" s="85"/>
      <c r="QNQ12" s="85"/>
      <c r="QNR12" s="85"/>
      <c r="QNS12" s="85"/>
      <c r="QNT12" s="85"/>
      <c r="QNU12" s="85"/>
      <c r="QNV12" s="85"/>
      <c r="QNW12" s="85"/>
      <c r="QNX12" s="85"/>
      <c r="QNY12" s="85"/>
      <c r="QNZ12" s="85"/>
      <c r="QOA12" s="85"/>
      <c r="QOB12" s="85"/>
      <c r="QOC12" s="85"/>
      <c r="QOD12" s="85"/>
      <c r="QOE12" s="85"/>
      <c r="QOF12" s="85"/>
      <c r="QOG12" s="85"/>
      <c r="QOH12" s="85"/>
      <c r="QOI12" s="85"/>
      <c r="QOJ12" s="85"/>
      <c r="QOK12" s="85"/>
      <c r="QOL12" s="85"/>
      <c r="QOM12" s="85"/>
      <c r="QON12" s="85"/>
      <c r="QOO12" s="85"/>
      <c r="QOP12" s="85"/>
      <c r="QOQ12" s="85"/>
      <c r="QOR12" s="85"/>
      <c r="QOS12" s="85"/>
      <c r="QOT12" s="85"/>
      <c r="QOU12" s="85"/>
      <c r="QOV12" s="85"/>
      <c r="QOW12" s="85"/>
      <c r="QOX12" s="85"/>
      <c r="QOY12" s="85"/>
      <c r="QOZ12" s="85"/>
      <c r="QPA12" s="85"/>
      <c r="QPB12" s="85"/>
      <c r="QPC12" s="85"/>
      <c r="QPD12" s="85"/>
      <c r="QPE12" s="85"/>
      <c r="QPF12" s="85"/>
      <c r="QPG12" s="85"/>
      <c r="QPH12" s="85"/>
      <c r="QPI12" s="85"/>
      <c r="QPJ12" s="85"/>
      <c r="QPK12" s="85"/>
      <c r="QPL12" s="85"/>
      <c r="QPM12" s="85"/>
      <c r="QPN12" s="85"/>
      <c r="QPO12" s="85"/>
      <c r="QPP12" s="85"/>
      <c r="QPQ12" s="85"/>
      <c r="QPR12" s="85"/>
      <c r="QPS12" s="85"/>
      <c r="QPT12" s="85"/>
      <c r="QPU12" s="85"/>
      <c r="QPV12" s="85"/>
      <c r="QPW12" s="85"/>
      <c r="QPX12" s="85"/>
      <c r="QPY12" s="85"/>
      <c r="QPZ12" s="85"/>
      <c r="QQA12" s="85"/>
      <c r="QQB12" s="85"/>
      <c r="QQC12" s="85"/>
      <c r="QQD12" s="85"/>
      <c r="QQE12" s="85"/>
      <c r="QQF12" s="85"/>
      <c r="QQG12" s="85"/>
      <c r="QQH12" s="85"/>
      <c r="QQI12" s="85"/>
      <c r="QQJ12" s="85"/>
      <c r="QQK12" s="85"/>
      <c r="QQL12" s="85"/>
      <c r="QQM12" s="85"/>
      <c r="QQN12" s="85"/>
      <c r="QQO12" s="85"/>
      <c r="QQP12" s="85"/>
      <c r="QQQ12" s="85"/>
      <c r="QQR12" s="85"/>
      <c r="QQS12" s="85"/>
      <c r="QQT12" s="85"/>
      <c r="QQU12" s="85"/>
      <c r="QQV12" s="85"/>
      <c r="QQW12" s="85"/>
      <c r="QQX12" s="85"/>
      <c r="QQY12" s="85"/>
      <c r="QQZ12" s="85"/>
      <c r="QRA12" s="85"/>
      <c r="QRB12" s="85"/>
      <c r="QRC12" s="85"/>
      <c r="QRD12" s="85"/>
      <c r="QRE12" s="85"/>
      <c r="QRF12" s="85"/>
      <c r="QRG12" s="85"/>
      <c r="QRH12" s="85"/>
      <c r="QRI12" s="85"/>
      <c r="QRJ12" s="85"/>
      <c r="QRK12" s="85"/>
      <c r="QRL12" s="85"/>
      <c r="QRM12" s="85"/>
      <c r="QRN12" s="85"/>
      <c r="QRO12" s="85"/>
      <c r="QRP12" s="85"/>
      <c r="QRQ12" s="85"/>
      <c r="QRR12" s="85"/>
      <c r="QRS12" s="85"/>
      <c r="QRT12" s="85"/>
      <c r="QRU12" s="85"/>
      <c r="QRV12" s="85"/>
      <c r="QRW12" s="85"/>
      <c r="QRX12" s="85"/>
      <c r="QRY12" s="85"/>
      <c r="QRZ12" s="85"/>
      <c r="QSA12" s="85"/>
      <c r="QSB12" s="85"/>
      <c r="QSC12" s="85"/>
      <c r="QSD12" s="85"/>
      <c r="QSE12" s="85"/>
      <c r="QSF12" s="85"/>
      <c r="QSG12" s="85"/>
      <c r="QSH12" s="85"/>
      <c r="QSI12" s="85"/>
      <c r="QSJ12" s="85"/>
      <c r="QSK12" s="85"/>
      <c r="QSL12" s="85"/>
      <c r="QSM12" s="85"/>
      <c r="QSN12" s="85"/>
      <c r="QSO12" s="85"/>
      <c r="QSP12" s="85"/>
      <c r="QSQ12" s="85"/>
      <c r="QSR12" s="85"/>
      <c r="QSS12" s="85"/>
      <c r="QST12" s="85"/>
      <c r="QSU12" s="85"/>
      <c r="QSV12" s="85"/>
      <c r="QSW12" s="85"/>
      <c r="QSX12" s="85"/>
      <c r="QSY12" s="85"/>
      <c r="QSZ12" s="85"/>
      <c r="QTA12" s="85"/>
      <c r="QTB12" s="85"/>
      <c r="QTC12" s="85"/>
      <c r="QTD12" s="85"/>
      <c r="QTE12" s="85"/>
      <c r="QTF12" s="85"/>
      <c r="QTG12" s="85"/>
      <c r="QTH12" s="85"/>
      <c r="QTI12" s="85"/>
      <c r="QTJ12" s="85"/>
      <c r="QTK12" s="85"/>
      <c r="QTL12" s="85"/>
      <c r="QTM12" s="85"/>
      <c r="QTN12" s="85"/>
      <c r="QTO12" s="85"/>
      <c r="QTP12" s="85"/>
      <c r="QTQ12" s="85"/>
      <c r="QTR12" s="85"/>
      <c r="QTS12" s="85"/>
      <c r="QTT12" s="85"/>
      <c r="QTU12" s="85"/>
      <c r="QTV12" s="85"/>
      <c r="QTW12" s="85"/>
      <c r="QTX12" s="85"/>
      <c r="QTY12" s="85"/>
      <c r="QTZ12" s="85"/>
      <c r="QUA12" s="85"/>
      <c r="QUB12" s="85"/>
      <c r="QUC12" s="85"/>
      <c r="QUD12" s="85"/>
      <c r="QUE12" s="85"/>
      <c r="QUF12" s="85"/>
      <c r="QUG12" s="85"/>
      <c r="QUH12" s="85"/>
      <c r="QUI12" s="85"/>
      <c r="QUJ12" s="85"/>
      <c r="QUK12" s="85"/>
      <c r="QUL12" s="85"/>
      <c r="QUM12" s="85"/>
      <c r="QUN12" s="85"/>
      <c r="QUO12" s="85"/>
      <c r="QUP12" s="85"/>
      <c r="QUQ12" s="85"/>
      <c r="QUR12" s="85"/>
      <c r="QUS12" s="85"/>
      <c r="QUT12" s="85"/>
      <c r="QUU12" s="85"/>
      <c r="QUV12" s="85"/>
      <c r="QUW12" s="85"/>
      <c r="QUX12" s="85"/>
      <c r="QUY12" s="85"/>
      <c r="QUZ12" s="85"/>
      <c r="QVA12" s="85"/>
      <c r="QVB12" s="85"/>
      <c r="QVC12" s="85"/>
      <c r="QVD12" s="85"/>
      <c r="QVE12" s="85"/>
      <c r="QVF12" s="85"/>
      <c r="QVG12" s="85"/>
      <c r="QVH12" s="85"/>
      <c r="QVI12" s="85"/>
      <c r="QVJ12" s="85"/>
      <c r="QVK12" s="85"/>
      <c r="QVL12" s="85"/>
      <c r="QVM12" s="85"/>
      <c r="QVN12" s="85"/>
      <c r="QVO12" s="85"/>
      <c r="QVP12" s="85"/>
      <c r="QVQ12" s="85"/>
      <c r="QVR12" s="85"/>
      <c r="QVS12" s="85"/>
      <c r="QVT12" s="85"/>
      <c r="QVU12" s="85"/>
      <c r="QVV12" s="85"/>
      <c r="QVW12" s="85"/>
      <c r="QVX12" s="85"/>
      <c r="QVY12" s="85"/>
      <c r="QVZ12" s="85"/>
      <c r="QWA12" s="85"/>
      <c r="QWB12" s="85"/>
      <c r="QWC12" s="85"/>
      <c r="QWD12" s="85"/>
      <c r="QWE12" s="85"/>
      <c r="QWF12" s="85"/>
      <c r="QWG12" s="85"/>
      <c r="QWH12" s="85"/>
      <c r="QWI12" s="85"/>
      <c r="QWJ12" s="85"/>
      <c r="QWK12" s="85"/>
      <c r="QWL12" s="85"/>
      <c r="QWM12" s="85"/>
      <c r="QWN12" s="85"/>
      <c r="QWO12" s="85"/>
      <c r="QWP12" s="85"/>
      <c r="QWQ12" s="85"/>
      <c r="QWR12" s="85"/>
      <c r="QWS12" s="85"/>
      <c r="QWT12" s="85"/>
      <c r="QWU12" s="85"/>
      <c r="QWV12" s="85"/>
      <c r="QWW12" s="85"/>
      <c r="QWX12" s="85"/>
      <c r="QWY12" s="85"/>
      <c r="QWZ12" s="85"/>
      <c r="QXA12" s="85"/>
      <c r="QXB12" s="85"/>
      <c r="QXC12" s="85"/>
      <c r="QXD12" s="85"/>
      <c r="QXE12" s="85"/>
      <c r="QXF12" s="85"/>
      <c r="QXG12" s="85"/>
      <c r="QXH12" s="85"/>
      <c r="QXI12" s="85"/>
      <c r="QXJ12" s="85"/>
      <c r="QXK12" s="85"/>
      <c r="QXL12" s="85"/>
      <c r="QXM12" s="85"/>
      <c r="QXN12" s="85"/>
      <c r="QXO12" s="85"/>
      <c r="QXP12" s="85"/>
      <c r="QXQ12" s="85"/>
      <c r="QXR12" s="85"/>
      <c r="QXS12" s="85"/>
      <c r="QXT12" s="85"/>
      <c r="QXU12" s="85"/>
      <c r="QXV12" s="85"/>
      <c r="QXW12" s="85"/>
      <c r="QXX12" s="85"/>
      <c r="QXY12" s="85"/>
      <c r="QXZ12" s="85"/>
      <c r="QYA12" s="85"/>
      <c r="QYB12" s="85"/>
      <c r="QYC12" s="85"/>
      <c r="QYD12" s="85"/>
      <c r="QYE12" s="85"/>
      <c r="QYF12" s="85"/>
      <c r="QYG12" s="85"/>
      <c r="QYH12" s="85"/>
      <c r="QYI12" s="85"/>
      <c r="QYJ12" s="85"/>
      <c r="QYK12" s="85"/>
      <c r="QYL12" s="85"/>
      <c r="QYM12" s="85"/>
      <c r="QYN12" s="85"/>
      <c r="QYO12" s="85"/>
      <c r="QYP12" s="85"/>
      <c r="QYQ12" s="85"/>
      <c r="QYR12" s="85"/>
      <c r="QYS12" s="85"/>
      <c r="QYT12" s="85"/>
      <c r="QYU12" s="85"/>
      <c r="QYV12" s="85"/>
      <c r="QYW12" s="85"/>
      <c r="QYX12" s="85"/>
      <c r="QYY12" s="85"/>
      <c r="QYZ12" s="85"/>
      <c r="QZA12" s="85"/>
      <c r="QZB12" s="85"/>
      <c r="QZC12" s="85"/>
      <c r="QZD12" s="85"/>
      <c r="QZE12" s="85"/>
      <c r="QZF12" s="85"/>
      <c r="QZG12" s="85"/>
      <c r="QZH12" s="85"/>
      <c r="QZI12" s="85"/>
      <c r="QZJ12" s="85"/>
      <c r="QZK12" s="85"/>
      <c r="QZL12" s="85"/>
      <c r="QZM12" s="85"/>
      <c r="QZN12" s="85"/>
      <c r="QZO12" s="85"/>
      <c r="QZP12" s="85"/>
      <c r="QZQ12" s="85"/>
      <c r="QZR12" s="85"/>
      <c r="QZS12" s="85"/>
      <c r="QZT12" s="85"/>
      <c r="QZU12" s="85"/>
      <c r="QZV12" s="85"/>
      <c r="QZW12" s="85"/>
      <c r="QZX12" s="85"/>
      <c r="QZY12" s="85"/>
      <c r="QZZ12" s="85"/>
      <c r="RAA12" s="85"/>
      <c r="RAB12" s="85"/>
      <c r="RAC12" s="85"/>
      <c r="RAD12" s="85"/>
      <c r="RAE12" s="85"/>
      <c r="RAF12" s="85"/>
      <c r="RAG12" s="85"/>
      <c r="RAH12" s="85"/>
      <c r="RAI12" s="85"/>
      <c r="RAJ12" s="85"/>
      <c r="RAK12" s="85"/>
      <c r="RAL12" s="85"/>
      <c r="RAM12" s="85"/>
      <c r="RAN12" s="85"/>
      <c r="RAO12" s="85"/>
      <c r="RAP12" s="85"/>
      <c r="RAQ12" s="85"/>
      <c r="RAR12" s="85"/>
      <c r="RAS12" s="85"/>
      <c r="RAT12" s="85"/>
      <c r="RAU12" s="85"/>
      <c r="RAV12" s="85"/>
      <c r="RAW12" s="85"/>
      <c r="RAX12" s="85"/>
      <c r="RAY12" s="85"/>
      <c r="RAZ12" s="85"/>
      <c r="RBA12" s="85"/>
      <c r="RBB12" s="85"/>
      <c r="RBC12" s="85"/>
      <c r="RBD12" s="85"/>
      <c r="RBE12" s="85"/>
      <c r="RBF12" s="85"/>
      <c r="RBG12" s="85"/>
      <c r="RBH12" s="85"/>
      <c r="RBI12" s="85"/>
      <c r="RBJ12" s="85"/>
      <c r="RBK12" s="85"/>
      <c r="RBL12" s="85"/>
      <c r="RBM12" s="85"/>
      <c r="RBN12" s="85"/>
      <c r="RBO12" s="85"/>
      <c r="RBP12" s="85"/>
      <c r="RBQ12" s="85"/>
      <c r="RBR12" s="85"/>
      <c r="RBS12" s="85"/>
      <c r="RBT12" s="85"/>
      <c r="RBU12" s="85"/>
      <c r="RBV12" s="85"/>
      <c r="RBW12" s="85"/>
      <c r="RBX12" s="85"/>
      <c r="RBY12" s="85"/>
      <c r="RBZ12" s="85"/>
      <c r="RCA12" s="85"/>
      <c r="RCB12" s="85"/>
      <c r="RCC12" s="85"/>
      <c r="RCD12" s="85"/>
      <c r="RCE12" s="85"/>
      <c r="RCF12" s="85"/>
      <c r="RCG12" s="85"/>
      <c r="RCH12" s="85"/>
      <c r="RCI12" s="85"/>
      <c r="RCJ12" s="85"/>
      <c r="RCK12" s="85"/>
      <c r="RCL12" s="85"/>
      <c r="RCM12" s="85"/>
      <c r="RCN12" s="85"/>
      <c r="RCO12" s="85"/>
      <c r="RCP12" s="85"/>
      <c r="RCQ12" s="85"/>
      <c r="RCR12" s="85"/>
      <c r="RCS12" s="85"/>
      <c r="RCT12" s="85"/>
      <c r="RCU12" s="85"/>
      <c r="RCV12" s="85"/>
      <c r="RCW12" s="85"/>
      <c r="RCX12" s="85"/>
      <c r="RCY12" s="85"/>
      <c r="RCZ12" s="85"/>
      <c r="RDA12" s="85"/>
      <c r="RDB12" s="85"/>
      <c r="RDC12" s="85"/>
      <c r="RDD12" s="85"/>
      <c r="RDE12" s="85"/>
      <c r="RDF12" s="85"/>
      <c r="RDG12" s="85"/>
      <c r="RDH12" s="85"/>
      <c r="RDI12" s="85"/>
      <c r="RDJ12" s="85"/>
      <c r="RDK12" s="85"/>
      <c r="RDL12" s="85"/>
      <c r="RDM12" s="85"/>
      <c r="RDN12" s="85"/>
      <c r="RDO12" s="85"/>
      <c r="RDP12" s="85"/>
      <c r="RDQ12" s="85"/>
      <c r="RDR12" s="85"/>
      <c r="RDS12" s="85"/>
      <c r="RDT12" s="85"/>
      <c r="RDU12" s="85"/>
      <c r="RDV12" s="85"/>
      <c r="RDW12" s="85"/>
      <c r="RDX12" s="85"/>
      <c r="RDY12" s="85"/>
      <c r="RDZ12" s="85"/>
      <c r="REA12" s="85"/>
      <c r="REB12" s="85"/>
      <c r="REC12" s="85"/>
      <c r="RED12" s="85"/>
      <c r="REE12" s="85"/>
      <c r="REF12" s="85"/>
      <c r="REG12" s="85"/>
      <c r="REH12" s="85"/>
      <c r="REI12" s="85"/>
      <c r="REJ12" s="85"/>
      <c r="REK12" s="85"/>
      <c r="REL12" s="85"/>
      <c r="REM12" s="85"/>
      <c r="REN12" s="85"/>
      <c r="REO12" s="85"/>
      <c r="REP12" s="85"/>
      <c r="REQ12" s="85"/>
      <c r="RER12" s="85"/>
      <c r="RES12" s="85"/>
      <c r="RET12" s="85"/>
      <c r="REU12" s="85"/>
      <c r="REV12" s="85"/>
      <c r="REW12" s="85"/>
      <c r="REX12" s="85"/>
      <c r="REY12" s="85"/>
      <c r="REZ12" s="85"/>
      <c r="RFA12" s="85"/>
      <c r="RFB12" s="85"/>
      <c r="RFC12" s="85"/>
      <c r="RFD12" s="85"/>
      <c r="RFE12" s="85"/>
      <c r="RFF12" s="85"/>
      <c r="RFG12" s="85"/>
      <c r="RFH12" s="85"/>
      <c r="RFI12" s="85"/>
      <c r="RFJ12" s="85"/>
      <c r="RFK12" s="85"/>
      <c r="RFL12" s="85"/>
      <c r="RFM12" s="85"/>
      <c r="RFN12" s="85"/>
      <c r="RFO12" s="85"/>
      <c r="RFP12" s="85"/>
      <c r="RFQ12" s="85"/>
      <c r="RFR12" s="85"/>
      <c r="RFS12" s="85"/>
      <c r="RFT12" s="85"/>
      <c r="RFU12" s="85"/>
      <c r="RFV12" s="85"/>
      <c r="RFW12" s="85"/>
      <c r="RFX12" s="85"/>
      <c r="RFY12" s="85"/>
      <c r="RFZ12" s="85"/>
      <c r="RGA12" s="85"/>
      <c r="RGB12" s="85"/>
      <c r="RGC12" s="85"/>
      <c r="RGD12" s="85"/>
      <c r="RGE12" s="85"/>
      <c r="RGF12" s="85"/>
      <c r="RGG12" s="85"/>
      <c r="RGH12" s="85"/>
      <c r="RGI12" s="85"/>
      <c r="RGJ12" s="85"/>
      <c r="RGK12" s="85"/>
      <c r="RGL12" s="85"/>
      <c r="RGM12" s="85"/>
      <c r="RGN12" s="85"/>
      <c r="RGO12" s="85"/>
      <c r="RGP12" s="85"/>
      <c r="RGQ12" s="85"/>
      <c r="RGR12" s="85"/>
      <c r="RGS12" s="85"/>
      <c r="RGT12" s="85"/>
      <c r="RGU12" s="85"/>
      <c r="RGV12" s="85"/>
      <c r="RGW12" s="85"/>
      <c r="RGX12" s="85"/>
      <c r="RGY12" s="85"/>
      <c r="RGZ12" s="85"/>
      <c r="RHA12" s="85"/>
      <c r="RHB12" s="85"/>
      <c r="RHC12" s="85"/>
      <c r="RHD12" s="85"/>
      <c r="RHE12" s="85"/>
      <c r="RHF12" s="85"/>
      <c r="RHG12" s="85"/>
      <c r="RHH12" s="85"/>
      <c r="RHI12" s="85"/>
      <c r="RHJ12" s="85"/>
      <c r="RHK12" s="85"/>
      <c r="RHL12" s="85"/>
      <c r="RHM12" s="85"/>
      <c r="RHN12" s="85"/>
      <c r="RHO12" s="85"/>
      <c r="RHP12" s="85"/>
      <c r="RHQ12" s="85"/>
      <c r="RHR12" s="85"/>
      <c r="RHS12" s="85"/>
      <c r="RHT12" s="85"/>
      <c r="RHU12" s="85"/>
      <c r="RHV12" s="85"/>
      <c r="RHW12" s="85"/>
      <c r="RHX12" s="85"/>
      <c r="RHY12" s="85"/>
      <c r="RHZ12" s="85"/>
      <c r="RIA12" s="85"/>
      <c r="RIB12" s="85"/>
      <c r="RIC12" s="85"/>
      <c r="RID12" s="85"/>
      <c r="RIE12" s="85"/>
      <c r="RIF12" s="85"/>
      <c r="RIG12" s="85"/>
      <c r="RIH12" s="85"/>
      <c r="RII12" s="85"/>
      <c r="RIJ12" s="85"/>
      <c r="RIK12" s="85"/>
      <c r="RIL12" s="85"/>
      <c r="RIM12" s="85"/>
      <c r="RIN12" s="85"/>
      <c r="RIO12" s="85"/>
      <c r="RIP12" s="85"/>
      <c r="RIQ12" s="85"/>
      <c r="RIR12" s="85"/>
      <c r="RIS12" s="85"/>
      <c r="RIT12" s="85"/>
      <c r="RIU12" s="85"/>
      <c r="RIV12" s="85"/>
      <c r="RIW12" s="85"/>
      <c r="RIX12" s="85"/>
      <c r="RIY12" s="85"/>
      <c r="RIZ12" s="85"/>
      <c r="RJA12" s="85"/>
      <c r="RJB12" s="85"/>
      <c r="RJC12" s="85"/>
      <c r="RJD12" s="85"/>
      <c r="RJE12" s="85"/>
      <c r="RJF12" s="85"/>
      <c r="RJG12" s="85"/>
      <c r="RJH12" s="85"/>
      <c r="RJI12" s="85"/>
      <c r="RJJ12" s="85"/>
      <c r="RJK12" s="85"/>
      <c r="RJL12" s="85"/>
      <c r="RJM12" s="85"/>
      <c r="RJN12" s="85"/>
      <c r="RJO12" s="85"/>
      <c r="RJP12" s="85"/>
      <c r="RJQ12" s="85"/>
      <c r="RJR12" s="85"/>
      <c r="RJS12" s="85"/>
      <c r="RJT12" s="85"/>
      <c r="RJU12" s="85"/>
      <c r="RJV12" s="85"/>
      <c r="RJW12" s="85"/>
      <c r="RJX12" s="85"/>
      <c r="RJY12" s="85"/>
      <c r="RJZ12" s="85"/>
      <c r="RKA12" s="85"/>
      <c r="RKB12" s="85"/>
      <c r="RKC12" s="85"/>
      <c r="RKD12" s="85"/>
      <c r="RKE12" s="85"/>
      <c r="RKF12" s="85"/>
      <c r="RKG12" s="85"/>
      <c r="RKH12" s="85"/>
      <c r="RKI12" s="85"/>
      <c r="RKJ12" s="85"/>
      <c r="RKK12" s="85"/>
      <c r="RKL12" s="85"/>
      <c r="RKM12" s="85"/>
      <c r="RKN12" s="85"/>
      <c r="RKO12" s="85"/>
      <c r="RKP12" s="85"/>
      <c r="RKQ12" s="85"/>
      <c r="RKR12" s="85"/>
      <c r="RKS12" s="85"/>
      <c r="RKT12" s="85"/>
      <c r="RKU12" s="85"/>
      <c r="RKV12" s="85"/>
      <c r="RKW12" s="85"/>
      <c r="RKX12" s="85"/>
      <c r="RKY12" s="85"/>
      <c r="RKZ12" s="85"/>
      <c r="RLA12" s="85"/>
      <c r="RLB12" s="85"/>
      <c r="RLC12" s="85"/>
      <c r="RLD12" s="85"/>
      <c r="RLE12" s="85"/>
      <c r="RLF12" s="85"/>
      <c r="RLG12" s="85"/>
      <c r="RLH12" s="85"/>
      <c r="RLI12" s="85"/>
      <c r="RLJ12" s="85"/>
      <c r="RLK12" s="85"/>
      <c r="RLL12" s="85"/>
      <c r="RLM12" s="85"/>
      <c r="RLN12" s="85"/>
      <c r="RLO12" s="85"/>
      <c r="RLP12" s="85"/>
      <c r="RLQ12" s="85"/>
      <c r="RLR12" s="85"/>
      <c r="RLS12" s="85"/>
      <c r="RLT12" s="85"/>
      <c r="RLU12" s="85"/>
      <c r="RLV12" s="85"/>
      <c r="RLW12" s="85"/>
      <c r="RLX12" s="85"/>
      <c r="RLY12" s="85"/>
      <c r="RLZ12" s="85"/>
      <c r="RMA12" s="85"/>
      <c r="RMB12" s="85"/>
      <c r="RMC12" s="85"/>
      <c r="RMD12" s="85"/>
      <c r="RME12" s="85"/>
      <c r="RMF12" s="85"/>
      <c r="RMG12" s="85"/>
      <c r="RMH12" s="85"/>
      <c r="RMI12" s="85"/>
      <c r="RMJ12" s="85"/>
      <c r="RMK12" s="85"/>
      <c r="RML12" s="85"/>
      <c r="RMM12" s="85"/>
      <c r="RMN12" s="85"/>
      <c r="RMO12" s="85"/>
      <c r="RMP12" s="85"/>
      <c r="RMQ12" s="85"/>
      <c r="RMR12" s="85"/>
      <c r="RMS12" s="85"/>
      <c r="RMT12" s="85"/>
      <c r="RMU12" s="85"/>
      <c r="RMV12" s="85"/>
      <c r="RMW12" s="85"/>
      <c r="RMX12" s="85"/>
      <c r="RMY12" s="85"/>
      <c r="RMZ12" s="85"/>
      <c r="RNA12" s="85"/>
      <c r="RNB12" s="85"/>
      <c r="RNC12" s="85"/>
      <c r="RND12" s="85"/>
      <c r="RNE12" s="85"/>
      <c r="RNF12" s="85"/>
      <c r="RNG12" s="85"/>
      <c r="RNH12" s="85"/>
      <c r="RNI12" s="85"/>
      <c r="RNJ12" s="85"/>
      <c r="RNK12" s="85"/>
      <c r="RNL12" s="85"/>
      <c r="RNM12" s="85"/>
      <c r="RNN12" s="85"/>
      <c r="RNO12" s="85"/>
      <c r="RNP12" s="85"/>
      <c r="RNQ12" s="85"/>
      <c r="RNR12" s="85"/>
      <c r="RNS12" s="85"/>
      <c r="RNT12" s="85"/>
      <c r="RNU12" s="85"/>
      <c r="RNV12" s="85"/>
      <c r="RNW12" s="85"/>
      <c r="RNX12" s="85"/>
      <c r="RNY12" s="85"/>
      <c r="RNZ12" s="85"/>
      <c r="ROA12" s="85"/>
      <c r="ROB12" s="85"/>
      <c r="ROC12" s="85"/>
      <c r="ROD12" s="85"/>
      <c r="ROE12" s="85"/>
      <c r="ROF12" s="85"/>
      <c r="ROG12" s="85"/>
      <c r="ROH12" s="85"/>
      <c r="ROI12" s="85"/>
      <c r="ROJ12" s="85"/>
      <c r="ROK12" s="85"/>
      <c r="ROL12" s="85"/>
      <c r="ROM12" s="85"/>
      <c r="RON12" s="85"/>
      <c r="ROO12" s="85"/>
      <c r="ROP12" s="85"/>
      <c r="ROQ12" s="85"/>
      <c r="ROR12" s="85"/>
      <c r="ROS12" s="85"/>
      <c r="ROT12" s="85"/>
      <c r="ROU12" s="85"/>
      <c r="ROV12" s="85"/>
      <c r="ROW12" s="85"/>
      <c r="ROX12" s="85"/>
      <c r="ROY12" s="85"/>
      <c r="ROZ12" s="85"/>
      <c r="RPA12" s="85"/>
      <c r="RPB12" s="85"/>
      <c r="RPC12" s="85"/>
      <c r="RPD12" s="85"/>
      <c r="RPE12" s="85"/>
      <c r="RPF12" s="85"/>
      <c r="RPG12" s="85"/>
      <c r="RPH12" s="85"/>
      <c r="RPI12" s="85"/>
      <c r="RPJ12" s="85"/>
      <c r="RPK12" s="85"/>
      <c r="RPL12" s="85"/>
      <c r="RPM12" s="85"/>
      <c r="RPN12" s="85"/>
      <c r="RPO12" s="85"/>
      <c r="RPP12" s="85"/>
      <c r="RPQ12" s="85"/>
      <c r="RPR12" s="85"/>
      <c r="RPS12" s="85"/>
      <c r="RPT12" s="85"/>
      <c r="RPU12" s="85"/>
      <c r="RPV12" s="85"/>
      <c r="RPW12" s="85"/>
      <c r="RPX12" s="85"/>
      <c r="RPY12" s="85"/>
      <c r="RPZ12" s="85"/>
      <c r="RQA12" s="85"/>
      <c r="RQB12" s="85"/>
      <c r="RQC12" s="85"/>
      <c r="RQD12" s="85"/>
      <c r="RQE12" s="85"/>
      <c r="RQF12" s="85"/>
      <c r="RQG12" s="85"/>
      <c r="RQH12" s="85"/>
      <c r="RQI12" s="85"/>
      <c r="RQJ12" s="85"/>
      <c r="RQK12" s="85"/>
      <c r="RQL12" s="85"/>
      <c r="RQM12" s="85"/>
      <c r="RQN12" s="85"/>
      <c r="RQO12" s="85"/>
      <c r="RQP12" s="85"/>
      <c r="RQQ12" s="85"/>
      <c r="RQR12" s="85"/>
      <c r="RQS12" s="85"/>
      <c r="RQT12" s="85"/>
      <c r="RQU12" s="85"/>
      <c r="RQV12" s="85"/>
      <c r="RQW12" s="85"/>
      <c r="RQX12" s="85"/>
      <c r="RQY12" s="85"/>
      <c r="RQZ12" s="85"/>
      <c r="RRA12" s="85"/>
      <c r="RRB12" s="85"/>
      <c r="RRC12" s="85"/>
      <c r="RRD12" s="85"/>
      <c r="RRE12" s="85"/>
      <c r="RRF12" s="85"/>
      <c r="RRG12" s="85"/>
      <c r="RRH12" s="85"/>
      <c r="RRI12" s="85"/>
      <c r="RRJ12" s="85"/>
      <c r="RRK12" s="85"/>
      <c r="RRL12" s="85"/>
      <c r="RRM12" s="85"/>
      <c r="RRN12" s="85"/>
      <c r="RRO12" s="85"/>
      <c r="RRP12" s="85"/>
      <c r="RRQ12" s="85"/>
      <c r="RRR12" s="85"/>
      <c r="RRS12" s="85"/>
      <c r="RRT12" s="85"/>
      <c r="RRU12" s="85"/>
      <c r="RRV12" s="85"/>
      <c r="RRW12" s="85"/>
      <c r="RRX12" s="85"/>
      <c r="RRY12" s="85"/>
      <c r="RRZ12" s="85"/>
      <c r="RSA12" s="85"/>
      <c r="RSB12" s="85"/>
      <c r="RSC12" s="85"/>
      <c r="RSD12" s="85"/>
      <c r="RSE12" s="85"/>
      <c r="RSF12" s="85"/>
      <c r="RSG12" s="85"/>
      <c r="RSH12" s="85"/>
      <c r="RSI12" s="85"/>
      <c r="RSJ12" s="85"/>
      <c r="RSK12" s="85"/>
      <c r="RSL12" s="85"/>
      <c r="RSM12" s="85"/>
      <c r="RSN12" s="85"/>
      <c r="RSO12" s="85"/>
      <c r="RSP12" s="85"/>
      <c r="RSQ12" s="85"/>
      <c r="RSR12" s="85"/>
      <c r="RSS12" s="85"/>
      <c r="RST12" s="85"/>
      <c r="RSU12" s="85"/>
      <c r="RSV12" s="85"/>
      <c r="RSW12" s="85"/>
      <c r="RSX12" s="85"/>
      <c r="RSY12" s="85"/>
      <c r="RSZ12" s="85"/>
      <c r="RTA12" s="85"/>
      <c r="RTB12" s="85"/>
      <c r="RTC12" s="85"/>
      <c r="RTD12" s="85"/>
      <c r="RTE12" s="85"/>
      <c r="RTF12" s="85"/>
      <c r="RTG12" s="85"/>
      <c r="RTH12" s="85"/>
      <c r="RTI12" s="85"/>
      <c r="RTJ12" s="85"/>
      <c r="RTK12" s="85"/>
      <c r="RTL12" s="85"/>
      <c r="RTM12" s="85"/>
      <c r="RTN12" s="85"/>
      <c r="RTO12" s="85"/>
      <c r="RTP12" s="85"/>
      <c r="RTQ12" s="85"/>
      <c r="RTR12" s="85"/>
      <c r="RTS12" s="85"/>
      <c r="RTT12" s="85"/>
      <c r="RTU12" s="85"/>
      <c r="RTV12" s="85"/>
      <c r="RTW12" s="85"/>
      <c r="RTX12" s="85"/>
      <c r="RTY12" s="85"/>
      <c r="RTZ12" s="85"/>
      <c r="RUA12" s="85"/>
      <c r="RUB12" s="85"/>
      <c r="RUC12" s="85"/>
      <c r="RUD12" s="85"/>
      <c r="RUE12" s="85"/>
      <c r="RUF12" s="85"/>
      <c r="RUG12" s="85"/>
      <c r="RUH12" s="85"/>
      <c r="RUI12" s="85"/>
      <c r="RUJ12" s="85"/>
      <c r="RUK12" s="85"/>
      <c r="RUL12" s="85"/>
      <c r="RUM12" s="85"/>
      <c r="RUN12" s="85"/>
      <c r="RUO12" s="85"/>
      <c r="RUP12" s="85"/>
      <c r="RUQ12" s="85"/>
      <c r="RUR12" s="85"/>
      <c r="RUS12" s="85"/>
      <c r="RUT12" s="85"/>
      <c r="RUU12" s="85"/>
      <c r="RUV12" s="85"/>
      <c r="RUW12" s="85"/>
      <c r="RUX12" s="85"/>
      <c r="RUY12" s="85"/>
      <c r="RUZ12" s="85"/>
      <c r="RVA12" s="85"/>
      <c r="RVB12" s="85"/>
      <c r="RVC12" s="85"/>
      <c r="RVD12" s="85"/>
      <c r="RVE12" s="85"/>
      <c r="RVF12" s="85"/>
      <c r="RVG12" s="85"/>
      <c r="RVH12" s="85"/>
      <c r="RVI12" s="85"/>
      <c r="RVJ12" s="85"/>
      <c r="RVK12" s="85"/>
      <c r="RVL12" s="85"/>
      <c r="RVM12" s="85"/>
      <c r="RVN12" s="85"/>
      <c r="RVO12" s="85"/>
      <c r="RVP12" s="85"/>
      <c r="RVQ12" s="85"/>
      <c r="RVR12" s="85"/>
      <c r="RVS12" s="85"/>
      <c r="RVT12" s="85"/>
      <c r="RVU12" s="85"/>
      <c r="RVV12" s="85"/>
      <c r="RVW12" s="85"/>
      <c r="RVX12" s="85"/>
      <c r="RVY12" s="85"/>
      <c r="RVZ12" s="85"/>
      <c r="RWA12" s="85"/>
      <c r="RWB12" s="85"/>
      <c r="RWC12" s="85"/>
      <c r="RWD12" s="85"/>
      <c r="RWE12" s="85"/>
      <c r="RWF12" s="85"/>
      <c r="RWG12" s="85"/>
      <c r="RWH12" s="85"/>
      <c r="RWI12" s="85"/>
      <c r="RWJ12" s="85"/>
      <c r="RWK12" s="85"/>
      <c r="RWL12" s="85"/>
      <c r="RWM12" s="85"/>
      <c r="RWN12" s="85"/>
      <c r="RWO12" s="85"/>
      <c r="RWP12" s="85"/>
      <c r="RWQ12" s="85"/>
      <c r="RWR12" s="85"/>
      <c r="RWS12" s="85"/>
      <c r="RWT12" s="85"/>
      <c r="RWU12" s="85"/>
      <c r="RWV12" s="85"/>
      <c r="RWW12" s="85"/>
      <c r="RWX12" s="85"/>
      <c r="RWY12" s="85"/>
      <c r="RWZ12" s="85"/>
      <c r="RXA12" s="85"/>
      <c r="RXB12" s="85"/>
      <c r="RXC12" s="85"/>
      <c r="RXD12" s="85"/>
      <c r="RXE12" s="85"/>
      <c r="RXF12" s="85"/>
      <c r="RXG12" s="85"/>
      <c r="RXH12" s="85"/>
      <c r="RXI12" s="85"/>
      <c r="RXJ12" s="85"/>
      <c r="RXK12" s="85"/>
      <c r="RXL12" s="85"/>
      <c r="RXM12" s="85"/>
      <c r="RXN12" s="85"/>
      <c r="RXO12" s="85"/>
      <c r="RXP12" s="85"/>
      <c r="RXQ12" s="85"/>
      <c r="RXR12" s="85"/>
      <c r="RXS12" s="85"/>
      <c r="RXT12" s="85"/>
      <c r="RXU12" s="85"/>
      <c r="RXV12" s="85"/>
      <c r="RXW12" s="85"/>
      <c r="RXX12" s="85"/>
      <c r="RXY12" s="85"/>
      <c r="RXZ12" s="85"/>
      <c r="RYA12" s="85"/>
      <c r="RYB12" s="85"/>
      <c r="RYC12" s="85"/>
      <c r="RYD12" s="85"/>
      <c r="RYE12" s="85"/>
      <c r="RYF12" s="85"/>
      <c r="RYG12" s="85"/>
      <c r="RYH12" s="85"/>
      <c r="RYI12" s="85"/>
      <c r="RYJ12" s="85"/>
      <c r="RYK12" s="85"/>
      <c r="RYL12" s="85"/>
      <c r="RYM12" s="85"/>
      <c r="RYN12" s="85"/>
      <c r="RYO12" s="85"/>
      <c r="RYP12" s="85"/>
      <c r="RYQ12" s="85"/>
      <c r="RYR12" s="85"/>
      <c r="RYS12" s="85"/>
      <c r="RYT12" s="85"/>
      <c r="RYU12" s="85"/>
      <c r="RYV12" s="85"/>
      <c r="RYW12" s="85"/>
      <c r="RYX12" s="85"/>
      <c r="RYY12" s="85"/>
      <c r="RYZ12" s="85"/>
      <c r="RZA12" s="85"/>
      <c r="RZB12" s="85"/>
      <c r="RZC12" s="85"/>
      <c r="RZD12" s="85"/>
      <c r="RZE12" s="85"/>
      <c r="RZF12" s="85"/>
      <c r="RZG12" s="85"/>
      <c r="RZH12" s="85"/>
      <c r="RZI12" s="85"/>
      <c r="RZJ12" s="85"/>
      <c r="RZK12" s="85"/>
      <c r="RZL12" s="85"/>
      <c r="RZM12" s="85"/>
      <c r="RZN12" s="85"/>
      <c r="RZO12" s="85"/>
      <c r="RZP12" s="85"/>
      <c r="RZQ12" s="85"/>
      <c r="RZR12" s="85"/>
      <c r="RZS12" s="85"/>
      <c r="RZT12" s="85"/>
      <c r="RZU12" s="85"/>
      <c r="RZV12" s="85"/>
      <c r="RZW12" s="85"/>
      <c r="RZX12" s="85"/>
      <c r="RZY12" s="85"/>
      <c r="RZZ12" s="85"/>
      <c r="SAA12" s="85"/>
      <c r="SAB12" s="85"/>
      <c r="SAC12" s="85"/>
      <c r="SAD12" s="85"/>
      <c r="SAE12" s="85"/>
      <c r="SAF12" s="85"/>
      <c r="SAG12" s="85"/>
      <c r="SAH12" s="85"/>
      <c r="SAI12" s="85"/>
      <c r="SAJ12" s="85"/>
      <c r="SAK12" s="85"/>
      <c r="SAL12" s="85"/>
      <c r="SAM12" s="85"/>
      <c r="SAN12" s="85"/>
      <c r="SAO12" s="85"/>
      <c r="SAP12" s="85"/>
      <c r="SAQ12" s="85"/>
      <c r="SAR12" s="85"/>
      <c r="SAS12" s="85"/>
      <c r="SAT12" s="85"/>
      <c r="SAU12" s="85"/>
      <c r="SAV12" s="85"/>
      <c r="SAW12" s="85"/>
      <c r="SAX12" s="85"/>
      <c r="SAY12" s="85"/>
      <c r="SAZ12" s="85"/>
      <c r="SBA12" s="85"/>
      <c r="SBB12" s="85"/>
      <c r="SBC12" s="85"/>
      <c r="SBD12" s="85"/>
      <c r="SBE12" s="85"/>
      <c r="SBF12" s="85"/>
      <c r="SBG12" s="85"/>
      <c r="SBH12" s="85"/>
      <c r="SBI12" s="85"/>
      <c r="SBJ12" s="85"/>
      <c r="SBK12" s="85"/>
      <c r="SBL12" s="85"/>
      <c r="SBM12" s="85"/>
      <c r="SBN12" s="85"/>
      <c r="SBO12" s="85"/>
      <c r="SBP12" s="85"/>
      <c r="SBQ12" s="85"/>
      <c r="SBR12" s="85"/>
      <c r="SBS12" s="85"/>
      <c r="SBT12" s="85"/>
      <c r="SBU12" s="85"/>
      <c r="SBV12" s="85"/>
      <c r="SBW12" s="85"/>
      <c r="SBX12" s="85"/>
      <c r="SBY12" s="85"/>
      <c r="SBZ12" s="85"/>
      <c r="SCA12" s="85"/>
      <c r="SCB12" s="85"/>
      <c r="SCC12" s="85"/>
      <c r="SCD12" s="85"/>
      <c r="SCE12" s="85"/>
      <c r="SCF12" s="85"/>
      <c r="SCG12" s="85"/>
      <c r="SCH12" s="85"/>
      <c r="SCI12" s="85"/>
      <c r="SCJ12" s="85"/>
      <c r="SCK12" s="85"/>
      <c r="SCL12" s="85"/>
      <c r="SCM12" s="85"/>
      <c r="SCN12" s="85"/>
      <c r="SCO12" s="85"/>
      <c r="SCP12" s="85"/>
      <c r="SCQ12" s="85"/>
      <c r="SCR12" s="85"/>
      <c r="SCS12" s="85"/>
      <c r="SCT12" s="85"/>
      <c r="SCU12" s="85"/>
      <c r="SCV12" s="85"/>
      <c r="SCW12" s="85"/>
      <c r="SCX12" s="85"/>
      <c r="SCY12" s="85"/>
      <c r="SCZ12" s="85"/>
      <c r="SDA12" s="85"/>
      <c r="SDB12" s="85"/>
      <c r="SDC12" s="85"/>
      <c r="SDD12" s="85"/>
      <c r="SDE12" s="85"/>
      <c r="SDF12" s="85"/>
      <c r="SDG12" s="85"/>
      <c r="SDH12" s="85"/>
      <c r="SDI12" s="85"/>
      <c r="SDJ12" s="85"/>
      <c r="SDK12" s="85"/>
      <c r="SDL12" s="85"/>
      <c r="SDM12" s="85"/>
      <c r="SDN12" s="85"/>
      <c r="SDO12" s="85"/>
      <c r="SDP12" s="85"/>
      <c r="SDQ12" s="85"/>
      <c r="SDR12" s="85"/>
      <c r="SDS12" s="85"/>
      <c r="SDT12" s="85"/>
      <c r="SDU12" s="85"/>
      <c r="SDV12" s="85"/>
      <c r="SDW12" s="85"/>
      <c r="SDX12" s="85"/>
      <c r="SDY12" s="85"/>
      <c r="SDZ12" s="85"/>
      <c r="SEA12" s="85"/>
      <c r="SEB12" s="85"/>
      <c r="SEC12" s="85"/>
      <c r="SED12" s="85"/>
      <c r="SEE12" s="85"/>
      <c r="SEF12" s="85"/>
      <c r="SEG12" s="85"/>
      <c r="SEH12" s="85"/>
      <c r="SEI12" s="85"/>
      <c r="SEJ12" s="85"/>
      <c r="SEK12" s="85"/>
      <c r="SEL12" s="85"/>
      <c r="SEM12" s="85"/>
      <c r="SEN12" s="85"/>
      <c r="SEO12" s="85"/>
      <c r="SEP12" s="85"/>
      <c r="SEQ12" s="85"/>
      <c r="SER12" s="85"/>
      <c r="SES12" s="85"/>
      <c r="SET12" s="85"/>
      <c r="SEU12" s="85"/>
      <c r="SEV12" s="85"/>
      <c r="SEW12" s="85"/>
      <c r="SEX12" s="85"/>
      <c r="SEY12" s="85"/>
      <c r="SEZ12" s="85"/>
      <c r="SFA12" s="85"/>
      <c r="SFB12" s="85"/>
      <c r="SFC12" s="85"/>
      <c r="SFD12" s="85"/>
      <c r="SFE12" s="85"/>
      <c r="SFF12" s="85"/>
      <c r="SFG12" s="85"/>
      <c r="SFH12" s="85"/>
      <c r="SFI12" s="85"/>
      <c r="SFJ12" s="85"/>
      <c r="SFK12" s="85"/>
      <c r="SFL12" s="85"/>
      <c r="SFM12" s="85"/>
      <c r="SFN12" s="85"/>
      <c r="SFO12" s="85"/>
      <c r="SFP12" s="85"/>
      <c r="SFQ12" s="85"/>
      <c r="SFR12" s="85"/>
      <c r="SFS12" s="85"/>
      <c r="SFT12" s="85"/>
      <c r="SFU12" s="85"/>
      <c r="SFV12" s="85"/>
      <c r="SFW12" s="85"/>
      <c r="SFX12" s="85"/>
      <c r="SFY12" s="85"/>
      <c r="SFZ12" s="85"/>
      <c r="SGA12" s="85"/>
      <c r="SGB12" s="85"/>
      <c r="SGC12" s="85"/>
      <c r="SGD12" s="85"/>
      <c r="SGE12" s="85"/>
      <c r="SGF12" s="85"/>
      <c r="SGG12" s="85"/>
      <c r="SGH12" s="85"/>
      <c r="SGI12" s="85"/>
      <c r="SGJ12" s="85"/>
      <c r="SGK12" s="85"/>
      <c r="SGL12" s="85"/>
      <c r="SGM12" s="85"/>
      <c r="SGN12" s="85"/>
      <c r="SGO12" s="85"/>
      <c r="SGP12" s="85"/>
      <c r="SGQ12" s="85"/>
      <c r="SGR12" s="85"/>
      <c r="SGS12" s="85"/>
      <c r="SGT12" s="85"/>
      <c r="SGU12" s="85"/>
      <c r="SGV12" s="85"/>
      <c r="SGW12" s="85"/>
      <c r="SGX12" s="85"/>
      <c r="SGY12" s="85"/>
      <c r="SGZ12" s="85"/>
      <c r="SHA12" s="85"/>
      <c r="SHB12" s="85"/>
      <c r="SHC12" s="85"/>
      <c r="SHD12" s="85"/>
      <c r="SHE12" s="85"/>
      <c r="SHF12" s="85"/>
      <c r="SHG12" s="85"/>
      <c r="SHH12" s="85"/>
      <c r="SHI12" s="85"/>
      <c r="SHJ12" s="85"/>
      <c r="SHK12" s="85"/>
      <c r="SHL12" s="85"/>
      <c r="SHM12" s="85"/>
      <c r="SHN12" s="85"/>
      <c r="SHO12" s="85"/>
      <c r="SHP12" s="85"/>
      <c r="SHQ12" s="85"/>
      <c r="SHR12" s="85"/>
      <c r="SHS12" s="85"/>
      <c r="SHT12" s="85"/>
      <c r="SHU12" s="85"/>
      <c r="SHV12" s="85"/>
      <c r="SHW12" s="85"/>
      <c r="SHX12" s="85"/>
      <c r="SHY12" s="85"/>
      <c r="SHZ12" s="85"/>
      <c r="SIA12" s="85"/>
      <c r="SIB12" s="85"/>
      <c r="SIC12" s="85"/>
      <c r="SID12" s="85"/>
      <c r="SIE12" s="85"/>
      <c r="SIF12" s="85"/>
      <c r="SIG12" s="85"/>
      <c r="SIH12" s="85"/>
      <c r="SII12" s="85"/>
      <c r="SIJ12" s="85"/>
      <c r="SIK12" s="85"/>
      <c r="SIL12" s="85"/>
      <c r="SIM12" s="85"/>
      <c r="SIN12" s="85"/>
      <c r="SIO12" s="85"/>
      <c r="SIP12" s="85"/>
      <c r="SIQ12" s="85"/>
      <c r="SIR12" s="85"/>
      <c r="SIS12" s="85"/>
      <c r="SIT12" s="85"/>
      <c r="SIU12" s="85"/>
      <c r="SIV12" s="85"/>
      <c r="SIW12" s="85"/>
      <c r="SIX12" s="85"/>
      <c r="SIY12" s="85"/>
      <c r="SIZ12" s="85"/>
      <c r="SJA12" s="85"/>
      <c r="SJB12" s="85"/>
      <c r="SJC12" s="85"/>
      <c r="SJD12" s="85"/>
      <c r="SJE12" s="85"/>
      <c r="SJF12" s="85"/>
      <c r="SJG12" s="85"/>
      <c r="SJH12" s="85"/>
      <c r="SJI12" s="85"/>
      <c r="SJJ12" s="85"/>
      <c r="SJK12" s="85"/>
      <c r="SJL12" s="85"/>
      <c r="SJM12" s="85"/>
      <c r="SJN12" s="85"/>
      <c r="SJO12" s="85"/>
      <c r="SJP12" s="85"/>
      <c r="SJQ12" s="85"/>
      <c r="SJR12" s="85"/>
      <c r="SJS12" s="85"/>
      <c r="SJT12" s="85"/>
      <c r="SJU12" s="85"/>
      <c r="SJV12" s="85"/>
      <c r="SJW12" s="85"/>
      <c r="SJX12" s="85"/>
      <c r="SJY12" s="85"/>
      <c r="SJZ12" s="85"/>
      <c r="SKA12" s="85"/>
      <c r="SKB12" s="85"/>
      <c r="SKC12" s="85"/>
      <c r="SKD12" s="85"/>
      <c r="SKE12" s="85"/>
      <c r="SKF12" s="85"/>
      <c r="SKG12" s="85"/>
      <c r="SKH12" s="85"/>
      <c r="SKI12" s="85"/>
      <c r="SKJ12" s="85"/>
      <c r="SKK12" s="85"/>
      <c r="SKL12" s="85"/>
      <c r="SKM12" s="85"/>
      <c r="SKN12" s="85"/>
      <c r="SKO12" s="85"/>
      <c r="SKP12" s="85"/>
      <c r="SKQ12" s="85"/>
      <c r="SKR12" s="85"/>
      <c r="SKS12" s="85"/>
      <c r="SKT12" s="85"/>
      <c r="SKU12" s="85"/>
      <c r="SKV12" s="85"/>
      <c r="SKW12" s="85"/>
      <c r="SKX12" s="85"/>
      <c r="SKY12" s="85"/>
      <c r="SKZ12" s="85"/>
      <c r="SLA12" s="85"/>
      <c r="SLB12" s="85"/>
      <c r="SLC12" s="85"/>
      <c r="SLD12" s="85"/>
      <c r="SLE12" s="85"/>
      <c r="SLF12" s="85"/>
      <c r="SLG12" s="85"/>
      <c r="SLH12" s="85"/>
      <c r="SLI12" s="85"/>
      <c r="SLJ12" s="85"/>
      <c r="SLK12" s="85"/>
      <c r="SLL12" s="85"/>
      <c r="SLM12" s="85"/>
      <c r="SLN12" s="85"/>
      <c r="SLO12" s="85"/>
      <c r="SLP12" s="85"/>
      <c r="SLQ12" s="85"/>
      <c r="SLR12" s="85"/>
      <c r="SLS12" s="85"/>
      <c r="SLT12" s="85"/>
      <c r="SLU12" s="85"/>
      <c r="SLV12" s="85"/>
      <c r="SLW12" s="85"/>
      <c r="SLX12" s="85"/>
      <c r="SLY12" s="85"/>
      <c r="SLZ12" s="85"/>
      <c r="SMA12" s="85"/>
      <c r="SMB12" s="85"/>
      <c r="SMC12" s="85"/>
      <c r="SMD12" s="85"/>
      <c r="SME12" s="85"/>
      <c r="SMF12" s="85"/>
      <c r="SMG12" s="85"/>
      <c r="SMH12" s="85"/>
      <c r="SMI12" s="85"/>
      <c r="SMJ12" s="85"/>
      <c r="SMK12" s="85"/>
      <c r="SML12" s="85"/>
      <c r="SMM12" s="85"/>
      <c r="SMN12" s="85"/>
      <c r="SMO12" s="85"/>
      <c r="SMP12" s="85"/>
      <c r="SMQ12" s="85"/>
      <c r="SMR12" s="85"/>
      <c r="SMS12" s="85"/>
      <c r="SMT12" s="85"/>
      <c r="SMU12" s="85"/>
      <c r="SMV12" s="85"/>
      <c r="SMW12" s="85"/>
      <c r="SMX12" s="85"/>
      <c r="SMY12" s="85"/>
      <c r="SMZ12" s="85"/>
      <c r="SNA12" s="85"/>
      <c r="SNB12" s="85"/>
      <c r="SNC12" s="85"/>
      <c r="SND12" s="85"/>
      <c r="SNE12" s="85"/>
      <c r="SNF12" s="85"/>
      <c r="SNG12" s="85"/>
      <c r="SNH12" s="85"/>
      <c r="SNI12" s="85"/>
      <c r="SNJ12" s="85"/>
      <c r="SNK12" s="85"/>
      <c r="SNL12" s="85"/>
      <c r="SNM12" s="85"/>
      <c r="SNN12" s="85"/>
      <c r="SNO12" s="85"/>
      <c r="SNP12" s="85"/>
      <c r="SNQ12" s="85"/>
      <c r="SNR12" s="85"/>
      <c r="SNS12" s="85"/>
      <c r="SNT12" s="85"/>
      <c r="SNU12" s="85"/>
      <c r="SNV12" s="85"/>
      <c r="SNW12" s="85"/>
      <c r="SNX12" s="85"/>
      <c r="SNY12" s="85"/>
      <c r="SNZ12" s="85"/>
      <c r="SOA12" s="85"/>
      <c r="SOB12" s="85"/>
      <c r="SOC12" s="85"/>
      <c r="SOD12" s="85"/>
      <c r="SOE12" s="85"/>
      <c r="SOF12" s="85"/>
      <c r="SOG12" s="85"/>
      <c r="SOH12" s="85"/>
      <c r="SOI12" s="85"/>
      <c r="SOJ12" s="85"/>
      <c r="SOK12" s="85"/>
      <c r="SOL12" s="85"/>
      <c r="SOM12" s="85"/>
      <c r="SON12" s="85"/>
      <c r="SOO12" s="85"/>
      <c r="SOP12" s="85"/>
      <c r="SOQ12" s="85"/>
      <c r="SOR12" s="85"/>
      <c r="SOS12" s="85"/>
      <c r="SOT12" s="85"/>
      <c r="SOU12" s="85"/>
      <c r="SOV12" s="85"/>
      <c r="SOW12" s="85"/>
      <c r="SOX12" s="85"/>
      <c r="SOY12" s="85"/>
      <c r="SOZ12" s="85"/>
      <c r="SPA12" s="85"/>
      <c r="SPB12" s="85"/>
      <c r="SPC12" s="85"/>
      <c r="SPD12" s="85"/>
      <c r="SPE12" s="85"/>
      <c r="SPF12" s="85"/>
      <c r="SPG12" s="85"/>
      <c r="SPH12" s="85"/>
      <c r="SPI12" s="85"/>
      <c r="SPJ12" s="85"/>
      <c r="SPK12" s="85"/>
      <c r="SPL12" s="85"/>
      <c r="SPM12" s="85"/>
      <c r="SPN12" s="85"/>
      <c r="SPO12" s="85"/>
      <c r="SPP12" s="85"/>
      <c r="SPQ12" s="85"/>
      <c r="SPR12" s="85"/>
      <c r="SPS12" s="85"/>
      <c r="SPT12" s="85"/>
      <c r="SPU12" s="85"/>
      <c r="SPV12" s="85"/>
      <c r="SPW12" s="85"/>
      <c r="SPX12" s="85"/>
      <c r="SPY12" s="85"/>
      <c r="SPZ12" s="85"/>
      <c r="SQA12" s="85"/>
      <c r="SQB12" s="85"/>
      <c r="SQC12" s="85"/>
      <c r="SQD12" s="85"/>
      <c r="SQE12" s="85"/>
      <c r="SQF12" s="85"/>
      <c r="SQG12" s="85"/>
      <c r="SQH12" s="85"/>
      <c r="SQI12" s="85"/>
      <c r="SQJ12" s="85"/>
      <c r="SQK12" s="85"/>
      <c r="SQL12" s="85"/>
      <c r="SQM12" s="85"/>
      <c r="SQN12" s="85"/>
      <c r="SQO12" s="85"/>
      <c r="SQP12" s="85"/>
      <c r="SQQ12" s="85"/>
      <c r="SQR12" s="85"/>
      <c r="SQS12" s="85"/>
      <c r="SQT12" s="85"/>
      <c r="SQU12" s="85"/>
      <c r="SQV12" s="85"/>
      <c r="SQW12" s="85"/>
      <c r="SQX12" s="85"/>
      <c r="SQY12" s="85"/>
      <c r="SQZ12" s="85"/>
      <c r="SRA12" s="85"/>
      <c r="SRB12" s="85"/>
      <c r="SRC12" s="85"/>
      <c r="SRD12" s="85"/>
      <c r="SRE12" s="85"/>
      <c r="SRF12" s="85"/>
      <c r="SRG12" s="85"/>
      <c r="SRH12" s="85"/>
      <c r="SRI12" s="85"/>
      <c r="SRJ12" s="85"/>
      <c r="SRK12" s="85"/>
      <c r="SRL12" s="85"/>
      <c r="SRM12" s="85"/>
      <c r="SRN12" s="85"/>
      <c r="SRO12" s="85"/>
      <c r="SRP12" s="85"/>
      <c r="SRQ12" s="85"/>
      <c r="SRR12" s="85"/>
      <c r="SRS12" s="85"/>
      <c r="SRT12" s="85"/>
      <c r="SRU12" s="85"/>
      <c r="SRV12" s="85"/>
      <c r="SRW12" s="85"/>
      <c r="SRX12" s="85"/>
      <c r="SRY12" s="85"/>
      <c r="SRZ12" s="85"/>
      <c r="SSA12" s="85"/>
      <c r="SSB12" s="85"/>
      <c r="SSC12" s="85"/>
      <c r="SSD12" s="85"/>
      <c r="SSE12" s="85"/>
      <c r="SSF12" s="85"/>
      <c r="SSG12" s="85"/>
      <c r="SSH12" s="85"/>
      <c r="SSI12" s="85"/>
      <c r="SSJ12" s="85"/>
      <c r="SSK12" s="85"/>
      <c r="SSL12" s="85"/>
      <c r="SSM12" s="85"/>
      <c r="SSN12" s="85"/>
      <c r="SSO12" s="85"/>
      <c r="SSP12" s="85"/>
      <c r="SSQ12" s="85"/>
      <c r="SSR12" s="85"/>
      <c r="SSS12" s="85"/>
      <c r="SST12" s="85"/>
      <c r="SSU12" s="85"/>
      <c r="SSV12" s="85"/>
      <c r="SSW12" s="85"/>
      <c r="SSX12" s="85"/>
      <c r="SSY12" s="85"/>
      <c r="SSZ12" s="85"/>
      <c r="STA12" s="85"/>
      <c r="STB12" s="85"/>
      <c r="STC12" s="85"/>
      <c r="STD12" s="85"/>
      <c r="STE12" s="85"/>
      <c r="STF12" s="85"/>
      <c r="STG12" s="85"/>
      <c r="STH12" s="85"/>
      <c r="STI12" s="85"/>
      <c r="STJ12" s="85"/>
      <c r="STK12" s="85"/>
      <c r="STL12" s="85"/>
      <c r="STM12" s="85"/>
      <c r="STN12" s="85"/>
      <c r="STO12" s="85"/>
      <c r="STP12" s="85"/>
      <c r="STQ12" s="85"/>
      <c r="STR12" s="85"/>
      <c r="STS12" s="85"/>
      <c r="STT12" s="85"/>
      <c r="STU12" s="85"/>
      <c r="STV12" s="85"/>
      <c r="STW12" s="85"/>
      <c r="STX12" s="85"/>
      <c r="STY12" s="85"/>
      <c r="STZ12" s="85"/>
      <c r="SUA12" s="85"/>
      <c r="SUB12" s="85"/>
      <c r="SUC12" s="85"/>
      <c r="SUD12" s="85"/>
      <c r="SUE12" s="85"/>
      <c r="SUF12" s="85"/>
      <c r="SUG12" s="85"/>
      <c r="SUH12" s="85"/>
      <c r="SUI12" s="85"/>
      <c r="SUJ12" s="85"/>
      <c r="SUK12" s="85"/>
      <c r="SUL12" s="85"/>
      <c r="SUM12" s="85"/>
      <c r="SUN12" s="85"/>
      <c r="SUO12" s="85"/>
      <c r="SUP12" s="85"/>
      <c r="SUQ12" s="85"/>
      <c r="SUR12" s="85"/>
      <c r="SUS12" s="85"/>
      <c r="SUT12" s="85"/>
      <c r="SUU12" s="85"/>
      <c r="SUV12" s="85"/>
      <c r="SUW12" s="85"/>
      <c r="SUX12" s="85"/>
      <c r="SUY12" s="85"/>
      <c r="SUZ12" s="85"/>
      <c r="SVA12" s="85"/>
      <c r="SVB12" s="85"/>
      <c r="SVC12" s="85"/>
      <c r="SVD12" s="85"/>
      <c r="SVE12" s="85"/>
      <c r="SVF12" s="85"/>
      <c r="SVG12" s="85"/>
      <c r="SVH12" s="85"/>
      <c r="SVI12" s="85"/>
      <c r="SVJ12" s="85"/>
      <c r="SVK12" s="85"/>
      <c r="SVL12" s="85"/>
      <c r="SVM12" s="85"/>
      <c r="SVN12" s="85"/>
      <c r="SVO12" s="85"/>
      <c r="SVP12" s="85"/>
      <c r="SVQ12" s="85"/>
      <c r="SVR12" s="85"/>
      <c r="SVS12" s="85"/>
      <c r="SVT12" s="85"/>
      <c r="SVU12" s="85"/>
      <c r="SVV12" s="85"/>
      <c r="SVW12" s="85"/>
      <c r="SVX12" s="85"/>
      <c r="SVY12" s="85"/>
      <c r="SVZ12" s="85"/>
      <c r="SWA12" s="85"/>
      <c r="SWB12" s="85"/>
      <c r="SWC12" s="85"/>
      <c r="SWD12" s="85"/>
      <c r="SWE12" s="85"/>
      <c r="SWF12" s="85"/>
      <c r="SWG12" s="85"/>
      <c r="SWH12" s="85"/>
      <c r="SWI12" s="85"/>
      <c r="SWJ12" s="85"/>
      <c r="SWK12" s="85"/>
      <c r="SWL12" s="85"/>
      <c r="SWM12" s="85"/>
      <c r="SWN12" s="85"/>
      <c r="SWO12" s="85"/>
      <c r="SWP12" s="85"/>
      <c r="SWQ12" s="85"/>
      <c r="SWR12" s="85"/>
      <c r="SWS12" s="85"/>
      <c r="SWT12" s="85"/>
      <c r="SWU12" s="85"/>
      <c r="SWV12" s="85"/>
      <c r="SWW12" s="85"/>
      <c r="SWX12" s="85"/>
      <c r="SWY12" s="85"/>
      <c r="SWZ12" s="85"/>
      <c r="SXA12" s="85"/>
      <c r="SXB12" s="85"/>
      <c r="SXC12" s="85"/>
      <c r="SXD12" s="85"/>
      <c r="SXE12" s="85"/>
      <c r="SXF12" s="85"/>
      <c r="SXG12" s="85"/>
      <c r="SXH12" s="85"/>
      <c r="SXI12" s="85"/>
      <c r="SXJ12" s="85"/>
      <c r="SXK12" s="85"/>
      <c r="SXL12" s="85"/>
      <c r="SXM12" s="85"/>
      <c r="SXN12" s="85"/>
      <c r="SXO12" s="85"/>
      <c r="SXP12" s="85"/>
      <c r="SXQ12" s="85"/>
      <c r="SXR12" s="85"/>
      <c r="SXS12" s="85"/>
      <c r="SXT12" s="85"/>
      <c r="SXU12" s="85"/>
      <c r="SXV12" s="85"/>
      <c r="SXW12" s="85"/>
      <c r="SXX12" s="85"/>
      <c r="SXY12" s="85"/>
      <c r="SXZ12" s="85"/>
      <c r="SYA12" s="85"/>
      <c r="SYB12" s="85"/>
      <c r="SYC12" s="85"/>
      <c r="SYD12" s="85"/>
      <c r="SYE12" s="85"/>
      <c r="SYF12" s="85"/>
      <c r="SYG12" s="85"/>
      <c r="SYH12" s="85"/>
      <c r="SYI12" s="85"/>
      <c r="SYJ12" s="85"/>
      <c r="SYK12" s="85"/>
      <c r="SYL12" s="85"/>
      <c r="SYM12" s="85"/>
      <c r="SYN12" s="85"/>
      <c r="SYO12" s="85"/>
      <c r="SYP12" s="85"/>
      <c r="SYQ12" s="85"/>
      <c r="SYR12" s="85"/>
      <c r="SYS12" s="85"/>
      <c r="SYT12" s="85"/>
      <c r="SYU12" s="85"/>
      <c r="SYV12" s="85"/>
      <c r="SYW12" s="85"/>
      <c r="SYX12" s="85"/>
      <c r="SYY12" s="85"/>
      <c r="SYZ12" s="85"/>
      <c r="SZA12" s="85"/>
      <c r="SZB12" s="85"/>
      <c r="SZC12" s="85"/>
      <c r="SZD12" s="85"/>
      <c r="SZE12" s="85"/>
      <c r="SZF12" s="85"/>
      <c r="SZG12" s="85"/>
      <c r="SZH12" s="85"/>
      <c r="SZI12" s="85"/>
      <c r="SZJ12" s="85"/>
      <c r="SZK12" s="85"/>
      <c r="SZL12" s="85"/>
      <c r="SZM12" s="85"/>
      <c r="SZN12" s="85"/>
      <c r="SZO12" s="85"/>
      <c r="SZP12" s="85"/>
      <c r="SZQ12" s="85"/>
      <c r="SZR12" s="85"/>
      <c r="SZS12" s="85"/>
      <c r="SZT12" s="85"/>
      <c r="SZU12" s="85"/>
      <c r="SZV12" s="85"/>
      <c r="SZW12" s="85"/>
      <c r="SZX12" s="85"/>
      <c r="SZY12" s="85"/>
      <c r="SZZ12" s="85"/>
      <c r="TAA12" s="85"/>
      <c r="TAB12" s="85"/>
      <c r="TAC12" s="85"/>
      <c r="TAD12" s="85"/>
      <c r="TAE12" s="85"/>
      <c r="TAF12" s="85"/>
      <c r="TAG12" s="85"/>
      <c r="TAH12" s="85"/>
      <c r="TAI12" s="85"/>
      <c r="TAJ12" s="85"/>
      <c r="TAK12" s="85"/>
      <c r="TAL12" s="85"/>
      <c r="TAM12" s="85"/>
      <c r="TAN12" s="85"/>
      <c r="TAO12" s="85"/>
      <c r="TAP12" s="85"/>
      <c r="TAQ12" s="85"/>
      <c r="TAR12" s="85"/>
      <c r="TAS12" s="85"/>
      <c r="TAT12" s="85"/>
      <c r="TAU12" s="85"/>
      <c r="TAV12" s="85"/>
      <c r="TAW12" s="85"/>
      <c r="TAX12" s="85"/>
      <c r="TAY12" s="85"/>
      <c r="TAZ12" s="85"/>
      <c r="TBA12" s="85"/>
      <c r="TBB12" s="85"/>
      <c r="TBC12" s="85"/>
      <c r="TBD12" s="85"/>
      <c r="TBE12" s="85"/>
      <c r="TBF12" s="85"/>
      <c r="TBG12" s="85"/>
      <c r="TBH12" s="85"/>
      <c r="TBI12" s="85"/>
      <c r="TBJ12" s="85"/>
      <c r="TBK12" s="85"/>
      <c r="TBL12" s="85"/>
      <c r="TBM12" s="85"/>
      <c r="TBN12" s="85"/>
      <c r="TBO12" s="85"/>
      <c r="TBP12" s="85"/>
      <c r="TBQ12" s="85"/>
      <c r="TBR12" s="85"/>
      <c r="TBS12" s="85"/>
      <c r="TBT12" s="85"/>
      <c r="TBU12" s="85"/>
      <c r="TBV12" s="85"/>
      <c r="TBW12" s="85"/>
      <c r="TBX12" s="85"/>
      <c r="TBY12" s="85"/>
      <c r="TBZ12" s="85"/>
      <c r="TCA12" s="85"/>
      <c r="TCB12" s="85"/>
      <c r="TCC12" s="85"/>
      <c r="TCD12" s="85"/>
      <c r="TCE12" s="85"/>
      <c r="TCF12" s="85"/>
      <c r="TCG12" s="85"/>
      <c r="TCH12" s="85"/>
      <c r="TCI12" s="85"/>
      <c r="TCJ12" s="85"/>
      <c r="TCK12" s="85"/>
      <c r="TCL12" s="85"/>
      <c r="TCM12" s="85"/>
      <c r="TCN12" s="85"/>
      <c r="TCO12" s="85"/>
      <c r="TCP12" s="85"/>
      <c r="TCQ12" s="85"/>
      <c r="TCR12" s="85"/>
      <c r="TCS12" s="85"/>
      <c r="TCT12" s="85"/>
      <c r="TCU12" s="85"/>
      <c r="TCV12" s="85"/>
      <c r="TCW12" s="85"/>
      <c r="TCX12" s="85"/>
      <c r="TCY12" s="85"/>
      <c r="TCZ12" s="85"/>
      <c r="TDA12" s="85"/>
      <c r="TDB12" s="85"/>
      <c r="TDC12" s="85"/>
      <c r="TDD12" s="85"/>
      <c r="TDE12" s="85"/>
      <c r="TDF12" s="85"/>
      <c r="TDG12" s="85"/>
      <c r="TDH12" s="85"/>
      <c r="TDI12" s="85"/>
      <c r="TDJ12" s="85"/>
      <c r="TDK12" s="85"/>
      <c r="TDL12" s="85"/>
      <c r="TDM12" s="85"/>
      <c r="TDN12" s="85"/>
      <c r="TDO12" s="85"/>
      <c r="TDP12" s="85"/>
      <c r="TDQ12" s="85"/>
      <c r="TDR12" s="85"/>
      <c r="TDS12" s="85"/>
      <c r="TDT12" s="85"/>
      <c r="TDU12" s="85"/>
      <c r="TDV12" s="85"/>
      <c r="TDW12" s="85"/>
      <c r="TDX12" s="85"/>
      <c r="TDY12" s="85"/>
      <c r="TDZ12" s="85"/>
      <c r="TEA12" s="85"/>
      <c r="TEB12" s="85"/>
      <c r="TEC12" s="85"/>
      <c r="TED12" s="85"/>
      <c r="TEE12" s="85"/>
      <c r="TEF12" s="85"/>
      <c r="TEG12" s="85"/>
      <c r="TEH12" s="85"/>
      <c r="TEI12" s="85"/>
      <c r="TEJ12" s="85"/>
      <c r="TEK12" s="85"/>
      <c r="TEL12" s="85"/>
      <c r="TEM12" s="85"/>
      <c r="TEN12" s="85"/>
      <c r="TEO12" s="85"/>
      <c r="TEP12" s="85"/>
      <c r="TEQ12" s="85"/>
      <c r="TER12" s="85"/>
      <c r="TES12" s="85"/>
      <c r="TET12" s="85"/>
      <c r="TEU12" s="85"/>
      <c r="TEV12" s="85"/>
      <c r="TEW12" s="85"/>
      <c r="TEX12" s="85"/>
      <c r="TEY12" s="85"/>
      <c r="TEZ12" s="85"/>
      <c r="TFA12" s="85"/>
      <c r="TFB12" s="85"/>
      <c r="TFC12" s="85"/>
      <c r="TFD12" s="85"/>
      <c r="TFE12" s="85"/>
      <c r="TFF12" s="85"/>
      <c r="TFG12" s="85"/>
      <c r="TFH12" s="85"/>
      <c r="TFI12" s="85"/>
      <c r="TFJ12" s="85"/>
      <c r="TFK12" s="85"/>
      <c r="TFL12" s="85"/>
      <c r="TFM12" s="85"/>
      <c r="TFN12" s="85"/>
      <c r="TFO12" s="85"/>
      <c r="TFP12" s="85"/>
      <c r="TFQ12" s="85"/>
      <c r="TFR12" s="85"/>
      <c r="TFS12" s="85"/>
      <c r="TFT12" s="85"/>
      <c r="TFU12" s="85"/>
      <c r="TFV12" s="85"/>
      <c r="TFW12" s="85"/>
      <c r="TFX12" s="85"/>
      <c r="TFY12" s="85"/>
      <c r="TFZ12" s="85"/>
      <c r="TGA12" s="85"/>
      <c r="TGB12" s="85"/>
      <c r="TGC12" s="85"/>
      <c r="TGD12" s="85"/>
      <c r="TGE12" s="85"/>
      <c r="TGF12" s="85"/>
      <c r="TGG12" s="85"/>
      <c r="TGH12" s="85"/>
      <c r="TGI12" s="85"/>
      <c r="TGJ12" s="85"/>
      <c r="TGK12" s="85"/>
      <c r="TGL12" s="85"/>
      <c r="TGM12" s="85"/>
      <c r="TGN12" s="85"/>
      <c r="TGO12" s="85"/>
      <c r="TGP12" s="85"/>
      <c r="TGQ12" s="85"/>
      <c r="TGR12" s="85"/>
      <c r="TGS12" s="85"/>
      <c r="TGT12" s="85"/>
      <c r="TGU12" s="85"/>
      <c r="TGV12" s="85"/>
      <c r="TGW12" s="85"/>
      <c r="TGX12" s="85"/>
      <c r="TGY12" s="85"/>
      <c r="TGZ12" s="85"/>
      <c r="THA12" s="85"/>
      <c r="THB12" s="85"/>
      <c r="THC12" s="85"/>
      <c r="THD12" s="85"/>
      <c r="THE12" s="85"/>
      <c r="THF12" s="85"/>
      <c r="THG12" s="85"/>
      <c r="THH12" s="85"/>
      <c r="THI12" s="85"/>
      <c r="THJ12" s="85"/>
      <c r="THK12" s="85"/>
      <c r="THL12" s="85"/>
      <c r="THM12" s="85"/>
      <c r="THN12" s="85"/>
      <c r="THO12" s="85"/>
      <c r="THP12" s="85"/>
      <c r="THQ12" s="85"/>
      <c r="THR12" s="85"/>
      <c r="THS12" s="85"/>
      <c r="THT12" s="85"/>
      <c r="THU12" s="85"/>
      <c r="THV12" s="85"/>
      <c r="THW12" s="85"/>
      <c r="THX12" s="85"/>
      <c r="THY12" s="85"/>
      <c r="THZ12" s="85"/>
      <c r="TIA12" s="85"/>
      <c r="TIB12" s="85"/>
      <c r="TIC12" s="85"/>
      <c r="TID12" s="85"/>
      <c r="TIE12" s="85"/>
      <c r="TIF12" s="85"/>
      <c r="TIG12" s="85"/>
      <c r="TIH12" s="85"/>
      <c r="TII12" s="85"/>
      <c r="TIJ12" s="85"/>
      <c r="TIK12" s="85"/>
      <c r="TIL12" s="85"/>
      <c r="TIM12" s="85"/>
      <c r="TIN12" s="85"/>
      <c r="TIO12" s="85"/>
      <c r="TIP12" s="85"/>
      <c r="TIQ12" s="85"/>
      <c r="TIR12" s="85"/>
      <c r="TIS12" s="85"/>
      <c r="TIT12" s="85"/>
      <c r="TIU12" s="85"/>
      <c r="TIV12" s="85"/>
      <c r="TIW12" s="85"/>
      <c r="TIX12" s="85"/>
      <c r="TIY12" s="85"/>
      <c r="TIZ12" s="85"/>
      <c r="TJA12" s="85"/>
      <c r="TJB12" s="85"/>
      <c r="TJC12" s="85"/>
      <c r="TJD12" s="85"/>
      <c r="TJE12" s="85"/>
      <c r="TJF12" s="85"/>
      <c r="TJG12" s="85"/>
      <c r="TJH12" s="85"/>
      <c r="TJI12" s="85"/>
      <c r="TJJ12" s="85"/>
      <c r="TJK12" s="85"/>
      <c r="TJL12" s="85"/>
      <c r="TJM12" s="85"/>
      <c r="TJN12" s="85"/>
      <c r="TJO12" s="85"/>
      <c r="TJP12" s="85"/>
      <c r="TJQ12" s="85"/>
      <c r="TJR12" s="85"/>
      <c r="TJS12" s="85"/>
      <c r="TJT12" s="85"/>
      <c r="TJU12" s="85"/>
      <c r="TJV12" s="85"/>
      <c r="TJW12" s="85"/>
      <c r="TJX12" s="85"/>
      <c r="TJY12" s="85"/>
      <c r="TJZ12" s="85"/>
      <c r="TKA12" s="85"/>
      <c r="TKB12" s="85"/>
      <c r="TKC12" s="85"/>
      <c r="TKD12" s="85"/>
      <c r="TKE12" s="85"/>
      <c r="TKF12" s="85"/>
      <c r="TKG12" s="85"/>
      <c r="TKH12" s="85"/>
      <c r="TKI12" s="85"/>
      <c r="TKJ12" s="85"/>
      <c r="TKK12" s="85"/>
      <c r="TKL12" s="85"/>
      <c r="TKM12" s="85"/>
      <c r="TKN12" s="85"/>
      <c r="TKO12" s="85"/>
      <c r="TKP12" s="85"/>
      <c r="TKQ12" s="85"/>
      <c r="TKR12" s="85"/>
      <c r="TKS12" s="85"/>
      <c r="TKT12" s="85"/>
      <c r="TKU12" s="85"/>
      <c r="TKV12" s="85"/>
      <c r="TKW12" s="85"/>
      <c r="TKX12" s="85"/>
      <c r="TKY12" s="85"/>
      <c r="TKZ12" s="85"/>
      <c r="TLA12" s="85"/>
      <c r="TLB12" s="85"/>
      <c r="TLC12" s="85"/>
      <c r="TLD12" s="85"/>
      <c r="TLE12" s="85"/>
      <c r="TLF12" s="85"/>
      <c r="TLG12" s="85"/>
      <c r="TLH12" s="85"/>
      <c r="TLI12" s="85"/>
      <c r="TLJ12" s="85"/>
      <c r="TLK12" s="85"/>
      <c r="TLL12" s="85"/>
      <c r="TLM12" s="85"/>
      <c r="TLN12" s="85"/>
      <c r="TLO12" s="85"/>
      <c r="TLP12" s="85"/>
      <c r="TLQ12" s="85"/>
      <c r="TLR12" s="85"/>
      <c r="TLS12" s="85"/>
      <c r="TLT12" s="85"/>
      <c r="TLU12" s="85"/>
      <c r="TLV12" s="85"/>
      <c r="TLW12" s="85"/>
      <c r="TLX12" s="85"/>
      <c r="TLY12" s="85"/>
      <c r="TLZ12" s="85"/>
      <c r="TMA12" s="85"/>
      <c r="TMB12" s="85"/>
      <c r="TMC12" s="85"/>
      <c r="TMD12" s="85"/>
      <c r="TME12" s="85"/>
      <c r="TMF12" s="85"/>
      <c r="TMG12" s="85"/>
      <c r="TMH12" s="85"/>
      <c r="TMI12" s="85"/>
      <c r="TMJ12" s="85"/>
      <c r="TMK12" s="85"/>
      <c r="TML12" s="85"/>
      <c r="TMM12" s="85"/>
      <c r="TMN12" s="85"/>
      <c r="TMO12" s="85"/>
      <c r="TMP12" s="85"/>
      <c r="TMQ12" s="85"/>
      <c r="TMR12" s="85"/>
      <c r="TMS12" s="85"/>
      <c r="TMT12" s="85"/>
      <c r="TMU12" s="85"/>
      <c r="TMV12" s="85"/>
      <c r="TMW12" s="85"/>
      <c r="TMX12" s="85"/>
      <c r="TMY12" s="85"/>
      <c r="TMZ12" s="85"/>
      <c r="TNA12" s="85"/>
      <c r="TNB12" s="85"/>
      <c r="TNC12" s="85"/>
      <c r="TND12" s="85"/>
      <c r="TNE12" s="85"/>
      <c r="TNF12" s="85"/>
      <c r="TNG12" s="85"/>
      <c r="TNH12" s="85"/>
      <c r="TNI12" s="85"/>
      <c r="TNJ12" s="85"/>
      <c r="TNK12" s="85"/>
      <c r="TNL12" s="85"/>
      <c r="TNM12" s="85"/>
      <c r="TNN12" s="85"/>
      <c r="TNO12" s="85"/>
      <c r="TNP12" s="85"/>
      <c r="TNQ12" s="85"/>
      <c r="TNR12" s="85"/>
      <c r="TNS12" s="85"/>
      <c r="TNT12" s="85"/>
      <c r="TNU12" s="85"/>
      <c r="TNV12" s="85"/>
      <c r="TNW12" s="85"/>
      <c r="TNX12" s="85"/>
      <c r="TNY12" s="85"/>
      <c r="TNZ12" s="85"/>
      <c r="TOA12" s="85"/>
      <c r="TOB12" s="85"/>
      <c r="TOC12" s="85"/>
      <c r="TOD12" s="85"/>
      <c r="TOE12" s="85"/>
      <c r="TOF12" s="85"/>
      <c r="TOG12" s="85"/>
      <c r="TOH12" s="85"/>
      <c r="TOI12" s="85"/>
      <c r="TOJ12" s="85"/>
      <c r="TOK12" s="85"/>
      <c r="TOL12" s="85"/>
      <c r="TOM12" s="85"/>
      <c r="TON12" s="85"/>
      <c r="TOO12" s="85"/>
      <c r="TOP12" s="85"/>
      <c r="TOQ12" s="85"/>
      <c r="TOR12" s="85"/>
      <c r="TOS12" s="85"/>
      <c r="TOT12" s="85"/>
      <c r="TOU12" s="85"/>
      <c r="TOV12" s="85"/>
      <c r="TOW12" s="85"/>
      <c r="TOX12" s="85"/>
      <c r="TOY12" s="85"/>
      <c r="TOZ12" s="85"/>
      <c r="TPA12" s="85"/>
      <c r="TPB12" s="85"/>
      <c r="TPC12" s="85"/>
      <c r="TPD12" s="85"/>
      <c r="TPE12" s="85"/>
      <c r="TPF12" s="85"/>
      <c r="TPG12" s="85"/>
      <c r="TPH12" s="85"/>
      <c r="TPI12" s="85"/>
      <c r="TPJ12" s="85"/>
      <c r="TPK12" s="85"/>
      <c r="TPL12" s="85"/>
      <c r="TPM12" s="85"/>
      <c r="TPN12" s="85"/>
      <c r="TPO12" s="85"/>
      <c r="TPP12" s="85"/>
      <c r="TPQ12" s="85"/>
      <c r="TPR12" s="85"/>
      <c r="TPS12" s="85"/>
      <c r="TPT12" s="85"/>
      <c r="TPU12" s="85"/>
      <c r="TPV12" s="85"/>
      <c r="TPW12" s="85"/>
      <c r="TPX12" s="85"/>
      <c r="TPY12" s="85"/>
      <c r="TPZ12" s="85"/>
      <c r="TQA12" s="85"/>
      <c r="TQB12" s="85"/>
      <c r="TQC12" s="85"/>
      <c r="TQD12" s="85"/>
      <c r="TQE12" s="85"/>
      <c r="TQF12" s="85"/>
      <c r="TQG12" s="85"/>
      <c r="TQH12" s="85"/>
      <c r="TQI12" s="85"/>
      <c r="TQJ12" s="85"/>
      <c r="TQK12" s="85"/>
      <c r="TQL12" s="85"/>
      <c r="TQM12" s="85"/>
      <c r="TQN12" s="85"/>
      <c r="TQO12" s="85"/>
      <c r="TQP12" s="85"/>
      <c r="TQQ12" s="85"/>
      <c r="TQR12" s="85"/>
      <c r="TQS12" s="85"/>
      <c r="TQT12" s="85"/>
      <c r="TQU12" s="85"/>
      <c r="TQV12" s="85"/>
      <c r="TQW12" s="85"/>
      <c r="TQX12" s="85"/>
      <c r="TQY12" s="85"/>
      <c r="TQZ12" s="85"/>
      <c r="TRA12" s="85"/>
      <c r="TRB12" s="85"/>
      <c r="TRC12" s="85"/>
      <c r="TRD12" s="85"/>
      <c r="TRE12" s="85"/>
      <c r="TRF12" s="85"/>
      <c r="TRG12" s="85"/>
      <c r="TRH12" s="85"/>
      <c r="TRI12" s="85"/>
      <c r="TRJ12" s="85"/>
      <c r="TRK12" s="85"/>
      <c r="TRL12" s="85"/>
      <c r="TRM12" s="85"/>
      <c r="TRN12" s="85"/>
      <c r="TRO12" s="85"/>
      <c r="TRP12" s="85"/>
      <c r="TRQ12" s="85"/>
      <c r="TRR12" s="85"/>
      <c r="TRS12" s="85"/>
      <c r="TRT12" s="85"/>
      <c r="TRU12" s="85"/>
      <c r="TRV12" s="85"/>
      <c r="TRW12" s="85"/>
      <c r="TRX12" s="85"/>
      <c r="TRY12" s="85"/>
      <c r="TRZ12" s="85"/>
      <c r="TSA12" s="85"/>
      <c r="TSB12" s="85"/>
      <c r="TSC12" s="85"/>
      <c r="TSD12" s="85"/>
      <c r="TSE12" s="85"/>
      <c r="TSF12" s="85"/>
      <c r="TSG12" s="85"/>
      <c r="TSH12" s="85"/>
      <c r="TSI12" s="85"/>
      <c r="TSJ12" s="85"/>
      <c r="TSK12" s="85"/>
      <c r="TSL12" s="85"/>
      <c r="TSM12" s="85"/>
      <c r="TSN12" s="85"/>
      <c r="TSO12" s="85"/>
      <c r="TSP12" s="85"/>
      <c r="TSQ12" s="85"/>
      <c r="TSR12" s="85"/>
      <c r="TSS12" s="85"/>
      <c r="TST12" s="85"/>
      <c r="TSU12" s="85"/>
      <c r="TSV12" s="85"/>
      <c r="TSW12" s="85"/>
      <c r="TSX12" s="85"/>
      <c r="TSY12" s="85"/>
      <c r="TSZ12" s="85"/>
      <c r="TTA12" s="85"/>
      <c r="TTB12" s="85"/>
      <c r="TTC12" s="85"/>
      <c r="TTD12" s="85"/>
      <c r="TTE12" s="85"/>
      <c r="TTF12" s="85"/>
      <c r="TTG12" s="85"/>
      <c r="TTH12" s="85"/>
      <c r="TTI12" s="85"/>
      <c r="TTJ12" s="85"/>
      <c r="TTK12" s="85"/>
      <c r="TTL12" s="85"/>
      <c r="TTM12" s="85"/>
      <c r="TTN12" s="85"/>
      <c r="TTO12" s="85"/>
      <c r="TTP12" s="85"/>
      <c r="TTQ12" s="85"/>
      <c r="TTR12" s="85"/>
      <c r="TTS12" s="85"/>
      <c r="TTT12" s="85"/>
      <c r="TTU12" s="85"/>
      <c r="TTV12" s="85"/>
      <c r="TTW12" s="85"/>
      <c r="TTX12" s="85"/>
      <c r="TTY12" s="85"/>
      <c r="TTZ12" s="85"/>
      <c r="TUA12" s="85"/>
      <c r="TUB12" s="85"/>
      <c r="TUC12" s="85"/>
      <c r="TUD12" s="85"/>
      <c r="TUE12" s="85"/>
      <c r="TUF12" s="85"/>
      <c r="TUG12" s="85"/>
      <c r="TUH12" s="85"/>
      <c r="TUI12" s="85"/>
      <c r="TUJ12" s="85"/>
      <c r="TUK12" s="85"/>
      <c r="TUL12" s="85"/>
      <c r="TUM12" s="85"/>
      <c r="TUN12" s="85"/>
      <c r="TUO12" s="85"/>
      <c r="TUP12" s="85"/>
      <c r="TUQ12" s="85"/>
      <c r="TUR12" s="85"/>
      <c r="TUS12" s="85"/>
      <c r="TUT12" s="85"/>
      <c r="TUU12" s="85"/>
      <c r="TUV12" s="85"/>
      <c r="TUW12" s="85"/>
      <c r="TUX12" s="85"/>
      <c r="TUY12" s="85"/>
      <c r="TUZ12" s="85"/>
      <c r="TVA12" s="85"/>
      <c r="TVB12" s="85"/>
      <c r="TVC12" s="85"/>
      <c r="TVD12" s="85"/>
      <c r="TVE12" s="85"/>
      <c r="TVF12" s="85"/>
      <c r="TVG12" s="85"/>
      <c r="TVH12" s="85"/>
      <c r="TVI12" s="85"/>
      <c r="TVJ12" s="85"/>
      <c r="TVK12" s="85"/>
      <c r="TVL12" s="85"/>
      <c r="TVM12" s="85"/>
      <c r="TVN12" s="85"/>
      <c r="TVO12" s="85"/>
      <c r="TVP12" s="85"/>
      <c r="TVQ12" s="85"/>
      <c r="TVR12" s="85"/>
      <c r="TVS12" s="85"/>
      <c r="TVT12" s="85"/>
      <c r="TVU12" s="85"/>
      <c r="TVV12" s="85"/>
      <c r="TVW12" s="85"/>
      <c r="TVX12" s="85"/>
      <c r="TVY12" s="85"/>
      <c r="TVZ12" s="85"/>
      <c r="TWA12" s="85"/>
      <c r="TWB12" s="85"/>
      <c r="TWC12" s="85"/>
      <c r="TWD12" s="85"/>
      <c r="TWE12" s="85"/>
      <c r="TWF12" s="85"/>
      <c r="TWG12" s="85"/>
      <c r="TWH12" s="85"/>
      <c r="TWI12" s="85"/>
      <c r="TWJ12" s="85"/>
      <c r="TWK12" s="85"/>
      <c r="TWL12" s="85"/>
      <c r="TWM12" s="85"/>
      <c r="TWN12" s="85"/>
      <c r="TWO12" s="85"/>
      <c r="TWP12" s="85"/>
      <c r="TWQ12" s="85"/>
      <c r="TWR12" s="85"/>
      <c r="TWS12" s="85"/>
      <c r="TWT12" s="85"/>
      <c r="TWU12" s="85"/>
      <c r="TWV12" s="85"/>
      <c r="TWW12" s="85"/>
      <c r="TWX12" s="85"/>
      <c r="TWY12" s="85"/>
      <c r="TWZ12" s="85"/>
      <c r="TXA12" s="85"/>
      <c r="TXB12" s="85"/>
      <c r="TXC12" s="85"/>
      <c r="TXD12" s="85"/>
      <c r="TXE12" s="85"/>
      <c r="TXF12" s="85"/>
      <c r="TXG12" s="85"/>
      <c r="TXH12" s="85"/>
      <c r="TXI12" s="85"/>
      <c r="TXJ12" s="85"/>
      <c r="TXK12" s="85"/>
      <c r="TXL12" s="85"/>
      <c r="TXM12" s="85"/>
      <c r="TXN12" s="85"/>
      <c r="TXO12" s="85"/>
      <c r="TXP12" s="85"/>
      <c r="TXQ12" s="85"/>
      <c r="TXR12" s="85"/>
      <c r="TXS12" s="85"/>
      <c r="TXT12" s="85"/>
      <c r="TXU12" s="85"/>
      <c r="TXV12" s="85"/>
      <c r="TXW12" s="85"/>
      <c r="TXX12" s="85"/>
      <c r="TXY12" s="85"/>
      <c r="TXZ12" s="85"/>
      <c r="TYA12" s="85"/>
      <c r="TYB12" s="85"/>
      <c r="TYC12" s="85"/>
      <c r="TYD12" s="85"/>
      <c r="TYE12" s="85"/>
      <c r="TYF12" s="85"/>
      <c r="TYG12" s="85"/>
      <c r="TYH12" s="85"/>
      <c r="TYI12" s="85"/>
      <c r="TYJ12" s="85"/>
      <c r="TYK12" s="85"/>
      <c r="TYL12" s="85"/>
      <c r="TYM12" s="85"/>
      <c r="TYN12" s="85"/>
      <c r="TYO12" s="85"/>
      <c r="TYP12" s="85"/>
      <c r="TYQ12" s="85"/>
      <c r="TYR12" s="85"/>
      <c r="TYS12" s="85"/>
      <c r="TYT12" s="85"/>
      <c r="TYU12" s="85"/>
      <c r="TYV12" s="85"/>
      <c r="TYW12" s="85"/>
      <c r="TYX12" s="85"/>
      <c r="TYY12" s="85"/>
      <c r="TYZ12" s="85"/>
      <c r="TZA12" s="85"/>
      <c r="TZB12" s="85"/>
      <c r="TZC12" s="85"/>
      <c r="TZD12" s="85"/>
      <c r="TZE12" s="85"/>
      <c r="TZF12" s="85"/>
      <c r="TZG12" s="85"/>
      <c r="TZH12" s="85"/>
      <c r="TZI12" s="85"/>
      <c r="TZJ12" s="85"/>
      <c r="TZK12" s="85"/>
      <c r="TZL12" s="85"/>
      <c r="TZM12" s="85"/>
      <c r="TZN12" s="85"/>
      <c r="TZO12" s="85"/>
      <c r="TZP12" s="85"/>
      <c r="TZQ12" s="85"/>
      <c r="TZR12" s="85"/>
      <c r="TZS12" s="85"/>
      <c r="TZT12" s="85"/>
      <c r="TZU12" s="85"/>
      <c r="TZV12" s="85"/>
      <c r="TZW12" s="85"/>
      <c r="TZX12" s="85"/>
      <c r="TZY12" s="85"/>
      <c r="TZZ12" s="85"/>
      <c r="UAA12" s="85"/>
      <c r="UAB12" s="85"/>
      <c r="UAC12" s="85"/>
      <c r="UAD12" s="85"/>
      <c r="UAE12" s="85"/>
      <c r="UAF12" s="85"/>
      <c r="UAG12" s="85"/>
      <c r="UAH12" s="85"/>
      <c r="UAI12" s="85"/>
      <c r="UAJ12" s="85"/>
      <c r="UAK12" s="85"/>
      <c r="UAL12" s="85"/>
      <c r="UAM12" s="85"/>
      <c r="UAN12" s="85"/>
      <c r="UAO12" s="85"/>
      <c r="UAP12" s="85"/>
      <c r="UAQ12" s="85"/>
      <c r="UAR12" s="85"/>
      <c r="UAS12" s="85"/>
      <c r="UAT12" s="85"/>
      <c r="UAU12" s="85"/>
      <c r="UAV12" s="85"/>
      <c r="UAW12" s="85"/>
      <c r="UAX12" s="85"/>
      <c r="UAY12" s="85"/>
      <c r="UAZ12" s="85"/>
      <c r="UBA12" s="85"/>
      <c r="UBB12" s="85"/>
      <c r="UBC12" s="85"/>
      <c r="UBD12" s="85"/>
      <c r="UBE12" s="85"/>
      <c r="UBF12" s="85"/>
      <c r="UBG12" s="85"/>
      <c r="UBH12" s="85"/>
      <c r="UBI12" s="85"/>
      <c r="UBJ12" s="85"/>
      <c r="UBK12" s="85"/>
      <c r="UBL12" s="85"/>
      <c r="UBM12" s="85"/>
      <c r="UBN12" s="85"/>
      <c r="UBO12" s="85"/>
      <c r="UBP12" s="85"/>
      <c r="UBQ12" s="85"/>
      <c r="UBR12" s="85"/>
      <c r="UBS12" s="85"/>
      <c r="UBT12" s="85"/>
      <c r="UBU12" s="85"/>
      <c r="UBV12" s="85"/>
      <c r="UBW12" s="85"/>
      <c r="UBX12" s="85"/>
      <c r="UBY12" s="85"/>
      <c r="UBZ12" s="85"/>
      <c r="UCA12" s="85"/>
      <c r="UCB12" s="85"/>
      <c r="UCC12" s="85"/>
      <c r="UCD12" s="85"/>
      <c r="UCE12" s="85"/>
      <c r="UCF12" s="85"/>
      <c r="UCG12" s="85"/>
      <c r="UCH12" s="85"/>
      <c r="UCI12" s="85"/>
      <c r="UCJ12" s="85"/>
      <c r="UCK12" s="85"/>
      <c r="UCL12" s="85"/>
      <c r="UCM12" s="85"/>
      <c r="UCN12" s="85"/>
      <c r="UCO12" s="85"/>
      <c r="UCP12" s="85"/>
      <c r="UCQ12" s="85"/>
      <c r="UCR12" s="85"/>
      <c r="UCS12" s="85"/>
      <c r="UCT12" s="85"/>
      <c r="UCU12" s="85"/>
      <c r="UCV12" s="85"/>
      <c r="UCW12" s="85"/>
      <c r="UCX12" s="85"/>
      <c r="UCY12" s="85"/>
      <c r="UCZ12" s="85"/>
      <c r="UDA12" s="85"/>
      <c r="UDB12" s="85"/>
      <c r="UDC12" s="85"/>
      <c r="UDD12" s="85"/>
      <c r="UDE12" s="85"/>
      <c r="UDF12" s="85"/>
      <c r="UDG12" s="85"/>
      <c r="UDH12" s="85"/>
      <c r="UDI12" s="85"/>
      <c r="UDJ12" s="85"/>
      <c r="UDK12" s="85"/>
      <c r="UDL12" s="85"/>
      <c r="UDM12" s="85"/>
      <c r="UDN12" s="85"/>
      <c r="UDO12" s="85"/>
      <c r="UDP12" s="85"/>
      <c r="UDQ12" s="85"/>
      <c r="UDR12" s="85"/>
      <c r="UDS12" s="85"/>
      <c r="UDT12" s="85"/>
      <c r="UDU12" s="85"/>
      <c r="UDV12" s="85"/>
      <c r="UDW12" s="85"/>
      <c r="UDX12" s="85"/>
      <c r="UDY12" s="85"/>
      <c r="UDZ12" s="85"/>
      <c r="UEA12" s="85"/>
      <c r="UEB12" s="85"/>
      <c r="UEC12" s="85"/>
      <c r="UED12" s="85"/>
      <c r="UEE12" s="85"/>
      <c r="UEF12" s="85"/>
      <c r="UEG12" s="85"/>
      <c r="UEH12" s="85"/>
      <c r="UEI12" s="85"/>
      <c r="UEJ12" s="85"/>
      <c r="UEK12" s="85"/>
      <c r="UEL12" s="85"/>
      <c r="UEM12" s="85"/>
      <c r="UEN12" s="85"/>
      <c r="UEO12" s="85"/>
      <c r="UEP12" s="85"/>
      <c r="UEQ12" s="85"/>
      <c r="UER12" s="85"/>
      <c r="UES12" s="85"/>
      <c r="UET12" s="85"/>
      <c r="UEU12" s="85"/>
      <c r="UEV12" s="85"/>
      <c r="UEW12" s="85"/>
      <c r="UEX12" s="85"/>
      <c r="UEY12" s="85"/>
      <c r="UEZ12" s="85"/>
      <c r="UFA12" s="85"/>
      <c r="UFB12" s="85"/>
      <c r="UFC12" s="85"/>
      <c r="UFD12" s="85"/>
      <c r="UFE12" s="85"/>
      <c r="UFF12" s="85"/>
      <c r="UFG12" s="85"/>
      <c r="UFH12" s="85"/>
      <c r="UFI12" s="85"/>
      <c r="UFJ12" s="85"/>
      <c r="UFK12" s="85"/>
      <c r="UFL12" s="85"/>
      <c r="UFM12" s="85"/>
      <c r="UFN12" s="85"/>
      <c r="UFO12" s="85"/>
      <c r="UFP12" s="85"/>
      <c r="UFQ12" s="85"/>
      <c r="UFR12" s="85"/>
      <c r="UFS12" s="85"/>
      <c r="UFT12" s="85"/>
      <c r="UFU12" s="85"/>
      <c r="UFV12" s="85"/>
      <c r="UFW12" s="85"/>
      <c r="UFX12" s="85"/>
      <c r="UFY12" s="85"/>
      <c r="UFZ12" s="85"/>
      <c r="UGA12" s="85"/>
      <c r="UGB12" s="85"/>
      <c r="UGC12" s="85"/>
      <c r="UGD12" s="85"/>
      <c r="UGE12" s="85"/>
      <c r="UGF12" s="85"/>
      <c r="UGG12" s="85"/>
      <c r="UGH12" s="85"/>
      <c r="UGI12" s="85"/>
      <c r="UGJ12" s="85"/>
      <c r="UGK12" s="85"/>
      <c r="UGL12" s="85"/>
      <c r="UGM12" s="85"/>
      <c r="UGN12" s="85"/>
      <c r="UGO12" s="85"/>
      <c r="UGP12" s="85"/>
      <c r="UGQ12" s="85"/>
      <c r="UGR12" s="85"/>
      <c r="UGS12" s="85"/>
      <c r="UGT12" s="85"/>
      <c r="UGU12" s="85"/>
      <c r="UGV12" s="85"/>
      <c r="UGW12" s="85"/>
      <c r="UGX12" s="85"/>
      <c r="UGY12" s="85"/>
      <c r="UGZ12" s="85"/>
      <c r="UHA12" s="85"/>
      <c r="UHB12" s="85"/>
      <c r="UHC12" s="85"/>
      <c r="UHD12" s="85"/>
      <c r="UHE12" s="85"/>
      <c r="UHF12" s="85"/>
      <c r="UHG12" s="85"/>
      <c r="UHH12" s="85"/>
      <c r="UHI12" s="85"/>
      <c r="UHJ12" s="85"/>
      <c r="UHK12" s="85"/>
      <c r="UHL12" s="85"/>
      <c r="UHM12" s="85"/>
      <c r="UHN12" s="85"/>
      <c r="UHO12" s="85"/>
      <c r="UHP12" s="85"/>
      <c r="UHQ12" s="85"/>
      <c r="UHR12" s="85"/>
      <c r="UHS12" s="85"/>
      <c r="UHT12" s="85"/>
      <c r="UHU12" s="85"/>
      <c r="UHV12" s="85"/>
      <c r="UHW12" s="85"/>
      <c r="UHX12" s="85"/>
      <c r="UHY12" s="85"/>
      <c r="UHZ12" s="85"/>
      <c r="UIA12" s="85"/>
      <c r="UIB12" s="85"/>
      <c r="UIC12" s="85"/>
      <c r="UID12" s="85"/>
      <c r="UIE12" s="85"/>
      <c r="UIF12" s="85"/>
      <c r="UIG12" s="85"/>
      <c r="UIH12" s="85"/>
      <c r="UII12" s="85"/>
      <c r="UIJ12" s="85"/>
      <c r="UIK12" s="85"/>
      <c r="UIL12" s="85"/>
      <c r="UIM12" s="85"/>
      <c r="UIN12" s="85"/>
      <c r="UIO12" s="85"/>
      <c r="UIP12" s="85"/>
      <c r="UIQ12" s="85"/>
      <c r="UIR12" s="85"/>
      <c r="UIS12" s="85"/>
      <c r="UIT12" s="85"/>
      <c r="UIU12" s="85"/>
      <c r="UIV12" s="85"/>
      <c r="UIW12" s="85"/>
      <c r="UIX12" s="85"/>
      <c r="UIY12" s="85"/>
      <c r="UIZ12" s="85"/>
      <c r="UJA12" s="85"/>
      <c r="UJB12" s="85"/>
      <c r="UJC12" s="85"/>
      <c r="UJD12" s="85"/>
      <c r="UJE12" s="85"/>
      <c r="UJF12" s="85"/>
      <c r="UJG12" s="85"/>
      <c r="UJH12" s="85"/>
      <c r="UJI12" s="85"/>
      <c r="UJJ12" s="85"/>
      <c r="UJK12" s="85"/>
      <c r="UJL12" s="85"/>
      <c r="UJM12" s="85"/>
      <c r="UJN12" s="85"/>
      <c r="UJO12" s="85"/>
      <c r="UJP12" s="85"/>
      <c r="UJQ12" s="85"/>
      <c r="UJR12" s="85"/>
      <c r="UJS12" s="85"/>
      <c r="UJT12" s="85"/>
      <c r="UJU12" s="85"/>
      <c r="UJV12" s="85"/>
      <c r="UJW12" s="85"/>
      <c r="UJX12" s="85"/>
      <c r="UJY12" s="85"/>
      <c r="UJZ12" s="85"/>
      <c r="UKA12" s="85"/>
      <c r="UKB12" s="85"/>
      <c r="UKC12" s="85"/>
      <c r="UKD12" s="85"/>
      <c r="UKE12" s="85"/>
      <c r="UKF12" s="85"/>
      <c r="UKG12" s="85"/>
      <c r="UKH12" s="85"/>
      <c r="UKI12" s="85"/>
      <c r="UKJ12" s="85"/>
      <c r="UKK12" s="85"/>
      <c r="UKL12" s="85"/>
      <c r="UKM12" s="85"/>
      <c r="UKN12" s="85"/>
      <c r="UKO12" s="85"/>
      <c r="UKP12" s="85"/>
      <c r="UKQ12" s="85"/>
      <c r="UKR12" s="85"/>
      <c r="UKS12" s="85"/>
      <c r="UKT12" s="85"/>
      <c r="UKU12" s="85"/>
      <c r="UKV12" s="85"/>
      <c r="UKW12" s="85"/>
      <c r="UKX12" s="85"/>
      <c r="UKY12" s="85"/>
      <c r="UKZ12" s="85"/>
      <c r="ULA12" s="85"/>
      <c r="ULB12" s="85"/>
      <c r="ULC12" s="85"/>
      <c r="ULD12" s="85"/>
      <c r="ULE12" s="85"/>
      <c r="ULF12" s="85"/>
      <c r="ULG12" s="85"/>
      <c r="ULH12" s="85"/>
      <c r="ULI12" s="85"/>
      <c r="ULJ12" s="85"/>
      <c r="ULK12" s="85"/>
      <c r="ULL12" s="85"/>
      <c r="ULM12" s="85"/>
      <c r="ULN12" s="85"/>
      <c r="ULO12" s="85"/>
      <c r="ULP12" s="85"/>
      <c r="ULQ12" s="85"/>
      <c r="ULR12" s="85"/>
      <c r="ULS12" s="85"/>
      <c r="ULT12" s="85"/>
      <c r="ULU12" s="85"/>
      <c r="ULV12" s="85"/>
      <c r="ULW12" s="85"/>
      <c r="ULX12" s="85"/>
      <c r="ULY12" s="85"/>
      <c r="ULZ12" s="85"/>
      <c r="UMA12" s="85"/>
      <c r="UMB12" s="85"/>
      <c r="UMC12" s="85"/>
      <c r="UMD12" s="85"/>
      <c r="UME12" s="85"/>
      <c r="UMF12" s="85"/>
      <c r="UMG12" s="85"/>
      <c r="UMH12" s="85"/>
      <c r="UMI12" s="85"/>
      <c r="UMJ12" s="85"/>
      <c r="UMK12" s="85"/>
      <c r="UML12" s="85"/>
      <c r="UMM12" s="85"/>
      <c r="UMN12" s="85"/>
      <c r="UMO12" s="85"/>
      <c r="UMP12" s="85"/>
      <c r="UMQ12" s="85"/>
      <c r="UMR12" s="85"/>
      <c r="UMS12" s="85"/>
      <c r="UMT12" s="85"/>
      <c r="UMU12" s="85"/>
      <c r="UMV12" s="85"/>
      <c r="UMW12" s="85"/>
      <c r="UMX12" s="85"/>
      <c r="UMY12" s="85"/>
      <c r="UMZ12" s="85"/>
      <c r="UNA12" s="85"/>
      <c r="UNB12" s="85"/>
      <c r="UNC12" s="85"/>
      <c r="UND12" s="85"/>
      <c r="UNE12" s="85"/>
      <c r="UNF12" s="85"/>
      <c r="UNG12" s="85"/>
      <c r="UNH12" s="85"/>
      <c r="UNI12" s="85"/>
      <c r="UNJ12" s="85"/>
      <c r="UNK12" s="85"/>
      <c r="UNL12" s="85"/>
      <c r="UNM12" s="85"/>
      <c r="UNN12" s="85"/>
      <c r="UNO12" s="85"/>
      <c r="UNP12" s="85"/>
      <c r="UNQ12" s="85"/>
      <c r="UNR12" s="85"/>
      <c r="UNS12" s="85"/>
      <c r="UNT12" s="85"/>
      <c r="UNU12" s="85"/>
      <c r="UNV12" s="85"/>
      <c r="UNW12" s="85"/>
      <c r="UNX12" s="85"/>
      <c r="UNY12" s="85"/>
      <c r="UNZ12" s="85"/>
      <c r="UOA12" s="85"/>
      <c r="UOB12" s="85"/>
      <c r="UOC12" s="85"/>
      <c r="UOD12" s="85"/>
      <c r="UOE12" s="85"/>
      <c r="UOF12" s="85"/>
      <c r="UOG12" s="85"/>
      <c r="UOH12" s="85"/>
      <c r="UOI12" s="85"/>
      <c r="UOJ12" s="85"/>
      <c r="UOK12" s="85"/>
      <c r="UOL12" s="85"/>
      <c r="UOM12" s="85"/>
      <c r="UON12" s="85"/>
      <c r="UOO12" s="85"/>
      <c r="UOP12" s="85"/>
      <c r="UOQ12" s="85"/>
      <c r="UOR12" s="85"/>
      <c r="UOS12" s="85"/>
      <c r="UOT12" s="85"/>
      <c r="UOU12" s="85"/>
      <c r="UOV12" s="85"/>
      <c r="UOW12" s="85"/>
      <c r="UOX12" s="85"/>
      <c r="UOY12" s="85"/>
      <c r="UOZ12" s="85"/>
      <c r="UPA12" s="85"/>
      <c r="UPB12" s="85"/>
      <c r="UPC12" s="85"/>
      <c r="UPD12" s="85"/>
      <c r="UPE12" s="85"/>
      <c r="UPF12" s="85"/>
      <c r="UPG12" s="85"/>
      <c r="UPH12" s="85"/>
      <c r="UPI12" s="85"/>
      <c r="UPJ12" s="85"/>
      <c r="UPK12" s="85"/>
      <c r="UPL12" s="85"/>
      <c r="UPM12" s="85"/>
      <c r="UPN12" s="85"/>
      <c r="UPO12" s="85"/>
      <c r="UPP12" s="85"/>
      <c r="UPQ12" s="85"/>
      <c r="UPR12" s="85"/>
      <c r="UPS12" s="85"/>
      <c r="UPT12" s="85"/>
      <c r="UPU12" s="85"/>
      <c r="UPV12" s="85"/>
      <c r="UPW12" s="85"/>
      <c r="UPX12" s="85"/>
      <c r="UPY12" s="85"/>
      <c r="UPZ12" s="85"/>
      <c r="UQA12" s="85"/>
      <c r="UQB12" s="85"/>
      <c r="UQC12" s="85"/>
      <c r="UQD12" s="85"/>
      <c r="UQE12" s="85"/>
      <c r="UQF12" s="85"/>
      <c r="UQG12" s="85"/>
      <c r="UQH12" s="85"/>
      <c r="UQI12" s="85"/>
      <c r="UQJ12" s="85"/>
      <c r="UQK12" s="85"/>
      <c r="UQL12" s="85"/>
      <c r="UQM12" s="85"/>
      <c r="UQN12" s="85"/>
      <c r="UQO12" s="85"/>
      <c r="UQP12" s="85"/>
      <c r="UQQ12" s="85"/>
      <c r="UQR12" s="85"/>
      <c r="UQS12" s="85"/>
      <c r="UQT12" s="85"/>
      <c r="UQU12" s="85"/>
      <c r="UQV12" s="85"/>
      <c r="UQW12" s="85"/>
      <c r="UQX12" s="85"/>
      <c r="UQY12" s="85"/>
      <c r="UQZ12" s="85"/>
      <c r="URA12" s="85"/>
      <c r="URB12" s="85"/>
      <c r="URC12" s="85"/>
      <c r="URD12" s="85"/>
      <c r="URE12" s="85"/>
      <c r="URF12" s="85"/>
      <c r="URG12" s="85"/>
      <c r="URH12" s="85"/>
      <c r="URI12" s="85"/>
      <c r="URJ12" s="85"/>
      <c r="URK12" s="85"/>
      <c r="URL12" s="85"/>
      <c r="URM12" s="85"/>
      <c r="URN12" s="85"/>
      <c r="URO12" s="85"/>
      <c r="URP12" s="85"/>
      <c r="URQ12" s="85"/>
      <c r="URR12" s="85"/>
      <c r="URS12" s="85"/>
      <c r="URT12" s="85"/>
      <c r="URU12" s="85"/>
      <c r="URV12" s="85"/>
      <c r="URW12" s="85"/>
      <c r="URX12" s="85"/>
      <c r="URY12" s="85"/>
      <c r="URZ12" s="85"/>
      <c r="USA12" s="85"/>
      <c r="USB12" s="85"/>
      <c r="USC12" s="85"/>
      <c r="USD12" s="85"/>
      <c r="USE12" s="85"/>
      <c r="USF12" s="85"/>
      <c r="USG12" s="85"/>
      <c r="USH12" s="85"/>
      <c r="USI12" s="85"/>
      <c r="USJ12" s="85"/>
      <c r="USK12" s="85"/>
      <c r="USL12" s="85"/>
      <c r="USM12" s="85"/>
      <c r="USN12" s="85"/>
      <c r="USO12" s="85"/>
      <c r="USP12" s="85"/>
      <c r="USQ12" s="85"/>
      <c r="USR12" s="85"/>
      <c r="USS12" s="85"/>
      <c r="UST12" s="85"/>
      <c r="USU12" s="85"/>
      <c r="USV12" s="85"/>
      <c r="USW12" s="85"/>
      <c r="USX12" s="85"/>
      <c r="USY12" s="85"/>
      <c r="USZ12" s="85"/>
      <c r="UTA12" s="85"/>
      <c r="UTB12" s="85"/>
      <c r="UTC12" s="85"/>
      <c r="UTD12" s="85"/>
      <c r="UTE12" s="85"/>
      <c r="UTF12" s="85"/>
      <c r="UTG12" s="85"/>
      <c r="UTH12" s="85"/>
      <c r="UTI12" s="85"/>
      <c r="UTJ12" s="85"/>
      <c r="UTK12" s="85"/>
      <c r="UTL12" s="85"/>
      <c r="UTM12" s="85"/>
      <c r="UTN12" s="85"/>
      <c r="UTO12" s="85"/>
      <c r="UTP12" s="85"/>
      <c r="UTQ12" s="85"/>
      <c r="UTR12" s="85"/>
      <c r="UTS12" s="85"/>
      <c r="UTT12" s="85"/>
      <c r="UTU12" s="85"/>
      <c r="UTV12" s="85"/>
      <c r="UTW12" s="85"/>
      <c r="UTX12" s="85"/>
      <c r="UTY12" s="85"/>
      <c r="UTZ12" s="85"/>
      <c r="UUA12" s="85"/>
      <c r="UUB12" s="85"/>
      <c r="UUC12" s="85"/>
      <c r="UUD12" s="85"/>
      <c r="UUE12" s="85"/>
      <c r="UUF12" s="85"/>
      <c r="UUG12" s="85"/>
      <c r="UUH12" s="85"/>
      <c r="UUI12" s="85"/>
      <c r="UUJ12" s="85"/>
      <c r="UUK12" s="85"/>
      <c r="UUL12" s="85"/>
      <c r="UUM12" s="85"/>
      <c r="UUN12" s="85"/>
      <c r="UUO12" s="85"/>
      <c r="UUP12" s="85"/>
      <c r="UUQ12" s="85"/>
      <c r="UUR12" s="85"/>
      <c r="UUS12" s="85"/>
      <c r="UUT12" s="85"/>
      <c r="UUU12" s="85"/>
      <c r="UUV12" s="85"/>
      <c r="UUW12" s="85"/>
      <c r="UUX12" s="85"/>
      <c r="UUY12" s="85"/>
      <c r="UUZ12" s="85"/>
      <c r="UVA12" s="85"/>
      <c r="UVB12" s="85"/>
      <c r="UVC12" s="85"/>
      <c r="UVD12" s="85"/>
      <c r="UVE12" s="85"/>
      <c r="UVF12" s="85"/>
      <c r="UVG12" s="85"/>
      <c r="UVH12" s="85"/>
      <c r="UVI12" s="85"/>
      <c r="UVJ12" s="85"/>
      <c r="UVK12" s="85"/>
      <c r="UVL12" s="85"/>
      <c r="UVM12" s="85"/>
      <c r="UVN12" s="85"/>
      <c r="UVO12" s="85"/>
      <c r="UVP12" s="85"/>
      <c r="UVQ12" s="85"/>
      <c r="UVR12" s="85"/>
      <c r="UVS12" s="85"/>
      <c r="UVT12" s="85"/>
      <c r="UVU12" s="85"/>
      <c r="UVV12" s="85"/>
      <c r="UVW12" s="85"/>
      <c r="UVX12" s="85"/>
      <c r="UVY12" s="85"/>
      <c r="UVZ12" s="85"/>
      <c r="UWA12" s="85"/>
      <c r="UWB12" s="85"/>
      <c r="UWC12" s="85"/>
      <c r="UWD12" s="85"/>
      <c r="UWE12" s="85"/>
      <c r="UWF12" s="85"/>
      <c r="UWG12" s="85"/>
      <c r="UWH12" s="85"/>
      <c r="UWI12" s="85"/>
      <c r="UWJ12" s="85"/>
      <c r="UWK12" s="85"/>
      <c r="UWL12" s="85"/>
      <c r="UWM12" s="85"/>
      <c r="UWN12" s="85"/>
      <c r="UWO12" s="85"/>
      <c r="UWP12" s="85"/>
      <c r="UWQ12" s="85"/>
      <c r="UWR12" s="85"/>
      <c r="UWS12" s="85"/>
      <c r="UWT12" s="85"/>
      <c r="UWU12" s="85"/>
      <c r="UWV12" s="85"/>
      <c r="UWW12" s="85"/>
      <c r="UWX12" s="85"/>
      <c r="UWY12" s="85"/>
      <c r="UWZ12" s="85"/>
      <c r="UXA12" s="85"/>
      <c r="UXB12" s="85"/>
      <c r="UXC12" s="85"/>
      <c r="UXD12" s="85"/>
      <c r="UXE12" s="85"/>
      <c r="UXF12" s="85"/>
      <c r="UXG12" s="85"/>
      <c r="UXH12" s="85"/>
      <c r="UXI12" s="85"/>
      <c r="UXJ12" s="85"/>
      <c r="UXK12" s="85"/>
      <c r="UXL12" s="85"/>
      <c r="UXM12" s="85"/>
      <c r="UXN12" s="85"/>
      <c r="UXO12" s="85"/>
      <c r="UXP12" s="85"/>
      <c r="UXQ12" s="85"/>
      <c r="UXR12" s="85"/>
      <c r="UXS12" s="85"/>
      <c r="UXT12" s="85"/>
      <c r="UXU12" s="85"/>
      <c r="UXV12" s="85"/>
      <c r="UXW12" s="85"/>
      <c r="UXX12" s="85"/>
      <c r="UXY12" s="85"/>
      <c r="UXZ12" s="85"/>
      <c r="UYA12" s="85"/>
      <c r="UYB12" s="85"/>
      <c r="UYC12" s="85"/>
      <c r="UYD12" s="85"/>
      <c r="UYE12" s="85"/>
      <c r="UYF12" s="85"/>
      <c r="UYG12" s="85"/>
      <c r="UYH12" s="85"/>
      <c r="UYI12" s="85"/>
      <c r="UYJ12" s="85"/>
      <c r="UYK12" s="85"/>
      <c r="UYL12" s="85"/>
      <c r="UYM12" s="85"/>
      <c r="UYN12" s="85"/>
      <c r="UYO12" s="85"/>
      <c r="UYP12" s="85"/>
      <c r="UYQ12" s="85"/>
      <c r="UYR12" s="85"/>
      <c r="UYS12" s="85"/>
      <c r="UYT12" s="85"/>
      <c r="UYU12" s="85"/>
      <c r="UYV12" s="85"/>
      <c r="UYW12" s="85"/>
      <c r="UYX12" s="85"/>
      <c r="UYY12" s="85"/>
      <c r="UYZ12" s="85"/>
      <c r="UZA12" s="85"/>
      <c r="UZB12" s="85"/>
      <c r="UZC12" s="85"/>
      <c r="UZD12" s="85"/>
      <c r="UZE12" s="85"/>
      <c r="UZF12" s="85"/>
      <c r="UZG12" s="85"/>
      <c r="UZH12" s="85"/>
      <c r="UZI12" s="85"/>
      <c r="UZJ12" s="85"/>
      <c r="UZK12" s="85"/>
      <c r="UZL12" s="85"/>
      <c r="UZM12" s="85"/>
      <c r="UZN12" s="85"/>
      <c r="UZO12" s="85"/>
      <c r="UZP12" s="85"/>
      <c r="UZQ12" s="85"/>
      <c r="UZR12" s="85"/>
      <c r="UZS12" s="85"/>
      <c r="UZT12" s="85"/>
      <c r="UZU12" s="85"/>
      <c r="UZV12" s="85"/>
      <c r="UZW12" s="85"/>
      <c r="UZX12" s="85"/>
      <c r="UZY12" s="85"/>
      <c r="UZZ12" s="85"/>
      <c r="VAA12" s="85"/>
      <c r="VAB12" s="85"/>
      <c r="VAC12" s="85"/>
      <c r="VAD12" s="85"/>
      <c r="VAE12" s="85"/>
      <c r="VAF12" s="85"/>
      <c r="VAG12" s="85"/>
      <c r="VAH12" s="85"/>
      <c r="VAI12" s="85"/>
      <c r="VAJ12" s="85"/>
      <c r="VAK12" s="85"/>
      <c r="VAL12" s="85"/>
      <c r="VAM12" s="85"/>
      <c r="VAN12" s="85"/>
      <c r="VAO12" s="85"/>
      <c r="VAP12" s="85"/>
      <c r="VAQ12" s="85"/>
      <c r="VAR12" s="85"/>
      <c r="VAS12" s="85"/>
      <c r="VAT12" s="85"/>
      <c r="VAU12" s="85"/>
      <c r="VAV12" s="85"/>
      <c r="VAW12" s="85"/>
      <c r="VAX12" s="85"/>
      <c r="VAY12" s="85"/>
      <c r="VAZ12" s="85"/>
      <c r="VBA12" s="85"/>
      <c r="VBB12" s="85"/>
      <c r="VBC12" s="85"/>
      <c r="VBD12" s="85"/>
      <c r="VBE12" s="85"/>
      <c r="VBF12" s="85"/>
      <c r="VBG12" s="85"/>
      <c r="VBH12" s="85"/>
      <c r="VBI12" s="85"/>
      <c r="VBJ12" s="85"/>
      <c r="VBK12" s="85"/>
      <c r="VBL12" s="85"/>
      <c r="VBM12" s="85"/>
      <c r="VBN12" s="85"/>
      <c r="VBO12" s="85"/>
      <c r="VBP12" s="85"/>
      <c r="VBQ12" s="85"/>
      <c r="VBR12" s="85"/>
      <c r="VBS12" s="85"/>
      <c r="VBT12" s="85"/>
      <c r="VBU12" s="85"/>
      <c r="VBV12" s="85"/>
      <c r="VBW12" s="85"/>
      <c r="VBX12" s="85"/>
      <c r="VBY12" s="85"/>
      <c r="VBZ12" s="85"/>
      <c r="VCA12" s="85"/>
      <c r="VCB12" s="85"/>
      <c r="VCC12" s="85"/>
      <c r="VCD12" s="85"/>
      <c r="VCE12" s="85"/>
      <c r="VCF12" s="85"/>
      <c r="VCG12" s="85"/>
      <c r="VCH12" s="85"/>
      <c r="VCI12" s="85"/>
      <c r="VCJ12" s="85"/>
      <c r="VCK12" s="85"/>
      <c r="VCL12" s="85"/>
      <c r="VCM12" s="85"/>
      <c r="VCN12" s="85"/>
      <c r="VCO12" s="85"/>
      <c r="VCP12" s="85"/>
      <c r="VCQ12" s="85"/>
      <c r="VCR12" s="85"/>
      <c r="VCS12" s="85"/>
      <c r="VCT12" s="85"/>
      <c r="VCU12" s="85"/>
      <c r="VCV12" s="85"/>
      <c r="VCW12" s="85"/>
      <c r="VCX12" s="85"/>
      <c r="VCY12" s="85"/>
      <c r="VCZ12" s="85"/>
      <c r="VDA12" s="85"/>
      <c r="VDB12" s="85"/>
      <c r="VDC12" s="85"/>
      <c r="VDD12" s="85"/>
      <c r="VDE12" s="85"/>
      <c r="VDF12" s="85"/>
      <c r="VDG12" s="85"/>
      <c r="VDH12" s="85"/>
      <c r="VDI12" s="85"/>
      <c r="VDJ12" s="85"/>
      <c r="VDK12" s="85"/>
      <c r="VDL12" s="85"/>
      <c r="VDM12" s="85"/>
      <c r="VDN12" s="85"/>
      <c r="VDO12" s="85"/>
      <c r="VDP12" s="85"/>
      <c r="VDQ12" s="85"/>
      <c r="VDR12" s="85"/>
      <c r="VDS12" s="85"/>
      <c r="VDT12" s="85"/>
      <c r="VDU12" s="85"/>
      <c r="VDV12" s="85"/>
      <c r="VDW12" s="85"/>
      <c r="VDX12" s="85"/>
      <c r="VDY12" s="85"/>
      <c r="VDZ12" s="85"/>
      <c r="VEA12" s="85"/>
      <c r="VEB12" s="85"/>
      <c r="VEC12" s="85"/>
      <c r="VED12" s="85"/>
      <c r="VEE12" s="85"/>
      <c r="VEF12" s="85"/>
      <c r="VEG12" s="85"/>
      <c r="VEH12" s="85"/>
      <c r="VEI12" s="85"/>
      <c r="VEJ12" s="85"/>
      <c r="VEK12" s="85"/>
      <c r="VEL12" s="85"/>
      <c r="VEM12" s="85"/>
      <c r="VEN12" s="85"/>
      <c r="VEO12" s="85"/>
      <c r="VEP12" s="85"/>
      <c r="VEQ12" s="85"/>
      <c r="VER12" s="85"/>
      <c r="VES12" s="85"/>
      <c r="VET12" s="85"/>
      <c r="VEU12" s="85"/>
      <c r="VEV12" s="85"/>
      <c r="VEW12" s="85"/>
      <c r="VEX12" s="85"/>
      <c r="VEY12" s="85"/>
      <c r="VEZ12" s="85"/>
      <c r="VFA12" s="85"/>
      <c r="VFB12" s="85"/>
      <c r="VFC12" s="85"/>
      <c r="VFD12" s="85"/>
      <c r="VFE12" s="85"/>
      <c r="VFF12" s="85"/>
      <c r="VFG12" s="85"/>
      <c r="VFH12" s="85"/>
      <c r="VFI12" s="85"/>
      <c r="VFJ12" s="85"/>
      <c r="VFK12" s="85"/>
      <c r="VFL12" s="85"/>
      <c r="VFM12" s="85"/>
      <c r="VFN12" s="85"/>
      <c r="VFO12" s="85"/>
      <c r="VFP12" s="85"/>
      <c r="VFQ12" s="85"/>
      <c r="VFR12" s="85"/>
      <c r="VFS12" s="85"/>
      <c r="VFT12" s="85"/>
      <c r="VFU12" s="85"/>
      <c r="VFV12" s="85"/>
      <c r="VFW12" s="85"/>
      <c r="VFX12" s="85"/>
      <c r="VFY12" s="85"/>
      <c r="VFZ12" s="85"/>
      <c r="VGA12" s="85"/>
      <c r="VGB12" s="85"/>
      <c r="VGC12" s="85"/>
      <c r="VGD12" s="85"/>
      <c r="VGE12" s="85"/>
      <c r="VGF12" s="85"/>
      <c r="VGG12" s="85"/>
      <c r="VGH12" s="85"/>
      <c r="VGI12" s="85"/>
      <c r="VGJ12" s="85"/>
      <c r="VGK12" s="85"/>
      <c r="VGL12" s="85"/>
      <c r="VGM12" s="85"/>
      <c r="VGN12" s="85"/>
      <c r="VGO12" s="85"/>
      <c r="VGP12" s="85"/>
      <c r="VGQ12" s="85"/>
      <c r="VGR12" s="85"/>
      <c r="VGS12" s="85"/>
      <c r="VGT12" s="85"/>
      <c r="VGU12" s="85"/>
      <c r="VGV12" s="85"/>
      <c r="VGW12" s="85"/>
      <c r="VGX12" s="85"/>
      <c r="VGY12" s="85"/>
      <c r="VGZ12" s="85"/>
      <c r="VHA12" s="85"/>
      <c r="VHB12" s="85"/>
      <c r="VHC12" s="85"/>
      <c r="VHD12" s="85"/>
      <c r="VHE12" s="85"/>
      <c r="VHF12" s="85"/>
      <c r="VHG12" s="85"/>
      <c r="VHH12" s="85"/>
      <c r="VHI12" s="85"/>
      <c r="VHJ12" s="85"/>
      <c r="VHK12" s="85"/>
      <c r="VHL12" s="85"/>
      <c r="VHM12" s="85"/>
      <c r="VHN12" s="85"/>
      <c r="VHO12" s="85"/>
      <c r="VHP12" s="85"/>
      <c r="VHQ12" s="85"/>
      <c r="VHR12" s="85"/>
      <c r="VHS12" s="85"/>
      <c r="VHT12" s="85"/>
      <c r="VHU12" s="85"/>
      <c r="VHV12" s="85"/>
      <c r="VHW12" s="85"/>
      <c r="VHX12" s="85"/>
      <c r="VHY12" s="85"/>
      <c r="VHZ12" s="85"/>
      <c r="VIA12" s="85"/>
      <c r="VIB12" s="85"/>
      <c r="VIC12" s="85"/>
      <c r="VID12" s="85"/>
      <c r="VIE12" s="85"/>
      <c r="VIF12" s="85"/>
      <c r="VIG12" s="85"/>
      <c r="VIH12" s="85"/>
      <c r="VII12" s="85"/>
      <c r="VIJ12" s="85"/>
      <c r="VIK12" s="85"/>
      <c r="VIL12" s="85"/>
      <c r="VIM12" s="85"/>
      <c r="VIN12" s="85"/>
      <c r="VIO12" s="85"/>
      <c r="VIP12" s="85"/>
      <c r="VIQ12" s="85"/>
      <c r="VIR12" s="85"/>
      <c r="VIS12" s="85"/>
      <c r="VIT12" s="85"/>
      <c r="VIU12" s="85"/>
      <c r="VIV12" s="85"/>
      <c r="VIW12" s="85"/>
      <c r="VIX12" s="85"/>
      <c r="VIY12" s="85"/>
      <c r="VIZ12" s="85"/>
      <c r="VJA12" s="85"/>
      <c r="VJB12" s="85"/>
      <c r="VJC12" s="85"/>
      <c r="VJD12" s="85"/>
      <c r="VJE12" s="85"/>
      <c r="VJF12" s="85"/>
      <c r="VJG12" s="85"/>
      <c r="VJH12" s="85"/>
      <c r="VJI12" s="85"/>
      <c r="VJJ12" s="85"/>
      <c r="VJK12" s="85"/>
      <c r="VJL12" s="85"/>
      <c r="VJM12" s="85"/>
      <c r="VJN12" s="85"/>
      <c r="VJO12" s="85"/>
      <c r="VJP12" s="85"/>
      <c r="VJQ12" s="85"/>
      <c r="VJR12" s="85"/>
      <c r="VJS12" s="85"/>
      <c r="VJT12" s="85"/>
      <c r="VJU12" s="85"/>
      <c r="VJV12" s="85"/>
      <c r="VJW12" s="85"/>
      <c r="VJX12" s="85"/>
      <c r="VJY12" s="85"/>
      <c r="VJZ12" s="85"/>
      <c r="VKA12" s="85"/>
      <c r="VKB12" s="85"/>
      <c r="VKC12" s="85"/>
      <c r="VKD12" s="85"/>
      <c r="VKE12" s="85"/>
      <c r="VKF12" s="85"/>
      <c r="VKG12" s="85"/>
      <c r="VKH12" s="85"/>
      <c r="VKI12" s="85"/>
      <c r="VKJ12" s="85"/>
      <c r="VKK12" s="85"/>
      <c r="VKL12" s="85"/>
      <c r="VKM12" s="85"/>
      <c r="VKN12" s="85"/>
      <c r="VKO12" s="85"/>
      <c r="VKP12" s="85"/>
      <c r="VKQ12" s="85"/>
      <c r="VKR12" s="85"/>
      <c r="VKS12" s="85"/>
      <c r="VKT12" s="85"/>
      <c r="VKU12" s="85"/>
      <c r="VKV12" s="85"/>
      <c r="VKW12" s="85"/>
      <c r="VKX12" s="85"/>
      <c r="VKY12" s="85"/>
      <c r="VKZ12" s="85"/>
      <c r="VLA12" s="85"/>
      <c r="VLB12" s="85"/>
      <c r="VLC12" s="85"/>
      <c r="VLD12" s="85"/>
      <c r="VLE12" s="85"/>
      <c r="VLF12" s="85"/>
      <c r="VLG12" s="85"/>
      <c r="VLH12" s="85"/>
      <c r="VLI12" s="85"/>
      <c r="VLJ12" s="85"/>
      <c r="VLK12" s="85"/>
      <c r="VLL12" s="85"/>
      <c r="VLM12" s="85"/>
      <c r="VLN12" s="85"/>
      <c r="VLO12" s="85"/>
      <c r="VLP12" s="85"/>
      <c r="VLQ12" s="85"/>
      <c r="VLR12" s="85"/>
      <c r="VLS12" s="85"/>
      <c r="VLT12" s="85"/>
      <c r="VLU12" s="85"/>
      <c r="VLV12" s="85"/>
      <c r="VLW12" s="85"/>
      <c r="VLX12" s="85"/>
      <c r="VLY12" s="85"/>
      <c r="VLZ12" s="85"/>
      <c r="VMA12" s="85"/>
      <c r="VMB12" s="85"/>
      <c r="VMC12" s="85"/>
      <c r="VMD12" s="85"/>
      <c r="VME12" s="85"/>
      <c r="VMF12" s="85"/>
      <c r="VMG12" s="85"/>
      <c r="VMH12" s="85"/>
      <c r="VMI12" s="85"/>
      <c r="VMJ12" s="85"/>
      <c r="VMK12" s="85"/>
      <c r="VML12" s="85"/>
      <c r="VMM12" s="85"/>
      <c r="VMN12" s="85"/>
      <c r="VMO12" s="85"/>
      <c r="VMP12" s="85"/>
      <c r="VMQ12" s="85"/>
      <c r="VMR12" s="85"/>
      <c r="VMS12" s="85"/>
      <c r="VMT12" s="85"/>
      <c r="VMU12" s="85"/>
      <c r="VMV12" s="85"/>
      <c r="VMW12" s="85"/>
      <c r="VMX12" s="85"/>
      <c r="VMY12" s="85"/>
      <c r="VMZ12" s="85"/>
      <c r="VNA12" s="85"/>
      <c r="VNB12" s="85"/>
      <c r="VNC12" s="85"/>
      <c r="VND12" s="85"/>
      <c r="VNE12" s="85"/>
      <c r="VNF12" s="85"/>
      <c r="VNG12" s="85"/>
      <c r="VNH12" s="85"/>
      <c r="VNI12" s="85"/>
      <c r="VNJ12" s="85"/>
      <c r="VNK12" s="85"/>
      <c r="VNL12" s="85"/>
      <c r="VNM12" s="85"/>
      <c r="VNN12" s="85"/>
      <c r="VNO12" s="85"/>
      <c r="VNP12" s="85"/>
      <c r="VNQ12" s="85"/>
      <c r="VNR12" s="85"/>
      <c r="VNS12" s="85"/>
      <c r="VNT12" s="85"/>
      <c r="VNU12" s="85"/>
      <c r="VNV12" s="85"/>
      <c r="VNW12" s="85"/>
      <c r="VNX12" s="85"/>
      <c r="VNY12" s="85"/>
      <c r="VNZ12" s="85"/>
      <c r="VOA12" s="85"/>
      <c r="VOB12" s="85"/>
      <c r="VOC12" s="85"/>
      <c r="VOD12" s="85"/>
      <c r="VOE12" s="85"/>
      <c r="VOF12" s="85"/>
      <c r="VOG12" s="85"/>
      <c r="VOH12" s="85"/>
      <c r="VOI12" s="85"/>
      <c r="VOJ12" s="85"/>
      <c r="VOK12" s="85"/>
      <c r="VOL12" s="85"/>
      <c r="VOM12" s="85"/>
      <c r="VON12" s="85"/>
      <c r="VOO12" s="85"/>
      <c r="VOP12" s="85"/>
      <c r="VOQ12" s="85"/>
      <c r="VOR12" s="85"/>
      <c r="VOS12" s="85"/>
      <c r="VOT12" s="85"/>
      <c r="VOU12" s="85"/>
      <c r="VOV12" s="85"/>
      <c r="VOW12" s="85"/>
      <c r="VOX12" s="85"/>
      <c r="VOY12" s="85"/>
      <c r="VOZ12" s="85"/>
      <c r="VPA12" s="85"/>
      <c r="VPB12" s="85"/>
      <c r="VPC12" s="85"/>
      <c r="VPD12" s="85"/>
      <c r="VPE12" s="85"/>
      <c r="VPF12" s="85"/>
      <c r="VPG12" s="85"/>
      <c r="VPH12" s="85"/>
      <c r="VPI12" s="85"/>
      <c r="VPJ12" s="85"/>
      <c r="VPK12" s="85"/>
      <c r="VPL12" s="85"/>
      <c r="VPM12" s="85"/>
      <c r="VPN12" s="85"/>
      <c r="VPO12" s="85"/>
      <c r="VPP12" s="85"/>
      <c r="VPQ12" s="85"/>
      <c r="VPR12" s="85"/>
      <c r="VPS12" s="85"/>
      <c r="VPT12" s="85"/>
      <c r="VPU12" s="85"/>
      <c r="VPV12" s="85"/>
      <c r="VPW12" s="85"/>
      <c r="VPX12" s="85"/>
      <c r="VPY12" s="85"/>
      <c r="VPZ12" s="85"/>
      <c r="VQA12" s="85"/>
      <c r="VQB12" s="85"/>
      <c r="VQC12" s="85"/>
      <c r="VQD12" s="85"/>
      <c r="VQE12" s="85"/>
      <c r="VQF12" s="85"/>
      <c r="VQG12" s="85"/>
      <c r="VQH12" s="85"/>
      <c r="VQI12" s="85"/>
      <c r="VQJ12" s="85"/>
      <c r="VQK12" s="85"/>
      <c r="VQL12" s="85"/>
      <c r="VQM12" s="85"/>
      <c r="VQN12" s="85"/>
      <c r="VQO12" s="85"/>
      <c r="VQP12" s="85"/>
      <c r="VQQ12" s="85"/>
      <c r="VQR12" s="85"/>
      <c r="VQS12" s="85"/>
      <c r="VQT12" s="85"/>
      <c r="VQU12" s="85"/>
      <c r="VQV12" s="85"/>
      <c r="VQW12" s="85"/>
      <c r="VQX12" s="85"/>
      <c r="VQY12" s="85"/>
      <c r="VQZ12" s="85"/>
      <c r="VRA12" s="85"/>
      <c r="VRB12" s="85"/>
      <c r="VRC12" s="85"/>
      <c r="VRD12" s="85"/>
      <c r="VRE12" s="85"/>
      <c r="VRF12" s="85"/>
      <c r="VRG12" s="85"/>
      <c r="VRH12" s="85"/>
      <c r="VRI12" s="85"/>
      <c r="VRJ12" s="85"/>
      <c r="VRK12" s="85"/>
      <c r="VRL12" s="85"/>
      <c r="VRM12" s="85"/>
      <c r="VRN12" s="85"/>
      <c r="VRO12" s="85"/>
      <c r="VRP12" s="85"/>
      <c r="VRQ12" s="85"/>
      <c r="VRR12" s="85"/>
      <c r="VRS12" s="85"/>
      <c r="VRT12" s="85"/>
      <c r="VRU12" s="85"/>
      <c r="VRV12" s="85"/>
      <c r="VRW12" s="85"/>
      <c r="VRX12" s="85"/>
      <c r="VRY12" s="85"/>
      <c r="VRZ12" s="85"/>
      <c r="VSA12" s="85"/>
      <c r="VSB12" s="85"/>
      <c r="VSC12" s="85"/>
      <c r="VSD12" s="85"/>
      <c r="VSE12" s="85"/>
      <c r="VSF12" s="85"/>
      <c r="VSG12" s="85"/>
      <c r="VSH12" s="85"/>
      <c r="VSI12" s="85"/>
      <c r="VSJ12" s="85"/>
      <c r="VSK12" s="85"/>
      <c r="VSL12" s="85"/>
      <c r="VSM12" s="85"/>
      <c r="VSN12" s="85"/>
      <c r="VSO12" s="85"/>
      <c r="VSP12" s="85"/>
      <c r="VSQ12" s="85"/>
      <c r="VSR12" s="85"/>
      <c r="VSS12" s="85"/>
      <c r="VST12" s="85"/>
      <c r="VSU12" s="85"/>
      <c r="VSV12" s="85"/>
      <c r="VSW12" s="85"/>
      <c r="VSX12" s="85"/>
      <c r="VSY12" s="85"/>
      <c r="VSZ12" s="85"/>
      <c r="VTA12" s="85"/>
      <c r="VTB12" s="85"/>
      <c r="VTC12" s="85"/>
      <c r="VTD12" s="85"/>
      <c r="VTE12" s="85"/>
      <c r="VTF12" s="85"/>
      <c r="VTG12" s="85"/>
      <c r="VTH12" s="85"/>
      <c r="VTI12" s="85"/>
      <c r="VTJ12" s="85"/>
      <c r="VTK12" s="85"/>
      <c r="VTL12" s="85"/>
      <c r="VTM12" s="85"/>
      <c r="VTN12" s="85"/>
      <c r="VTO12" s="85"/>
      <c r="VTP12" s="85"/>
      <c r="VTQ12" s="85"/>
      <c r="VTR12" s="85"/>
      <c r="VTS12" s="85"/>
      <c r="VTT12" s="85"/>
      <c r="VTU12" s="85"/>
      <c r="VTV12" s="85"/>
      <c r="VTW12" s="85"/>
      <c r="VTX12" s="85"/>
      <c r="VTY12" s="85"/>
      <c r="VTZ12" s="85"/>
      <c r="VUA12" s="85"/>
      <c r="VUB12" s="85"/>
      <c r="VUC12" s="85"/>
      <c r="VUD12" s="85"/>
      <c r="VUE12" s="85"/>
      <c r="VUF12" s="85"/>
      <c r="VUG12" s="85"/>
      <c r="VUH12" s="85"/>
      <c r="VUI12" s="85"/>
      <c r="VUJ12" s="85"/>
      <c r="VUK12" s="85"/>
      <c r="VUL12" s="85"/>
      <c r="VUM12" s="85"/>
      <c r="VUN12" s="85"/>
      <c r="VUO12" s="85"/>
      <c r="VUP12" s="85"/>
      <c r="VUQ12" s="85"/>
      <c r="VUR12" s="85"/>
      <c r="VUS12" s="85"/>
      <c r="VUT12" s="85"/>
      <c r="VUU12" s="85"/>
      <c r="VUV12" s="85"/>
      <c r="VUW12" s="85"/>
      <c r="VUX12" s="85"/>
      <c r="VUY12" s="85"/>
      <c r="VUZ12" s="85"/>
      <c r="VVA12" s="85"/>
      <c r="VVB12" s="85"/>
      <c r="VVC12" s="85"/>
      <c r="VVD12" s="85"/>
      <c r="VVE12" s="85"/>
      <c r="VVF12" s="85"/>
      <c r="VVG12" s="85"/>
      <c r="VVH12" s="85"/>
      <c r="VVI12" s="85"/>
      <c r="VVJ12" s="85"/>
      <c r="VVK12" s="85"/>
      <c r="VVL12" s="85"/>
      <c r="VVM12" s="85"/>
      <c r="VVN12" s="85"/>
      <c r="VVO12" s="85"/>
      <c r="VVP12" s="85"/>
      <c r="VVQ12" s="85"/>
      <c r="VVR12" s="85"/>
      <c r="VVS12" s="85"/>
      <c r="VVT12" s="85"/>
      <c r="VVU12" s="85"/>
      <c r="VVV12" s="85"/>
      <c r="VVW12" s="85"/>
      <c r="VVX12" s="85"/>
      <c r="VVY12" s="85"/>
      <c r="VVZ12" s="85"/>
      <c r="VWA12" s="85"/>
      <c r="VWB12" s="85"/>
      <c r="VWC12" s="85"/>
      <c r="VWD12" s="85"/>
      <c r="VWE12" s="85"/>
      <c r="VWF12" s="85"/>
      <c r="VWG12" s="85"/>
      <c r="VWH12" s="85"/>
      <c r="VWI12" s="85"/>
      <c r="VWJ12" s="85"/>
      <c r="VWK12" s="85"/>
      <c r="VWL12" s="85"/>
      <c r="VWM12" s="85"/>
      <c r="VWN12" s="85"/>
      <c r="VWO12" s="85"/>
      <c r="VWP12" s="85"/>
      <c r="VWQ12" s="85"/>
      <c r="VWR12" s="85"/>
      <c r="VWS12" s="85"/>
      <c r="VWT12" s="85"/>
      <c r="VWU12" s="85"/>
      <c r="VWV12" s="85"/>
      <c r="VWW12" s="85"/>
      <c r="VWX12" s="85"/>
      <c r="VWY12" s="85"/>
      <c r="VWZ12" s="85"/>
      <c r="VXA12" s="85"/>
      <c r="VXB12" s="85"/>
      <c r="VXC12" s="85"/>
      <c r="VXD12" s="85"/>
      <c r="VXE12" s="85"/>
      <c r="VXF12" s="85"/>
      <c r="VXG12" s="85"/>
      <c r="VXH12" s="85"/>
      <c r="VXI12" s="85"/>
      <c r="VXJ12" s="85"/>
      <c r="VXK12" s="85"/>
      <c r="VXL12" s="85"/>
      <c r="VXM12" s="85"/>
      <c r="VXN12" s="85"/>
      <c r="VXO12" s="85"/>
      <c r="VXP12" s="85"/>
      <c r="VXQ12" s="85"/>
      <c r="VXR12" s="85"/>
      <c r="VXS12" s="85"/>
      <c r="VXT12" s="85"/>
      <c r="VXU12" s="85"/>
      <c r="VXV12" s="85"/>
      <c r="VXW12" s="85"/>
      <c r="VXX12" s="85"/>
      <c r="VXY12" s="85"/>
      <c r="VXZ12" s="85"/>
      <c r="VYA12" s="85"/>
      <c r="VYB12" s="85"/>
      <c r="VYC12" s="85"/>
      <c r="VYD12" s="85"/>
      <c r="VYE12" s="85"/>
      <c r="VYF12" s="85"/>
      <c r="VYG12" s="85"/>
      <c r="VYH12" s="85"/>
      <c r="VYI12" s="85"/>
      <c r="VYJ12" s="85"/>
      <c r="VYK12" s="85"/>
      <c r="VYL12" s="85"/>
      <c r="VYM12" s="85"/>
      <c r="VYN12" s="85"/>
      <c r="VYO12" s="85"/>
      <c r="VYP12" s="85"/>
      <c r="VYQ12" s="85"/>
      <c r="VYR12" s="85"/>
      <c r="VYS12" s="85"/>
      <c r="VYT12" s="85"/>
      <c r="VYU12" s="85"/>
      <c r="VYV12" s="85"/>
      <c r="VYW12" s="85"/>
      <c r="VYX12" s="85"/>
      <c r="VYY12" s="85"/>
      <c r="VYZ12" s="85"/>
      <c r="VZA12" s="85"/>
      <c r="VZB12" s="85"/>
      <c r="VZC12" s="85"/>
      <c r="VZD12" s="85"/>
      <c r="VZE12" s="85"/>
      <c r="VZF12" s="85"/>
      <c r="VZG12" s="85"/>
      <c r="VZH12" s="85"/>
      <c r="VZI12" s="85"/>
      <c r="VZJ12" s="85"/>
      <c r="VZK12" s="85"/>
      <c r="VZL12" s="85"/>
      <c r="VZM12" s="85"/>
      <c r="VZN12" s="85"/>
      <c r="VZO12" s="85"/>
      <c r="VZP12" s="85"/>
      <c r="VZQ12" s="85"/>
      <c r="VZR12" s="85"/>
      <c r="VZS12" s="85"/>
      <c r="VZT12" s="85"/>
      <c r="VZU12" s="85"/>
      <c r="VZV12" s="85"/>
      <c r="VZW12" s="85"/>
      <c r="VZX12" s="85"/>
      <c r="VZY12" s="85"/>
      <c r="VZZ12" s="85"/>
      <c r="WAA12" s="85"/>
      <c r="WAB12" s="85"/>
      <c r="WAC12" s="85"/>
      <c r="WAD12" s="85"/>
      <c r="WAE12" s="85"/>
      <c r="WAF12" s="85"/>
      <c r="WAG12" s="85"/>
      <c r="WAH12" s="85"/>
      <c r="WAI12" s="85"/>
      <c r="WAJ12" s="85"/>
      <c r="WAK12" s="85"/>
      <c r="WAL12" s="85"/>
      <c r="WAM12" s="85"/>
      <c r="WAN12" s="85"/>
      <c r="WAO12" s="85"/>
      <c r="WAP12" s="85"/>
      <c r="WAQ12" s="85"/>
      <c r="WAR12" s="85"/>
      <c r="WAS12" s="85"/>
      <c r="WAT12" s="85"/>
      <c r="WAU12" s="85"/>
      <c r="WAV12" s="85"/>
      <c r="WAW12" s="85"/>
      <c r="WAX12" s="85"/>
      <c r="WAY12" s="85"/>
      <c r="WAZ12" s="85"/>
      <c r="WBA12" s="85"/>
      <c r="WBB12" s="85"/>
      <c r="WBC12" s="85"/>
      <c r="WBD12" s="85"/>
      <c r="WBE12" s="85"/>
      <c r="WBF12" s="85"/>
      <c r="WBG12" s="85"/>
      <c r="WBH12" s="85"/>
      <c r="WBI12" s="85"/>
      <c r="WBJ12" s="85"/>
      <c r="WBK12" s="85"/>
      <c r="WBL12" s="85"/>
      <c r="WBM12" s="85"/>
      <c r="WBN12" s="85"/>
      <c r="WBO12" s="85"/>
      <c r="WBP12" s="85"/>
      <c r="WBQ12" s="85"/>
      <c r="WBR12" s="85"/>
      <c r="WBS12" s="85"/>
      <c r="WBT12" s="85"/>
      <c r="WBU12" s="85"/>
      <c r="WBV12" s="85"/>
      <c r="WBW12" s="85"/>
      <c r="WBX12" s="85"/>
      <c r="WBY12" s="85"/>
      <c r="WBZ12" s="85"/>
      <c r="WCA12" s="85"/>
      <c r="WCB12" s="85"/>
      <c r="WCC12" s="85"/>
      <c r="WCD12" s="85"/>
      <c r="WCE12" s="85"/>
      <c r="WCF12" s="85"/>
      <c r="WCG12" s="85"/>
      <c r="WCH12" s="85"/>
      <c r="WCI12" s="85"/>
      <c r="WCJ12" s="85"/>
      <c r="WCK12" s="85"/>
      <c r="WCL12" s="85"/>
      <c r="WCM12" s="85"/>
      <c r="WCN12" s="85"/>
      <c r="WCO12" s="85"/>
      <c r="WCP12" s="85"/>
      <c r="WCQ12" s="85"/>
      <c r="WCR12" s="85"/>
      <c r="WCS12" s="85"/>
      <c r="WCT12" s="85"/>
      <c r="WCU12" s="85"/>
      <c r="WCV12" s="85"/>
      <c r="WCW12" s="85"/>
      <c r="WCX12" s="85"/>
      <c r="WCY12" s="85"/>
      <c r="WCZ12" s="85"/>
      <c r="WDA12" s="85"/>
      <c r="WDB12" s="85"/>
      <c r="WDC12" s="85"/>
      <c r="WDD12" s="85"/>
      <c r="WDE12" s="85"/>
      <c r="WDF12" s="85"/>
      <c r="WDG12" s="85"/>
      <c r="WDH12" s="85"/>
      <c r="WDI12" s="85"/>
      <c r="WDJ12" s="85"/>
      <c r="WDK12" s="85"/>
      <c r="WDL12" s="85"/>
      <c r="WDM12" s="85"/>
      <c r="WDN12" s="85"/>
      <c r="WDO12" s="85"/>
      <c r="WDP12" s="85"/>
      <c r="WDQ12" s="85"/>
      <c r="WDR12" s="85"/>
      <c r="WDS12" s="85"/>
      <c r="WDT12" s="85"/>
      <c r="WDU12" s="85"/>
      <c r="WDV12" s="85"/>
      <c r="WDW12" s="85"/>
      <c r="WDX12" s="85"/>
      <c r="WDY12" s="85"/>
      <c r="WDZ12" s="85"/>
      <c r="WEA12" s="85"/>
      <c r="WEB12" s="85"/>
      <c r="WEC12" s="85"/>
      <c r="WED12" s="85"/>
      <c r="WEE12" s="85"/>
      <c r="WEF12" s="85"/>
      <c r="WEG12" s="85"/>
      <c r="WEH12" s="85"/>
      <c r="WEI12" s="85"/>
      <c r="WEJ12" s="85"/>
      <c r="WEK12" s="85"/>
      <c r="WEL12" s="85"/>
      <c r="WEM12" s="85"/>
      <c r="WEN12" s="85"/>
      <c r="WEO12" s="85"/>
      <c r="WEP12" s="85"/>
      <c r="WEQ12" s="85"/>
      <c r="WER12" s="85"/>
      <c r="WES12" s="85"/>
      <c r="WET12" s="85"/>
      <c r="WEU12" s="85"/>
      <c r="WEV12" s="85"/>
      <c r="WEW12" s="85"/>
      <c r="WEX12" s="85"/>
      <c r="WEY12" s="85"/>
      <c r="WEZ12" s="85"/>
      <c r="WFA12" s="85"/>
      <c r="WFB12" s="85"/>
      <c r="WFC12" s="85"/>
      <c r="WFD12" s="85"/>
      <c r="WFE12" s="85"/>
      <c r="WFF12" s="85"/>
      <c r="WFG12" s="85"/>
      <c r="WFH12" s="85"/>
      <c r="WFI12" s="85"/>
      <c r="WFJ12" s="85"/>
      <c r="WFK12" s="85"/>
      <c r="WFL12" s="85"/>
      <c r="WFM12" s="85"/>
      <c r="WFN12" s="85"/>
      <c r="WFO12" s="85"/>
      <c r="WFP12" s="85"/>
      <c r="WFQ12" s="85"/>
      <c r="WFR12" s="85"/>
      <c r="WFS12" s="85"/>
      <c r="WFT12" s="85"/>
      <c r="WFU12" s="85"/>
      <c r="WFV12" s="85"/>
      <c r="WFW12" s="85"/>
      <c r="WFX12" s="85"/>
      <c r="WFY12" s="85"/>
      <c r="WFZ12" s="85"/>
      <c r="WGA12" s="85"/>
      <c r="WGB12" s="85"/>
      <c r="WGC12" s="85"/>
      <c r="WGD12" s="85"/>
      <c r="WGE12" s="85"/>
      <c r="WGF12" s="85"/>
      <c r="WGG12" s="85"/>
      <c r="WGH12" s="85"/>
      <c r="WGI12" s="85"/>
      <c r="WGJ12" s="85"/>
      <c r="WGK12" s="85"/>
      <c r="WGL12" s="85"/>
      <c r="WGM12" s="85"/>
      <c r="WGN12" s="85"/>
      <c r="WGO12" s="85"/>
      <c r="WGP12" s="85"/>
      <c r="WGQ12" s="85"/>
      <c r="WGR12" s="85"/>
      <c r="WGS12" s="85"/>
      <c r="WGT12" s="85"/>
      <c r="WGU12" s="85"/>
      <c r="WGV12" s="85"/>
      <c r="WGW12" s="85"/>
      <c r="WGX12" s="85"/>
      <c r="WGY12" s="85"/>
      <c r="WGZ12" s="85"/>
      <c r="WHA12" s="85"/>
      <c r="WHB12" s="85"/>
      <c r="WHC12" s="85"/>
      <c r="WHD12" s="85"/>
      <c r="WHE12" s="85"/>
      <c r="WHF12" s="85"/>
      <c r="WHG12" s="85"/>
      <c r="WHH12" s="85"/>
      <c r="WHI12" s="85"/>
      <c r="WHJ12" s="85"/>
      <c r="WHK12" s="85"/>
      <c r="WHL12" s="85"/>
      <c r="WHM12" s="85"/>
      <c r="WHN12" s="85"/>
      <c r="WHO12" s="85"/>
      <c r="WHP12" s="85"/>
      <c r="WHQ12" s="85"/>
      <c r="WHR12" s="85"/>
      <c r="WHS12" s="85"/>
      <c r="WHT12" s="85"/>
      <c r="WHU12" s="85"/>
      <c r="WHV12" s="85"/>
      <c r="WHW12" s="85"/>
      <c r="WHX12" s="85"/>
      <c r="WHY12" s="85"/>
      <c r="WHZ12" s="85"/>
      <c r="WIA12" s="85"/>
      <c r="WIB12" s="85"/>
      <c r="WIC12" s="85"/>
      <c r="WID12" s="85"/>
      <c r="WIE12" s="85"/>
      <c r="WIF12" s="85"/>
      <c r="WIG12" s="85"/>
      <c r="WIH12" s="85"/>
      <c r="WII12" s="85"/>
      <c r="WIJ12" s="85"/>
      <c r="WIK12" s="85"/>
      <c r="WIL12" s="85"/>
      <c r="WIM12" s="85"/>
      <c r="WIN12" s="85"/>
      <c r="WIO12" s="85"/>
      <c r="WIP12" s="85"/>
      <c r="WIQ12" s="85"/>
      <c r="WIR12" s="85"/>
      <c r="WIS12" s="85"/>
      <c r="WIT12" s="85"/>
      <c r="WIU12" s="85"/>
      <c r="WIV12" s="85"/>
      <c r="WIW12" s="85"/>
      <c r="WIX12" s="85"/>
      <c r="WIY12" s="85"/>
      <c r="WIZ12" s="85"/>
      <c r="WJA12" s="85"/>
      <c r="WJB12" s="85"/>
      <c r="WJC12" s="85"/>
      <c r="WJD12" s="85"/>
      <c r="WJE12" s="85"/>
      <c r="WJF12" s="85"/>
      <c r="WJG12" s="85"/>
      <c r="WJH12" s="85"/>
      <c r="WJI12" s="85"/>
      <c r="WJJ12" s="85"/>
      <c r="WJK12" s="85"/>
      <c r="WJL12" s="85"/>
      <c r="WJM12" s="85"/>
      <c r="WJN12" s="85"/>
      <c r="WJO12" s="85"/>
      <c r="WJP12" s="85"/>
      <c r="WJQ12" s="85"/>
      <c r="WJR12" s="85"/>
      <c r="WJS12" s="85"/>
      <c r="WJT12" s="85"/>
      <c r="WJU12" s="85"/>
      <c r="WJV12" s="85"/>
      <c r="WJW12" s="85"/>
      <c r="WJX12" s="85"/>
      <c r="WJY12" s="85"/>
      <c r="WJZ12" s="85"/>
      <c r="WKA12" s="85"/>
      <c r="WKB12" s="85"/>
      <c r="WKC12" s="85"/>
      <c r="WKD12" s="85"/>
      <c r="WKE12" s="85"/>
      <c r="WKF12" s="85"/>
      <c r="WKG12" s="85"/>
      <c r="WKH12" s="85"/>
      <c r="WKI12" s="85"/>
      <c r="WKJ12" s="85"/>
      <c r="WKK12" s="85"/>
      <c r="WKL12" s="85"/>
      <c r="WKM12" s="85"/>
      <c r="WKN12" s="85"/>
      <c r="WKO12" s="85"/>
      <c r="WKP12" s="85"/>
      <c r="WKQ12" s="85"/>
      <c r="WKR12" s="85"/>
      <c r="WKS12" s="85"/>
      <c r="WKT12" s="85"/>
      <c r="WKU12" s="85"/>
      <c r="WKV12" s="85"/>
      <c r="WKW12" s="85"/>
      <c r="WKX12" s="85"/>
      <c r="WKY12" s="85"/>
      <c r="WKZ12" s="85"/>
      <c r="WLA12" s="85"/>
      <c r="WLB12" s="85"/>
      <c r="WLC12" s="85"/>
      <c r="WLD12" s="85"/>
      <c r="WLE12" s="85"/>
      <c r="WLF12" s="85"/>
      <c r="WLG12" s="85"/>
      <c r="WLH12" s="85"/>
      <c r="WLI12" s="85"/>
      <c r="WLJ12" s="85"/>
      <c r="WLK12" s="85"/>
      <c r="WLL12" s="85"/>
      <c r="WLM12" s="85"/>
      <c r="WLN12" s="85"/>
      <c r="WLO12" s="85"/>
      <c r="WLP12" s="85"/>
      <c r="WLQ12" s="85"/>
      <c r="WLR12" s="85"/>
      <c r="WLS12" s="85"/>
      <c r="WLT12" s="85"/>
      <c r="WLU12" s="85"/>
      <c r="WLV12" s="85"/>
      <c r="WLW12" s="85"/>
      <c r="WLX12" s="85"/>
      <c r="WLY12" s="85"/>
      <c r="WLZ12" s="85"/>
      <c r="WMA12" s="85"/>
      <c r="WMB12" s="85"/>
      <c r="WMC12" s="85"/>
      <c r="WMD12" s="85"/>
      <c r="WME12" s="85"/>
      <c r="WMF12" s="85"/>
      <c r="WMG12" s="85"/>
      <c r="WMH12" s="85"/>
      <c r="WMI12" s="85"/>
      <c r="WMJ12" s="85"/>
      <c r="WMK12" s="85"/>
      <c r="WML12" s="85"/>
      <c r="WMM12" s="85"/>
      <c r="WMN12" s="85"/>
      <c r="WMO12" s="85"/>
      <c r="WMP12" s="85"/>
      <c r="WMQ12" s="85"/>
      <c r="WMR12" s="85"/>
      <c r="WMS12" s="85"/>
      <c r="WMT12" s="85"/>
      <c r="WMU12" s="85"/>
      <c r="WMV12" s="85"/>
      <c r="WMW12" s="85"/>
      <c r="WMX12" s="85"/>
      <c r="WMY12" s="85"/>
      <c r="WMZ12" s="85"/>
      <c r="WNA12" s="85"/>
      <c r="WNB12" s="85"/>
      <c r="WNC12" s="85"/>
      <c r="WND12" s="85"/>
      <c r="WNE12" s="85"/>
      <c r="WNF12" s="85"/>
      <c r="WNG12" s="85"/>
      <c r="WNH12" s="85"/>
      <c r="WNI12" s="85"/>
      <c r="WNJ12" s="85"/>
      <c r="WNK12" s="85"/>
      <c r="WNL12" s="85"/>
      <c r="WNM12" s="85"/>
      <c r="WNN12" s="85"/>
      <c r="WNO12" s="85"/>
      <c r="WNP12" s="85"/>
      <c r="WNQ12" s="85"/>
      <c r="WNR12" s="85"/>
      <c r="WNS12" s="85"/>
      <c r="WNT12" s="85"/>
      <c r="WNU12" s="85"/>
      <c r="WNV12" s="85"/>
      <c r="WNW12" s="85"/>
      <c r="WNX12" s="85"/>
      <c r="WNY12" s="85"/>
      <c r="WNZ12" s="85"/>
      <c r="WOA12" s="85"/>
      <c r="WOB12" s="85"/>
      <c r="WOC12" s="85"/>
      <c r="WOD12" s="85"/>
      <c r="WOE12" s="85"/>
      <c r="WOF12" s="85"/>
      <c r="WOG12" s="85"/>
      <c r="WOH12" s="85"/>
      <c r="WOI12" s="85"/>
      <c r="WOJ12" s="85"/>
      <c r="WOK12" s="85"/>
      <c r="WOL12" s="85"/>
      <c r="WOM12" s="85"/>
      <c r="WON12" s="85"/>
      <c r="WOO12" s="85"/>
      <c r="WOP12" s="85"/>
      <c r="WOQ12" s="85"/>
      <c r="WOR12" s="85"/>
      <c r="WOS12" s="85"/>
      <c r="WOT12" s="85"/>
      <c r="WOU12" s="85"/>
      <c r="WOV12" s="85"/>
      <c r="WOW12" s="85"/>
      <c r="WOX12" s="85"/>
      <c r="WOY12" s="85"/>
      <c r="WOZ12" s="85"/>
      <c r="WPA12" s="85"/>
      <c r="WPB12" s="85"/>
      <c r="WPC12" s="85"/>
      <c r="WPD12" s="85"/>
      <c r="WPE12" s="85"/>
      <c r="WPF12" s="85"/>
      <c r="WPG12" s="85"/>
      <c r="WPH12" s="85"/>
      <c r="WPI12" s="85"/>
      <c r="WPJ12" s="85"/>
      <c r="WPK12" s="85"/>
      <c r="WPL12" s="85"/>
      <c r="WPM12" s="85"/>
      <c r="WPN12" s="85"/>
      <c r="WPO12" s="85"/>
      <c r="WPP12" s="85"/>
      <c r="WPQ12" s="85"/>
      <c r="WPR12" s="85"/>
      <c r="WPS12" s="85"/>
      <c r="WPT12" s="85"/>
      <c r="WPU12" s="85"/>
      <c r="WPV12" s="85"/>
      <c r="WPW12" s="85"/>
      <c r="WPX12" s="85"/>
      <c r="WPY12" s="85"/>
      <c r="WPZ12" s="85"/>
      <c r="WQA12" s="85"/>
      <c r="WQB12" s="85"/>
      <c r="WQC12" s="85"/>
      <c r="WQD12" s="85"/>
      <c r="WQE12" s="85"/>
      <c r="WQF12" s="85"/>
      <c r="WQG12" s="85"/>
      <c r="WQH12" s="85"/>
      <c r="WQI12" s="85"/>
      <c r="WQJ12" s="85"/>
      <c r="WQK12" s="85"/>
      <c r="WQL12" s="85"/>
      <c r="WQM12" s="85"/>
      <c r="WQN12" s="85"/>
      <c r="WQO12" s="85"/>
      <c r="WQP12" s="85"/>
      <c r="WQQ12" s="85"/>
      <c r="WQR12" s="85"/>
      <c r="WQS12" s="85"/>
      <c r="WQT12" s="85"/>
      <c r="WQU12" s="85"/>
      <c r="WQV12" s="85"/>
      <c r="WQW12" s="85"/>
      <c r="WQX12" s="85"/>
      <c r="WQY12" s="85"/>
      <c r="WQZ12" s="85"/>
      <c r="WRA12" s="85"/>
      <c r="WRB12" s="85"/>
      <c r="WRC12" s="85"/>
      <c r="WRD12" s="85"/>
      <c r="WRE12" s="85"/>
      <c r="WRF12" s="85"/>
      <c r="WRG12" s="85"/>
      <c r="WRH12" s="85"/>
      <c r="WRI12" s="85"/>
      <c r="WRJ12" s="85"/>
      <c r="WRK12" s="85"/>
      <c r="WRL12" s="85"/>
      <c r="WRM12" s="85"/>
      <c r="WRN12" s="85"/>
      <c r="WRO12" s="85"/>
      <c r="WRP12" s="85"/>
      <c r="WRQ12" s="85"/>
      <c r="WRR12" s="85"/>
      <c r="WRS12" s="85"/>
      <c r="WRT12" s="85"/>
      <c r="WRU12" s="85"/>
      <c r="WRV12" s="85"/>
      <c r="WRW12" s="85"/>
      <c r="WRX12" s="85"/>
      <c r="WRY12" s="85"/>
      <c r="WRZ12" s="85"/>
      <c r="WSA12" s="85"/>
      <c r="WSB12" s="85"/>
      <c r="WSC12" s="85"/>
      <c r="WSD12" s="85"/>
      <c r="WSE12" s="85"/>
      <c r="WSF12" s="85"/>
      <c r="WSG12" s="85"/>
      <c r="WSH12" s="85"/>
      <c r="WSI12" s="85"/>
      <c r="WSJ12" s="85"/>
      <c r="WSK12" s="85"/>
      <c r="WSL12" s="85"/>
      <c r="WSM12" s="85"/>
      <c r="WSN12" s="85"/>
      <c r="WSO12" s="85"/>
      <c r="WSP12" s="85"/>
      <c r="WSQ12" s="85"/>
      <c r="WSR12" s="85"/>
      <c r="WSS12" s="85"/>
      <c r="WST12" s="85"/>
      <c r="WSU12" s="85"/>
      <c r="WSV12" s="85"/>
      <c r="WSW12" s="85"/>
      <c r="WSX12" s="85"/>
      <c r="WSY12" s="85"/>
      <c r="WSZ12" s="85"/>
      <c r="WTA12" s="85"/>
      <c r="WTB12" s="85"/>
      <c r="WTC12" s="85"/>
      <c r="WTD12" s="85"/>
      <c r="WTE12" s="85"/>
      <c r="WTF12" s="85"/>
      <c r="WTG12" s="85"/>
      <c r="WTH12" s="85"/>
      <c r="WTI12" s="85"/>
      <c r="WTJ12" s="85"/>
      <c r="WTK12" s="85"/>
      <c r="WTL12" s="85"/>
      <c r="WTM12" s="85"/>
      <c r="WTN12" s="85"/>
      <c r="WTO12" s="85"/>
      <c r="WTP12" s="85"/>
      <c r="WTQ12" s="85"/>
      <c r="WTR12" s="85"/>
      <c r="WTS12" s="85"/>
      <c r="WTT12" s="85"/>
      <c r="WTU12" s="85"/>
      <c r="WTV12" s="85"/>
      <c r="WTW12" s="85"/>
      <c r="WTX12" s="85"/>
      <c r="WTY12" s="85"/>
      <c r="WTZ12" s="85"/>
      <c r="WUA12" s="85"/>
      <c r="WUB12" s="85"/>
      <c r="WUC12" s="85"/>
      <c r="WUD12" s="85"/>
      <c r="WUE12" s="85"/>
      <c r="WUF12" s="85"/>
      <c r="WUG12" s="85"/>
      <c r="WUH12" s="85"/>
      <c r="WUI12" s="85"/>
      <c r="WUJ12" s="85"/>
      <c r="WUK12" s="85"/>
      <c r="WUL12" s="85"/>
      <c r="WUM12" s="85"/>
      <c r="WUN12" s="85"/>
      <c r="WUO12" s="85"/>
      <c r="WUP12" s="85"/>
      <c r="WUQ12" s="85"/>
      <c r="WUR12" s="85"/>
      <c r="WUS12" s="85"/>
      <c r="WUT12" s="85"/>
      <c r="WUU12" s="85"/>
      <c r="WUV12" s="85"/>
      <c r="WUW12" s="85"/>
      <c r="WUX12" s="85"/>
      <c r="WUY12" s="85"/>
      <c r="WUZ12" s="85"/>
      <c r="WVA12" s="85"/>
      <c r="WVB12" s="85"/>
      <c r="WVC12" s="85"/>
      <c r="WVD12" s="85"/>
      <c r="WVE12" s="85"/>
      <c r="WVF12" s="85"/>
      <c r="WVG12" s="85"/>
      <c r="WVH12" s="85"/>
      <c r="WVI12" s="85"/>
      <c r="WVJ12" s="85"/>
      <c r="WVK12" s="85"/>
      <c r="WVL12" s="85"/>
      <c r="WVM12" s="85"/>
      <c r="WVN12" s="85"/>
      <c r="WVO12" s="85"/>
      <c r="WVP12" s="85"/>
      <c r="WVQ12" s="85"/>
      <c r="WVR12" s="85"/>
      <c r="WVS12" s="85"/>
      <c r="WVT12" s="85"/>
      <c r="WVU12" s="85"/>
      <c r="WVV12" s="85"/>
      <c r="WVW12" s="85"/>
      <c r="WVX12" s="85"/>
      <c r="WVY12" s="85"/>
      <c r="WVZ12" s="85"/>
      <c r="WWA12" s="85"/>
      <c r="WWB12" s="85"/>
      <c r="WWC12" s="85"/>
      <c r="WWD12" s="85"/>
      <c r="WWE12" s="85"/>
      <c r="WWF12" s="85"/>
      <c r="WWG12" s="85"/>
      <c r="WWH12" s="85"/>
      <c r="WWI12" s="85"/>
      <c r="WWJ12" s="85"/>
      <c r="WWK12" s="85"/>
      <c r="WWL12" s="85"/>
      <c r="WWM12" s="85"/>
      <c r="WWN12" s="85"/>
      <c r="WWO12" s="85"/>
      <c r="WWP12" s="85"/>
      <c r="WWQ12" s="85"/>
      <c r="WWR12" s="85"/>
      <c r="WWS12" s="85"/>
      <c r="WWT12" s="85"/>
      <c r="WWU12" s="85"/>
      <c r="WWV12" s="85"/>
      <c r="WWW12" s="85"/>
      <c r="WWX12" s="85"/>
      <c r="WWY12" s="85"/>
      <c r="WWZ12" s="85"/>
      <c r="WXA12" s="85"/>
      <c r="WXB12" s="85"/>
      <c r="WXC12" s="85"/>
      <c r="WXD12" s="85"/>
      <c r="WXE12" s="85"/>
      <c r="WXF12" s="85"/>
      <c r="WXG12" s="85"/>
      <c r="WXH12" s="85"/>
      <c r="WXI12" s="85"/>
      <c r="WXJ12" s="85"/>
      <c r="WXK12" s="85"/>
      <c r="WXL12" s="85"/>
      <c r="WXM12" s="85"/>
      <c r="WXN12" s="85"/>
      <c r="WXO12" s="85"/>
      <c r="WXP12" s="85"/>
      <c r="WXQ12" s="85"/>
      <c r="WXR12" s="85"/>
      <c r="WXS12" s="85"/>
      <c r="WXT12" s="85"/>
      <c r="WXU12" s="85"/>
      <c r="WXV12" s="85"/>
      <c r="WXW12" s="85"/>
      <c r="WXX12" s="85"/>
      <c r="WXY12" s="85"/>
      <c r="WXZ12" s="85"/>
      <c r="WYA12" s="85"/>
      <c r="WYB12" s="85"/>
      <c r="WYC12" s="85"/>
      <c r="WYD12" s="85"/>
      <c r="WYE12" s="85"/>
      <c r="WYF12" s="85"/>
      <c r="WYG12" s="85"/>
      <c r="WYH12" s="85"/>
      <c r="WYI12" s="85"/>
      <c r="WYJ12" s="85"/>
      <c r="WYK12" s="85"/>
      <c r="WYL12" s="85"/>
      <c r="WYM12" s="85"/>
      <c r="WYN12" s="85"/>
      <c r="WYO12" s="85"/>
      <c r="WYP12" s="85"/>
      <c r="WYQ12" s="85"/>
      <c r="WYR12" s="85"/>
      <c r="WYS12" s="85"/>
      <c r="WYT12" s="85"/>
      <c r="WYU12" s="85"/>
      <c r="WYV12" s="85"/>
      <c r="WYW12" s="85"/>
      <c r="WYX12" s="85"/>
      <c r="WYY12" s="85"/>
      <c r="WYZ12" s="85"/>
      <c r="WZA12" s="85"/>
      <c r="WZB12" s="85"/>
      <c r="WZC12" s="85"/>
      <c r="WZD12" s="85"/>
      <c r="WZE12" s="85"/>
      <c r="WZF12" s="85"/>
      <c r="WZG12" s="85"/>
      <c r="WZH12" s="85"/>
      <c r="WZI12" s="85"/>
      <c r="WZJ12" s="85"/>
      <c r="WZK12" s="85"/>
      <c r="WZL12" s="85"/>
      <c r="WZM12" s="85"/>
      <c r="WZN12" s="85"/>
      <c r="WZO12" s="85"/>
      <c r="WZP12" s="85"/>
      <c r="WZQ12" s="85"/>
      <c r="WZR12" s="85"/>
      <c r="WZS12" s="85"/>
      <c r="WZT12" s="85"/>
      <c r="WZU12" s="85"/>
      <c r="WZV12" s="85"/>
      <c r="WZW12" s="85"/>
      <c r="WZX12" s="85"/>
      <c r="WZY12" s="85"/>
      <c r="WZZ12" s="85"/>
      <c r="XAA12" s="85"/>
      <c r="XAB12" s="85"/>
      <c r="XAC12" s="85"/>
      <c r="XAD12" s="85"/>
      <c r="XAE12" s="85"/>
      <c r="XAF12" s="85"/>
      <c r="XAG12" s="85"/>
      <c r="XAH12" s="85"/>
      <c r="XAI12" s="85"/>
      <c r="XAJ12" s="85"/>
      <c r="XAK12" s="85"/>
      <c r="XAL12" s="85"/>
      <c r="XAM12" s="85"/>
      <c r="XAN12" s="85"/>
      <c r="XAO12" s="85"/>
      <c r="XAP12" s="85"/>
      <c r="XAQ12" s="85"/>
      <c r="XAR12" s="85"/>
      <c r="XAS12" s="85"/>
      <c r="XAT12" s="85"/>
      <c r="XAU12" s="85"/>
      <c r="XAV12" s="85"/>
      <c r="XAW12" s="85"/>
      <c r="XAX12" s="85"/>
      <c r="XAY12" s="85"/>
      <c r="XAZ12" s="85"/>
      <c r="XBA12" s="85"/>
      <c r="XBB12" s="85"/>
      <c r="XBC12" s="85"/>
      <c r="XBD12" s="85"/>
      <c r="XBE12" s="85"/>
      <c r="XBF12" s="85"/>
      <c r="XBG12" s="85"/>
      <c r="XBH12" s="85"/>
      <c r="XBI12" s="85"/>
      <c r="XBJ12" s="85"/>
      <c r="XBK12" s="85"/>
      <c r="XBL12" s="85"/>
      <c r="XBM12" s="85"/>
      <c r="XBN12" s="85"/>
      <c r="XBO12" s="85"/>
      <c r="XBP12" s="85"/>
      <c r="XBQ12" s="85"/>
      <c r="XBR12" s="85"/>
      <c r="XBS12" s="85"/>
      <c r="XBT12" s="85"/>
      <c r="XBU12" s="85"/>
      <c r="XBV12" s="85"/>
      <c r="XBW12" s="85"/>
      <c r="XBX12" s="85"/>
      <c r="XBY12" s="85"/>
      <c r="XBZ12" s="85"/>
      <c r="XCA12" s="85"/>
      <c r="XCB12" s="85"/>
      <c r="XCC12" s="85"/>
      <c r="XCD12" s="85"/>
      <c r="XCE12" s="85"/>
      <c r="XCF12" s="85"/>
      <c r="XCG12" s="85"/>
      <c r="XCH12" s="85"/>
      <c r="XCI12" s="85"/>
      <c r="XCJ12" s="85"/>
      <c r="XCK12" s="85"/>
      <c r="XCL12" s="85"/>
      <c r="XCM12" s="85"/>
      <c r="XCN12" s="85"/>
      <c r="XCO12" s="85"/>
      <c r="XCP12" s="85"/>
      <c r="XCQ12" s="85"/>
      <c r="XCR12" s="85"/>
      <c r="XCS12" s="85"/>
      <c r="XCT12" s="85"/>
      <c r="XCU12" s="85"/>
      <c r="XCV12" s="85"/>
      <c r="XCW12" s="85"/>
      <c r="XCX12" s="85"/>
      <c r="XCY12" s="85"/>
      <c r="XCZ12" s="85"/>
      <c r="XDA12" s="85"/>
      <c r="XDB12" s="85"/>
      <c r="XDC12" s="85"/>
      <c r="XDD12" s="85"/>
      <c r="XDE12" s="85"/>
      <c r="XDF12" s="85"/>
      <c r="XDG12" s="85"/>
      <c r="XDH12" s="85"/>
      <c r="XDI12" s="85"/>
      <c r="XDJ12" s="85"/>
      <c r="XDK12" s="85"/>
      <c r="XDL12" s="85"/>
      <c r="XDM12" s="85"/>
      <c r="XDN12" s="85"/>
      <c r="XDO12" s="85"/>
      <c r="XDP12" s="85"/>
      <c r="XDQ12" s="85"/>
      <c r="XDR12" s="85"/>
      <c r="XDS12" s="85"/>
      <c r="XDT12" s="85"/>
      <c r="XDU12" s="85"/>
      <c r="XDV12" s="85"/>
      <c r="XDW12" s="85"/>
      <c r="XDX12" s="85"/>
      <c r="XDY12" s="85"/>
      <c r="XDZ12" s="85"/>
      <c r="XEA12" s="85"/>
      <c r="XEB12" s="85"/>
      <c r="XEC12" s="85"/>
      <c r="XED12" s="85"/>
      <c r="XEE12" s="85"/>
      <c r="XEF12" s="85"/>
      <c r="XEG12" s="85"/>
      <c r="XEH12" s="85"/>
      <c r="XEI12" s="85"/>
      <c r="XEJ12" s="85"/>
    </row>
    <row r="13" spans="1:16364" ht="263.25" customHeight="1" thickBot="1" x14ac:dyDescent="0.25">
      <c r="A13" s="347" t="s">
        <v>30</v>
      </c>
      <c r="B13" s="321" t="str">
        <f>IFERROR((VLOOKUP(A13,'Mapa de Proceso'!$C$12:$G$31,5,0)),0)</f>
        <v>d</v>
      </c>
      <c r="C13" s="321">
        <v>4</v>
      </c>
      <c r="D13" s="322" t="str">
        <f t="shared" si="0"/>
        <v>d4</v>
      </c>
      <c r="E13" s="348" t="s">
        <v>133</v>
      </c>
      <c r="F13" s="348"/>
      <c r="G13" s="349" t="s">
        <v>1082</v>
      </c>
      <c r="H13" s="324" t="s">
        <v>1083</v>
      </c>
      <c r="I13" s="325" t="s">
        <v>136</v>
      </c>
      <c r="J13" s="324" t="s">
        <v>166</v>
      </c>
      <c r="K13" s="350">
        <v>12</v>
      </c>
      <c r="L13" s="351">
        <v>0</v>
      </c>
      <c r="M13" s="328" t="s">
        <v>128</v>
      </c>
      <c r="N13" s="329">
        <f t="shared" si="1"/>
        <v>0</v>
      </c>
      <c r="O13" s="329">
        <f t="shared" si="2"/>
        <v>0.8</v>
      </c>
      <c r="P13" s="329" cm="1">
        <f t="array" ref="P13">_xlfn.IFS($K13=0,0,AND($K13&gt;0,$K13&lt;=2),20%,AND($K13&gt;2,$K13&lt;=24),40%,AND($K13&gt;24,$K13&lt;=60),60%,AND($K13&gt;60,$K13&lt;=360),80%,$K13&gt;360,100%)</f>
        <v>0.4</v>
      </c>
      <c r="Q13" s="329">
        <f t="shared" si="3"/>
        <v>0.8</v>
      </c>
      <c r="R13" s="330">
        <f t="shared" si="4"/>
        <v>9</v>
      </c>
      <c r="S13" s="331" t="str" cm="1">
        <f t="array" ref="S13">IFERROR((_xlfn.IFS(R13=1,"BAJA",R13=2,"BAJA",R13=6,"BAJA",R13=3,"MODERADA",R13=7,"MODERADA",R13=8,"MODERADA",R13=11,"MODERADA",R13=12,"MODERADA",R13=13,"MODERADA",R13=16,"MODERADA",R13=17,"MODERADA",R13=21,"MODERADA",R13=22,"MODERADA",R13=4,"ALTA",R13=9,"ALTA",R13=14,"ALTA",R13=18,"ALTA",R13=19,"ALTA",R13=23,"ALTA",R13=24,"ALTA",R13=5,"EXTREMA",R13=10,"EXTREMA",R13=15,"EXTREMA",R13=20,"EXTREMA",R13=25,"EXTREMA")),0)</f>
        <v>ALTA</v>
      </c>
      <c r="T13" s="332" cm="1">
        <f t="array" ref="T13">IFERROR((MIN(IF('Matriz de Controles'!$A$8:$A$10000='Matriz de Riesgos'!D19,'Matriz de Controles'!$W$8:$W$10000))),0)</f>
        <v>0.30249999999999994</v>
      </c>
      <c r="U13" s="332" cm="1">
        <f t="array" aca="1" ref="U13" ca="1">IFERROR((MIN(IF('Matriz de Controles'!$A$8:$A$10000='Matriz de Riesgos'!D19,'Matriz de Controles'!$Z$8:$Z$10000))),0)</f>
        <v>0</v>
      </c>
      <c r="V13" s="332" t="e" cm="1">
        <f t="array" aca="1" ref="V13" ca="1">_xlfn.IFS(T13=0,0,AND(T13&gt;0%,T13&lt;=20%),20%,AND(T13&gt;20%,T13&lt;=40%),40%,AND(T13&gt;40%,T13&lt;=60%),60%,AND(T13&gt;60%,T13&lt;=80%),80%,AND(T13&gt;80%,T13&lt;=100%),100%)</f>
        <v>#NAME?</v>
      </c>
      <c r="W13" s="332" t="e" cm="1">
        <f t="array" aca="1" ref="W13" ca="1">_xlfn.IFS(U13=0,0,AND(U13&gt;=0%,U13&lt;=20%),20%,AND(U13&gt;20%,U13&lt;=40%),40%,AND(U13&gt;40%,U13&lt;=60%),60%,AND(U13&gt;60%,U13&lt;=80%),80%,AND(76&gt;80%,U13&lt;=100%),100%)</f>
        <v>#NAME?</v>
      </c>
      <c r="X13" s="333" t="e">
        <f t="shared" ca="1" si="5"/>
        <v>#NAME?</v>
      </c>
      <c r="Y13" s="331" cm="1">
        <f t="array" aca="1" ref="Y13" ca="1">IFERROR((_xlfn.IFS(X13=1,"BAJA",X13=2,"BAJA",X13=6,"BAJA",X13=3,"MODERADA",X13=7,"MODERADA",X13=8,"MODERADA",X13=11,"MODERADA",X13=12,"MODERADA",X13=13,"MODERADA",X13=16,"MODERADA",X13=17,"MODERADA",X13=21,"MODERADA",X13=22,"MODERADA",X13=4,"ALTA",X13=9,"ALTA",X13=14,"ALTA",X13=18,"ALTA",X13=19,"ALTA",X13=23,"ALTA",X13=24,"ALTA",X13=5,"EXTREMA",X13=10,"EXTREMA",X13=15,"EXTREMA",X13=20,"EXTREMA",X13=25,"EXTREMA")),0)</f>
        <v>0</v>
      </c>
      <c r="Z13" s="334" cm="1">
        <f t="array" aca="1" ref="Z13" ca="1">IFERROR((_xlfn.IFS(Y13="BAJA","ACEPTAR",Y13="MODERADA","ACEPTAR/REDUCIR(OPCIONAL)",Y13="ALTA","REDUCIR",Y13="EXTREMA","REDUCIR/EVITAR")),0)</f>
        <v>0</v>
      </c>
      <c r="AA13" s="335" t="s">
        <v>129</v>
      </c>
      <c r="AB13" s="352" t="s">
        <v>1068</v>
      </c>
      <c r="AC13" s="352" t="s">
        <v>1069</v>
      </c>
      <c r="AD13" s="352" t="s">
        <v>1069</v>
      </c>
      <c r="AE13" s="352" t="s">
        <v>1068</v>
      </c>
      <c r="AF13" s="352" t="s">
        <v>1068</v>
      </c>
      <c r="AG13" s="352" t="s">
        <v>1068</v>
      </c>
      <c r="AH13" s="337" t="s">
        <v>1153</v>
      </c>
      <c r="AI13" s="338"/>
      <c r="AJ13" s="353"/>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c r="AVZ13" s="85"/>
      <c r="AWA13" s="85"/>
      <c r="AWB13" s="85"/>
      <c r="AWC13" s="85"/>
      <c r="AWD13" s="85"/>
      <c r="AWE13" s="85"/>
      <c r="AWF13" s="85"/>
      <c r="AWG13" s="85"/>
      <c r="AWH13" s="85"/>
      <c r="AWI13" s="85"/>
      <c r="AWJ13" s="85"/>
      <c r="AWK13" s="85"/>
      <c r="AWL13" s="85"/>
      <c r="AWM13" s="85"/>
      <c r="AWN13" s="85"/>
      <c r="AWO13" s="85"/>
      <c r="AWP13" s="85"/>
      <c r="AWQ13" s="85"/>
      <c r="AWR13" s="85"/>
      <c r="AWS13" s="85"/>
      <c r="AWT13" s="85"/>
      <c r="AWU13" s="85"/>
      <c r="AWV13" s="85"/>
      <c r="AWW13" s="85"/>
      <c r="AWX13" s="85"/>
      <c r="AWY13" s="85"/>
      <c r="AWZ13" s="85"/>
      <c r="AXA13" s="85"/>
      <c r="AXB13" s="85"/>
      <c r="AXC13" s="85"/>
      <c r="AXD13" s="85"/>
      <c r="AXE13" s="85"/>
      <c r="AXF13" s="85"/>
      <c r="AXG13" s="85"/>
      <c r="AXH13" s="85"/>
      <c r="AXI13" s="85"/>
      <c r="AXJ13" s="85"/>
      <c r="AXK13" s="85"/>
      <c r="AXL13" s="85"/>
      <c r="AXM13" s="85"/>
      <c r="AXN13" s="85"/>
      <c r="AXO13" s="85"/>
      <c r="AXP13" s="85"/>
      <c r="AXQ13" s="85"/>
      <c r="AXR13" s="85"/>
      <c r="AXS13" s="85"/>
      <c r="AXT13" s="85"/>
      <c r="AXU13" s="85"/>
      <c r="AXV13" s="85"/>
      <c r="AXW13" s="85"/>
      <c r="AXX13" s="85"/>
      <c r="AXY13" s="85"/>
      <c r="AXZ13" s="85"/>
      <c r="AYA13" s="85"/>
      <c r="AYB13" s="85"/>
      <c r="AYC13" s="85"/>
      <c r="AYD13" s="85"/>
      <c r="AYE13" s="85"/>
      <c r="AYF13" s="85"/>
      <c r="AYG13" s="85"/>
      <c r="AYH13" s="85"/>
      <c r="AYI13" s="85"/>
      <c r="AYJ13" s="85"/>
      <c r="AYK13" s="85"/>
      <c r="AYL13" s="85"/>
      <c r="AYM13" s="85"/>
      <c r="AYN13" s="85"/>
      <c r="AYO13" s="85"/>
      <c r="AYP13" s="85"/>
      <c r="AYQ13" s="85"/>
      <c r="AYR13" s="85"/>
      <c r="AYS13" s="85"/>
      <c r="AYT13" s="85"/>
      <c r="AYU13" s="85"/>
      <c r="AYV13" s="85"/>
      <c r="AYW13" s="85"/>
      <c r="AYX13" s="85"/>
      <c r="AYY13" s="85"/>
      <c r="AYZ13" s="85"/>
      <c r="AZA13" s="85"/>
      <c r="AZB13" s="85"/>
      <c r="AZC13" s="85"/>
      <c r="AZD13" s="85"/>
      <c r="AZE13" s="85"/>
      <c r="AZF13" s="85"/>
      <c r="AZG13" s="85"/>
      <c r="AZH13" s="85"/>
      <c r="AZI13" s="85"/>
      <c r="AZJ13" s="85"/>
      <c r="AZK13" s="85"/>
      <c r="AZL13" s="85"/>
      <c r="AZM13" s="85"/>
      <c r="AZN13" s="85"/>
      <c r="AZO13" s="85"/>
      <c r="AZP13" s="85"/>
      <c r="AZQ13" s="85"/>
      <c r="AZR13" s="85"/>
      <c r="AZS13" s="85"/>
      <c r="AZT13" s="85"/>
      <c r="AZU13" s="85"/>
      <c r="AZV13" s="85"/>
      <c r="AZW13" s="85"/>
      <c r="AZX13" s="85"/>
      <c r="AZY13" s="85"/>
      <c r="AZZ13" s="85"/>
      <c r="BAA13" s="85"/>
      <c r="BAB13" s="85"/>
      <c r="BAC13" s="85"/>
      <c r="BAD13" s="85"/>
      <c r="BAE13" s="85"/>
      <c r="BAF13" s="85"/>
      <c r="BAG13" s="85"/>
      <c r="BAH13" s="85"/>
      <c r="BAI13" s="85"/>
      <c r="BAJ13" s="85"/>
      <c r="BAK13" s="85"/>
      <c r="BAL13" s="85"/>
      <c r="BAM13" s="85"/>
      <c r="BAN13" s="85"/>
      <c r="BAO13" s="85"/>
      <c r="BAP13" s="85"/>
      <c r="BAQ13" s="85"/>
      <c r="BAR13" s="85"/>
      <c r="BAS13" s="85"/>
      <c r="BAT13" s="85"/>
      <c r="BAU13" s="85"/>
      <c r="BAV13" s="85"/>
      <c r="BAW13" s="85"/>
      <c r="BAX13" s="85"/>
      <c r="BAY13" s="85"/>
      <c r="BAZ13" s="85"/>
      <c r="BBA13" s="85"/>
      <c r="BBB13" s="85"/>
      <c r="BBC13" s="85"/>
      <c r="BBD13" s="85"/>
      <c r="BBE13" s="85"/>
      <c r="BBF13" s="85"/>
      <c r="BBG13" s="85"/>
      <c r="BBH13" s="85"/>
      <c r="BBI13" s="85"/>
      <c r="BBJ13" s="85"/>
      <c r="BBK13" s="85"/>
      <c r="BBL13" s="85"/>
      <c r="BBM13" s="85"/>
      <c r="BBN13" s="85"/>
      <c r="BBO13" s="85"/>
      <c r="BBP13" s="85"/>
      <c r="BBQ13" s="85"/>
      <c r="BBR13" s="85"/>
      <c r="BBS13" s="85"/>
      <c r="BBT13" s="85"/>
      <c r="BBU13" s="85"/>
      <c r="BBV13" s="85"/>
      <c r="BBW13" s="85"/>
      <c r="BBX13" s="85"/>
      <c r="BBY13" s="85"/>
      <c r="BBZ13" s="85"/>
      <c r="BCA13" s="85"/>
      <c r="BCB13" s="85"/>
      <c r="BCC13" s="85"/>
      <c r="BCD13" s="85"/>
      <c r="BCE13" s="85"/>
      <c r="BCF13" s="85"/>
      <c r="BCG13" s="85"/>
      <c r="BCH13" s="85"/>
      <c r="BCI13" s="85"/>
      <c r="BCJ13" s="85"/>
      <c r="BCK13" s="85"/>
      <c r="BCL13" s="85"/>
      <c r="BCM13" s="85"/>
      <c r="BCN13" s="85"/>
      <c r="BCO13" s="85"/>
      <c r="BCP13" s="85"/>
      <c r="BCQ13" s="85"/>
      <c r="BCR13" s="85"/>
      <c r="BCS13" s="85"/>
      <c r="BCT13" s="85"/>
      <c r="BCU13" s="85"/>
      <c r="BCV13" s="85"/>
      <c r="BCW13" s="85"/>
      <c r="BCX13" s="85"/>
      <c r="BCY13" s="85"/>
      <c r="BCZ13" s="85"/>
      <c r="BDA13" s="85"/>
      <c r="BDB13" s="85"/>
      <c r="BDC13" s="85"/>
      <c r="BDD13" s="85"/>
      <c r="BDE13" s="85"/>
      <c r="BDF13" s="85"/>
      <c r="BDG13" s="85"/>
      <c r="BDH13" s="85"/>
      <c r="BDI13" s="85"/>
      <c r="BDJ13" s="85"/>
      <c r="BDK13" s="85"/>
      <c r="BDL13" s="85"/>
      <c r="BDM13" s="85"/>
      <c r="BDN13" s="85"/>
      <c r="BDO13" s="85"/>
      <c r="BDP13" s="85"/>
      <c r="BDQ13" s="85"/>
      <c r="BDR13" s="85"/>
      <c r="BDS13" s="85"/>
      <c r="BDT13" s="85"/>
      <c r="BDU13" s="85"/>
      <c r="BDV13" s="85"/>
      <c r="BDW13" s="85"/>
      <c r="BDX13" s="85"/>
      <c r="BDY13" s="85"/>
      <c r="BDZ13" s="85"/>
      <c r="BEA13" s="85"/>
      <c r="BEB13" s="85"/>
      <c r="BEC13" s="85"/>
      <c r="BED13" s="85"/>
      <c r="BEE13" s="85"/>
      <c r="BEF13" s="85"/>
      <c r="BEG13" s="85"/>
      <c r="BEH13" s="85"/>
      <c r="BEI13" s="85"/>
      <c r="BEJ13" s="85"/>
      <c r="BEK13" s="85"/>
      <c r="BEL13" s="85"/>
      <c r="BEM13" s="85"/>
      <c r="BEN13" s="85"/>
      <c r="BEO13" s="85"/>
      <c r="BEP13" s="85"/>
      <c r="BEQ13" s="85"/>
      <c r="BER13" s="85"/>
      <c r="BES13" s="85"/>
      <c r="BET13" s="85"/>
      <c r="BEU13" s="85"/>
      <c r="BEV13" s="85"/>
      <c r="BEW13" s="85"/>
      <c r="BEX13" s="85"/>
      <c r="BEY13" s="85"/>
      <c r="BEZ13" s="85"/>
      <c r="BFA13" s="85"/>
      <c r="BFB13" s="85"/>
      <c r="BFC13" s="85"/>
      <c r="BFD13" s="85"/>
      <c r="BFE13" s="85"/>
      <c r="BFF13" s="85"/>
      <c r="BFG13" s="85"/>
      <c r="BFH13" s="85"/>
      <c r="BFI13" s="85"/>
      <c r="BFJ13" s="85"/>
      <c r="BFK13" s="85"/>
      <c r="BFL13" s="85"/>
      <c r="BFM13" s="85"/>
      <c r="BFN13" s="85"/>
      <c r="BFO13" s="85"/>
      <c r="BFP13" s="85"/>
      <c r="BFQ13" s="85"/>
      <c r="BFR13" s="85"/>
      <c r="BFS13" s="85"/>
      <c r="BFT13" s="85"/>
      <c r="BFU13" s="85"/>
      <c r="BFV13" s="85"/>
      <c r="BFW13" s="85"/>
      <c r="BFX13" s="85"/>
      <c r="BFY13" s="85"/>
      <c r="BFZ13" s="85"/>
      <c r="BGA13" s="85"/>
      <c r="BGB13" s="85"/>
      <c r="BGC13" s="85"/>
      <c r="BGD13" s="85"/>
      <c r="BGE13" s="85"/>
      <c r="BGF13" s="85"/>
      <c r="BGG13" s="85"/>
      <c r="BGH13" s="85"/>
      <c r="BGI13" s="85"/>
      <c r="BGJ13" s="85"/>
      <c r="BGK13" s="85"/>
      <c r="BGL13" s="85"/>
      <c r="BGM13" s="85"/>
      <c r="BGN13" s="85"/>
      <c r="BGO13" s="85"/>
      <c r="BGP13" s="85"/>
      <c r="BGQ13" s="85"/>
      <c r="BGR13" s="85"/>
      <c r="BGS13" s="85"/>
      <c r="BGT13" s="85"/>
      <c r="BGU13" s="85"/>
      <c r="BGV13" s="85"/>
      <c r="BGW13" s="85"/>
      <c r="BGX13" s="85"/>
      <c r="BGY13" s="85"/>
      <c r="BGZ13" s="85"/>
      <c r="BHA13" s="85"/>
      <c r="BHB13" s="85"/>
      <c r="BHC13" s="85"/>
      <c r="BHD13" s="85"/>
      <c r="BHE13" s="85"/>
      <c r="BHF13" s="85"/>
      <c r="BHG13" s="85"/>
      <c r="BHH13" s="85"/>
      <c r="BHI13" s="85"/>
      <c r="BHJ13" s="85"/>
      <c r="BHK13" s="85"/>
      <c r="BHL13" s="85"/>
      <c r="BHM13" s="85"/>
      <c r="BHN13" s="85"/>
      <c r="BHO13" s="85"/>
      <c r="BHP13" s="85"/>
      <c r="BHQ13" s="85"/>
      <c r="BHR13" s="85"/>
      <c r="BHS13" s="85"/>
      <c r="BHT13" s="85"/>
      <c r="BHU13" s="85"/>
      <c r="BHV13" s="85"/>
      <c r="BHW13" s="85"/>
      <c r="BHX13" s="85"/>
      <c r="BHY13" s="85"/>
      <c r="BHZ13" s="85"/>
      <c r="BIA13" s="85"/>
      <c r="BIB13" s="85"/>
      <c r="BIC13" s="85"/>
      <c r="BID13" s="85"/>
      <c r="BIE13" s="85"/>
      <c r="BIF13" s="85"/>
      <c r="BIG13" s="85"/>
      <c r="BIH13" s="85"/>
      <c r="BII13" s="85"/>
      <c r="BIJ13" s="85"/>
      <c r="BIK13" s="85"/>
      <c r="BIL13" s="85"/>
      <c r="BIM13" s="85"/>
      <c r="BIN13" s="85"/>
      <c r="BIO13" s="85"/>
      <c r="BIP13" s="85"/>
      <c r="BIQ13" s="85"/>
      <c r="BIR13" s="85"/>
      <c r="BIS13" s="85"/>
      <c r="BIT13" s="85"/>
      <c r="BIU13" s="85"/>
      <c r="BIV13" s="85"/>
      <c r="BIW13" s="85"/>
      <c r="BIX13" s="85"/>
      <c r="BIY13" s="85"/>
      <c r="BIZ13" s="85"/>
      <c r="BJA13" s="85"/>
      <c r="BJB13" s="85"/>
      <c r="BJC13" s="85"/>
      <c r="BJD13" s="85"/>
      <c r="BJE13" s="85"/>
      <c r="BJF13" s="85"/>
      <c r="BJG13" s="85"/>
      <c r="BJH13" s="85"/>
      <c r="BJI13" s="85"/>
      <c r="BJJ13" s="85"/>
      <c r="BJK13" s="85"/>
      <c r="BJL13" s="85"/>
      <c r="BJM13" s="85"/>
      <c r="BJN13" s="85"/>
      <c r="BJO13" s="85"/>
      <c r="BJP13" s="85"/>
      <c r="BJQ13" s="85"/>
      <c r="BJR13" s="85"/>
      <c r="BJS13" s="85"/>
      <c r="BJT13" s="85"/>
      <c r="BJU13" s="85"/>
      <c r="BJV13" s="85"/>
      <c r="BJW13" s="85"/>
      <c r="BJX13" s="85"/>
      <c r="BJY13" s="85"/>
      <c r="BJZ13" s="85"/>
      <c r="BKA13" s="85"/>
      <c r="BKB13" s="85"/>
      <c r="BKC13" s="85"/>
      <c r="BKD13" s="85"/>
      <c r="BKE13" s="85"/>
      <c r="BKF13" s="85"/>
      <c r="BKG13" s="85"/>
      <c r="BKH13" s="85"/>
      <c r="BKI13" s="85"/>
      <c r="BKJ13" s="85"/>
      <c r="BKK13" s="85"/>
      <c r="BKL13" s="85"/>
      <c r="BKM13" s="85"/>
      <c r="BKN13" s="85"/>
      <c r="BKO13" s="85"/>
      <c r="BKP13" s="85"/>
      <c r="BKQ13" s="85"/>
      <c r="BKR13" s="85"/>
      <c r="BKS13" s="85"/>
      <c r="BKT13" s="85"/>
      <c r="BKU13" s="85"/>
      <c r="BKV13" s="85"/>
      <c r="BKW13" s="85"/>
      <c r="BKX13" s="85"/>
      <c r="BKY13" s="85"/>
      <c r="BKZ13" s="85"/>
      <c r="BLA13" s="85"/>
      <c r="BLB13" s="85"/>
      <c r="BLC13" s="85"/>
      <c r="BLD13" s="85"/>
      <c r="BLE13" s="85"/>
      <c r="BLF13" s="85"/>
      <c r="BLG13" s="85"/>
      <c r="BLH13" s="85"/>
      <c r="BLI13" s="85"/>
      <c r="BLJ13" s="85"/>
      <c r="BLK13" s="85"/>
      <c r="BLL13" s="85"/>
      <c r="BLM13" s="85"/>
      <c r="BLN13" s="85"/>
      <c r="BLO13" s="85"/>
      <c r="BLP13" s="85"/>
      <c r="BLQ13" s="85"/>
      <c r="BLR13" s="85"/>
      <c r="BLS13" s="85"/>
      <c r="BLT13" s="85"/>
      <c r="BLU13" s="85"/>
      <c r="BLV13" s="85"/>
      <c r="BLW13" s="85"/>
      <c r="BLX13" s="85"/>
      <c r="BLY13" s="85"/>
      <c r="BLZ13" s="85"/>
      <c r="BMA13" s="85"/>
      <c r="BMB13" s="85"/>
      <c r="BMC13" s="85"/>
      <c r="BMD13" s="85"/>
      <c r="BME13" s="85"/>
      <c r="BMF13" s="85"/>
      <c r="BMG13" s="85"/>
      <c r="BMH13" s="85"/>
      <c r="BMI13" s="85"/>
      <c r="BMJ13" s="85"/>
      <c r="BMK13" s="85"/>
      <c r="BML13" s="85"/>
      <c r="BMM13" s="85"/>
      <c r="BMN13" s="85"/>
      <c r="BMO13" s="85"/>
      <c r="BMP13" s="85"/>
      <c r="BMQ13" s="85"/>
      <c r="BMR13" s="85"/>
      <c r="BMS13" s="85"/>
      <c r="BMT13" s="85"/>
      <c r="BMU13" s="85"/>
      <c r="BMV13" s="85"/>
      <c r="BMW13" s="85"/>
      <c r="BMX13" s="85"/>
      <c r="BMY13" s="85"/>
      <c r="BMZ13" s="85"/>
      <c r="BNA13" s="85"/>
      <c r="BNB13" s="85"/>
      <c r="BNC13" s="85"/>
      <c r="BND13" s="85"/>
      <c r="BNE13" s="85"/>
      <c r="BNF13" s="85"/>
      <c r="BNG13" s="85"/>
      <c r="BNH13" s="85"/>
      <c r="BNI13" s="85"/>
      <c r="BNJ13" s="85"/>
      <c r="BNK13" s="85"/>
      <c r="BNL13" s="85"/>
      <c r="BNM13" s="85"/>
      <c r="BNN13" s="85"/>
      <c r="BNO13" s="85"/>
      <c r="BNP13" s="85"/>
      <c r="BNQ13" s="85"/>
      <c r="BNR13" s="85"/>
      <c r="BNS13" s="85"/>
      <c r="BNT13" s="85"/>
      <c r="BNU13" s="85"/>
      <c r="BNV13" s="85"/>
      <c r="BNW13" s="85"/>
      <c r="BNX13" s="85"/>
      <c r="BNY13" s="85"/>
      <c r="BNZ13" s="85"/>
      <c r="BOA13" s="85"/>
      <c r="BOB13" s="85"/>
      <c r="BOC13" s="85"/>
      <c r="BOD13" s="85"/>
      <c r="BOE13" s="85"/>
      <c r="BOF13" s="85"/>
      <c r="BOG13" s="85"/>
      <c r="BOH13" s="85"/>
      <c r="BOI13" s="85"/>
      <c r="BOJ13" s="85"/>
      <c r="BOK13" s="85"/>
      <c r="BOL13" s="85"/>
      <c r="BOM13" s="85"/>
      <c r="BON13" s="85"/>
      <c r="BOO13" s="85"/>
      <c r="BOP13" s="85"/>
      <c r="BOQ13" s="85"/>
      <c r="BOR13" s="85"/>
      <c r="BOS13" s="85"/>
      <c r="BOT13" s="85"/>
      <c r="BOU13" s="85"/>
      <c r="BOV13" s="85"/>
      <c r="BOW13" s="85"/>
      <c r="BOX13" s="85"/>
      <c r="BOY13" s="85"/>
      <c r="BOZ13" s="85"/>
      <c r="BPA13" s="85"/>
      <c r="BPB13" s="85"/>
      <c r="BPC13" s="85"/>
      <c r="BPD13" s="85"/>
      <c r="BPE13" s="85"/>
      <c r="BPF13" s="85"/>
      <c r="BPG13" s="85"/>
      <c r="BPH13" s="85"/>
      <c r="BPI13" s="85"/>
      <c r="BPJ13" s="85"/>
      <c r="BPK13" s="85"/>
      <c r="BPL13" s="85"/>
      <c r="BPM13" s="85"/>
      <c r="BPN13" s="85"/>
      <c r="BPO13" s="85"/>
      <c r="BPP13" s="85"/>
      <c r="BPQ13" s="85"/>
      <c r="BPR13" s="85"/>
      <c r="BPS13" s="85"/>
      <c r="BPT13" s="85"/>
      <c r="BPU13" s="85"/>
      <c r="BPV13" s="85"/>
      <c r="BPW13" s="85"/>
      <c r="BPX13" s="85"/>
      <c r="BPY13" s="85"/>
      <c r="BPZ13" s="85"/>
      <c r="BQA13" s="85"/>
      <c r="BQB13" s="85"/>
      <c r="BQC13" s="85"/>
      <c r="BQD13" s="85"/>
      <c r="BQE13" s="85"/>
      <c r="BQF13" s="85"/>
      <c r="BQG13" s="85"/>
      <c r="BQH13" s="85"/>
      <c r="BQI13" s="85"/>
      <c r="BQJ13" s="85"/>
      <c r="BQK13" s="85"/>
      <c r="BQL13" s="85"/>
      <c r="BQM13" s="85"/>
      <c r="BQN13" s="85"/>
      <c r="BQO13" s="85"/>
      <c r="BQP13" s="85"/>
      <c r="BQQ13" s="85"/>
      <c r="BQR13" s="85"/>
      <c r="BQS13" s="85"/>
      <c r="BQT13" s="85"/>
      <c r="BQU13" s="85"/>
      <c r="BQV13" s="85"/>
      <c r="BQW13" s="85"/>
      <c r="BQX13" s="85"/>
      <c r="BQY13" s="85"/>
      <c r="BQZ13" s="85"/>
      <c r="BRA13" s="85"/>
      <c r="BRB13" s="85"/>
      <c r="BRC13" s="85"/>
      <c r="BRD13" s="85"/>
      <c r="BRE13" s="85"/>
      <c r="BRF13" s="85"/>
      <c r="BRG13" s="85"/>
      <c r="BRH13" s="85"/>
      <c r="BRI13" s="85"/>
      <c r="BRJ13" s="85"/>
      <c r="BRK13" s="85"/>
      <c r="BRL13" s="85"/>
      <c r="BRM13" s="85"/>
      <c r="BRN13" s="85"/>
      <c r="BRO13" s="85"/>
      <c r="BRP13" s="85"/>
      <c r="BRQ13" s="85"/>
      <c r="BRR13" s="85"/>
      <c r="BRS13" s="85"/>
      <c r="BRT13" s="85"/>
      <c r="BRU13" s="85"/>
      <c r="BRV13" s="85"/>
      <c r="BRW13" s="85"/>
      <c r="BRX13" s="85"/>
      <c r="BRY13" s="85"/>
      <c r="BRZ13" s="85"/>
      <c r="BSA13" s="85"/>
      <c r="BSB13" s="85"/>
      <c r="BSC13" s="85"/>
      <c r="BSD13" s="85"/>
      <c r="BSE13" s="85"/>
      <c r="BSF13" s="85"/>
      <c r="BSG13" s="85"/>
      <c r="BSH13" s="85"/>
      <c r="BSI13" s="85"/>
      <c r="BSJ13" s="85"/>
      <c r="BSK13" s="85"/>
      <c r="BSL13" s="85"/>
      <c r="BSM13" s="85"/>
      <c r="BSN13" s="85"/>
      <c r="BSO13" s="85"/>
      <c r="BSP13" s="85"/>
      <c r="BSQ13" s="85"/>
      <c r="BSR13" s="85"/>
      <c r="BSS13" s="85"/>
      <c r="BST13" s="85"/>
      <c r="BSU13" s="85"/>
      <c r="BSV13" s="85"/>
      <c r="BSW13" s="85"/>
      <c r="BSX13" s="85"/>
      <c r="BSY13" s="85"/>
      <c r="BSZ13" s="85"/>
      <c r="BTA13" s="85"/>
      <c r="BTB13" s="85"/>
      <c r="BTC13" s="85"/>
      <c r="BTD13" s="85"/>
      <c r="BTE13" s="85"/>
      <c r="BTF13" s="85"/>
      <c r="BTG13" s="85"/>
      <c r="BTH13" s="85"/>
      <c r="BTI13" s="85"/>
      <c r="BTJ13" s="85"/>
      <c r="BTK13" s="85"/>
      <c r="BTL13" s="85"/>
      <c r="BTM13" s="85"/>
      <c r="BTN13" s="85"/>
      <c r="BTO13" s="85"/>
      <c r="BTP13" s="85"/>
      <c r="BTQ13" s="85"/>
      <c r="BTR13" s="85"/>
      <c r="BTS13" s="85"/>
      <c r="BTT13" s="85"/>
      <c r="BTU13" s="85"/>
      <c r="BTV13" s="85"/>
      <c r="BTW13" s="85"/>
      <c r="BTX13" s="85"/>
      <c r="BTY13" s="85"/>
      <c r="BTZ13" s="85"/>
      <c r="BUA13" s="85"/>
      <c r="BUB13" s="85"/>
      <c r="BUC13" s="85"/>
      <c r="BUD13" s="85"/>
      <c r="BUE13" s="85"/>
      <c r="BUF13" s="85"/>
      <c r="BUG13" s="85"/>
      <c r="BUH13" s="85"/>
      <c r="BUI13" s="85"/>
      <c r="BUJ13" s="85"/>
      <c r="BUK13" s="85"/>
      <c r="BUL13" s="85"/>
      <c r="BUM13" s="85"/>
      <c r="BUN13" s="85"/>
      <c r="BUO13" s="85"/>
      <c r="BUP13" s="85"/>
      <c r="BUQ13" s="85"/>
      <c r="BUR13" s="85"/>
      <c r="BUS13" s="85"/>
      <c r="BUT13" s="85"/>
      <c r="BUU13" s="85"/>
      <c r="BUV13" s="85"/>
      <c r="BUW13" s="85"/>
      <c r="BUX13" s="85"/>
      <c r="BUY13" s="85"/>
      <c r="BUZ13" s="85"/>
      <c r="BVA13" s="85"/>
      <c r="BVB13" s="85"/>
      <c r="BVC13" s="85"/>
      <c r="BVD13" s="85"/>
      <c r="BVE13" s="85"/>
      <c r="BVF13" s="85"/>
      <c r="BVG13" s="85"/>
      <c r="BVH13" s="85"/>
      <c r="BVI13" s="85"/>
      <c r="BVJ13" s="85"/>
      <c r="BVK13" s="85"/>
      <c r="BVL13" s="85"/>
      <c r="BVM13" s="85"/>
      <c r="BVN13" s="85"/>
      <c r="BVO13" s="85"/>
      <c r="BVP13" s="85"/>
      <c r="BVQ13" s="85"/>
      <c r="BVR13" s="85"/>
      <c r="BVS13" s="85"/>
      <c r="BVT13" s="85"/>
      <c r="BVU13" s="85"/>
      <c r="BVV13" s="85"/>
      <c r="BVW13" s="85"/>
      <c r="BVX13" s="85"/>
      <c r="BVY13" s="85"/>
      <c r="BVZ13" s="85"/>
      <c r="BWA13" s="85"/>
      <c r="BWB13" s="85"/>
      <c r="BWC13" s="85"/>
      <c r="BWD13" s="85"/>
      <c r="BWE13" s="85"/>
      <c r="BWF13" s="85"/>
      <c r="BWG13" s="85"/>
      <c r="BWH13" s="85"/>
      <c r="BWI13" s="85"/>
      <c r="BWJ13" s="85"/>
      <c r="BWK13" s="85"/>
      <c r="BWL13" s="85"/>
      <c r="BWM13" s="85"/>
      <c r="BWN13" s="85"/>
      <c r="BWO13" s="85"/>
      <c r="BWP13" s="85"/>
      <c r="BWQ13" s="85"/>
      <c r="BWR13" s="85"/>
      <c r="BWS13" s="85"/>
      <c r="BWT13" s="85"/>
      <c r="BWU13" s="85"/>
      <c r="BWV13" s="85"/>
      <c r="BWW13" s="85"/>
      <c r="BWX13" s="85"/>
      <c r="BWY13" s="85"/>
      <c r="BWZ13" s="85"/>
      <c r="BXA13" s="85"/>
      <c r="BXB13" s="85"/>
      <c r="BXC13" s="85"/>
      <c r="BXD13" s="85"/>
      <c r="BXE13" s="85"/>
      <c r="BXF13" s="85"/>
      <c r="BXG13" s="85"/>
      <c r="BXH13" s="85"/>
      <c r="BXI13" s="85"/>
      <c r="BXJ13" s="85"/>
      <c r="BXK13" s="85"/>
      <c r="BXL13" s="85"/>
      <c r="BXM13" s="85"/>
      <c r="BXN13" s="85"/>
      <c r="BXO13" s="85"/>
      <c r="BXP13" s="85"/>
      <c r="BXQ13" s="85"/>
      <c r="BXR13" s="85"/>
      <c r="BXS13" s="85"/>
      <c r="BXT13" s="85"/>
      <c r="BXU13" s="85"/>
      <c r="BXV13" s="85"/>
      <c r="BXW13" s="85"/>
      <c r="BXX13" s="85"/>
      <c r="BXY13" s="85"/>
      <c r="BXZ13" s="85"/>
      <c r="BYA13" s="85"/>
      <c r="BYB13" s="85"/>
      <c r="BYC13" s="85"/>
      <c r="BYD13" s="85"/>
      <c r="BYE13" s="85"/>
      <c r="BYF13" s="85"/>
      <c r="BYG13" s="85"/>
      <c r="BYH13" s="85"/>
      <c r="BYI13" s="85"/>
      <c r="BYJ13" s="85"/>
      <c r="BYK13" s="85"/>
      <c r="BYL13" s="85"/>
      <c r="BYM13" s="85"/>
      <c r="BYN13" s="85"/>
      <c r="BYO13" s="85"/>
      <c r="BYP13" s="85"/>
      <c r="BYQ13" s="85"/>
      <c r="BYR13" s="85"/>
      <c r="BYS13" s="85"/>
      <c r="BYT13" s="85"/>
      <c r="BYU13" s="85"/>
      <c r="BYV13" s="85"/>
      <c r="BYW13" s="85"/>
      <c r="BYX13" s="85"/>
      <c r="BYY13" s="85"/>
      <c r="BYZ13" s="85"/>
      <c r="BZA13" s="85"/>
      <c r="BZB13" s="85"/>
      <c r="BZC13" s="85"/>
      <c r="BZD13" s="85"/>
      <c r="BZE13" s="85"/>
      <c r="BZF13" s="85"/>
      <c r="BZG13" s="85"/>
      <c r="BZH13" s="85"/>
      <c r="BZI13" s="85"/>
      <c r="BZJ13" s="85"/>
      <c r="BZK13" s="85"/>
      <c r="BZL13" s="85"/>
      <c r="BZM13" s="85"/>
      <c r="BZN13" s="85"/>
      <c r="BZO13" s="85"/>
      <c r="BZP13" s="85"/>
      <c r="BZQ13" s="85"/>
      <c r="BZR13" s="85"/>
      <c r="BZS13" s="85"/>
      <c r="BZT13" s="85"/>
      <c r="BZU13" s="85"/>
      <c r="BZV13" s="85"/>
      <c r="BZW13" s="85"/>
      <c r="BZX13" s="85"/>
      <c r="BZY13" s="85"/>
      <c r="BZZ13" s="85"/>
      <c r="CAA13" s="85"/>
      <c r="CAB13" s="85"/>
      <c r="CAC13" s="85"/>
      <c r="CAD13" s="85"/>
      <c r="CAE13" s="85"/>
      <c r="CAF13" s="85"/>
      <c r="CAG13" s="85"/>
      <c r="CAH13" s="85"/>
      <c r="CAI13" s="85"/>
      <c r="CAJ13" s="85"/>
      <c r="CAK13" s="85"/>
      <c r="CAL13" s="85"/>
      <c r="CAM13" s="85"/>
      <c r="CAN13" s="85"/>
      <c r="CAO13" s="85"/>
      <c r="CAP13" s="85"/>
      <c r="CAQ13" s="85"/>
      <c r="CAR13" s="85"/>
      <c r="CAS13" s="85"/>
      <c r="CAT13" s="85"/>
      <c r="CAU13" s="85"/>
      <c r="CAV13" s="85"/>
      <c r="CAW13" s="85"/>
      <c r="CAX13" s="85"/>
      <c r="CAY13" s="85"/>
      <c r="CAZ13" s="85"/>
      <c r="CBA13" s="85"/>
      <c r="CBB13" s="85"/>
      <c r="CBC13" s="85"/>
      <c r="CBD13" s="85"/>
      <c r="CBE13" s="85"/>
      <c r="CBF13" s="85"/>
      <c r="CBG13" s="85"/>
      <c r="CBH13" s="85"/>
      <c r="CBI13" s="85"/>
      <c r="CBJ13" s="85"/>
      <c r="CBK13" s="85"/>
      <c r="CBL13" s="85"/>
      <c r="CBM13" s="85"/>
      <c r="CBN13" s="85"/>
      <c r="CBO13" s="85"/>
      <c r="CBP13" s="85"/>
      <c r="CBQ13" s="85"/>
      <c r="CBR13" s="85"/>
      <c r="CBS13" s="85"/>
      <c r="CBT13" s="85"/>
      <c r="CBU13" s="85"/>
      <c r="CBV13" s="85"/>
      <c r="CBW13" s="85"/>
      <c r="CBX13" s="85"/>
      <c r="CBY13" s="85"/>
      <c r="CBZ13" s="85"/>
      <c r="CCA13" s="85"/>
      <c r="CCB13" s="85"/>
      <c r="CCC13" s="85"/>
      <c r="CCD13" s="85"/>
      <c r="CCE13" s="85"/>
      <c r="CCF13" s="85"/>
      <c r="CCG13" s="85"/>
      <c r="CCH13" s="85"/>
      <c r="CCI13" s="85"/>
      <c r="CCJ13" s="85"/>
      <c r="CCK13" s="85"/>
      <c r="CCL13" s="85"/>
      <c r="CCM13" s="85"/>
      <c r="CCN13" s="85"/>
      <c r="CCO13" s="85"/>
      <c r="CCP13" s="85"/>
      <c r="CCQ13" s="85"/>
      <c r="CCR13" s="85"/>
      <c r="CCS13" s="85"/>
      <c r="CCT13" s="85"/>
      <c r="CCU13" s="85"/>
      <c r="CCV13" s="85"/>
      <c r="CCW13" s="85"/>
      <c r="CCX13" s="85"/>
      <c r="CCY13" s="85"/>
      <c r="CCZ13" s="85"/>
      <c r="CDA13" s="85"/>
      <c r="CDB13" s="85"/>
      <c r="CDC13" s="85"/>
      <c r="CDD13" s="85"/>
      <c r="CDE13" s="85"/>
      <c r="CDF13" s="85"/>
      <c r="CDG13" s="85"/>
      <c r="CDH13" s="85"/>
      <c r="CDI13" s="85"/>
      <c r="CDJ13" s="85"/>
      <c r="CDK13" s="85"/>
      <c r="CDL13" s="85"/>
      <c r="CDM13" s="85"/>
      <c r="CDN13" s="85"/>
      <c r="CDO13" s="85"/>
      <c r="CDP13" s="85"/>
      <c r="CDQ13" s="85"/>
      <c r="CDR13" s="85"/>
      <c r="CDS13" s="85"/>
      <c r="CDT13" s="85"/>
      <c r="CDU13" s="85"/>
      <c r="CDV13" s="85"/>
      <c r="CDW13" s="85"/>
      <c r="CDX13" s="85"/>
      <c r="CDY13" s="85"/>
      <c r="CDZ13" s="85"/>
      <c r="CEA13" s="85"/>
      <c r="CEB13" s="85"/>
      <c r="CEC13" s="85"/>
      <c r="CED13" s="85"/>
      <c r="CEE13" s="85"/>
      <c r="CEF13" s="85"/>
      <c r="CEG13" s="85"/>
      <c r="CEH13" s="85"/>
      <c r="CEI13" s="85"/>
      <c r="CEJ13" s="85"/>
      <c r="CEK13" s="85"/>
      <c r="CEL13" s="85"/>
      <c r="CEM13" s="85"/>
      <c r="CEN13" s="85"/>
      <c r="CEO13" s="85"/>
      <c r="CEP13" s="85"/>
      <c r="CEQ13" s="85"/>
      <c r="CER13" s="85"/>
      <c r="CES13" s="85"/>
      <c r="CET13" s="85"/>
      <c r="CEU13" s="85"/>
      <c r="CEV13" s="85"/>
      <c r="CEW13" s="85"/>
      <c r="CEX13" s="85"/>
      <c r="CEY13" s="85"/>
      <c r="CEZ13" s="85"/>
      <c r="CFA13" s="85"/>
      <c r="CFB13" s="85"/>
      <c r="CFC13" s="85"/>
      <c r="CFD13" s="85"/>
      <c r="CFE13" s="85"/>
      <c r="CFF13" s="85"/>
      <c r="CFG13" s="85"/>
      <c r="CFH13" s="85"/>
      <c r="CFI13" s="85"/>
      <c r="CFJ13" s="85"/>
      <c r="CFK13" s="85"/>
      <c r="CFL13" s="85"/>
      <c r="CFM13" s="85"/>
      <c r="CFN13" s="85"/>
      <c r="CFO13" s="85"/>
      <c r="CFP13" s="85"/>
      <c r="CFQ13" s="85"/>
      <c r="CFR13" s="85"/>
      <c r="CFS13" s="85"/>
      <c r="CFT13" s="85"/>
      <c r="CFU13" s="85"/>
      <c r="CFV13" s="85"/>
      <c r="CFW13" s="85"/>
      <c r="CFX13" s="85"/>
      <c r="CFY13" s="85"/>
      <c r="CFZ13" s="85"/>
      <c r="CGA13" s="85"/>
      <c r="CGB13" s="85"/>
      <c r="CGC13" s="85"/>
      <c r="CGD13" s="85"/>
      <c r="CGE13" s="85"/>
      <c r="CGF13" s="85"/>
      <c r="CGG13" s="85"/>
      <c r="CGH13" s="85"/>
      <c r="CGI13" s="85"/>
      <c r="CGJ13" s="85"/>
      <c r="CGK13" s="85"/>
      <c r="CGL13" s="85"/>
      <c r="CGM13" s="85"/>
      <c r="CGN13" s="85"/>
      <c r="CGO13" s="85"/>
      <c r="CGP13" s="85"/>
      <c r="CGQ13" s="85"/>
      <c r="CGR13" s="85"/>
      <c r="CGS13" s="85"/>
      <c r="CGT13" s="85"/>
      <c r="CGU13" s="85"/>
      <c r="CGV13" s="85"/>
      <c r="CGW13" s="85"/>
      <c r="CGX13" s="85"/>
      <c r="CGY13" s="85"/>
      <c r="CGZ13" s="85"/>
      <c r="CHA13" s="85"/>
      <c r="CHB13" s="85"/>
      <c r="CHC13" s="85"/>
      <c r="CHD13" s="85"/>
      <c r="CHE13" s="85"/>
      <c r="CHF13" s="85"/>
      <c r="CHG13" s="85"/>
      <c r="CHH13" s="85"/>
      <c r="CHI13" s="85"/>
      <c r="CHJ13" s="85"/>
      <c r="CHK13" s="85"/>
      <c r="CHL13" s="85"/>
      <c r="CHM13" s="85"/>
      <c r="CHN13" s="85"/>
      <c r="CHO13" s="85"/>
      <c r="CHP13" s="85"/>
      <c r="CHQ13" s="85"/>
      <c r="CHR13" s="85"/>
      <c r="CHS13" s="85"/>
      <c r="CHT13" s="85"/>
      <c r="CHU13" s="85"/>
      <c r="CHV13" s="85"/>
      <c r="CHW13" s="85"/>
      <c r="CHX13" s="85"/>
      <c r="CHY13" s="85"/>
      <c r="CHZ13" s="85"/>
      <c r="CIA13" s="85"/>
      <c r="CIB13" s="85"/>
      <c r="CIC13" s="85"/>
      <c r="CID13" s="85"/>
      <c r="CIE13" s="85"/>
      <c r="CIF13" s="85"/>
      <c r="CIG13" s="85"/>
      <c r="CIH13" s="85"/>
      <c r="CII13" s="85"/>
      <c r="CIJ13" s="85"/>
      <c r="CIK13" s="85"/>
      <c r="CIL13" s="85"/>
      <c r="CIM13" s="85"/>
      <c r="CIN13" s="85"/>
      <c r="CIO13" s="85"/>
      <c r="CIP13" s="85"/>
      <c r="CIQ13" s="85"/>
      <c r="CIR13" s="85"/>
      <c r="CIS13" s="85"/>
      <c r="CIT13" s="85"/>
      <c r="CIU13" s="85"/>
      <c r="CIV13" s="85"/>
      <c r="CIW13" s="85"/>
      <c r="CIX13" s="85"/>
      <c r="CIY13" s="85"/>
      <c r="CIZ13" s="85"/>
      <c r="CJA13" s="85"/>
      <c r="CJB13" s="85"/>
      <c r="CJC13" s="85"/>
      <c r="CJD13" s="85"/>
      <c r="CJE13" s="85"/>
      <c r="CJF13" s="85"/>
      <c r="CJG13" s="85"/>
      <c r="CJH13" s="85"/>
      <c r="CJI13" s="85"/>
      <c r="CJJ13" s="85"/>
      <c r="CJK13" s="85"/>
      <c r="CJL13" s="85"/>
      <c r="CJM13" s="85"/>
      <c r="CJN13" s="85"/>
      <c r="CJO13" s="85"/>
      <c r="CJP13" s="85"/>
      <c r="CJQ13" s="85"/>
      <c r="CJR13" s="85"/>
      <c r="CJS13" s="85"/>
      <c r="CJT13" s="85"/>
      <c r="CJU13" s="85"/>
      <c r="CJV13" s="85"/>
      <c r="CJW13" s="85"/>
      <c r="CJX13" s="85"/>
      <c r="CJY13" s="85"/>
      <c r="CJZ13" s="85"/>
      <c r="CKA13" s="85"/>
      <c r="CKB13" s="85"/>
      <c r="CKC13" s="85"/>
      <c r="CKD13" s="85"/>
      <c r="CKE13" s="85"/>
      <c r="CKF13" s="85"/>
      <c r="CKG13" s="85"/>
      <c r="CKH13" s="85"/>
      <c r="CKI13" s="85"/>
      <c r="CKJ13" s="85"/>
      <c r="CKK13" s="85"/>
      <c r="CKL13" s="85"/>
      <c r="CKM13" s="85"/>
      <c r="CKN13" s="85"/>
      <c r="CKO13" s="85"/>
      <c r="CKP13" s="85"/>
      <c r="CKQ13" s="85"/>
      <c r="CKR13" s="85"/>
      <c r="CKS13" s="85"/>
      <c r="CKT13" s="85"/>
      <c r="CKU13" s="85"/>
      <c r="CKV13" s="85"/>
      <c r="CKW13" s="85"/>
      <c r="CKX13" s="85"/>
      <c r="CKY13" s="85"/>
      <c r="CKZ13" s="85"/>
      <c r="CLA13" s="85"/>
      <c r="CLB13" s="85"/>
      <c r="CLC13" s="85"/>
      <c r="CLD13" s="85"/>
      <c r="CLE13" s="85"/>
      <c r="CLF13" s="85"/>
      <c r="CLG13" s="85"/>
      <c r="CLH13" s="85"/>
      <c r="CLI13" s="85"/>
      <c r="CLJ13" s="85"/>
      <c r="CLK13" s="85"/>
      <c r="CLL13" s="85"/>
      <c r="CLM13" s="85"/>
      <c r="CLN13" s="85"/>
      <c r="CLO13" s="85"/>
      <c r="CLP13" s="85"/>
      <c r="CLQ13" s="85"/>
      <c r="CLR13" s="85"/>
      <c r="CLS13" s="85"/>
      <c r="CLT13" s="85"/>
      <c r="CLU13" s="85"/>
      <c r="CLV13" s="85"/>
      <c r="CLW13" s="85"/>
      <c r="CLX13" s="85"/>
      <c r="CLY13" s="85"/>
      <c r="CLZ13" s="85"/>
      <c r="CMA13" s="85"/>
      <c r="CMB13" s="85"/>
      <c r="CMC13" s="85"/>
      <c r="CMD13" s="85"/>
      <c r="CME13" s="85"/>
      <c r="CMF13" s="85"/>
      <c r="CMG13" s="85"/>
      <c r="CMH13" s="85"/>
      <c r="CMI13" s="85"/>
      <c r="CMJ13" s="85"/>
      <c r="CMK13" s="85"/>
      <c r="CML13" s="85"/>
      <c r="CMM13" s="85"/>
      <c r="CMN13" s="85"/>
      <c r="CMO13" s="85"/>
      <c r="CMP13" s="85"/>
      <c r="CMQ13" s="85"/>
      <c r="CMR13" s="85"/>
      <c r="CMS13" s="85"/>
      <c r="CMT13" s="85"/>
      <c r="CMU13" s="85"/>
      <c r="CMV13" s="85"/>
      <c r="CMW13" s="85"/>
      <c r="CMX13" s="85"/>
      <c r="CMY13" s="85"/>
      <c r="CMZ13" s="85"/>
      <c r="CNA13" s="85"/>
      <c r="CNB13" s="85"/>
      <c r="CNC13" s="85"/>
      <c r="CND13" s="85"/>
      <c r="CNE13" s="85"/>
      <c r="CNF13" s="85"/>
      <c r="CNG13" s="85"/>
      <c r="CNH13" s="85"/>
      <c r="CNI13" s="85"/>
      <c r="CNJ13" s="85"/>
      <c r="CNK13" s="85"/>
      <c r="CNL13" s="85"/>
      <c r="CNM13" s="85"/>
      <c r="CNN13" s="85"/>
      <c r="CNO13" s="85"/>
      <c r="CNP13" s="85"/>
      <c r="CNQ13" s="85"/>
      <c r="CNR13" s="85"/>
      <c r="CNS13" s="85"/>
      <c r="CNT13" s="85"/>
      <c r="CNU13" s="85"/>
      <c r="CNV13" s="85"/>
      <c r="CNW13" s="85"/>
      <c r="CNX13" s="85"/>
      <c r="CNY13" s="85"/>
      <c r="CNZ13" s="85"/>
      <c r="COA13" s="85"/>
      <c r="COB13" s="85"/>
      <c r="COC13" s="85"/>
      <c r="COD13" s="85"/>
      <c r="COE13" s="85"/>
      <c r="COF13" s="85"/>
      <c r="COG13" s="85"/>
      <c r="COH13" s="85"/>
      <c r="COI13" s="85"/>
      <c r="COJ13" s="85"/>
      <c r="COK13" s="85"/>
      <c r="COL13" s="85"/>
      <c r="COM13" s="85"/>
      <c r="CON13" s="85"/>
      <c r="COO13" s="85"/>
      <c r="COP13" s="85"/>
      <c r="COQ13" s="85"/>
      <c r="COR13" s="85"/>
      <c r="COS13" s="85"/>
      <c r="COT13" s="85"/>
      <c r="COU13" s="85"/>
      <c r="COV13" s="85"/>
      <c r="COW13" s="85"/>
      <c r="COX13" s="85"/>
      <c r="COY13" s="85"/>
      <c r="COZ13" s="85"/>
      <c r="CPA13" s="85"/>
      <c r="CPB13" s="85"/>
      <c r="CPC13" s="85"/>
      <c r="CPD13" s="85"/>
      <c r="CPE13" s="85"/>
      <c r="CPF13" s="85"/>
      <c r="CPG13" s="85"/>
      <c r="CPH13" s="85"/>
      <c r="CPI13" s="85"/>
      <c r="CPJ13" s="85"/>
      <c r="CPK13" s="85"/>
      <c r="CPL13" s="85"/>
      <c r="CPM13" s="85"/>
      <c r="CPN13" s="85"/>
      <c r="CPO13" s="85"/>
      <c r="CPP13" s="85"/>
      <c r="CPQ13" s="85"/>
      <c r="CPR13" s="85"/>
      <c r="CPS13" s="85"/>
      <c r="CPT13" s="85"/>
      <c r="CPU13" s="85"/>
      <c r="CPV13" s="85"/>
      <c r="CPW13" s="85"/>
      <c r="CPX13" s="85"/>
      <c r="CPY13" s="85"/>
      <c r="CPZ13" s="85"/>
      <c r="CQA13" s="85"/>
      <c r="CQB13" s="85"/>
      <c r="CQC13" s="85"/>
      <c r="CQD13" s="85"/>
      <c r="CQE13" s="85"/>
      <c r="CQF13" s="85"/>
      <c r="CQG13" s="85"/>
      <c r="CQH13" s="85"/>
      <c r="CQI13" s="85"/>
      <c r="CQJ13" s="85"/>
      <c r="CQK13" s="85"/>
      <c r="CQL13" s="85"/>
      <c r="CQM13" s="85"/>
      <c r="CQN13" s="85"/>
      <c r="CQO13" s="85"/>
      <c r="CQP13" s="85"/>
      <c r="CQQ13" s="85"/>
      <c r="CQR13" s="85"/>
      <c r="CQS13" s="85"/>
      <c r="CQT13" s="85"/>
      <c r="CQU13" s="85"/>
      <c r="CQV13" s="85"/>
      <c r="CQW13" s="85"/>
      <c r="CQX13" s="85"/>
      <c r="CQY13" s="85"/>
      <c r="CQZ13" s="85"/>
      <c r="CRA13" s="85"/>
      <c r="CRB13" s="85"/>
      <c r="CRC13" s="85"/>
      <c r="CRD13" s="85"/>
      <c r="CRE13" s="85"/>
      <c r="CRF13" s="85"/>
      <c r="CRG13" s="85"/>
      <c r="CRH13" s="85"/>
      <c r="CRI13" s="85"/>
      <c r="CRJ13" s="85"/>
      <c r="CRK13" s="85"/>
      <c r="CRL13" s="85"/>
      <c r="CRM13" s="85"/>
      <c r="CRN13" s="85"/>
      <c r="CRO13" s="85"/>
      <c r="CRP13" s="85"/>
      <c r="CRQ13" s="85"/>
      <c r="CRR13" s="85"/>
      <c r="CRS13" s="85"/>
      <c r="CRT13" s="85"/>
      <c r="CRU13" s="85"/>
      <c r="CRV13" s="85"/>
      <c r="CRW13" s="85"/>
      <c r="CRX13" s="85"/>
      <c r="CRY13" s="85"/>
      <c r="CRZ13" s="85"/>
      <c r="CSA13" s="85"/>
      <c r="CSB13" s="85"/>
      <c r="CSC13" s="85"/>
      <c r="CSD13" s="85"/>
      <c r="CSE13" s="85"/>
      <c r="CSF13" s="85"/>
      <c r="CSG13" s="85"/>
      <c r="CSH13" s="85"/>
      <c r="CSI13" s="85"/>
      <c r="CSJ13" s="85"/>
      <c r="CSK13" s="85"/>
      <c r="CSL13" s="85"/>
      <c r="CSM13" s="85"/>
      <c r="CSN13" s="85"/>
      <c r="CSO13" s="85"/>
      <c r="CSP13" s="85"/>
      <c r="CSQ13" s="85"/>
      <c r="CSR13" s="85"/>
      <c r="CSS13" s="85"/>
      <c r="CST13" s="85"/>
      <c r="CSU13" s="85"/>
      <c r="CSV13" s="85"/>
      <c r="CSW13" s="85"/>
      <c r="CSX13" s="85"/>
      <c r="CSY13" s="85"/>
      <c r="CSZ13" s="85"/>
      <c r="CTA13" s="85"/>
      <c r="CTB13" s="85"/>
      <c r="CTC13" s="85"/>
      <c r="CTD13" s="85"/>
      <c r="CTE13" s="85"/>
      <c r="CTF13" s="85"/>
      <c r="CTG13" s="85"/>
      <c r="CTH13" s="85"/>
      <c r="CTI13" s="85"/>
      <c r="CTJ13" s="85"/>
      <c r="CTK13" s="85"/>
      <c r="CTL13" s="85"/>
      <c r="CTM13" s="85"/>
      <c r="CTN13" s="85"/>
      <c r="CTO13" s="85"/>
      <c r="CTP13" s="85"/>
      <c r="CTQ13" s="85"/>
      <c r="CTR13" s="85"/>
      <c r="CTS13" s="85"/>
      <c r="CTT13" s="85"/>
      <c r="CTU13" s="85"/>
      <c r="CTV13" s="85"/>
      <c r="CTW13" s="85"/>
      <c r="CTX13" s="85"/>
      <c r="CTY13" s="85"/>
      <c r="CTZ13" s="85"/>
      <c r="CUA13" s="85"/>
      <c r="CUB13" s="85"/>
      <c r="CUC13" s="85"/>
      <c r="CUD13" s="85"/>
      <c r="CUE13" s="85"/>
      <c r="CUF13" s="85"/>
      <c r="CUG13" s="85"/>
      <c r="CUH13" s="85"/>
      <c r="CUI13" s="85"/>
      <c r="CUJ13" s="85"/>
      <c r="CUK13" s="85"/>
      <c r="CUL13" s="85"/>
      <c r="CUM13" s="85"/>
      <c r="CUN13" s="85"/>
      <c r="CUO13" s="85"/>
      <c r="CUP13" s="85"/>
      <c r="CUQ13" s="85"/>
      <c r="CUR13" s="85"/>
      <c r="CUS13" s="85"/>
      <c r="CUT13" s="85"/>
      <c r="CUU13" s="85"/>
      <c r="CUV13" s="85"/>
      <c r="CUW13" s="85"/>
      <c r="CUX13" s="85"/>
      <c r="CUY13" s="85"/>
      <c r="CUZ13" s="85"/>
      <c r="CVA13" s="85"/>
      <c r="CVB13" s="85"/>
      <c r="CVC13" s="85"/>
      <c r="CVD13" s="85"/>
      <c r="CVE13" s="85"/>
      <c r="CVF13" s="85"/>
      <c r="CVG13" s="85"/>
      <c r="CVH13" s="85"/>
      <c r="CVI13" s="85"/>
      <c r="CVJ13" s="85"/>
      <c r="CVK13" s="85"/>
      <c r="CVL13" s="85"/>
      <c r="CVM13" s="85"/>
      <c r="CVN13" s="85"/>
      <c r="CVO13" s="85"/>
      <c r="CVP13" s="85"/>
      <c r="CVQ13" s="85"/>
      <c r="CVR13" s="85"/>
      <c r="CVS13" s="85"/>
      <c r="CVT13" s="85"/>
      <c r="CVU13" s="85"/>
      <c r="CVV13" s="85"/>
      <c r="CVW13" s="85"/>
      <c r="CVX13" s="85"/>
      <c r="CVY13" s="85"/>
      <c r="CVZ13" s="85"/>
      <c r="CWA13" s="85"/>
      <c r="CWB13" s="85"/>
      <c r="CWC13" s="85"/>
      <c r="CWD13" s="85"/>
      <c r="CWE13" s="85"/>
      <c r="CWF13" s="85"/>
      <c r="CWG13" s="85"/>
      <c r="CWH13" s="85"/>
      <c r="CWI13" s="85"/>
      <c r="CWJ13" s="85"/>
      <c r="CWK13" s="85"/>
      <c r="CWL13" s="85"/>
      <c r="CWM13" s="85"/>
      <c r="CWN13" s="85"/>
      <c r="CWO13" s="85"/>
      <c r="CWP13" s="85"/>
      <c r="CWQ13" s="85"/>
      <c r="CWR13" s="85"/>
      <c r="CWS13" s="85"/>
      <c r="CWT13" s="85"/>
      <c r="CWU13" s="85"/>
      <c r="CWV13" s="85"/>
      <c r="CWW13" s="85"/>
      <c r="CWX13" s="85"/>
      <c r="CWY13" s="85"/>
      <c r="CWZ13" s="85"/>
      <c r="CXA13" s="85"/>
      <c r="CXB13" s="85"/>
      <c r="CXC13" s="85"/>
      <c r="CXD13" s="85"/>
      <c r="CXE13" s="85"/>
      <c r="CXF13" s="85"/>
      <c r="CXG13" s="85"/>
      <c r="CXH13" s="85"/>
      <c r="CXI13" s="85"/>
      <c r="CXJ13" s="85"/>
      <c r="CXK13" s="85"/>
      <c r="CXL13" s="85"/>
      <c r="CXM13" s="85"/>
      <c r="CXN13" s="85"/>
      <c r="CXO13" s="85"/>
      <c r="CXP13" s="85"/>
      <c r="CXQ13" s="85"/>
      <c r="CXR13" s="85"/>
      <c r="CXS13" s="85"/>
      <c r="CXT13" s="85"/>
      <c r="CXU13" s="85"/>
      <c r="CXV13" s="85"/>
      <c r="CXW13" s="85"/>
      <c r="CXX13" s="85"/>
      <c r="CXY13" s="85"/>
      <c r="CXZ13" s="85"/>
      <c r="CYA13" s="85"/>
      <c r="CYB13" s="85"/>
      <c r="CYC13" s="85"/>
      <c r="CYD13" s="85"/>
      <c r="CYE13" s="85"/>
      <c r="CYF13" s="85"/>
      <c r="CYG13" s="85"/>
      <c r="CYH13" s="85"/>
      <c r="CYI13" s="85"/>
      <c r="CYJ13" s="85"/>
      <c r="CYK13" s="85"/>
      <c r="CYL13" s="85"/>
      <c r="CYM13" s="85"/>
      <c r="CYN13" s="85"/>
      <c r="CYO13" s="85"/>
      <c r="CYP13" s="85"/>
      <c r="CYQ13" s="85"/>
      <c r="CYR13" s="85"/>
      <c r="CYS13" s="85"/>
      <c r="CYT13" s="85"/>
      <c r="CYU13" s="85"/>
      <c r="CYV13" s="85"/>
      <c r="CYW13" s="85"/>
      <c r="CYX13" s="85"/>
      <c r="CYY13" s="85"/>
      <c r="CYZ13" s="85"/>
      <c r="CZA13" s="85"/>
      <c r="CZB13" s="85"/>
      <c r="CZC13" s="85"/>
      <c r="CZD13" s="85"/>
      <c r="CZE13" s="85"/>
      <c r="CZF13" s="85"/>
      <c r="CZG13" s="85"/>
      <c r="CZH13" s="85"/>
      <c r="CZI13" s="85"/>
      <c r="CZJ13" s="85"/>
      <c r="CZK13" s="85"/>
      <c r="CZL13" s="85"/>
      <c r="CZM13" s="85"/>
      <c r="CZN13" s="85"/>
      <c r="CZO13" s="85"/>
      <c r="CZP13" s="85"/>
      <c r="CZQ13" s="85"/>
      <c r="CZR13" s="85"/>
      <c r="CZS13" s="85"/>
      <c r="CZT13" s="85"/>
      <c r="CZU13" s="85"/>
      <c r="CZV13" s="85"/>
      <c r="CZW13" s="85"/>
      <c r="CZX13" s="85"/>
      <c r="CZY13" s="85"/>
      <c r="CZZ13" s="85"/>
      <c r="DAA13" s="85"/>
      <c r="DAB13" s="85"/>
      <c r="DAC13" s="85"/>
      <c r="DAD13" s="85"/>
      <c r="DAE13" s="85"/>
      <c r="DAF13" s="85"/>
      <c r="DAG13" s="85"/>
      <c r="DAH13" s="85"/>
      <c r="DAI13" s="85"/>
      <c r="DAJ13" s="85"/>
      <c r="DAK13" s="85"/>
      <c r="DAL13" s="85"/>
      <c r="DAM13" s="85"/>
      <c r="DAN13" s="85"/>
      <c r="DAO13" s="85"/>
      <c r="DAP13" s="85"/>
      <c r="DAQ13" s="85"/>
      <c r="DAR13" s="85"/>
      <c r="DAS13" s="85"/>
      <c r="DAT13" s="85"/>
      <c r="DAU13" s="85"/>
      <c r="DAV13" s="85"/>
      <c r="DAW13" s="85"/>
      <c r="DAX13" s="85"/>
      <c r="DAY13" s="85"/>
      <c r="DAZ13" s="85"/>
      <c r="DBA13" s="85"/>
      <c r="DBB13" s="85"/>
      <c r="DBC13" s="85"/>
      <c r="DBD13" s="85"/>
      <c r="DBE13" s="85"/>
      <c r="DBF13" s="85"/>
      <c r="DBG13" s="85"/>
      <c r="DBH13" s="85"/>
      <c r="DBI13" s="85"/>
      <c r="DBJ13" s="85"/>
      <c r="DBK13" s="85"/>
      <c r="DBL13" s="85"/>
      <c r="DBM13" s="85"/>
      <c r="DBN13" s="85"/>
      <c r="DBO13" s="85"/>
      <c r="DBP13" s="85"/>
      <c r="DBQ13" s="85"/>
      <c r="DBR13" s="85"/>
      <c r="DBS13" s="85"/>
      <c r="DBT13" s="85"/>
      <c r="DBU13" s="85"/>
      <c r="DBV13" s="85"/>
      <c r="DBW13" s="85"/>
      <c r="DBX13" s="85"/>
      <c r="DBY13" s="85"/>
      <c r="DBZ13" s="85"/>
      <c r="DCA13" s="85"/>
      <c r="DCB13" s="85"/>
      <c r="DCC13" s="85"/>
      <c r="DCD13" s="85"/>
      <c r="DCE13" s="85"/>
      <c r="DCF13" s="85"/>
      <c r="DCG13" s="85"/>
      <c r="DCH13" s="85"/>
      <c r="DCI13" s="85"/>
      <c r="DCJ13" s="85"/>
      <c r="DCK13" s="85"/>
      <c r="DCL13" s="85"/>
      <c r="DCM13" s="85"/>
      <c r="DCN13" s="85"/>
      <c r="DCO13" s="85"/>
      <c r="DCP13" s="85"/>
      <c r="DCQ13" s="85"/>
      <c r="DCR13" s="85"/>
      <c r="DCS13" s="85"/>
      <c r="DCT13" s="85"/>
      <c r="DCU13" s="85"/>
      <c r="DCV13" s="85"/>
      <c r="DCW13" s="85"/>
      <c r="DCX13" s="85"/>
      <c r="DCY13" s="85"/>
      <c r="DCZ13" s="85"/>
      <c r="DDA13" s="85"/>
      <c r="DDB13" s="85"/>
      <c r="DDC13" s="85"/>
      <c r="DDD13" s="85"/>
      <c r="DDE13" s="85"/>
      <c r="DDF13" s="85"/>
      <c r="DDG13" s="85"/>
      <c r="DDH13" s="85"/>
      <c r="DDI13" s="85"/>
      <c r="DDJ13" s="85"/>
      <c r="DDK13" s="85"/>
      <c r="DDL13" s="85"/>
      <c r="DDM13" s="85"/>
      <c r="DDN13" s="85"/>
      <c r="DDO13" s="85"/>
      <c r="DDP13" s="85"/>
      <c r="DDQ13" s="85"/>
      <c r="DDR13" s="85"/>
      <c r="DDS13" s="85"/>
      <c r="DDT13" s="85"/>
      <c r="DDU13" s="85"/>
      <c r="DDV13" s="85"/>
      <c r="DDW13" s="85"/>
      <c r="DDX13" s="85"/>
      <c r="DDY13" s="85"/>
      <c r="DDZ13" s="85"/>
      <c r="DEA13" s="85"/>
      <c r="DEB13" s="85"/>
      <c r="DEC13" s="85"/>
      <c r="DED13" s="85"/>
      <c r="DEE13" s="85"/>
      <c r="DEF13" s="85"/>
      <c r="DEG13" s="85"/>
      <c r="DEH13" s="85"/>
      <c r="DEI13" s="85"/>
      <c r="DEJ13" s="85"/>
      <c r="DEK13" s="85"/>
      <c r="DEL13" s="85"/>
      <c r="DEM13" s="85"/>
      <c r="DEN13" s="85"/>
      <c r="DEO13" s="85"/>
      <c r="DEP13" s="85"/>
      <c r="DEQ13" s="85"/>
      <c r="DER13" s="85"/>
      <c r="DES13" s="85"/>
      <c r="DET13" s="85"/>
      <c r="DEU13" s="85"/>
      <c r="DEV13" s="85"/>
      <c r="DEW13" s="85"/>
      <c r="DEX13" s="85"/>
      <c r="DEY13" s="85"/>
      <c r="DEZ13" s="85"/>
      <c r="DFA13" s="85"/>
      <c r="DFB13" s="85"/>
      <c r="DFC13" s="85"/>
      <c r="DFD13" s="85"/>
      <c r="DFE13" s="85"/>
      <c r="DFF13" s="85"/>
      <c r="DFG13" s="85"/>
      <c r="DFH13" s="85"/>
      <c r="DFI13" s="85"/>
      <c r="DFJ13" s="85"/>
      <c r="DFK13" s="85"/>
      <c r="DFL13" s="85"/>
      <c r="DFM13" s="85"/>
      <c r="DFN13" s="85"/>
      <c r="DFO13" s="85"/>
      <c r="DFP13" s="85"/>
      <c r="DFQ13" s="85"/>
      <c r="DFR13" s="85"/>
      <c r="DFS13" s="85"/>
      <c r="DFT13" s="85"/>
      <c r="DFU13" s="85"/>
      <c r="DFV13" s="85"/>
      <c r="DFW13" s="85"/>
      <c r="DFX13" s="85"/>
      <c r="DFY13" s="85"/>
      <c r="DFZ13" s="85"/>
      <c r="DGA13" s="85"/>
      <c r="DGB13" s="85"/>
      <c r="DGC13" s="85"/>
      <c r="DGD13" s="85"/>
      <c r="DGE13" s="85"/>
      <c r="DGF13" s="85"/>
      <c r="DGG13" s="85"/>
      <c r="DGH13" s="85"/>
      <c r="DGI13" s="85"/>
      <c r="DGJ13" s="85"/>
      <c r="DGK13" s="85"/>
      <c r="DGL13" s="85"/>
      <c r="DGM13" s="85"/>
      <c r="DGN13" s="85"/>
      <c r="DGO13" s="85"/>
      <c r="DGP13" s="85"/>
      <c r="DGQ13" s="85"/>
      <c r="DGR13" s="85"/>
      <c r="DGS13" s="85"/>
      <c r="DGT13" s="85"/>
      <c r="DGU13" s="85"/>
      <c r="DGV13" s="85"/>
      <c r="DGW13" s="85"/>
      <c r="DGX13" s="85"/>
      <c r="DGY13" s="85"/>
      <c r="DGZ13" s="85"/>
      <c r="DHA13" s="85"/>
      <c r="DHB13" s="85"/>
      <c r="DHC13" s="85"/>
      <c r="DHD13" s="85"/>
      <c r="DHE13" s="85"/>
      <c r="DHF13" s="85"/>
      <c r="DHG13" s="85"/>
      <c r="DHH13" s="85"/>
      <c r="DHI13" s="85"/>
      <c r="DHJ13" s="85"/>
      <c r="DHK13" s="85"/>
      <c r="DHL13" s="85"/>
      <c r="DHM13" s="85"/>
      <c r="DHN13" s="85"/>
      <c r="DHO13" s="85"/>
      <c r="DHP13" s="85"/>
      <c r="DHQ13" s="85"/>
      <c r="DHR13" s="85"/>
      <c r="DHS13" s="85"/>
      <c r="DHT13" s="85"/>
      <c r="DHU13" s="85"/>
      <c r="DHV13" s="85"/>
      <c r="DHW13" s="85"/>
      <c r="DHX13" s="85"/>
      <c r="DHY13" s="85"/>
      <c r="DHZ13" s="85"/>
      <c r="DIA13" s="85"/>
      <c r="DIB13" s="85"/>
      <c r="DIC13" s="85"/>
      <c r="DID13" s="85"/>
      <c r="DIE13" s="85"/>
      <c r="DIF13" s="85"/>
      <c r="DIG13" s="85"/>
      <c r="DIH13" s="85"/>
      <c r="DII13" s="85"/>
      <c r="DIJ13" s="85"/>
      <c r="DIK13" s="85"/>
      <c r="DIL13" s="85"/>
      <c r="DIM13" s="85"/>
      <c r="DIN13" s="85"/>
      <c r="DIO13" s="85"/>
      <c r="DIP13" s="85"/>
      <c r="DIQ13" s="85"/>
      <c r="DIR13" s="85"/>
      <c r="DIS13" s="85"/>
      <c r="DIT13" s="85"/>
      <c r="DIU13" s="85"/>
      <c r="DIV13" s="85"/>
      <c r="DIW13" s="85"/>
      <c r="DIX13" s="85"/>
      <c r="DIY13" s="85"/>
      <c r="DIZ13" s="85"/>
      <c r="DJA13" s="85"/>
      <c r="DJB13" s="85"/>
      <c r="DJC13" s="85"/>
      <c r="DJD13" s="85"/>
      <c r="DJE13" s="85"/>
      <c r="DJF13" s="85"/>
      <c r="DJG13" s="85"/>
      <c r="DJH13" s="85"/>
      <c r="DJI13" s="85"/>
      <c r="DJJ13" s="85"/>
      <c r="DJK13" s="85"/>
      <c r="DJL13" s="85"/>
      <c r="DJM13" s="85"/>
      <c r="DJN13" s="85"/>
      <c r="DJO13" s="85"/>
      <c r="DJP13" s="85"/>
      <c r="DJQ13" s="85"/>
      <c r="DJR13" s="85"/>
      <c r="DJS13" s="85"/>
      <c r="DJT13" s="85"/>
      <c r="DJU13" s="85"/>
      <c r="DJV13" s="85"/>
      <c r="DJW13" s="85"/>
      <c r="DJX13" s="85"/>
      <c r="DJY13" s="85"/>
      <c r="DJZ13" s="85"/>
      <c r="DKA13" s="85"/>
      <c r="DKB13" s="85"/>
      <c r="DKC13" s="85"/>
      <c r="DKD13" s="85"/>
      <c r="DKE13" s="85"/>
      <c r="DKF13" s="85"/>
      <c r="DKG13" s="85"/>
      <c r="DKH13" s="85"/>
      <c r="DKI13" s="85"/>
      <c r="DKJ13" s="85"/>
      <c r="DKK13" s="85"/>
      <c r="DKL13" s="85"/>
      <c r="DKM13" s="85"/>
      <c r="DKN13" s="85"/>
      <c r="DKO13" s="85"/>
      <c r="DKP13" s="85"/>
      <c r="DKQ13" s="85"/>
      <c r="DKR13" s="85"/>
      <c r="DKS13" s="85"/>
      <c r="DKT13" s="85"/>
      <c r="DKU13" s="85"/>
      <c r="DKV13" s="85"/>
      <c r="DKW13" s="85"/>
      <c r="DKX13" s="85"/>
      <c r="DKY13" s="85"/>
      <c r="DKZ13" s="85"/>
      <c r="DLA13" s="85"/>
      <c r="DLB13" s="85"/>
      <c r="DLC13" s="85"/>
      <c r="DLD13" s="85"/>
      <c r="DLE13" s="85"/>
      <c r="DLF13" s="85"/>
      <c r="DLG13" s="85"/>
      <c r="DLH13" s="85"/>
      <c r="DLI13" s="85"/>
      <c r="DLJ13" s="85"/>
      <c r="DLK13" s="85"/>
      <c r="DLL13" s="85"/>
      <c r="DLM13" s="85"/>
      <c r="DLN13" s="85"/>
      <c r="DLO13" s="85"/>
      <c r="DLP13" s="85"/>
      <c r="DLQ13" s="85"/>
      <c r="DLR13" s="85"/>
      <c r="DLS13" s="85"/>
      <c r="DLT13" s="85"/>
      <c r="DLU13" s="85"/>
      <c r="DLV13" s="85"/>
      <c r="DLW13" s="85"/>
      <c r="DLX13" s="85"/>
      <c r="DLY13" s="85"/>
      <c r="DLZ13" s="85"/>
      <c r="DMA13" s="85"/>
      <c r="DMB13" s="85"/>
      <c r="DMC13" s="85"/>
      <c r="DMD13" s="85"/>
      <c r="DME13" s="85"/>
      <c r="DMF13" s="85"/>
      <c r="DMG13" s="85"/>
      <c r="DMH13" s="85"/>
      <c r="DMI13" s="85"/>
      <c r="DMJ13" s="85"/>
      <c r="DMK13" s="85"/>
      <c r="DML13" s="85"/>
      <c r="DMM13" s="85"/>
      <c r="DMN13" s="85"/>
      <c r="DMO13" s="85"/>
      <c r="DMP13" s="85"/>
      <c r="DMQ13" s="85"/>
      <c r="DMR13" s="85"/>
      <c r="DMS13" s="85"/>
      <c r="DMT13" s="85"/>
      <c r="DMU13" s="85"/>
      <c r="DMV13" s="85"/>
      <c r="DMW13" s="85"/>
      <c r="DMX13" s="85"/>
      <c r="DMY13" s="85"/>
      <c r="DMZ13" s="85"/>
      <c r="DNA13" s="85"/>
      <c r="DNB13" s="85"/>
      <c r="DNC13" s="85"/>
      <c r="DND13" s="85"/>
      <c r="DNE13" s="85"/>
      <c r="DNF13" s="85"/>
      <c r="DNG13" s="85"/>
      <c r="DNH13" s="85"/>
      <c r="DNI13" s="85"/>
      <c r="DNJ13" s="85"/>
      <c r="DNK13" s="85"/>
      <c r="DNL13" s="85"/>
      <c r="DNM13" s="85"/>
      <c r="DNN13" s="85"/>
      <c r="DNO13" s="85"/>
      <c r="DNP13" s="85"/>
      <c r="DNQ13" s="85"/>
      <c r="DNR13" s="85"/>
      <c r="DNS13" s="85"/>
      <c r="DNT13" s="85"/>
      <c r="DNU13" s="85"/>
      <c r="DNV13" s="85"/>
      <c r="DNW13" s="85"/>
      <c r="DNX13" s="85"/>
      <c r="DNY13" s="85"/>
      <c r="DNZ13" s="85"/>
      <c r="DOA13" s="85"/>
      <c r="DOB13" s="85"/>
      <c r="DOC13" s="85"/>
      <c r="DOD13" s="85"/>
      <c r="DOE13" s="85"/>
      <c r="DOF13" s="85"/>
      <c r="DOG13" s="85"/>
      <c r="DOH13" s="85"/>
      <c r="DOI13" s="85"/>
      <c r="DOJ13" s="85"/>
      <c r="DOK13" s="85"/>
      <c r="DOL13" s="85"/>
      <c r="DOM13" s="85"/>
      <c r="DON13" s="85"/>
      <c r="DOO13" s="85"/>
      <c r="DOP13" s="85"/>
      <c r="DOQ13" s="85"/>
      <c r="DOR13" s="85"/>
      <c r="DOS13" s="85"/>
      <c r="DOT13" s="85"/>
      <c r="DOU13" s="85"/>
      <c r="DOV13" s="85"/>
      <c r="DOW13" s="85"/>
      <c r="DOX13" s="85"/>
      <c r="DOY13" s="85"/>
      <c r="DOZ13" s="85"/>
      <c r="DPA13" s="85"/>
      <c r="DPB13" s="85"/>
      <c r="DPC13" s="85"/>
      <c r="DPD13" s="85"/>
      <c r="DPE13" s="85"/>
      <c r="DPF13" s="85"/>
      <c r="DPG13" s="85"/>
      <c r="DPH13" s="85"/>
      <c r="DPI13" s="85"/>
      <c r="DPJ13" s="85"/>
      <c r="DPK13" s="85"/>
      <c r="DPL13" s="85"/>
      <c r="DPM13" s="85"/>
      <c r="DPN13" s="85"/>
      <c r="DPO13" s="85"/>
      <c r="DPP13" s="85"/>
      <c r="DPQ13" s="85"/>
      <c r="DPR13" s="85"/>
      <c r="DPS13" s="85"/>
      <c r="DPT13" s="85"/>
      <c r="DPU13" s="85"/>
      <c r="DPV13" s="85"/>
      <c r="DPW13" s="85"/>
      <c r="DPX13" s="85"/>
      <c r="DPY13" s="85"/>
      <c r="DPZ13" s="85"/>
      <c r="DQA13" s="85"/>
      <c r="DQB13" s="85"/>
      <c r="DQC13" s="85"/>
      <c r="DQD13" s="85"/>
      <c r="DQE13" s="85"/>
      <c r="DQF13" s="85"/>
      <c r="DQG13" s="85"/>
      <c r="DQH13" s="85"/>
      <c r="DQI13" s="85"/>
      <c r="DQJ13" s="85"/>
      <c r="DQK13" s="85"/>
      <c r="DQL13" s="85"/>
      <c r="DQM13" s="85"/>
      <c r="DQN13" s="85"/>
      <c r="DQO13" s="85"/>
      <c r="DQP13" s="85"/>
      <c r="DQQ13" s="85"/>
      <c r="DQR13" s="85"/>
      <c r="DQS13" s="85"/>
      <c r="DQT13" s="85"/>
      <c r="DQU13" s="85"/>
      <c r="DQV13" s="85"/>
      <c r="DQW13" s="85"/>
      <c r="DQX13" s="85"/>
      <c r="DQY13" s="85"/>
      <c r="DQZ13" s="85"/>
      <c r="DRA13" s="85"/>
      <c r="DRB13" s="85"/>
      <c r="DRC13" s="85"/>
      <c r="DRD13" s="85"/>
      <c r="DRE13" s="85"/>
      <c r="DRF13" s="85"/>
      <c r="DRG13" s="85"/>
      <c r="DRH13" s="85"/>
      <c r="DRI13" s="85"/>
      <c r="DRJ13" s="85"/>
      <c r="DRK13" s="85"/>
      <c r="DRL13" s="85"/>
      <c r="DRM13" s="85"/>
      <c r="DRN13" s="85"/>
      <c r="DRO13" s="85"/>
      <c r="DRP13" s="85"/>
      <c r="DRQ13" s="85"/>
      <c r="DRR13" s="85"/>
      <c r="DRS13" s="85"/>
      <c r="DRT13" s="85"/>
      <c r="DRU13" s="85"/>
      <c r="DRV13" s="85"/>
      <c r="DRW13" s="85"/>
      <c r="DRX13" s="85"/>
      <c r="DRY13" s="85"/>
      <c r="DRZ13" s="85"/>
      <c r="DSA13" s="85"/>
      <c r="DSB13" s="85"/>
      <c r="DSC13" s="85"/>
      <c r="DSD13" s="85"/>
      <c r="DSE13" s="85"/>
      <c r="DSF13" s="85"/>
      <c r="DSG13" s="85"/>
      <c r="DSH13" s="85"/>
      <c r="DSI13" s="85"/>
      <c r="DSJ13" s="85"/>
      <c r="DSK13" s="85"/>
      <c r="DSL13" s="85"/>
      <c r="DSM13" s="85"/>
      <c r="DSN13" s="85"/>
      <c r="DSO13" s="85"/>
      <c r="DSP13" s="85"/>
      <c r="DSQ13" s="85"/>
      <c r="DSR13" s="85"/>
      <c r="DSS13" s="85"/>
      <c r="DST13" s="85"/>
      <c r="DSU13" s="85"/>
      <c r="DSV13" s="85"/>
      <c r="DSW13" s="85"/>
      <c r="DSX13" s="85"/>
      <c r="DSY13" s="85"/>
      <c r="DSZ13" s="85"/>
      <c r="DTA13" s="85"/>
      <c r="DTB13" s="85"/>
      <c r="DTC13" s="85"/>
      <c r="DTD13" s="85"/>
      <c r="DTE13" s="85"/>
      <c r="DTF13" s="85"/>
      <c r="DTG13" s="85"/>
      <c r="DTH13" s="85"/>
      <c r="DTI13" s="85"/>
      <c r="DTJ13" s="85"/>
      <c r="DTK13" s="85"/>
      <c r="DTL13" s="85"/>
      <c r="DTM13" s="85"/>
      <c r="DTN13" s="85"/>
      <c r="DTO13" s="85"/>
      <c r="DTP13" s="85"/>
      <c r="DTQ13" s="85"/>
      <c r="DTR13" s="85"/>
      <c r="DTS13" s="85"/>
      <c r="DTT13" s="85"/>
      <c r="DTU13" s="85"/>
      <c r="DTV13" s="85"/>
      <c r="DTW13" s="85"/>
      <c r="DTX13" s="85"/>
      <c r="DTY13" s="85"/>
      <c r="DTZ13" s="85"/>
      <c r="DUA13" s="85"/>
      <c r="DUB13" s="85"/>
      <c r="DUC13" s="85"/>
      <c r="DUD13" s="85"/>
      <c r="DUE13" s="85"/>
      <c r="DUF13" s="85"/>
      <c r="DUG13" s="85"/>
      <c r="DUH13" s="85"/>
      <c r="DUI13" s="85"/>
      <c r="DUJ13" s="85"/>
      <c r="DUK13" s="85"/>
      <c r="DUL13" s="85"/>
      <c r="DUM13" s="85"/>
      <c r="DUN13" s="85"/>
      <c r="DUO13" s="85"/>
      <c r="DUP13" s="85"/>
      <c r="DUQ13" s="85"/>
      <c r="DUR13" s="85"/>
      <c r="DUS13" s="85"/>
      <c r="DUT13" s="85"/>
      <c r="DUU13" s="85"/>
      <c r="DUV13" s="85"/>
      <c r="DUW13" s="85"/>
      <c r="DUX13" s="85"/>
      <c r="DUY13" s="85"/>
      <c r="DUZ13" s="85"/>
      <c r="DVA13" s="85"/>
      <c r="DVB13" s="85"/>
      <c r="DVC13" s="85"/>
      <c r="DVD13" s="85"/>
      <c r="DVE13" s="85"/>
      <c r="DVF13" s="85"/>
      <c r="DVG13" s="85"/>
      <c r="DVH13" s="85"/>
      <c r="DVI13" s="85"/>
      <c r="DVJ13" s="85"/>
      <c r="DVK13" s="85"/>
      <c r="DVL13" s="85"/>
      <c r="DVM13" s="85"/>
      <c r="DVN13" s="85"/>
      <c r="DVO13" s="85"/>
      <c r="DVP13" s="85"/>
      <c r="DVQ13" s="85"/>
      <c r="DVR13" s="85"/>
      <c r="DVS13" s="85"/>
      <c r="DVT13" s="85"/>
      <c r="DVU13" s="85"/>
      <c r="DVV13" s="85"/>
      <c r="DVW13" s="85"/>
      <c r="DVX13" s="85"/>
      <c r="DVY13" s="85"/>
      <c r="DVZ13" s="85"/>
      <c r="DWA13" s="85"/>
      <c r="DWB13" s="85"/>
      <c r="DWC13" s="85"/>
      <c r="DWD13" s="85"/>
      <c r="DWE13" s="85"/>
      <c r="DWF13" s="85"/>
      <c r="DWG13" s="85"/>
      <c r="DWH13" s="85"/>
      <c r="DWI13" s="85"/>
      <c r="DWJ13" s="85"/>
      <c r="DWK13" s="85"/>
      <c r="DWL13" s="85"/>
      <c r="DWM13" s="85"/>
      <c r="DWN13" s="85"/>
      <c r="DWO13" s="85"/>
      <c r="DWP13" s="85"/>
      <c r="DWQ13" s="85"/>
      <c r="DWR13" s="85"/>
      <c r="DWS13" s="85"/>
      <c r="DWT13" s="85"/>
      <c r="DWU13" s="85"/>
      <c r="DWV13" s="85"/>
      <c r="DWW13" s="85"/>
      <c r="DWX13" s="85"/>
      <c r="DWY13" s="85"/>
      <c r="DWZ13" s="85"/>
      <c r="DXA13" s="85"/>
      <c r="DXB13" s="85"/>
      <c r="DXC13" s="85"/>
      <c r="DXD13" s="85"/>
      <c r="DXE13" s="85"/>
      <c r="DXF13" s="85"/>
      <c r="DXG13" s="85"/>
      <c r="DXH13" s="85"/>
      <c r="DXI13" s="85"/>
      <c r="DXJ13" s="85"/>
      <c r="DXK13" s="85"/>
      <c r="DXL13" s="85"/>
      <c r="DXM13" s="85"/>
      <c r="DXN13" s="85"/>
      <c r="DXO13" s="85"/>
      <c r="DXP13" s="85"/>
      <c r="DXQ13" s="85"/>
      <c r="DXR13" s="85"/>
      <c r="DXS13" s="85"/>
      <c r="DXT13" s="85"/>
      <c r="DXU13" s="85"/>
      <c r="DXV13" s="85"/>
      <c r="DXW13" s="85"/>
      <c r="DXX13" s="85"/>
      <c r="DXY13" s="85"/>
      <c r="DXZ13" s="85"/>
      <c r="DYA13" s="85"/>
      <c r="DYB13" s="85"/>
      <c r="DYC13" s="85"/>
      <c r="DYD13" s="85"/>
      <c r="DYE13" s="85"/>
      <c r="DYF13" s="85"/>
      <c r="DYG13" s="85"/>
      <c r="DYH13" s="85"/>
      <c r="DYI13" s="85"/>
      <c r="DYJ13" s="85"/>
      <c r="DYK13" s="85"/>
      <c r="DYL13" s="85"/>
      <c r="DYM13" s="85"/>
      <c r="DYN13" s="85"/>
      <c r="DYO13" s="85"/>
      <c r="DYP13" s="85"/>
      <c r="DYQ13" s="85"/>
      <c r="DYR13" s="85"/>
      <c r="DYS13" s="85"/>
      <c r="DYT13" s="85"/>
      <c r="DYU13" s="85"/>
      <c r="DYV13" s="85"/>
      <c r="DYW13" s="85"/>
      <c r="DYX13" s="85"/>
      <c r="DYY13" s="85"/>
      <c r="DYZ13" s="85"/>
      <c r="DZA13" s="85"/>
      <c r="DZB13" s="85"/>
      <c r="DZC13" s="85"/>
      <c r="DZD13" s="85"/>
      <c r="DZE13" s="85"/>
      <c r="DZF13" s="85"/>
      <c r="DZG13" s="85"/>
      <c r="DZH13" s="85"/>
      <c r="DZI13" s="85"/>
      <c r="DZJ13" s="85"/>
      <c r="DZK13" s="85"/>
      <c r="DZL13" s="85"/>
      <c r="DZM13" s="85"/>
      <c r="DZN13" s="85"/>
      <c r="DZO13" s="85"/>
      <c r="DZP13" s="85"/>
      <c r="DZQ13" s="85"/>
      <c r="DZR13" s="85"/>
      <c r="DZS13" s="85"/>
      <c r="DZT13" s="85"/>
      <c r="DZU13" s="85"/>
      <c r="DZV13" s="85"/>
      <c r="DZW13" s="85"/>
      <c r="DZX13" s="85"/>
      <c r="DZY13" s="85"/>
      <c r="DZZ13" s="85"/>
      <c r="EAA13" s="85"/>
      <c r="EAB13" s="85"/>
      <c r="EAC13" s="85"/>
      <c r="EAD13" s="85"/>
      <c r="EAE13" s="85"/>
      <c r="EAF13" s="85"/>
      <c r="EAG13" s="85"/>
      <c r="EAH13" s="85"/>
      <c r="EAI13" s="85"/>
      <c r="EAJ13" s="85"/>
      <c r="EAK13" s="85"/>
      <c r="EAL13" s="85"/>
      <c r="EAM13" s="85"/>
      <c r="EAN13" s="85"/>
      <c r="EAO13" s="85"/>
      <c r="EAP13" s="85"/>
      <c r="EAQ13" s="85"/>
      <c r="EAR13" s="85"/>
      <c r="EAS13" s="85"/>
      <c r="EAT13" s="85"/>
      <c r="EAU13" s="85"/>
      <c r="EAV13" s="85"/>
      <c r="EAW13" s="85"/>
      <c r="EAX13" s="85"/>
      <c r="EAY13" s="85"/>
      <c r="EAZ13" s="85"/>
      <c r="EBA13" s="85"/>
      <c r="EBB13" s="85"/>
      <c r="EBC13" s="85"/>
      <c r="EBD13" s="85"/>
      <c r="EBE13" s="85"/>
      <c r="EBF13" s="85"/>
      <c r="EBG13" s="85"/>
      <c r="EBH13" s="85"/>
      <c r="EBI13" s="85"/>
      <c r="EBJ13" s="85"/>
      <c r="EBK13" s="85"/>
      <c r="EBL13" s="85"/>
      <c r="EBM13" s="85"/>
      <c r="EBN13" s="85"/>
      <c r="EBO13" s="85"/>
      <c r="EBP13" s="85"/>
      <c r="EBQ13" s="85"/>
      <c r="EBR13" s="85"/>
      <c r="EBS13" s="85"/>
      <c r="EBT13" s="85"/>
      <c r="EBU13" s="85"/>
      <c r="EBV13" s="85"/>
      <c r="EBW13" s="85"/>
      <c r="EBX13" s="85"/>
      <c r="EBY13" s="85"/>
      <c r="EBZ13" s="85"/>
      <c r="ECA13" s="85"/>
      <c r="ECB13" s="85"/>
      <c r="ECC13" s="85"/>
      <c r="ECD13" s="85"/>
      <c r="ECE13" s="85"/>
      <c r="ECF13" s="85"/>
      <c r="ECG13" s="85"/>
      <c r="ECH13" s="85"/>
      <c r="ECI13" s="85"/>
      <c r="ECJ13" s="85"/>
      <c r="ECK13" s="85"/>
      <c r="ECL13" s="85"/>
      <c r="ECM13" s="85"/>
      <c r="ECN13" s="85"/>
      <c r="ECO13" s="85"/>
      <c r="ECP13" s="85"/>
      <c r="ECQ13" s="85"/>
      <c r="ECR13" s="85"/>
      <c r="ECS13" s="85"/>
      <c r="ECT13" s="85"/>
      <c r="ECU13" s="85"/>
      <c r="ECV13" s="85"/>
      <c r="ECW13" s="85"/>
      <c r="ECX13" s="85"/>
      <c r="ECY13" s="85"/>
      <c r="ECZ13" s="85"/>
      <c r="EDA13" s="85"/>
      <c r="EDB13" s="85"/>
      <c r="EDC13" s="85"/>
      <c r="EDD13" s="85"/>
      <c r="EDE13" s="85"/>
      <c r="EDF13" s="85"/>
      <c r="EDG13" s="85"/>
      <c r="EDH13" s="85"/>
      <c r="EDI13" s="85"/>
      <c r="EDJ13" s="85"/>
      <c r="EDK13" s="85"/>
      <c r="EDL13" s="85"/>
      <c r="EDM13" s="85"/>
      <c r="EDN13" s="85"/>
      <c r="EDO13" s="85"/>
      <c r="EDP13" s="85"/>
      <c r="EDQ13" s="85"/>
      <c r="EDR13" s="85"/>
      <c r="EDS13" s="85"/>
      <c r="EDT13" s="85"/>
      <c r="EDU13" s="85"/>
      <c r="EDV13" s="85"/>
      <c r="EDW13" s="85"/>
      <c r="EDX13" s="85"/>
      <c r="EDY13" s="85"/>
      <c r="EDZ13" s="85"/>
      <c r="EEA13" s="85"/>
      <c r="EEB13" s="85"/>
      <c r="EEC13" s="85"/>
      <c r="EED13" s="85"/>
      <c r="EEE13" s="85"/>
      <c r="EEF13" s="85"/>
      <c r="EEG13" s="85"/>
      <c r="EEH13" s="85"/>
      <c r="EEI13" s="85"/>
      <c r="EEJ13" s="85"/>
      <c r="EEK13" s="85"/>
      <c r="EEL13" s="85"/>
      <c r="EEM13" s="85"/>
      <c r="EEN13" s="85"/>
      <c r="EEO13" s="85"/>
      <c r="EEP13" s="85"/>
      <c r="EEQ13" s="85"/>
      <c r="EER13" s="85"/>
      <c r="EES13" s="85"/>
      <c r="EET13" s="85"/>
      <c r="EEU13" s="85"/>
      <c r="EEV13" s="85"/>
      <c r="EEW13" s="85"/>
      <c r="EEX13" s="85"/>
      <c r="EEY13" s="85"/>
      <c r="EEZ13" s="85"/>
      <c r="EFA13" s="85"/>
      <c r="EFB13" s="85"/>
      <c r="EFC13" s="85"/>
      <c r="EFD13" s="85"/>
      <c r="EFE13" s="85"/>
      <c r="EFF13" s="85"/>
      <c r="EFG13" s="85"/>
      <c r="EFH13" s="85"/>
      <c r="EFI13" s="85"/>
      <c r="EFJ13" s="85"/>
      <c r="EFK13" s="85"/>
      <c r="EFL13" s="85"/>
      <c r="EFM13" s="85"/>
      <c r="EFN13" s="85"/>
      <c r="EFO13" s="85"/>
      <c r="EFP13" s="85"/>
      <c r="EFQ13" s="85"/>
      <c r="EFR13" s="85"/>
      <c r="EFS13" s="85"/>
      <c r="EFT13" s="85"/>
      <c r="EFU13" s="85"/>
      <c r="EFV13" s="85"/>
      <c r="EFW13" s="85"/>
      <c r="EFX13" s="85"/>
      <c r="EFY13" s="85"/>
      <c r="EFZ13" s="85"/>
      <c r="EGA13" s="85"/>
      <c r="EGB13" s="85"/>
      <c r="EGC13" s="85"/>
      <c r="EGD13" s="85"/>
      <c r="EGE13" s="85"/>
      <c r="EGF13" s="85"/>
      <c r="EGG13" s="85"/>
      <c r="EGH13" s="85"/>
      <c r="EGI13" s="85"/>
      <c r="EGJ13" s="85"/>
      <c r="EGK13" s="85"/>
      <c r="EGL13" s="85"/>
      <c r="EGM13" s="85"/>
      <c r="EGN13" s="85"/>
      <c r="EGO13" s="85"/>
      <c r="EGP13" s="85"/>
      <c r="EGQ13" s="85"/>
      <c r="EGR13" s="85"/>
      <c r="EGS13" s="85"/>
      <c r="EGT13" s="85"/>
      <c r="EGU13" s="85"/>
      <c r="EGV13" s="85"/>
      <c r="EGW13" s="85"/>
      <c r="EGX13" s="85"/>
      <c r="EGY13" s="85"/>
      <c r="EGZ13" s="85"/>
      <c r="EHA13" s="85"/>
      <c r="EHB13" s="85"/>
      <c r="EHC13" s="85"/>
      <c r="EHD13" s="85"/>
      <c r="EHE13" s="85"/>
      <c r="EHF13" s="85"/>
      <c r="EHG13" s="85"/>
      <c r="EHH13" s="85"/>
      <c r="EHI13" s="85"/>
      <c r="EHJ13" s="85"/>
      <c r="EHK13" s="85"/>
      <c r="EHL13" s="85"/>
      <c r="EHM13" s="85"/>
      <c r="EHN13" s="85"/>
      <c r="EHO13" s="85"/>
      <c r="EHP13" s="85"/>
      <c r="EHQ13" s="85"/>
      <c r="EHR13" s="85"/>
      <c r="EHS13" s="85"/>
      <c r="EHT13" s="85"/>
      <c r="EHU13" s="85"/>
      <c r="EHV13" s="85"/>
      <c r="EHW13" s="85"/>
      <c r="EHX13" s="85"/>
      <c r="EHY13" s="85"/>
      <c r="EHZ13" s="85"/>
      <c r="EIA13" s="85"/>
      <c r="EIB13" s="85"/>
      <c r="EIC13" s="85"/>
      <c r="EID13" s="85"/>
      <c r="EIE13" s="85"/>
      <c r="EIF13" s="85"/>
      <c r="EIG13" s="85"/>
      <c r="EIH13" s="85"/>
      <c r="EII13" s="85"/>
      <c r="EIJ13" s="85"/>
      <c r="EIK13" s="85"/>
      <c r="EIL13" s="85"/>
      <c r="EIM13" s="85"/>
      <c r="EIN13" s="85"/>
      <c r="EIO13" s="85"/>
      <c r="EIP13" s="85"/>
      <c r="EIQ13" s="85"/>
      <c r="EIR13" s="85"/>
      <c r="EIS13" s="85"/>
      <c r="EIT13" s="85"/>
      <c r="EIU13" s="85"/>
      <c r="EIV13" s="85"/>
      <c r="EIW13" s="85"/>
      <c r="EIX13" s="85"/>
      <c r="EIY13" s="85"/>
      <c r="EIZ13" s="85"/>
      <c r="EJA13" s="85"/>
      <c r="EJB13" s="85"/>
      <c r="EJC13" s="85"/>
      <c r="EJD13" s="85"/>
      <c r="EJE13" s="85"/>
      <c r="EJF13" s="85"/>
      <c r="EJG13" s="85"/>
      <c r="EJH13" s="85"/>
      <c r="EJI13" s="85"/>
      <c r="EJJ13" s="85"/>
      <c r="EJK13" s="85"/>
      <c r="EJL13" s="85"/>
      <c r="EJM13" s="85"/>
      <c r="EJN13" s="85"/>
      <c r="EJO13" s="85"/>
      <c r="EJP13" s="85"/>
      <c r="EJQ13" s="85"/>
      <c r="EJR13" s="85"/>
      <c r="EJS13" s="85"/>
      <c r="EJT13" s="85"/>
      <c r="EJU13" s="85"/>
      <c r="EJV13" s="85"/>
      <c r="EJW13" s="85"/>
      <c r="EJX13" s="85"/>
      <c r="EJY13" s="85"/>
      <c r="EJZ13" s="85"/>
      <c r="EKA13" s="85"/>
      <c r="EKB13" s="85"/>
      <c r="EKC13" s="85"/>
      <c r="EKD13" s="85"/>
      <c r="EKE13" s="85"/>
      <c r="EKF13" s="85"/>
      <c r="EKG13" s="85"/>
      <c r="EKH13" s="85"/>
      <c r="EKI13" s="85"/>
      <c r="EKJ13" s="85"/>
      <c r="EKK13" s="85"/>
      <c r="EKL13" s="85"/>
      <c r="EKM13" s="85"/>
      <c r="EKN13" s="85"/>
      <c r="EKO13" s="85"/>
      <c r="EKP13" s="85"/>
      <c r="EKQ13" s="85"/>
      <c r="EKR13" s="85"/>
      <c r="EKS13" s="85"/>
      <c r="EKT13" s="85"/>
      <c r="EKU13" s="85"/>
      <c r="EKV13" s="85"/>
      <c r="EKW13" s="85"/>
      <c r="EKX13" s="85"/>
      <c r="EKY13" s="85"/>
      <c r="EKZ13" s="85"/>
      <c r="ELA13" s="85"/>
      <c r="ELB13" s="85"/>
      <c r="ELC13" s="85"/>
      <c r="ELD13" s="85"/>
      <c r="ELE13" s="85"/>
      <c r="ELF13" s="85"/>
      <c r="ELG13" s="85"/>
      <c r="ELH13" s="85"/>
      <c r="ELI13" s="85"/>
      <c r="ELJ13" s="85"/>
      <c r="ELK13" s="85"/>
      <c r="ELL13" s="85"/>
      <c r="ELM13" s="85"/>
      <c r="ELN13" s="85"/>
      <c r="ELO13" s="85"/>
      <c r="ELP13" s="85"/>
      <c r="ELQ13" s="85"/>
      <c r="ELR13" s="85"/>
      <c r="ELS13" s="85"/>
      <c r="ELT13" s="85"/>
      <c r="ELU13" s="85"/>
      <c r="ELV13" s="85"/>
      <c r="ELW13" s="85"/>
      <c r="ELX13" s="85"/>
      <c r="ELY13" s="85"/>
      <c r="ELZ13" s="85"/>
      <c r="EMA13" s="85"/>
      <c r="EMB13" s="85"/>
      <c r="EMC13" s="85"/>
      <c r="EMD13" s="85"/>
      <c r="EME13" s="85"/>
      <c r="EMF13" s="85"/>
      <c r="EMG13" s="85"/>
      <c r="EMH13" s="85"/>
      <c r="EMI13" s="85"/>
      <c r="EMJ13" s="85"/>
      <c r="EMK13" s="85"/>
      <c r="EML13" s="85"/>
      <c r="EMM13" s="85"/>
      <c r="EMN13" s="85"/>
      <c r="EMO13" s="85"/>
      <c r="EMP13" s="85"/>
      <c r="EMQ13" s="85"/>
      <c r="EMR13" s="85"/>
      <c r="EMS13" s="85"/>
      <c r="EMT13" s="85"/>
      <c r="EMU13" s="85"/>
      <c r="EMV13" s="85"/>
      <c r="EMW13" s="85"/>
      <c r="EMX13" s="85"/>
      <c r="EMY13" s="85"/>
      <c r="EMZ13" s="85"/>
      <c r="ENA13" s="85"/>
      <c r="ENB13" s="85"/>
      <c r="ENC13" s="85"/>
      <c r="END13" s="85"/>
      <c r="ENE13" s="85"/>
      <c r="ENF13" s="85"/>
      <c r="ENG13" s="85"/>
      <c r="ENH13" s="85"/>
      <c r="ENI13" s="85"/>
      <c r="ENJ13" s="85"/>
      <c r="ENK13" s="85"/>
      <c r="ENL13" s="85"/>
      <c r="ENM13" s="85"/>
      <c r="ENN13" s="85"/>
      <c r="ENO13" s="85"/>
      <c r="ENP13" s="85"/>
      <c r="ENQ13" s="85"/>
      <c r="ENR13" s="85"/>
      <c r="ENS13" s="85"/>
      <c r="ENT13" s="85"/>
      <c r="ENU13" s="85"/>
      <c r="ENV13" s="85"/>
      <c r="ENW13" s="85"/>
      <c r="ENX13" s="85"/>
      <c r="ENY13" s="85"/>
      <c r="ENZ13" s="85"/>
      <c r="EOA13" s="85"/>
      <c r="EOB13" s="85"/>
      <c r="EOC13" s="85"/>
      <c r="EOD13" s="85"/>
      <c r="EOE13" s="85"/>
      <c r="EOF13" s="85"/>
      <c r="EOG13" s="85"/>
      <c r="EOH13" s="85"/>
      <c r="EOI13" s="85"/>
      <c r="EOJ13" s="85"/>
      <c r="EOK13" s="85"/>
      <c r="EOL13" s="85"/>
      <c r="EOM13" s="85"/>
      <c r="EON13" s="85"/>
      <c r="EOO13" s="85"/>
      <c r="EOP13" s="85"/>
      <c r="EOQ13" s="85"/>
      <c r="EOR13" s="85"/>
      <c r="EOS13" s="85"/>
      <c r="EOT13" s="85"/>
      <c r="EOU13" s="85"/>
      <c r="EOV13" s="85"/>
      <c r="EOW13" s="85"/>
      <c r="EOX13" s="85"/>
      <c r="EOY13" s="85"/>
      <c r="EOZ13" s="85"/>
      <c r="EPA13" s="85"/>
      <c r="EPB13" s="85"/>
      <c r="EPC13" s="85"/>
      <c r="EPD13" s="85"/>
      <c r="EPE13" s="85"/>
      <c r="EPF13" s="85"/>
      <c r="EPG13" s="85"/>
      <c r="EPH13" s="85"/>
      <c r="EPI13" s="85"/>
      <c r="EPJ13" s="85"/>
      <c r="EPK13" s="85"/>
      <c r="EPL13" s="85"/>
      <c r="EPM13" s="85"/>
      <c r="EPN13" s="85"/>
      <c r="EPO13" s="85"/>
      <c r="EPP13" s="85"/>
      <c r="EPQ13" s="85"/>
      <c r="EPR13" s="85"/>
      <c r="EPS13" s="85"/>
      <c r="EPT13" s="85"/>
      <c r="EPU13" s="85"/>
      <c r="EPV13" s="85"/>
      <c r="EPW13" s="85"/>
      <c r="EPX13" s="85"/>
      <c r="EPY13" s="85"/>
      <c r="EPZ13" s="85"/>
      <c r="EQA13" s="85"/>
      <c r="EQB13" s="85"/>
      <c r="EQC13" s="85"/>
      <c r="EQD13" s="85"/>
      <c r="EQE13" s="85"/>
      <c r="EQF13" s="85"/>
      <c r="EQG13" s="85"/>
      <c r="EQH13" s="85"/>
      <c r="EQI13" s="85"/>
      <c r="EQJ13" s="85"/>
      <c r="EQK13" s="85"/>
      <c r="EQL13" s="85"/>
      <c r="EQM13" s="85"/>
      <c r="EQN13" s="85"/>
      <c r="EQO13" s="85"/>
      <c r="EQP13" s="85"/>
      <c r="EQQ13" s="85"/>
      <c r="EQR13" s="85"/>
      <c r="EQS13" s="85"/>
      <c r="EQT13" s="85"/>
      <c r="EQU13" s="85"/>
      <c r="EQV13" s="85"/>
      <c r="EQW13" s="85"/>
      <c r="EQX13" s="85"/>
      <c r="EQY13" s="85"/>
      <c r="EQZ13" s="85"/>
      <c r="ERA13" s="85"/>
      <c r="ERB13" s="85"/>
      <c r="ERC13" s="85"/>
      <c r="ERD13" s="85"/>
      <c r="ERE13" s="85"/>
      <c r="ERF13" s="85"/>
      <c r="ERG13" s="85"/>
      <c r="ERH13" s="85"/>
      <c r="ERI13" s="85"/>
      <c r="ERJ13" s="85"/>
      <c r="ERK13" s="85"/>
      <c r="ERL13" s="85"/>
      <c r="ERM13" s="85"/>
      <c r="ERN13" s="85"/>
      <c r="ERO13" s="85"/>
      <c r="ERP13" s="85"/>
      <c r="ERQ13" s="85"/>
      <c r="ERR13" s="85"/>
      <c r="ERS13" s="85"/>
      <c r="ERT13" s="85"/>
      <c r="ERU13" s="85"/>
      <c r="ERV13" s="85"/>
      <c r="ERW13" s="85"/>
      <c r="ERX13" s="85"/>
      <c r="ERY13" s="85"/>
      <c r="ERZ13" s="85"/>
      <c r="ESA13" s="85"/>
      <c r="ESB13" s="85"/>
      <c r="ESC13" s="85"/>
      <c r="ESD13" s="85"/>
      <c r="ESE13" s="85"/>
      <c r="ESF13" s="85"/>
      <c r="ESG13" s="85"/>
      <c r="ESH13" s="85"/>
      <c r="ESI13" s="85"/>
      <c r="ESJ13" s="85"/>
      <c r="ESK13" s="85"/>
      <c r="ESL13" s="85"/>
      <c r="ESM13" s="85"/>
      <c r="ESN13" s="85"/>
      <c r="ESO13" s="85"/>
      <c r="ESP13" s="85"/>
      <c r="ESQ13" s="85"/>
      <c r="ESR13" s="85"/>
      <c r="ESS13" s="85"/>
      <c r="EST13" s="85"/>
      <c r="ESU13" s="85"/>
      <c r="ESV13" s="85"/>
      <c r="ESW13" s="85"/>
      <c r="ESX13" s="85"/>
      <c r="ESY13" s="85"/>
      <c r="ESZ13" s="85"/>
      <c r="ETA13" s="85"/>
      <c r="ETB13" s="85"/>
      <c r="ETC13" s="85"/>
      <c r="ETD13" s="85"/>
      <c r="ETE13" s="85"/>
      <c r="ETF13" s="85"/>
      <c r="ETG13" s="85"/>
      <c r="ETH13" s="85"/>
      <c r="ETI13" s="85"/>
      <c r="ETJ13" s="85"/>
      <c r="ETK13" s="85"/>
      <c r="ETL13" s="85"/>
      <c r="ETM13" s="85"/>
      <c r="ETN13" s="85"/>
      <c r="ETO13" s="85"/>
      <c r="ETP13" s="85"/>
      <c r="ETQ13" s="85"/>
      <c r="ETR13" s="85"/>
      <c r="ETS13" s="85"/>
      <c r="ETT13" s="85"/>
      <c r="ETU13" s="85"/>
      <c r="ETV13" s="85"/>
      <c r="ETW13" s="85"/>
      <c r="ETX13" s="85"/>
      <c r="ETY13" s="85"/>
      <c r="ETZ13" s="85"/>
      <c r="EUA13" s="85"/>
      <c r="EUB13" s="85"/>
      <c r="EUC13" s="85"/>
      <c r="EUD13" s="85"/>
      <c r="EUE13" s="85"/>
      <c r="EUF13" s="85"/>
      <c r="EUG13" s="85"/>
      <c r="EUH13" s="85"/>
      <c r="EUI13" s="85"/>
      <c r="EUJ13" s="85"/>
      <c r="EUK13" s="85"/>
      <c r="EUL13" s="85"/>
      <c r="EUM13" s="85"/>
      <c r="EUN13" s="85"/>
      <c r="EUO13" s="85"/>
      <c r="EUP13" s="85"/>
      <c r="EUQ13" s="85"/>
      <c r="EUR13" s="85"/>
      <c r="EUS13" s="85"/>
      <c r="EUT13" s="85"/>
      <c r="EUU13" s="85"/>
      <c r="EUV13" s="85"/>
      <c r="EUW13" s="85"/>
      <c r="EUX13" s="85"/>
      <c r="EUY13" s="85"/>
      <c r="EUZ13" s="85"/>
      <c r="EVA13" s="85"/>
      <c r="EVB13" s="85"/>
      <c r="EVC13" s="85"/>
      <c r="EVD13" s="85"/>
      <c r="EVE13" s="85"/>
      <c r="EVF13" s="85"/>
      <c r="EVG13" s="85"/>
      <c r="EVH13" s="85"/>
      <c r="EVI13" s="85"/>
      <c r="EVJ13" s="85"/>
      <c r="EVK13" s="85"/>
      <c r="EVL13" s="85"/>
      <c r="EVM13" s="85"/>
      <c r="EVN13" s="85"/>
      <c r="EVO13" s="85"/>
      <c r="EVP13" s="85"/>
      <c r="EVQ13" s="85"/>
      <c r="EVR13" s="85"/>
      <c r="EVS13" s="85"/>
      <c r="EVT13" s="85"/>
      <c r="EVU13" s="85"/>
      <c r="EVV13" s="85"/>
      <c r="EVW13" s="85"/>
      <c r="EVX13" s="85"/>
      <c r="EVY13" s="85"/>
      <c r="EVZ13" s="85"/>
      <c r="EWA13" s="85"/>
      <c r="EWB13" s="85"/>
      <c r="EWC13" s="85"/>
      <c r="EWD13" s="85"/>
      <c r="EWE13" s="85"/>
      <c r="EWF13" s="85"/>
      <c r="EWG13" s="85"/>
      <c r="EWH13" s="85"/>
      <c r="EWI13" s="85"/>
      <c r="EWJ13" s="85"/>
      <c r="EWK13" s="85"/>
      <c r="EWL13" s="85"/>
      <c r="EWM13" s="85"/>
      <c r="EWN13" s="85"/>
      <c r="EWO13" s="85"/>
      <c r="EWP13" s="85"/>
      <c r="EWQ13" s="85"/>
      <c r="EWR13" s="85"/>
      <c r="EWS13" s="85"/>
      <c r="EWT13" s="85"/>
      <c r="EWU13" s="85"/>
      <c r="EWV13" s="85"/>
      <c r="EWW13" s="85"/>
      <c r="EWX13" s="85"/>
      <c r="EWY13" s="85"/>
      <c r="EWZ13" s="85"/>
      <c r="EXA13" s="85"/>
      <c r="EXB13" s="85"/>
      <c r="EXC13" s="85"/>
      <c r="EXD13" s="85"/>
      <c r="EXE13" s="85"/>
      <c r="EXF13" s="85"/>
      <c r="EXG13" s="85"/>
      <c r="EXH13" s="85"/>
      <c r="EXI13" s="85"/>
      <c r="EXJ13" s="85"/>
      <c r="EXK13" s="85"/>
      <c r="EXL13" s="85"/>
      <c r="EXM13" s="85"/>
      <c r="EXN13" s="85"/>
      <c r="EXO13" s="85"/>
      <c r="EXP13" s="85"/>
      <c r="EXQ13" s="85"/>
      <c r="EXR13" s="85"/>
      <c r="EXS13" s="85"/>
      <c r="EXT13" s="85"/>
      <c r="EXU13" s="85"/>
      <c r="EXV13" s="85"/>
      <c r="EXW13" s="85"/>
      <c r="EXX13" s="85"/>
      <c r="EXY13" s="85"/>
      <c r="EXZ13" s="85"/>
      <c r="EYA13" s="85"/>
      <c r="EYB13" s="85"/>
      <c r="EYC13" s="85"/>
      <c r="EYD13" s="85"/>
      <c r="EYE13" s="85"/>
      <c r="EYF13" s="85"/>
      <c r="EYG13" s="85"/>
      <c r="EYH13" s="85"/>
      <c r="EYI13" s="85"/>
      <c r="EYJ13" s="85"/>
      <c r="EYK13" s="85"/>
      <c r="EYL13" s="85"/>
      <c r="EYM13" s="85"/>
      <c r="EYN13" s="85"/>
      <c r="EYO13" s="85"/>
      <c r="EYP13" s="85"/>
      <c r="EYQ13" s="85"/>
      <c r="EYR13" s="85"/>
      <c r="EYS13" s="85"/>
      <c r="EYT13" s="85"/>
      <c r="EYU13" s="85"/>
      <c r="EYV13" s="85"/>
      <c r="EYW13" s="85"/>
      <c r="EYX13" s="85"/>
      <c r="EYY13" s="85"/>
      <c r="EYZ13" s="85"/>
      <c r="EZA13" s="85"/>
      <c r="EZB13" s="85"/>
      <c r="EZC13" s="85"/>
      <c r="EZD13" s="85"/>
      <c r="EZE13" s="85"/>
      <c r="EZF13" s="85"/>
      <c r="EZG13" s="85"/>
      <c r="EZH13" s="85"/>
      <c r="EZI13" s="85"/>
      <c r="EZJ13" s="85"/>
      <c r="EZK13" s="85"/>
      <c r="EZL13" s="85"/>
      <c r="EZM13" s="85"/>
      <c r="EZN13" s="85"/>
      <c r="EZO13" s="85"/>
      <c r="EZP13" s="85"/>
      <c r="EZQ13" s="85"/>
      <c r="EZR13" s="85"/>
      <c r="EZS13" s="85"/>
      <c r="EZT13" s="85"/>
      <c r="EZU13" s="85"/>
      <c r="EZV13" s="85"/>
      <c r="EZW13" s="85"/>
      <c r="EZX13" s="85"/>
      <c r="EZY13" s="85"/>
      <c r="EZZ13" s="85"/>
      <c r="FAA13" s="85"/>
      <c r="FAB13" s="85"/>
      <c r="FAC13" s="85"/>
      <c r="FAD13" s="85"/>
      <c r="FAE13" s="85"/>
      <c r="FAF13" s="85"/>
      <c r="FAG13" s="85"/>
      <c r="FAH13" s="85"/>
      <c r="FAI13" s="85"/>
      <c r="FAJ13" s="85"/>
      <c r="FAK13" s="85"/>
      <c r="FAL13" s="85"/>
      <c r="FAM13" s="85"/>
      <c r="FAN13" s="85"/>
      <c r="FAO13" s="85"/>
      <c r="FAP13" s="85"/>
      <c r="FAQ13" s="85"/>
      <c r="FAR13" s="85"/>
      <c r="FAS13" s="85"/>
      <c r="FAT13" s="85"/>
      <c r="FAU13" s="85"/>
      <c r="FAV13" s="85"/>
      <c r="FAW13" s="85"/>
      <c r="FAX13" s="85"/>
      <c r="FAY13" s="85"/>
      <c r="FAZ13" s="85"/>
      <c r="FBA13" s="85"/>
      <c r="FBB13" s="85"/>
      <c r="FBC13" s="85"/>
      <c r="FBD13" s="85"/>
      <c r="FBE13" s="85"/>
      <c r="FBF13" s="85"/>
      <c r="FBG13" s="85"/>
      <c r="FBH13" s="85"/>
      <c r="FBI13" s="85"/>
      <c r="FBJ13" s="85"/>
      <c r="FBK13" s="85"/>
      <c r="FBL13" s="85"/>
      <c r="FBM13" s="85"/>
      <c r="FBN13" s="85"/>
      <c r="FBO13" s="85"/>
      <c r="FBP13" s="85"/>
      <c r="FBQ13" s="85"/>
      <c r="FBR13" s="85"/>
      <c r="FBS13" s="85"/>
      <c r="FBT13" s="85"/>
      <c r="FBU13" s="85"/>
      <c r="FBV13" s="85"/>
      <c r="FBW13" s="85"/>
      <c r="FBX13" s="85"/>
      <c r="FBY13" s="85"/>
      <c r="FBZ13" s="85"/>
      <c r="FCA13" s="85"/>
      <c r="FCB13" s="85"/>
      <c r="FCC13" s="85"/>
      <c r="FCD13" s="85"/>
      <c r="FCE13" s="85"/>
      <c r="FCF13" s="85"/>
      <c r="FCG13" s="85"/>
      <c r="FCH13" s="85"/>
      <c r="FCI13" s="85"/>
      <c r="FCJ13" s="85"/>
      <c r="FCK13" s="85"/>
      <c r="FCL13" s="85"/>
      <c r="FCM13" s="85"/>
      <c r="FCN13" s="85"/>
      <c r="FCO13" s="85"/>
      <c r="FCP13" s="85"/>
      <c r="FCQ13" s="85"/>
      <c r="FCR13" s="85"/>
      <c r="FCS13" s="85"/>
      <c r="FCT13" s="85"/>
      <c r="FCU13" s="85"/>
      <c r="FCV13" s="85"/>
      <c r="FCW13" s="85"/>
      <c r="FCX13" s="85"/>
      <c r="FCY13" s="85"/>
      <c r="FCZ13" s="85"/>
      <c r="FDA13" s="85"/>
      <c r="FDB13" s="85"/>
      <c r="FDC13" s="85"/>
      <c r="FDD13" s="85"/>
      <c r="FDE13" s="85"/>
      <c r="FDF13" s="85"/>
      <c r="FDG13" s="85"/>
      <c r="FDH13" s="85"/>
      <c r="FDI13" s="85"/>
      <c r="FDJ13" s="85"/>
      <c r="FDK13" s="85"/>
      <c r="FDL13" s="85"/>
      <c r="FDM13" s="85"/>
      <c r="FDN13" s="85"/>
      <c r="FDO13" s="85"/>
      <c r="FDP13" s="85"/>
      <c r="FDQ13" s="85"/>
      <c r="FDR13" s="85"/>
      <c r="FDS13" s="85"/>
      <c r="FDT13" s="85"/>
      <c r="FDU13" s="85"/>
      <c r="FDV13" s="85"/>
      <c r="FDW13" s="85"/>
      <c r="FDX13" s="85"/>
      <c r="FDY13" s="85"/>
      <c r="FDZ13" s="85"/>
      <c r="FEA13" s="85"/>
      <c r="FEB13" s="85"/>
      <c r="FEC13" s="85"/>
      <c r="FED13" s="85"/>
      <c r="FEE13" s="85"/>
      <c r="FEF13" s="85"/>
      <c r="FEG13" s="85"/>
      <c r="FEH13" s="85"/>
      <c r="FEI13" s="85"/>
      <c r="FEJ13" s="85"/>
      <c r="FEK13" s="85"/>
      <c r="FEL13" s="85"/>
      <c r="FEM13" s="85"/>
      <c r="FEN13" s="85"/>
      <c r="FEO13" s="85"/>
      <c r="FEP13" s="85"/>
      <c r="FEQ13" s="85"/>
      <c r="FER13" s="85"/>
      <c r="FES13" s="85"/>
      <c r="FET13" s="85"/>
      <c r="FEU13" s="85"/>
      <c r="FEV13" s="85"/>
      <c r="FEW13" s="85"/>
      <c r="FEX13" s="85"/>
      <c r="FEY13" s="85"/>
      <c r="FEZ13" s="85"/>
      <c r="FFA13" s="85"/>
      <c r="FFB13" s="85"/>
      <c r="FFC13" s="85"/>
      <c r="FFD13" s="85"/>
      <c r="FFE13" s="85"/>
      <c r="FFF13" s="85"/>
      <c r="FFG13" s="85"/>
      <c r="FFH13" s="85"/>
      <c r="FFI13" s="85"/>
      <c r="FFJ13" s="85"/>
      <c r="FFK13" s="85"/>
      <c r="FFL13" s="85"/>
      <c r="FFM13" s="85"/>
      <c r="FFN13" s="85"/>
      <c r="FFO13" s="85"/>
      <c r="FFP13" s="85"/>
      <c r="FFQ13" s="85"/>
      <c r="FFR13" s="85"/>
      <c r="FFS13" s="85"/>
      <c r="FFT13" s="85"/>
      <c r="FFU13" s="85"/>
      <c r="FFV13" s="85"/>
      <c r="FFW13" s="85"/>
      <c r="FFX13" s="85"/>
      <c r="FFY13" s="85"/>
      <c r="FFZ13" s="85"/>
      <c r="FGA13" s="85"/>
      <c r="FGB13" s="85"/>
      <c r="FGC13" s="85"/>
      <c r="FGD13" s="85"/>
      <c r="FGE13" s="85"/>
      <c r="FGF13" s="85"/>
      <c r="FGG13" s="85"/>
      <c r="FGH13" s="85"/>
      <c r="FGI13" s="85"/>
      <c r="FGJ13" s="85"/>
      <c r="FGK13" s="85"/>
      <c r="FGL13" s="85"/>
      <c r="FGM13" s="85"/>
      <c r="FGN13" s="85"/>
      <c r="FGO13" s="85"/>
      <c r="FGP13" s="85"/>
      <c r="FGQ13" s="85"/>
      <c r="FGR13" s="85"/>
      <c r="FGS13" s="85"/>
      <c r="FGT13" s="85"/>
      <c r="FGU13" s="85"/>
      <c r="FGV13" s="85"/>
      <c r="FGW13" s="85"/>
      <c r="FGX13" s="85"/>
      <c r="FGY13" s="85"/>
      <c r="FGZ13" s="85"/>
      <c r="FHA13" s="85"/>
      <c r="FHB13" s="85"/>
      <c r="FHC13" s="85"/>
      <c r="FHD13" s="85"/>
      <c r="FHE13" s="85"/>
      <c r="FHF13" s="85"/>
      <c r="FHG13" s="85"/>
      <c r="FHH13" s="85"/>
      <c r="FHI13" s="85"/>
      <c r="FHJ13" s="85"/>
      <c r="FHK13" s="85"/>
      <c r="FHL13" s="85"/>
      <c r="FHM13" s="85"/>
      <c r="FHN13" s="85"/>
      <c r="FHO13" s="85"/>
      <c r="FHP13" s="85"/>
      <c r="FHQ13" s="85"/>
      <c r="FHR13" s="85"/>
      <c r="FHS13" s="85"/>
      <c r="FHT13" s="85"/>
      <c r="FHU13" s="85"/>
      <c r="FHV13" s="85"/>
      <c r="FHW13" s="85"/>
      <c r="FHX13" s="85"/>
      <c r="FHY13" s="85"/>
      <c r="FHZ13" s="85"/>
      <c r="FIA13" s="85"/>
      <c r="FIB13" s="85"/>
      <c r="FIC13" s="85"/>
      <c r="FID13" s="85"/>
      <c r="FIE13" s="85"/>
      <c r="FIF13" s="85"/>
      <c r="FIG13" s="85"/>
      <c r="FIH13" s="85"/>
      <c r="FII13" s="85"/>
      <c r="FIJ13" s="85"/>
      <c r="FIK13" s="85"/>
      <c r="FIL13" s="85"/>
      <c r="FIM13" s="85"/>
      <c r="FIN13" s="85"/>
      <c r="FIO13" s="85"/>
      <c r="FIP13" s="85"/>
      <c r="FIQ13" s="85"/>
      <c r="FIR13" s="85"/>
      <c r="FIS13" s="85"/>
      <c r="FIT13" s="85"/>
      <c r="FIU13" s="85"/>
      <c r="FIV13" s="85"/>
      <c r="FIW13" s="85"/>
      <c r="FIX13" s="85"/>
      <c r="FIY13" s="85"/>
      <c r="FIZ13" s="85"/>
      <c r="FJA13" s="85"/>
      <c r="FJB13" s="85"/>
      <c r="FJC13" s="85"/>
      <c r="FJD13" s="85"/>
      <c r="FJE13" s="85"/>
      <c r="FJF13" s="85"/>
      <c r="FJG13" s="85"/>
      <c r="FJH13" s="85"/>
      <c r="FJI13" s="85"/>
      <c r="FJJ13" s="85"/>
      <c r="FJK13" s="85"/>
      <c r="FJL13" s="85"/>
      <c r="FJM13" s="85"/>
      <c r="FJN13" s="85"/>
      <c r="FJO13" s="85"/>
      <c r="FJP13" s="85"/>
      <c r="FJQ13" s="85"/>
      <c r="FJR13" s="85"/>
      <c r="FJS13" s="85"/>
      <c r="FJT13" s="85"/>
      <c r="FJU13" s="85"/>
      <c r="FJV13" s="85"/>
      <c r="FJW13" s="85"/>
      <c r="FJX13" s="85"/>
      <c r="FJY13" s="85"/>
      <c r="FJZ13" s="85"/>
      <c r="FKA13" s="85"/>
      <c r="FKB13" s="85"/>
      <c r="FKC13" s="85"/>
      <c r="FKD13" s="85"/>
      <c r="FKE13" s="85"/>
      <c r="FKF13" s="85"/>
      <c r="FKG13" s="85"/>
      <c r="FKH13" s="85"/>
      <c r="FKI13" s="85"/>
      <c r="FKJ13" s="85"/>
      <c r="FKK13" s="85"/>
      <c r="FKL13" s="85"/>
      <c r="FKM13" s="85"/>
      <c r="FKN13" s="85"/>
      <c r="FKO13" s="85"/>
      <c r="FKP13" s="85"/>
      <c r="FKQ13" s="85"/>
      <c r="FKR13" s="85"/>
      <c r="FKS13" s="85"/>
      <c r="FKT13" s="85"/>
      <c r="FKU13" s="85"/>
      <c r="FKV13" s="85"/>
      <c r="FKW13" s="85"/>
      <c r="FKX13" s="85"/>
      <c r="FKY13" s="85"/>
      <c r="FKZ13" s="85"/>
      <c r="FLA13" s="85"/>
      <c r="FLB13" s="85"/>
      <c r="FLC13" s="85"/>
      <c r="FLD13" s="85"/>
      <c r="FLE13" s="85"/>
      <c r="FLF13" s="85"/>
      <c r="FLG13" s="85"/>
      <c r="FLH13" s="85"/>
      <c r="FLI13" s="85"/>
      <c r="FLJ13" s="85"/>
      <c r="FLK13" s="85"/>
      <c r="FLL13" s="85"/>
      <c r="FLM13" s="85"/>
      <c r="FLN13" s="85"/>
      <c r="FLO13" s="85"/>
      <c r="FLP13" s="85"/>
      <c r="FLQ13" s="85"/>
      <c r="FLR13" s="85"/>
      <c r="FLS13" s="85"/>
      <c r="FLT13" s="85"/>
      <c r="FLU13" s="85"/>
      <c r="FLV13" s="85"/>
      <c r="FLW13" s="85"/>
      <c r="FLX13" s="85"/>
      <c r="FLY13" s="85"/>
      <c r="FLZ13" s="85"/>
      <c r="FMA13" s="85"/>
      <c r="FMB13" s="85"/>
      <c r="FMC13" s="85"/>
      <c r="FMD13" s="85"/>
      <c r="FME13" s="85"/>
      <c r="FMF13" s="85"/>
      <c r="FMG13" s="85"/>
      <c r="FMH13" s="85"/>
      <c r="FMI13" s="85"/>
      <c r="FMJ13" s="85"/>
      <c r="FMK13" s="85"/>
      <c r="FML13" s="85"/>
      <c r="FMM13" s="85"/>
      <c r="FMN13" s="85"/>
      <c r="FMO13" s="85"/>
      <c r="FMP13" s="85"/>
      <c r="FMQ13" s="85"/>
      <c r="FMR13" s="85"/>
      <c r="FMS13" s="85"/>
      <c r="FMT13" s="85"/>
      <c r="FMU13" s="85"/>
      <c r="FMV13" s="85"/>
      <c r="FMW13" s="85"/>
      <c r="FMX13" s="85"/>
      <c r="FMY13" s="85"/>
      <c r="FMZ13" s="85"/>
      <c r="FNA13" s="85"/>
      <c r="FNB13" s="85"/>
      <c r="FNC13" s="85"/>
      <c r="FND13" s="85"/>
      <c r="FNE13" s="85"/>
      <c r="FNF13" s="85"/>
      <c r="FNG13" s="85"/>
      <c r="FNH13" s="85"/>
      <c r="FNI13" s="85"/>
      <c r="FNJ13" s="85"/>
      <c r="FNK13" s="85"/>
      <c r="FNL13" s="85"/>
      <c r="FNM13" s="85"/>
      <c r="FNN13" s="85"/>
      <c r="FNO13" s="85"/>
      <c r="FNP13" s="85"/>
      <c r="FNQ13" s="85"/>
      <c r="FNR13" s="85"/>
      <c r="FNS13" s="85"/>
      <c r="FNT13" s="85"/>
      <c r="FNU13" s="85"/>
      <c r="FNV13" s="85"/>
      <c r="FNW13" s="85"/>
      <c r="FNX13" s="85"/>
      <c r="FNY13" s="85"/>
      <c r="FNZ13" s="85"/>
      <c r="FOA13" s="85"/>
      <c r="FOB13" s="85"/>
      <c r="FOC13" s="85"/>
      <c r="FOD13" s="85"/>
      <c r="FOE13" s="85"/>
      <c r="FOF13" s="85"/>
      <c r="FOG13" s="85"/>
      <c r="FOH13" s="85"/>
      <c r="FOI13" s="85"/>
      <c r="FOJ13" s="85"/>
      <c r="FOK13" s="85"/>
      <c r="FOL13" s="85"/>
      <c r="FOM13" s="85"/>
      <c r="FON13" s="85"/>
      <c r="FOO13" s="85"/>
      <c r="FOP13" s="85"/>
      <c r="FOQ13" s="85"/>
      <c r="FOR13" s="85"/>
      <c r="FOS13" s="85"/>
      <c r="FOT13" s="85"/>
      <c r="FOU13" s="85"/>
      <c r="FOV13" s="85"/>
      <c r="FOW13" s="85"/>
      <c r="FOX13" s="85"/>
      <c r="FOY13" s="85"/>
      <c r="FOZ13" s="85"/>
      <c r="FPA13" s="85"/>
      <c r="FPB13" s="85"/>
      <c r="FPC13" s="85"/>
      <c r="FPD13" s="85"/>
      <c r="FPE13" s="85"/>
      <c r="FPF13" s="85"/>
      <c r="FPG13" s="85"/>
      <c r="FPH13" s="85"/>
      <c r="FPI13" s="85"/>
      <c r="FPJ13" s="85"/>
      <c r="FPK13" s="85"/>
      <c r="FPL13" s="85"/>
      <c r="FPM13" s="85"/>
      <c r="FPN13" s="85"/>
      <c r="FPO13" s="85"/>
      <c r="FPP13" s="85"/>
      <c r="FPQ13" s="85"/>
      <c r="FPR13" s="85"/>
      <c r="FPS13" s="85"/>
      <c r="FPT13" s="85"/>
      <c r="FPU13" s="85"/>
      <c r="FPV13" s="85"/>
      <c r="FPW13" s="85"/>
      <c r="FPX13" s="85"/>
      <c r="FPY13" s="85"/>
      <c r="FPZ13" s="85"/>
      <c r="FQA13" s="85"/>
      <c r="FQB13" s="85"/>
      <c r="FQC13" s="85"/>
      <c r="FQD13" s="85"/>
      <c r="FQE13" s="85"/>
      <c r="FQF13" s="85"/>
      <c r="FQG13" s="85"/>
      <c r="FQH13" s="85"/>
      <c r="FQI13" s="85"/>
      <c r="FQJ13" s="85"/>
      <c r="FQK13" s="85"/>
      <c r="FQL13" s="85"/>
      <c r="FQM13" s="85"/>
      <c r="FQN13" s="85"/>
      <c r="FQO13" s="85"/>
      <c r="FQP13" s="85"/>
      <c r="FQQ13" s="85"/>
      <c r="FQR13" s="85"/>
      <c r="FQS13" s="85"/>
      <c r="FQT13" s="85"/>
      <c r="FQU13" s="85"/>
      <c r="FQV13" s="85"/>
      <c r="FQW13" s="85"/>
      <c r="FQX13" s="85"/>
      <c r="FQY13" s="85"/>
      <c r="FQZ13" s="85"/>
      <c r="FRA13" s="85"/>
      <c r="FRB13" s="85"/>
      <c r="FRC13" s="85"/>
      <c r="FRD13" s="85"/>
      <c r="FRE13" s="85"/>
      <c r="FRF13" s="85"/>
      <c r="FRG13" s="85"/>
      <c r="FRH13" s="85"/>
      <c r="FRI13" s="85"/>
      <c r="FRJ13" s="85"/>
      <c r="FRK13" s="85"/>
      <c r="FRL13" s="85"/>
      <c r="FRM13" s="85"/>
      <c r="FRN13" s="85"/>
      <c r="FRO13" s="85"/>
      <c r="FRP13" s="85"/>
      <c r="FRQ13" s="85"/>
      <c r="FRR13" s="85"/>
      <c r="FRS13" s="85"/>
      <c r="FRT13" s="85"/>
      <c r="FRU13" s="85"/>
      <c r="FRV13" s="85"/>
      <c r="FRW13" s="85"/>
      <c r="FRX13" s="85"/>
      <c r="FRY13" s="85"/>
      <c r="FRZ13" s="85"/>
      <c r="FSA13" s="85"/>
      <c r="FSB13" s="85"/>
      <c r="FSC13" s="85"/>
      <c r="FSD13" s="85"/>
      <c r="FSE13" s="85"/>
      <c r="FSF13" s="85"/>
      <c r="FSG13" s="85"/>
      <c r="FSH13" s="85"/>
      <c r="FSI13" s="85"/>
      <c r="FSJ13" s="85"/>
      <c r="FSK13" s="85"/>
      <c r="FSL13" s="85"/>
      <c r="FSM13" s="85"/>
      <c r="FSN13" s="85"/>
      <c r="FSO13" s="85"/>
      <c r="FSP13" s="85"/>
      <c r="FSQ13" s="85"/>
      <c r="FSR13" s="85"/>
      <c r="FSS13" s="85"/>
      <c r="FST13" s="85"/>
      <c r="FSU13" s="85"/>
      <c r="FSV13" s="85"/>
      <c r="FSW13" s="85"/>
      <c r="FSX13" s="85"/>
      <c r="FSY13" s="85"/>
      <c r="FSZ13" s="85"/>
      <c r="FTA13" s="85"/>
      <c r="FTB13" s="85"/>
      <c r="FTC13" s="85"/>
      <c r="FTD13" s="85"/>
      <c r="FTE13" s="85"/>
      <c r="FTF13" s="85"/>
      <c r="FTG13" s="85"/>
      <c r="FTH13" s="85"/>
      <c r="FTI13" s="85"/>
      <c r="FTJ13" s="85"/>
      <c r="FTK13" s="85"/>
      <c r="FTL13" s="85"/>
      <c r="FTM13" s="85"/>
      <c r="FTN13" s="85"/>
      <c r="FTO13" s="85"/>
      <c r="FTP13" s="85"/>
      <c r="FTQ13" s="85"/>
      <c r="FTR13" s="85"/>
      <c r="FTS13" s="85"/>
      <c r="FTT13" s="85"/>
      <c r="FTU13" s="85"/>
      <c r="FTV13" s="85"/>
      <c r="FTW13" s="85"/>
      <c r="FTX13" s="85"/>
      <c r="FTY13" s="85"/>
      <c r="FTZ13" s="85"/>
      <c r="FUA13" s="85"/>
      <c r="FUB13" s="85"/>
      <c r="FUC13" s="85"/>
      <c r="FUD13" s="85"/>
      <c r="FUE13" s="85"/>
      <c r="FUF13" s="85"/>
      <c r="FUG13" s="85"/>
      <c r="FUH13" s="85"/>
      <c r="FUI13" s="85"/>
      <c r="FUJ13" s="85"/>
      <c r="FUK13" s="85"/>
      <c r="FUL13" s="85"/>
      <c r="FUM13" s="85"/>
      <c r="FUN13" s="85"/>
      <c r="FUO13" s="85"/>
      <c r="FUP13" s="85"/>
      <c r="FUQ13" s="85"/>
      <c r="FUR13" s="85"/>
      <c r="FUS13" s="85"/>
      <c r="FUT13" s="85"/>
      <c r="FUU13" s="85"/>
      <c r="FUV13" s="85"/>
      <c r="FUW13" s="85"/>
      <c r="FUX13" s="85"/>
      <c r="FUY13" s="85"/>
      <c r="FUZ13" s="85"/>
      <c r="FVA13" s="85"/>
      <c r="FVB13" s="85"/>
      <c r="FVC13" s="85"/>
      <c r="FVD13" s="85"/>
      <c r="FVE13" s="85"/>
      <c r="FVF13" s="85"/>
      <c r="FVG13" s="85"/>
      <c r="FVH13" s="85"/>
      <c r="FVI13" s="85"/>
      <c r="FVJ13" s="85"/>
      <c r="FVK13" s="85"/>
      <c r="FVL13" s="85"/>
      <c r="FVM13" s="85"/>
      <c r="FVN13" s="85"/>
      <c r="FVO13" s="85"/>
      <c r="FVP13" s="85"/>
      <c r="FVQ13" s="85"/>
      <c r="FVR13" s="85"/>
      <c r="FVS13" s="85"/>
      <c r="FVT13" s="85"/>
      <c r="FVU13" s="85"/>
      <c r="FVV13" s="85"/>
      <c r="FVW13" s="85"/>
      <c r="FVX13" s="85"/>
      <c r="FVY13" s="85"/>
      <c r="FVZ13" s="85"/>
      <c r="FWA13" s="85"/>
      <c r="FWB13" s="85"/>
      <c r="FWC13" s="85"/>
      <c r="FWD13" s="85"/>
      <c r="FWE13" s="85"/>
      <c r="FWF13" s="85"/>
      <c r="FWG13" s="85"/>
      <c r="FWH13" s="85"/>
      <c r="FWI13" s="85"/>
      <c r="FWJ13" s="85"/>
      <c r="FWK13" s="85"/>
      <c r="FWL13" s="85"/>
      <c r="FWM13" s="85"/>
      <c r="FWN13" s="85"/>
      <c r="FWO13" s="85"/>
      <c r="FWP13" s="85"/>
      <c r="FWQ13" s="85"/>
      <c r="FWR13" s="85"/>
      <c r="FWS13" s="85"/>
      <c r="FWT13" s="85"/>
      <c r="FWU13" s="85"/>
      <c r="FWV13" s="85"/>
      <c r="FWW13" s="85"/>
      <c r="FWX13" s="85"/>
      <c r="FWY13" s="85"/>
      <c r="FWZ13" s="85"/>
      <c r="FXA13" s="85"/>
      <c r="FXB13" s="85"/>
      <c r="FXC13" s="85"/>
      <c r="FXD13" s="85"/>
      <c r="FXE13" s="85"/>
      <c r="FXF13" s="85"/>
      <c r="FXG13" s="85"/>
      <c r="FXH13" s="85"/>
      <c r="FXI13" s="85"/>
      <c r="FXJ13" s="85"/>
      <c r="FXK13" s="85"/>
      <c r="FXL13" s="85"/>
      <c r="FXM13" s="85"/>
      <c r="FXN13" s="85"/>
      <c r="FXO13" s="85"/>
      <c r="FXP13" s="85"/>
      <c r="FXQ13" s="85"/>
      <c r="FXR13" s="85"/>
      <c r="FXS13" s="85"/>
      <c r="FXT13" s="85"/>
      <c r="FXU13" s="85"/>
      <c r="FXV13" s="85"/>
      <c r="FXW13" s="85"/>
      <c r="FXX13" s="85"/>
      <c r="FXY13" s="85"/>
      <c r="FXZ13" s="85"/>
      <c r="FYA13" s="85"/>
      <c r="FYB13" s="85"/>
      <c r="FYC13" s="85"/>
      <c r="FYD13" s="85"/>
      <c r="FYE13" s="85"/>
      <c r="FYF13" s="85"/>
      <c r="FYG13" s="85"/>
      <c r="FYH13" s="85"/>
      <c r="FYI13" s="85"/>
      <c r="FYJ13" s="85"/>
      <c r="FYK13" s="85"/>
      <c r="FYL13" s="85"/>
      <c r="FYM13" s="85"/>
      <c r="FYN13" s="85"/>
      <c r="FYO13" s="85"/>
      <c r="FYP13" s="85"/>
      <c r="FYQ13" s="85"/>
      <c r="FYR13" s="85"/>
      <c r="FYS13" s="85"/>
      <c r="FYT13" s="85"/>
      <c r="FYU13" s="85"/>
      <c r="FYV13" s="85"/>
      <c r="FYW13" s="85"/>
      <c r="FYX13" s="85"/>
      <c r="FYY13" s="85"/>
      <c r="FYZ13" s="85"/>
      <c r="FZA13" s="85"/>
      <c r="FZB13" s="85"/>
      <c r="FZC13" s="85"/>
      <c r="FZD13" s="85"/>
      <c r="FZE13" s="85"/>
      <c r="FZF13" s="85"/>
      <c r="FZG13" s="85"/>
      <c r="FZH13" s="85"/>
      <c r="FZI13" s="85"/>
      <c r="FZJ13" s="85"/>
      <c r="FZK13" s="85"/>
      <c r="FZL13" s="85"/>
      <c r="FZM13" s="85"/>
      <c r="FZN13" s="85"/>
      <c r="FZO13" s="85"/>
      <c r="FZP13" s="85"/>
      <c r="FZQ13" s="85"/>
      <c r="FZR13" s="85"/>
      <c r="FZS13" s="85"/>
      <c r="FZT13" s="85"/>
      <c r="FZU13" s="85"/>
      <c r="FZV13" s="85"/>
      <c r="FZW13" s="85"/>
      <c r="FZX13" s="85"/>
      <c r="FZY13" s="85"/>
      <c r="FZZ13" s="85"/>
      <c r="GAA13" s="85"/>
      <c r="GAB13" s="85"/>
      <c r="GAC13" s="85"/>
      <c r="GAD13" s="85"/>
      <c r="GAE13" s="85"/>
      <c r="GAF13" s="85"/>
      <c r="GAG13" s="85"/>
      <c r="GAH13" s="85"/>
      <c r="GAI13" s="85"/>
      <c r="GAJ13" s="85"/>
      <c r="GAK13" s="85"/>
      <c r="GAL13" s="85"/>
      <c r="GAM13" s="85"/>
      <c r="GAN13" s="85"/>
      <c r="GAO13" s="85"/>
      <c r="GAP13" s="85"/>
      <c r="GAQ13" s="85"/>
      <c r="GAR13" s="85"/>
      <c r="GAS13" s="85"/>
      <c r="GAT13" s="85"/>
      <c r="GAU13" s="85"/>
      <c r="GAV13" s="85"/>
      <c r="GAW13" s="85"/>
      <c r="GAX13" s="85"/>
      <c r="GAY13" s="85"/>
      <c r="GAZ13" s="85"/>
      <c r="GBA13" s="85"/>
      <c r="GBB13" s="85"/>
      <c r="GBC13" s="85"/>
      <c r="GBD13" s="85"/>
      <c r="GBE13" s="85"/>
      <c r="GBF13" s="85"/>
      <c r="GBG13" s="85"/>
      <c r="GBH13" s="85"/>
      <c r="GBI13" s="85"/>
      <c r="GBJ13" s="85"/>
      <c r="GBK13" s="85"/>
      <c r="GBL13" s="85"/>
      <c r="GBM13" s="85"/>
      <c r="GBN13" s="85"/>
      <c r="GBO13" s="85"/>
      <c r="GBP13" s="85"/>
      <c r="GBQ13" s="85"/>
      <c r="GBR13" s="85"/>
      <c r="GBS13" s="85"/>
      <c r="GBT13" s="85"/>
      <c r="GBU13" s="85"/>
      <c r="GBV13" s="85"/>
      <c r="GBW13" s="85"/>
      <c r="GBX13" s="85"/>
      <c r="GBY13" s="85"/>
      <c r="GBZ13" s="85"/>
      <c r="GCA13" s="85"/>
      <c r="GCB13" s="85"/>
      <c r="GCC13" s="85"/>
      <c r="GCD13" s="85"/>
      <c r="GCE13" s="85"/>
      <c r="GCF13" s="85"/>
      <c r="GCG13" s="85"/>
      <c r="GCH13" s="85"/>
      <c r="GCI13" s="85"/>
      <c r="GCJ13" s="85"/>
      <c r="GCK13" s="85"/>
      <c r="GCL13" s="85"/>
      <c r="GCM13" s="85"/>
      <c r="GCN13" s="85"/>
      <c r="GCO13" s="85"/>
      <c r="GCP13" s="85"/>
      <c r="GCQ13" s="85"/>
      <c r="GCR13" s="85"/>
      <c r="GCS13" s="85"/>
      <c r="GCT13" s="85"/>
      <c r="GCU13" s="85"/>
      <c r="GCV13" s="85"/>
      <c r="GCW13" s="85"/>
      <c r="GCX13" s="85"/>
      <c r="GCY13" s="85"/>
      <c r="GCZ13" s="85"/>
      <c r="GDA13" s="85"/>
      <c r="GDB13" s="85"/>
      <c r="GDC13" s="85"/>
      <c r="GDD13" s="85"/>
      <c r="GDE13" s="85"/>
      <c r="GDF13" s="85"/>
      <c r="GDG13" s="85"/>
      <c r="GDH13" s="85"/>
      <c r="GDI13" s="85"/>
      <c r="GDJ13" s="85"/>
      <c r="GDK13" s="85"/>
      <c r="GDL13" s="85"/>
      <c r="GDM13" s="85"/>
      <c r="GDN13" s="85"/>
      <c r="GDO13" s="85"/>
      <c r="GDP13" s="85"/>
      <c r="GDQ13" s="85"/>
      <c r="GDR13" s="85"/>
      <c r="GDS13" s="85"/>
      <c r="GDT13" s="85"/>
      <c r="GDU13" s="85"/>
      <c r="GDV13" s="85"/>
      <c r="GDW13" s="85"/>
      <c r="GDX13" s="85"/>
      <c r="GDY13" s="85"/>
      <c r="GDZ13" s="85"/>
      <c r="GEA13" s="85"/>
      <c r="GEB13" s="85"/>
      <c r="GEC13" s="85"/>
      <c r="GED13" s="85"/>
      <c r="GEE13" s="85"/>
      <c r="GEF13" s="85"/>
      <c r="GEG13" s="85"/>
      <c r="GEH13" s="85"/>
      <c r="GEI13" s="85"/>
      <c r="GEJ13" s="85"/>
      <c r="GEK13" s="85"/>
      <c r="GEL13" s="85"/>
      <c r="GEM13" s="85"/>
      <c r="GEN13" s="85"/>
      <c r="GEO13" s="85"/>
      <c r="GEP13" s="85"/>
      <c r="GEQ13" s="85"/>
      <c r="GER13" s="85"/>
      <c r="GES13" s="85"/>
      <c r="GET13" s="85"/>
      <c r="GEU13" s="85"/>
      <c r="GEV13" s="85"/>
      <c r="GEW13" s="85"/>
      <c r="GEX13" s="85"/>
      <c r="GEY13" s="85"/>
      <c r="GEZ13" s="85"/>
      <c r="GFA13" s="85"/>
      <c r="GFB13" s="85"/>
      <c r="GFC13" s="85"/>
      <c r="GFD13" s="85"/>
      <c r="GFE13" s="85"/>
      <c r="GFF13" s="85"/>
      <c r="GFG13" s="85"/>
      <c r="GFH13" s="85"/>
      <c r="GFI13" s="85"/>
      <c r="GFJ13" s="85"/>
      <c r="GFK13" s="85"/>
      <c r="GFL13" s="85"/>
      <c r="GFM13" s="85"/>
      <c r="GFN13" s="85"/>
      <c r="GFO13" s="85"/>
      <c r="GFP13" s="85"/>
      <c r="GFQ13" s="85"/>
      <c r="GFR13" s="85"/>
      <c r="GFS13" s="85"/>
      <c r="GFT13" s="85"/>
      <c r="GFU13" s="85"/>
      <c r="GFV13" s="85"/>
      <c r="GFW13" s="85"/>
      <c r="GFX13" s="85"/>
      <c r="GFY13" s="85"/>
      <c r="GFZ13" s="85"/>
      <c r="GGA13" s="85"/>
      <c r="GGB13" s="85"/>
      <c r="GGC13" s="85"/>
      <c r="GGD13" s="85"/>
      <c r="GGE13" s="85"/>
      <c r="GGF13" s="85"/>
      <c r="GGG13" s="85"/>
      <c r="GGH13" s="85"/>
      <c r="GGI13" s="85"/>
      <c r="GGJ13" s="85"/>
      <c r="GGK13" s="85"/>
      <c r="GGL13" s="85"/>
      <c r="GGM13" s="85"/>
      <c r="GGN13" s="85"/>
      <c r="GGO13" s="85"/>
      <c r="GGP13" s="85"/>
      <c r="GGQ13" s="85"/>
      <c r="GGR13" s="85"/>
      <c r="GGS13" s="85"/>
      <c r="GGT13" s="85"/>
      <c r="GGU13" s="85"/>
      <c r="GGV13" s="85"/>
      <c r="GGW13" s="85"/>
      <c r="GGX13" s="85"/>
      <c r="GGY13" s="85"/>
      <c r="GGZ13" s="85"/>
      <c r="GHA13" s="85"/>
      <c r="GHB13" s="85"/>
      <c r="GHC13" s="85"/>
      <c r="GHD13" s="85"/>
      <c r="GHE13" s="85"/>
      <c r="GHF13" s="85"/>
      <c r="GHG13" s="85"/>
      <c r="GHH13" s="85"/>
      <c r="GHI13" s="85"/>
      <c r="GHJ13" s="85"/>
      <c r="GHK13" s="85"/>
      <c r="GHL13" s="85"/>
      <c r="GHM13" s="85"/>
      <c r="GHN13" s="85"/>
      <c r="GHO13" s="85"/>
      <c r="GHP13" s="85"/>
      <c r="GHQ13" s="85"/>
      <c r="GHR13" s="85"/>
      <c r="GHS13" s="85"/>
      <c r="GHT13" s="85"/>
      <c r="GHU13" s="85"/>
      <c r="GHV13" s="85"/>
      <c r="GHW13" s="85"/>
      <c r="GHX13" s="85"/>
      <c r="GHY13" s="85"/>
      <c r="GHZ13" s="85"/>
      <c r="GIA13" s="85"/>
      <c r="GIB13" s="85"/>
      <c r="GIC13" s="85"/>
      <c r="GID13" s="85"/>
      <c r="GIE13" s="85"/>
      <c r="GIF13" s="85"/>
      <c r="GIG13" s="85"/>
      <c r="GIH13" s="85"/>
      <c r="GII13" s="85"/>
      <c r="GIJ13" s="85"/>
      <c r="GIK13" s="85"/>
      <c r="GIL13" s="85"/>
      <c r="GIM13" s="85"/>
      <c r="GIN13" s="85"/>
      <c r="GIO13" s="85"/>
      <c r="GIP13" s="85"/>
      <c r="GIQ13" s="85"/>
      <c r="GIR13" s="85"/>
      <c r="GIS13" s="85"/>
      <c r="GIT13" s="85"/>
      <c r="GIU13" s="85"/>
      <c r="GIV13" s="85"/>
      <c r="GIW13" s="85"/>
      <c r="GIX13" s="85"/>
      <c r="GIY13" s="85"/>
      <c r="GIZ13" s="85"/>
      <c r="GJA13" s="85"/>
      <c r="GJB13" s="85"/>
      <c r="GJC13" s="85"/>
      <c r="GJD13" s="85"/>
      <c r="GJE13" s="85"/>
      <c r="GJF13" s="85"/>
      <c r="GJG13" s="85"/>
      <c r="GJH13" s="85"/>
      <c r="GJI13" s="85"/>
      <c r="GJJ13" s="85"/>
      <c r="GJK13" s="85"/>
      <c r="GJL13" s="85"/>
      <c r="GJM13" s="85"/>
      <c r="GJN13" s="85"/>
      <c r="GJO13" s="85"/>
      <c r="GJP13" s="85"/>
      <c r="GJQ13" s="85"/>
      <c r="GJR13" s="85"/>
      <c r="GJS13" s="85"/>
      <c r="GJT13" s="85"/>
      <c r="GJU13" s="85"/>
      <c r="GJV13" s="85"/>
      <c r="GJW13" s="85"/>
      <c r="GJX13" s="85"/>
      <c r="GJY13" s="85"/>
      <c r="GJZ13" s="85"/>
      <c r="GKA13" s="85"/>
      <c r="GKB13" s="85"/>
      <c r="GKC13" s="85"/>
      <c r="GKD13" s="85"/>
      <c r="GKE13" s="85"/>
      <c r="GKF13" s="85"/>
      <c r="GKG13" s="85"/>
      <c r="GKH13" s="85"/>
      <c r="GKI13" s="85"/>
      <c r="GKJ13" s="85"/>
      <c r="GKK13" s="85"/>
      <c r="GKL13" s="85"/>
      <c r="GKM13" s="85"/>
      <c r="GKN13" s="85"/>
      <c r="GKO13" s="85"/>
      <c r="GKP13" s="85"/>
      <c r="GKQ13" s="85"/>
      <c r="GKR13" s="85"/>
      <c r="GKS13" s="85"/>
      <c r="GKT13" s="85"/>
      <c r="GKU13" s="85"/>
      <c r="GKV13" s="85"/>
      <c r="GKW13" s="85"/>
      <c r="GKX13" s="85"/>
      <c r="GKY13" s="85"/>
      <c r="GKZ13" s="85"/>
      <c r="GLA13" s="85"/>
      <c r="GLB13" s="85"/>
      <c r="GLC13" s="85"/>
      <c r="GLD13" s="85"/>
      <c r="GLE13" s="85"/>
      <c r="GLF13" s="85"/>
      <c r="GLG13" s="85"/>
      <c r="GLH13" s="85"/>
      <c r="GLI13" s="85"/>
      <c r="GLJ13" s="85"/>
      <c r="GLK13" s="85"/>
      <c r="GLL13" s="85"/>
      <c r="GLM13" s="85"/>
      <c r="GLN13" s="85"/>
      <c r="GLO13" s="85"/>
      <c r="GLP13" s="85"/>
      <c r="GLQ13" s="85"/>
      <c r="GLR13" s="85"/>
      <c r="GLS13" s="85"/>
      <c r="GLT13" s="85"/>
      <c r="GLU13" s="85"/>
      <c r="GLV13" s="85"/>
      <c r="GLW13" s="85"/>
      <c r="GLX13" s="85"/>
      <c r="GLY13" s="85"/>
      <c r="GLZ13" s="85"/>
      <c r="GMA13" s="85"/>
      <c r="GMB13" s="85"/>
      <c r="GMC13" s="85"/>
      <c r="GMD13" s="85"/>
      <c r="GME13" s="85"/>
      <c r="GMF13" s="85"/>
      <c r="GMG13" s="85"/>
      <c r="GMH13" s="85"/>
      <c r="GMI13" s="85"/>
      <c r="GMJ13" s="85"/>
      <c r="GMK13" s="85"/>
      <c r="GML13" s="85"/>
      <c r="GMM13" s="85"/>
      <c r="GMN13" s="85"/>
      <c r="GMO13" s="85"/>
      <c r="GMP13" s="85"/>
      <c r="GMQ13" s="85"/>
      <c r="GMR13" s="85"/>
      <c r="GMS13" s="85"/>
      <c r="GMT13" s="85"/>
      <c r="GMU13" s="85"/>
      <c r="GMV13" s="85"/>
      <c r="GMW13" s="85"/>
      <c r="GMX13" s="85"/>
      <c r="GMY13" s="85"/>
      <c r="GMZ13" s="85"/>
      <c r="GNA13" s="85"/>
      <c r="GNB13" s="85"/>
      <c r="GNC13" s="85"/>
      <c r="GND13" s="85"/>
      <c r="GNE13" s="85"/>
      <c r="GNF13" s="85"/>
      <c r="GNG13" s="85"/>
      <c r="GNH13" s="85"/>
      <c r="GNI13" s="85"/>
      <c r="GNJ13" s="85"/>
      <c r="GNK13" s="85"/>
      <c r="GNL13" s="85"/>
      <c r="GNM13" s="85"/>
      <c r="GNN13" s="85"/>
      <c r="GNO13" s="85"/>
      <c r="GNP13" s="85"/>
      <c r="GNQ13" s="85"/>
      <c r="GNR13" s="85"/>
      <c r="GNS13" s="85"/>
      <c r="GNT13" s="85"/>
      <c r="GNU13" s="85"/>
      <c r="GNV13" s="85"/>
      <c r="GNW13" s="85"/>
      <c r="GNX13" s="85"/>
      <c r="GNY13" s="85"/>
      <c r="GNZ13" s="85"/>
      <c r="GOA13" s="85"/>
      <c r="GOB13" s="85"/>
      <c r="GOC13" s="85"/>
      <c r="GOD13" s="85"/>
      <c r="GOE13" s="85"/>
      <c r="GOF13" s="85"/>
      <c r="GOG13" s="85"/>
      <c r="GOH13" s="85"/>
      <c r="GOI13" s="85"/>
      <c r="GOJ13" s="85"/>
      <c r="GOK13" s="85"/>
      <c r="GOL13" s="85"/>
      <c r="GOM13" s="85"/>
      <c r="GON13" s="85"/>
      <c r="GOO13" s="85"/>
      <c r="GOP13" s="85"/>
      <c r="GOQ13" s="85"/>
      <c r="GOR13" s="85"/>
      <c r="GOS13" s="85"/>
      <c r="GOT13" s="85"/>
      <c r="GOU13" s="85"/>
      <c r="GOV13" s="85"/>
      <c r="GOW13" s="85"/>
      <c r="GOX13" s="85"/>
      <c r="GOY13" s="85"/>
      <c r="GOZ13" s="85"/>
      <c r="GPA13" s="85"/>
      <c r="GPB13" s="85"/>
      <c r="GPC13" s="85"/>
      <c r="GPD13" s="85"/>
      <c r="GPE13" s="85"/>
      <c r="GPF13" s="85"/>
      <c r="GPG13" s="85"/>
      <c r="GPH13" s="85"/>
      <c r="GPI13" s="85"/>
      <c r="GPJ13" s="85"/>
      <c r="GPK13" s="85"/>
      <c r="GPL13" s="85"/>
      <c r="GPM13" s="85"/>
      <c r="GPN13" s="85"/>
      <c r="GPO13" s="85"/>
      <c r="GPP13" s="85"/>
      <c r="GPQ13" s="85"/>
      <c r="GPR13" s="85"/>
      <c r="GPS13" s="85"/>
      <c r="GPT13" s="85"/>
      <c r="GPU13" s="85"/>
      <c r="GPV13" s="85"/>
      <c r="GPW13" s="85"/>
      <c r="GPX13" s="85"/>
      <c r="GPY13" s="85"/>
      <c r="GPZ13" s="85"/>
      <c r="GQA13" s="85"/>
      <c r="GQB13" s="85"/>
      <c r="GQC13" s="85"/>
      <c r="GQD13" s="85"/>
      <c r="GQE13" s="85"/>
      <c r="GQF13" s="85"/>
      <c r="GQG13" s="85"/>
      <c r="GQH13" s="85"/>
      <c r="GQI13" s="85"/>
      <c r="GQJ13" s="85"/>
      <c r="GQK13" s="85"/>
      <c r="GQL13" s="85"/>
      <c r="GQM13" s="85"/>
      <c r="GQN13" s="85"/>
      <c r="GQO13" s="85"/>
      <c r="GQP13" s="85"/>
      <c r="GQQ13" s="85"/>
      <c r="GQR13" s="85"/>
      <c r="GQS13" s="85"/>
      <c r="GQT13" s="85"/>
      <c r="GQU13" s="85"/>
      <c r="GQV13" s="85"/>
      <c r="GQW13" s="85"/>
      <c r="GQX13" s="85"/>
      <c r="GQY13" s="85"/>
      <c r="GQZ13" s="85"/>
      <c r="GRA13" s="85"/>
      <c r="GRB13" s="85"/>
      <c r="GRC13" s="85"/>
      <c r="GRD13" s="85"/>
      <c r="GRE13" s="85"/>
      <c r="GRF13" s="85"/>
      <c r="GRG13" s="85"/>
      <c r="GRH13" s="85"/>
      <c r="GRI13" s="85"/>
      <c r="GRJ13" s="85"/>
      <c r="GRK13" s="85"/>
      <c r="GRL13" s="85"/>
      <c r="GRM13" s="85"/>
      <c r="GRN13" s="85"/>
      <c r="GRO13" s="85"/>
      <c r="GRP13" s="85"/>
      <c r="GRQ13" s="85"/>
      <c r="GRR13" s="85"/>
      <c r="GRS13" s="85"/>
      <c r="GRT13" s="85"/>
      <c r="GRU13" s="85"/>
      <c r="GRV13" s="85"/>
      <c r="GRW13" s="85"/>
      <c r="GRX13" s="85"/>
      <c r="GRY13" s="85"/>
      <c r="GRZ13" s="85"/>
      <c r="GSA13" s="85"/>
      <c r="GSB13" s="85"/>
      <c r="GSC13" s="85"/>
      <c r="GSD13" s="85"/>
      <c r="GSE13" s="85"/>
      <c r="GSF13" s="85"/>
      <c r="GSG13" s="85"/>
      <c r="GSH13" s="85"/>
      <c r="GSI13" s="85"/>
      <c r="GSJ13" s="85"/>
      <c r="GSK13" s="85"/>
      <c r="GSL13" s="85"/>
      <c r="GSM13" s="85"/>
      <c r="GSN13" s="85"/>
      <c r="GSO13" s="85"/>
      <c r="GSP13" s="85"/>
      <c r="GSQ13" s="85"/>
      <c r="GSR13" s="85"/>
      <c r="GSS13" s="85"/>
      <c r="GST13" s="85"/>
      <c r="GSU13" s="85"/>
      <c r="GSV13" s="85"/>
      <c r="GSW13" s="85"/>
      <c r="GSX13" s="85"/>
      <c r="GSY13" s="85"/>
      <c r="GSZ13" s="85"/>
      <c r="GTA13" s="85"/>
      <c r="GTB13" s="85"/>
      <c r="GTC13" s="85"/>
      <c r="GTD13" s="85"/>
      <c r="GTE13" s="85"/>
      <c r="GTF13" s="85"/>
      <c r="GTG13" s="85"/>
      <c r="GTH13" s="85"/>
      <c r="GTI13" s="85"/>
      <c r="GTJ13" s="85"/>
      <c r="GTK13" s="85"/>
      <c r="GTL13" s="85"/>
      <c r="GTM13" s="85"/>
      <c r="GTN13" s="85"/>
      <c r="GTO13" s="85"/>
      <c r="GTP13" s="85"/>
      <c r="GTQ13" s="85"/>
      <c r="GTR13" s="85"/>
      <c r="GTS13" s="85"/>
      <c r="GTT13" s="85"/>
      <c r="GTU13" s="85"/>
      <c r="GTV13" s="85"/>
      <c r="GTW13" s="85"/>
      <c r="GTX13" s="85"/>
      <c r="GTY13" s="85"/>
      <c r="GTZ13" s="85"/>
      <c r="GUA13" s="85"/>
      <c r="GUB13" s="85"/>
      <c r="GUC13" s="85"/>
      <c r="GUD13" s="85"/>
      <c r="GUE13" s="85"/>
      <c r="GUF13" s="85"/>
      <c r="GUG13" s="85"/>
      <c r="GUH13" s="85"/>
      <c r="GUI13" s="85"/>
      <c r="GUJ13" s="85"/>
      <c r="GUK13" s="85"/>
      <c r="GUL13" s="85"/>
      <c r="GUM13" s="85"/>
      <c r="GUN13" s="85"/>
      <c r="GUO13" s="85"/>
      <c r="GUP13" s="85"/>
      <c r="GUQ13" s="85"/>
      <c r="GUR13" s="85"/>
      <c r="GUS13" s="85"/>
      <c r="GUT13" s="85"/>
      <c r="GUU13" s="85"/>
      <c r="GUV13" s="85"/>
      <c r="GUW13" s="85"/>
      <c r="GUX13" s="85"/>
      <c r="GUY13" s="85"/>
      <c r="GUZ13" s="85"/>
      <c r="GVA13" s="85"/>
      <c r="GVB13" s="85"/>
      <c r="GVC13" s="85"/>
      <c r="GVD13" s="85"/>
      <c r="GVE13" s="85"/>
      <c r="GVF13" s="85"/>
      <c r="GVG13" s="85"/>
      <c r="GVH13" s="85"/>
      <c r="GVI13" s="85"/>
      <c r="GVJ13" s="85"/>
      <c r="GVK13" s="85"/>
      <c r="GVL13" s="85"/>
      <c r="GVM13" s="85"/>
      <c r="GVN13" s="85"/>
      <c r="GVO13" s="85"/>
      <c r="GVP13" s="85"/>
      <c r="GVQ13" s="85"/>
      <c r="GVR13" s="85"/>
      <c r="GVS13" s="85"/>
      <c r="GVT13" s="85"/>
      <c r="GVU13" s="85"/>
      <c r="GVV13" s="85"/>
      <c r="GVW13" s="85"/>
      <c r="GVX13" s="85"/>
      <c r="GVY13" s="85"/>
      <c r="GVZ13" s="85"/>
      <c r="GWA13" s="85"/>
      <c r="GWB13" s="85"/>
      <c r="GWC13" s="85"/>
      <c r="GWD13" s="85"/>
      <c r="GWE13" s="85"/>
      <c r="GWF13" s="85"/>
      <c r="GWG13" s="85"/>
      <c r="GWH13" s="85"/>
      <c r="GWI13" s="85"/>
      <c r="GWJ13" s="85"/>
      <c r="GWK13" s="85"/>
      <c r="GWL13" s="85"/>
      <c r="GWM13" s="85"/>
      <c r="GWN13" s="85"/>
      <c r="GWO13" s="85"/>
      <c r="GWP13" s="85"/>
      <c r="GWQ13" s="85"/>
      <c r="GWR13" s="85"/>
      <c r="GWS13" s="85"/>
      <c r="GWT13" s="85"/>
      <c r="GWU13" s="85"/>
      <c r="GWV13" s="85"/>
      <c r="GWW13" s="85"/>
      <c r="GWX13" s="85"/>
      <c r="GWY13" s="85"/>
      <c r="GWZ13" s="85"/>
      <c r="GXA13" s="85"/>
      <c r="GXB13" s="85"/>
      <c r="GXC13" s="85"/>
      <c r="GXD13" s="85"/>
      <c r="GXE13" s="85"/>
      <c r="GXF13" s="85"/>
      <c r="GXG13" s="85"/>
      <c r="GXH13" s="85"/>
      <c r="GXI13" s="85"/>
      <c r="GXJ13" s="85"/>
      <c r="GXK13" s="85"/>
      <c r="GXL13" s="85"/>
      <c r="GXM13" s="85"/>
      <c r="GXN13" s="85"/>
      <c r="GXO13" s="85"/>
      <c r="GXP13" s="85"/>
      <c r="GXQ13" s="85"/>
      <c r="GXR13" s="85"/>
      <c r="GXS13" s="85"/>
      <c r="GXT13" s="85"/>
      <c r="GXU13" s="85"/>
      <c r="GXV13" s="85"/>
      <c r="GXW13" s="85"/>
      <c r="GXX13" s="85"/>
      <c r="GXY13" s="85"/>
      <c r="GXZ13" s="85"/>
      <c r="GYA13" s="85"/>
      <c r="GYB13" s="85"/>
      <c r="GYC13" s="85"/>
      <c r="GYD13" s="85"/>
      <c r="GYE13" s="85"/>
      <c r="GYF13" s="85"/>
      <c r="GYG13" s="85"/>
      <c r="GYH13" s="85"/>
      <c r="GYI13" s="85"/>
      <c r="GYJ13" s="85"/>
      <c r="GYK13" s="85"/>
      <c r="GYL13" s="85"/>
      <c r="GYM13" s="85"/>
      <c r="GYN13" s="85"/>
      <c r="GYO13" s="85"/>
      <c r="GYP13" s="85"/>
      <c r="GYQ13" s="85"/>
      <c r="GYR13" s="85"/>
      <c r="GYS13" s="85"/>
      <c r="GYT13" s="85"/>
      <c r="GYU13" s="85"/>
      <c r="GYV13" s="85"/>
      <c r="GYW13" s="85"/>
      <c r="GYX13" s="85"/>
      <c r="GYY13" s="85"/>
      <c r="GYZ13" s="85"/>
      <c r="GZA13" s="85"/>
      <c r="GZB13" s="85"/>
      <c r="GZC13" s="85"/>
      <c r="GZD13" s="85"/>
      <c r="GZE13" s="85"/>
      <c r="GZF13" s="85"/>
      <c r="GZG13" s="85"/>
      <c r="GZH13" s="85"/>
      <c r="GZI13" s="85"/>
      <c r="GZJ13" s="85"/>
      <c r="GZK13" s="85"/>
      <c r="GZL13" s="85"/>
      <c r="GZM13" s="85"/>
      <c r="GZN13" s="85"/>
      <c r="GZO13" s="85"/>
      <c r="GZP13" s="85"/>
      <c r="GZQ13" s="85"/>
      <c r="GZR13" s="85"/>
      <c r="GZS13" s="85"/>
      <c r="GZT13" s="85"/>
      <c r="GZU13" s="85"/>
      <c r="GZV13" s="85"/>
      <c r="GZW13" s="85"/>
      <c r="GZX13" s="85"/>
      <c r="GZY13" s="85"/>
      <c r="GZZ13" s="85"/>
      <c r="HAA13" s="85"/>
      <c r="HAB13" s="85"/>
      <c r="HAC13" s="85"/>
      <c r="HAD13" s="85"/>
      <c r="HAE13" s="85"/>
      <c r="HAF13" s="85"/>
      <c r="HAG13" s="85"/>
      <c r="HAH13" s="85"/>
      <c r="HAI13" s="85"/>
      <c r="HAJ13" s="85"/>
      <c r="HAK13" s="85"/>
      <c r="HAL13" s="85"/>
      <c r="HAM13" s="85"/>
      <c r="HAN13" s="85"/>
      <c r="HAO13" s="85"/>
      <c r="HAP13" s="85"/>
      <c r="HAQ13" s="85"/>
      <c r="HAR13" s="85"/>
      <c r="HAS13" s="85"/>
      <c r="HAT13" s="85"/>
      <c r="HAU13" s="85"/>
      <c r="HAV13" s="85"/>
      <c r="HAW13" s="85"/>
      <c r="HAX13" s="85"/>
      <c r="HAY13" s="85"/>
      <c r="HAZ13" s="85"/>
      <c r="HBA13" s="85"/>
      <c r="HBB13" s="85"/>
      <c r="HBC13" s="85"/>
      <c r="HBD13" s="85"/>
      <c r="HBE13" s="85"/>
      <c r="HBF13" s="85"/>
      <c r="HBG13" s="85"/>
      <c r="HBH13" s="85"/>
      <c r="HBI13" s="85"/>
      <c r="HBJ13" s="85"/>
      <c r="HBK13" s="85"/>
      <c r="HBL13" s="85"/>
      <c r="HBM13" s="85"/>
      <c r="HBN13" s="85"/>
      <c r="HBO13" s="85"/>
      <c r="HBP13" s="85"/>
      <c r="HBQ13" s="85"/>
      <c r="HBR13" s="85"/>
      <c r="HBS13" s="85"/>
      <c r="HBT13" s="85"/>
      <c r="HBU13" s="85"/>
      <c r="HBV13" s="85"/>
      <c r="HBW13" s="85"/>
      <c r="HBX13" s="85"/>
      <c r="HBY13" s="85"/>
      <c r="HBZ13" s="85"/>
      <c r="HCA13" s="85"/>
      <c r="HCB13" s="85"/>
      <c r="HCC13" s="85"/>
      <c r="HCD13" s="85"/>
      <c r="HCE13" s="85"/>
      <c r="HCF13" s="85"/>
      <c r="HCG13" s="85"/>
      <c r="HCH13" s="85"/>
      <c r="HCI13" s="85"/>
      <c r="HCJ13" s="85"/>
      <c r="HCK13" s="85"/>
      <c r="HCL13" s="85"/>
      <c r="HCM13" s="85"/>
      <c r="HCN13" s="85"/>
      <c r="HCO13" s="85"/>
      <c r="HCP13" s="85"/>
      <c r="HCQ13" s="85"/>
      <c r="HCR13" s="85"/>
      <c r="HCS13" s="85"/>
      <c r="HCT13" s="85"/>
      <c r="HCU13" s="85"/>
      <c r="HCV13" s="85"/>
      <c r="HCW13" s="85"/>
      <c r="HCX13" s="85"/>
      <c r="HCY13" s="85"/>
      <c r="HCZ13" s="85"/>
      <c r="HDA13" s="85"/>
      <c r="HDB13" s="85"/>
      <c r="HDC13" s="85"/>
      <c r="HDD13" s="85"/>
      <c r="HDE13" s="85"/>
      <c r="HDF13" s="85"/>
      <c r="HDG13" s="85"/>
      <c r="HDH13" s="85"/>
      <c r="HDI13" s="85"/>
      <c r="HDJ13" s="85"/>
      <c r="HDK13" s="85"/>
      <c r="HDL13" s="85"/>
      <c r="HDM13" s="85"/>
      <c r="HDN13" s="85"/>
      <c r="HDO13" s="85"/>
      <c r="HDP13" s="85"/>
      <c r="HDQ13" s="85"/>
      <c r="HDR13" s="85"/>
      <c r="HDS13" s="85"/>
      <c r="HDT13" s="85"/>
      <c r="HDU13" s="85"/>
      <c r="HDV13" s="85"/>
      <c r="HDW13" s="85"/>
      <c r="HDX13" s="85"/>
      <c r="HDY13" s="85"/>
      <c r="HDZ13" s="85"/>
      <c r="HEA13" s="85"/>
      <c r="HEB13" s="85"/>
      <c r="HEC13" s="85"/>
      <c r="HED13" s="85"/>
      <c r="HEE13" s="85"/>
      <c r="HEF13" s="85"/>
      <c r="HEG13" s="85"/>
      <c r="HEH13" s="85"/>
      <c r="HEI13" s="85"/>
      <c r="HEJ13" s="85"/>
      <c r="HEK13" s="85"/>
      <c r="HEL13" s="85"/>
      <c r="HEM13" s="85"/>
      <c r="HEN13" s="85"/>
      <c r="HEO13" s="85"/>
      <c r="HEP13" s="85"/>
      <c r="HEQ13" s="85"/>
      <c r="HER13" s="85"/>
      <c r="HES13" s="85"/>
      <c r="HET13" s="85"/>
      <c r="HEU13" s="85"/>
      <c r="HEV13" s="85"/>
      <c r="HEW13" s="85"/>
      <c r="HEX13" s="85"/>
      <c r="HEY13" s="85"/>
      <c r="HEZ13" s="85"/>
      <c r="HFA13" s="85"/>
      <c r="HFB13" s="85"/>
      <c r="HFC13" s="85"/>
      <c r="HFD13" s="85"/>
      <c r="HFE13" s="85"/>
      <c r="HFF13" s="85"/>
      <c r="HFG13" s="85"/>
      <c r="HFH13" s="85"/>
      <c r="HFI13" s="85"/>
      <c r="HFJ13" s="85"/>
      <c r="HFK13" s="85"/>
      <c r="HFL13" s="85"/>
      <c r="HFM13" s="85"/>
      <c r="HFN13" s="85"/>
      <c r="HFO13" s="85"/>
      <c r="HFP13" s="85"/>
      <c r="HFQ13" s="85"/>
      <c r="HFR13" s="85"/>
      <c r="HFS13" s="85"/>
      <c r="HFT13" s="85"/>
      <c r="HFU13" s="85"/>
      <c r="HFV13" s="85"/>
      <c r="HFW13" s="85"/>
      <c r="HFX13" s="85"/>
      <c r="HFY13" s="85"/>
      <c r="HFZ13" s="85"/>
      <c r="HGA13" s="85"/>
      <c r="HGB13" s="85"/>
      <c r="HGC13" s="85"/>
      <c r="HGD13" s="85"/>
      <c r="HGE13" s="85"/>
      <c r="HGF13" s="85"/>
      <c r="HGG13" s="85"/>
      <c r="HGH13" s="85"/>
      <c r="HGI13" s="85"/>
      <c r="HGJ13" s="85"/>
      <c r="HGK13" s="85"/>
      <c r="HGL13" s="85"/>
      <c r="HGM13" s="85"/>
      <c r="HGN13" s="85"/>
      <c r="HGO13" s="85"/>
      <c r="HGP13" s="85"/>
      <c r="HGQ13" s="85"/>
      <c r="HGR13" s="85"/>
      <c r="HGS13" s="85"/>
      <c r="HGT13" s="85"/>
      <c r="HGU13" s="85"/>
      <c r="HGV13" s="85"/>
      <c r="HGW13" s="85"/>
      <c r="HGX13" s="85"/>
      <c r="HGY13" s="85"/>
      <c r="HGZ13" s="85"/>
      <c r="HHA13" s="85"/>
      <c r="HHB13" s="85"/>
      <c r="HHC13" s="85"/>
      <c r="HHD13" s="85"/>
      <c r="HHE13" s="85"/>
      <c r="HHF13" s="85"/>
      <c r="HHG13" s="85"/>
      <c r="HHH13" s="85"/>
      <c r="HHI13" s="85"/>
      <c r="HHJ13" s="85"/>
      <c r="HHK13" s="85"/>
      <c r="HHL13" s="85"/>
      <c r="HHM13" s="85"/>
      <c r="HHN13" s="85"/>
      <c r="HHO13" s="85"/>
      <c r="HHP13" s="85"/>
      <c r="HHQ13" s="85"/>
      <c r="HHR13" s="85"/>
      <c r="HHS13" s="85"/>
      <c r="HHT13" s="85"/>
      <c r="HHU13" s="85"/>
      <c r="HHV13" s="85"/>
      <c r="HHW13" s="85"/>
      <c r="HHX13" s="85"/>
      <c r="HHY13" s="85"/>
      <c r="HHZ13" s="85"/>
      <c r="HIA13" s="85"/>
      <c r="HIB13" s="85"/>
      <c r="HIC13" s="85"/>
      <c r="HID13" s="85"/>
      <c r="HIE13" s="85"/>
      <c r="HIF13" s="85"/>
      <c r="HIG13" s="85"/>
      <c r="HIH13" s="85"/>
      <c r="HII13" s="85"/>
      <c r="HIJ13" s="85"/>
      <c r="HIK13" s="85"/>
      <c r="HIL13" s="85"/>
      <c r="HIM13" s="85"/>
      <c r="HIN13" s="85"/>
      <c r="HIO13" s="85"/>
      <c r="HIP13" s="85"/>
      <c r="HIQ13" s="85"/>
      <c r="HIR13" s="85"/>
      <c r="HIS13" s="85"/>
      <c r="HIT13" s="85"/>
      <c r="HIU13" s="85"/>
      <c r="HIV13" s="85"/>
      <c r="HIW13" s="85"/>
      <c r="HIX13" s="85"/>
      <c r="HIY13" s="85"/>
      <c r="HIZ13" s="85"/>
      <c r="HJA13" s="85"/>
      <c r="HJB13" s="85"/>
      <c r="HJC13" s="85"/>
      <c r="HJD13" s="85"/>
      <c r="HJE13" s="85"/>
      <c r="HJF13" s="85"/>
      <c r="HJG13" s="85"/>
      <c r="HJH13" s="85"/>
      <c r="HJI13" s="85"/>
      <c r="HJJ13" s="85"/>
      <c r="HJK13" s="85"/>
      <c r="HJL13" s="85"/>
      <c r="HJM13" s="85"/>
      <c r="HJN13" s="85"/>
      <c r="HJO13" s="85"/>
      <c r="HJP13" s="85"/>
      <c r="HJQ13" s="85"/>
      <c r="HJR13" s="85"/>
      <c r="HJS13" s="85"/>
      <c r="HJT13" s="85"/>
      <c r="HJU13" s="85"/>
      <c r="HJV13" s="85"/>
      <c r="HJW13" s="85"/>
      <c r="HJX13" s="85"/>
      <c r="HJY13" s="85"/>
      <c r="HJZ13" s="85"/>
      <c r="HKA13" s="85"/>
      <c r="HKB13" s="85"/>
      <c r="HKC13" s="85"/>
      <c r="HKD13" s="85"/>
      <c r="HKE13" s="85"/>
      <c r="HKF13" s="85"/>
      <c r="HKG13" s="85"/>
      <c r="HKH13" s="85"/>
      <c r="HKI13" s="85"/>
      <c r="HKJ13" s="85"/>
      <c r="HKK13" s="85"/>
      <c r="HKL13" s="85"/>
      <c r="HKM13" s="85"/>
      <c r="HKN13" s="85"/>
      <c r="HKO13" s="85"/>
      <c r="HKP13" s="85"/>
      <c r="HKQ13" s="85"/>
      <c r="HKR13" s="85"/>
      <c r="HKS13" s="85"/>
      <c r="HKT13" s="85"/>
      <c r="HKU13" s="85"/>
      <c r="HKV13" s="85"/>
      <c r="HKW13" s="85"/>
      <c r="HKX13" s="85"/>
      <c r="HKY13" s="85"/>
      <c r="HKZ13" s="85"/>
      <c r="HLA13" s="85"/>
      <c r="HLB13" s="85"/>
      <c r="HLC13" s="85"/>
      <c r="HLD13" s="85"/>
      <c r="HLE13" s="85"/>
      <c r="HLF13" s="85"/>
      <c r="HLG13" s="85"/>
      <c r="HLH13" s="85"/>
      <c r="HLI13" s="85"/>
      <c r="HLJ13" s="85"/>
      <c r="HLK13" s="85"/>
      <c r="HLL13" s="85"/>
      <c r="HLM13" s="85"/>
      <c r="HLN13" s="85"/>
      <c r="HLO13" s="85"/>
      <c r="HLP13" s="85"/>
      <c r="HLQ13" s="85"/>
      <c r="HLR13" s="85"/>
      <c r="HLS13" s="85"/>
      <c r="HLT13" s="85"/>
      <c r="HLU13" s="85"/>
      <c r="HLV13" s="85"/>
      <c r="HLW13" s="85"/>
      <c r="HLX13" s="85"/>
      <c r="HLY13" s="85"/>
      <c r="HLZ13" s="85"/>
      <c r="HMA13" s="85"/>
      <c r="HMB13" s="85"/>
      <c r="HMC13" s="85"/>
      <c r="HMD13" s="85"/>
      <c r="HME13" s="85"/>
      <c r="HMF13" s="85"/>
      <c r="HMG13" s="85"/>
      <c r="HMH13" s="85"/>
      <c r="HMI13" s="85"/>
      <c r="HMJ13" s="85"/>
      <c r="HMK13" s="85"/>
      <c r="HML13" s="85"/>
      <c r="HMM13" s="85"/>
      <c r="HMN13" s="85"/>
      <c r="HMO13" s="85"/>
      <c r="HMP13" s="85"/>
      <c r="HMQ13" s="85"/>
      <c r="HMR13" s="85"/>
      <c r="HMS13" s="85"/>
      <c r="HMT13" s="85"/>
      <c r="HMU13" s="85"/>
      <c r="HMV13" s="85"/>
      <c r="HMW13" s="85"/>
      <c r="HMX13" s="85"/>
      <c r="HMY13" s="85"/>
      <c r="HMZ13" s="85"/>
      <c r="HNA13" s="85"/>
      <c r="HNB13" s="85"/>
      <c r="HNC13" s="85"/>
      <c r="HND13" s="85"/>
      <c r="HNE13" s="85"/>
      <c r="HNF13" s="85"/>
      <c r="HNG13" s="85"/>
      <c r="HNH13" s="85"/>
      <c r="HNI13" s="85"/>
      <c r="HNJ13" s="85"/>
      <c r="HNK13" s="85"/>
      <c r="HNL13" s="85"/>
      <c r="HNM13" s="85"/>
      <c r="HNN13" s="85"/>
      <c r="HNO13" s="85"/>
      <c r="HNP13" s="85"/>
      <c r="HNQ13" s="85"/>
      <c r="HNR13" s="85"/>
      <c r="HNS13" s="85"/>
      <c r="HNT13" s="85"/>
      <c r="HNU13" s="85"/>
      <c r="HNV13" s="85"/>
      <c r="HNW13" s="85"/>
      <c r="HNX13" s="85"/>
      <c r="HNY13" s="85"/>
      <c r="HNZ13" s="85"/>
      <c r="HOA13" s="85"/>
      <c r="HOB13" s="85"/>
      <c r="HOC13" s="85"/>
      <c r="HOD13" s="85"/>
      <c r="HOE13" s="85"/>
      <c r="HOF13" s="85"/>
      <c r="HOG13" s="85"/>
      <c r="HOH13" s="85"/>
      <c r="HOI13" s="85"/>
      <c r="HOJ13" s="85"/>
      <c r="HOK13" s="85"/>
      <c r="HOL13" s="85"/>
      <c r="HOM13" s="85"/>
      <c r="HON13" s="85"/>
      <c r="HOO13" s="85"/>
      <c r="HOP13" s="85"/>
      <c r="HOQ13" s="85"/>
      <c r="HOR13" s="85"/>
      <c r="HOS13" s="85"/>
      <c r="HOT13" s="85"/>
      <c r="HOU13" s="85"/>
      <c r="HOV13" s="85"/>
      <c r="HOW13" s="85"/>
      <c r="HOX13" s="85"/>
      <c r="HOY13" s="85"/>
      <c r="HOZ13" s="85"/>
      <c r="HPA13" s="85"/>
      <c r="HPB13" s="85"/>
      <c r="HPC13" s="85"/>
      <c r="HPD13" s="85"/>
      <c r="HPE13" s="85"/>
      <c r="HPF13" s="85"/>
      <c r="HPG13" s="85"/>
      <c r="HPH13" s="85"/>
      <c r="HPI13" s="85"/>
      <c r="HPJ13" s="85"/>
      <c r="HPK13" s="85"/>
      <c r="HPL13" s="85"/>
      <c r="HPM13" s="85"/>
      <c r="HPN13" s="85"/>
      <c r="HPO13" s="85"/>
      <c r="HPP13" s="85"/>
      <c r="HPQ13" s="85"/>
      <c r="HPR13" s="85"/>
      <c r="HPS13" s="85"/>
      <c r="HPT13" s="85"/>
      <c r="HPU13" s="85"/>
      <c r="HPV13" s="85"/>
      <c r="HPW13" s="85"/>
      <c r="HPX13" s="85"/>
      <c r="HPY13" s="85"/>
      <c r="HPZ13" s="85"/>
      <c r="HQA13" s="85"/>
      <c r="HQB13" s="85"/>
      <c r="HQC13" s="85"/>
      <c r="HQD13" s="85"/>
      <c r="HQE13" s="85"/>
      <c r="HQF13" s="85"/>
      <c r="HQG13" s="85"/>
      <c r="HQH13" s="85"/>
      <c r="HQI13" s="85"/>
      <c r="HQJ13" s="85"/>
      <c r="HQK13" s="85"/>
      <c r="HQL13" s="85"/>
      <c r="HQM13" s="85"/>
      <c r="HQN13" s="85"/>
      <c r="HQO13" s="85"/>
      <c r="HQP13" s="85"/>
      <c r="HQQ13" s="85"/>
      <c r="HQR13" s="85"/>
      <c r="HQS13" s="85"/>
      <c r="HQT13" s="85"/>
      <c r="HQU13" s="85"/>
      <c r="HQV13" s="85"/>
      <c r="HQW13" s="85"/>
      <c r="HQX13" s="85"/>
      <c r="HQY13" s="85"/>
      <c r="HQZ13" s="85"/>
      <c r="HRA13" s="85"/>
      <c r="HRB13" s="85"/>
      <c r="HRC13" s="85"/>
      <c r="HRD13" s="85"/>
      <c r="HRE13" s="85"/>
      <c r="HRF13" s="85"/>
      <c r="HRG13" s="85"/>
      <c r="HRH13" s="85"/>
      <c r="HRI13" s="85"/>
      <c r="HRJ13" s="85"/>
      <c r="HRK13" s="85"/>
      <c r="HRL13" s="85"/>
      <c r="HRM13" s="85"/>
      <c r="HRN13" s="85"/>
      <c r="HRO13" s="85"/>
      <c r="HRP13" s="85"/>
      <c r="HRQ13" s="85"/>
      <c r="HRR13" s="85"/>
      <c r="HRS13" s="85"/>
      <c r="HRT13" s="85"/>
      <c r="HRU13" s="85"/>
      <c r="HRV13" s="85"/>
      <c r="HRW13" s="85"/>
      <c r="HRX13" s="85"/>
      <c r="HRY13" s="85"/>
      <c r="HRZ13" s="85"/>
      <c r="HSA13" s="85"/>
      <c r="HSB13" s="85"/>
      <c r="HSC13" s="85"/>
      <c r="HSD13" s="85"/>
      <c r="HSE13" s="85"/>
      <c r="HSF13" s="85"/>
      <c r="HSG13" s="85"/>
      <c r="HSH13" s="85"/>
      <c r="HSI13" s="85"/>
      <c r="HSJ13" s="85"/>
      <c r="HSK13" s="85"/>
      <c r="HSL13" s="85"/>
      <c r="HSM13" s="85"/>
      <c r="HSN13" s="85"/>
      <c r="HSO13" s="85"/>
      <c r="HSP13" s="85"/>
      <c r="HSQ13" s="85"/>
      <c r="HSR13" s="85"/>
      <c r="HSS13" s="85"/>
      <c r="HST13" s="85"/>
      <c r="HSU13" s="85"/>
      <c r="HSV13" s="85"/>
      <c r="HSW13" s="85"/>
      <c r="HSX13" s="85"/>
      <c r="HSY13" s="85"/>
      <c r="HSZ13" s="85"/>
      <c r="HTA13" s="85"/>
      <c r="HTB13" s="85"/>
      <c r="HTC13" s="85"/>
      <c r="HTD13" s="85"/>
      <c r="HTE13" s="85"/>
      <c r="HTF13" s="85"/>
      <c r="HTG13" s="85"/>
      <c r="HTH13" s="85"/>
      <c r="HTI13" s="85"/>
      <c r="HTJ13" s="85"/>
      <c r="HTK13" s="85"/>
      <c r="HTL13" s="85"/>
      <c r="HTM13" s="85"/>
      <c r="HTN13" s="85"/>
      <c r="HTO13" s="85"/>
      <c r="HTP13" s="85"/>
      <c r="HTQ13" s="85"/>
      <c r="HTR13" s="85"/>
      <c r="HTS13" s="85"/>
      <c r="HTT13" s="85"/>
      <c r="HTU13" s="85"/>
      <c r="HTV13" s="85"/>
      <c r="HTW13" s="85"/>
      <c r="HTX13" s="85"/>
      <c r="HTY13" s="85"/>
      <c r="HTZ13" s="85"/>
      <c r="HUA13" s="85"/>
      <c r="HUB13" s="85"/>
      <c r="HUC13" s="85"/>
      <c r="HUD13" s="85"/>
      <c r="HUE13" s="85"/>
      <c r="HUF13" s="85"/>
      <c r="HUG13" s="85"/>
      <c r="HUH13" s="85"/>
      <c r="HUI13" s="85"/>
      <c r="HUJ13" s="85"/>
      <c r="HUK13" s="85"/>
      <c r="HUL13" s="85"/>
      <c r="HUM13" s="85"/>
      <c r="HUN13" s="85"/>
      <c r="HUO13" s="85"/>
      <c r="HUP13" s="85"/>
      <c r="HUQ13" s="85"/>
      <c r="HUR13" s="85"/>
      <c r="HUS13" s="85"/>
      <c r="HUT13" s="85"/>
      <c r="HUU13" s="85"/>
      <c r="HUV13" s="85"/>
      <c r="HUW13" s="85"/>
      <c r="HUX13" s="85"/>
      <c r="HUY13" s="85"/>
      <c r="HUZ13" s="85"/>
      <c r="HVA13" s="85"/>
      <c r="HVB13" s="85"/>
      <c r="HVC13" s="85"/>
      <c r="HVD13" s="85"/>
      <c r="HVE13" s="85"/>
      <c r="HVF13" s="85"/>
      <c r="HVG13" s="85"/>
      <c r="HVH13" s="85"/>
      <c r="HVI13" s="85"/>
      <c r="HVJ13" s="85"/>
      <c r="HVK13" s="85"/>
      <c r="HVL13" s="85"/>
      <c r="HVM13" s="85"/>
      <c r="HVN13" s="85"/>
      <c r="HVO13" s="85"/>
      <c r="HVP13" s="85"/>
      <c r="HVQ13" s="85"/>
      <c r="HVR13" s="85"/>
      <c r="HVS13" s="85"/>
      <c r="HVT13" s="85"/>
      <c r="HVU13" s="85"/>
      <c r="HVV13" s="85"/>
      <c r="HVW13" s="85"/>
      <c r="HVX13" s="85"/>
      <c r="HVY13" s="85"/>
      <c r="HVZ13" s="85"/>
      <c r="HWA13" s="85"/>
      <c r="HWB13" s="85"/>
      <c r="HWC13" s="85"/>
      <c r="HWD13" s="85"/>
      <c r="HWE13" s="85"/>
      <c r="HWF13" s="85"/>
      <c r="HWG13" s="85"/>
      <c r="HWH13" s="85"/>
      <c r="HWI13" s="85"/>
      <c r="HWJ13" s="85"/>
      <c r="HWK13" s="85"/>
      <c r="HWL13" s="85"/>
      <c r="HWM13" s="85"/>
      <c r="HWN13" s="85"/>
      <c r="HWO13" s="85"/>
      <c r="HWP13" s="85"/>
      <c r="HWQ13" s="85"/>
      <c r="HWR13" s="85"/>
      <c r="HWS13" s="85"/>
      <c r="HWT13" s="85"/>
      <c r="HWU13" s="85"/>
      <c r="HWV13" s="85"/>
      <c r="HWW13" s="85"/>
      <c r="HWX13" s="85"/>
      <c r="HWY13" s="85"/>
      <c r="HWZ13" s="85"/>
      <c r="HXA13" s="85"/>
      <c r="HXB13" s="85"/>
      <c r="HXC13" s="85"/>
      <c r="HXD13" s="85"/>
      <c r="HXE13" s="85"/>
      <c r="HXF13" s="85"/>
      <c r="HXG13" s="85"/>
      <c r="HXH13" s="85"/>
      <c r="HXI13" s="85"/>
      <c r="HXJ13" s="85"/>
      <c r="HXK13" s="85"/>
      <c r="HXL13" s="85"/>
      <c r="HXM13" s="85"/>
      <c r="HXN13" s="85"/>
      <c r="HXO13" s="85"/>
      <c r="HXP13" s="85"/>
      <c r="HXQ13" s="85"/>
      <c r="HXR13" s="85"/>
      <c r="HXS13" s="85"/>
      <c r="HXT13" s="85"/>
      <c r="HXU13" s="85"/>
      <c r="HXV13" s="85"/>
      <c r="HXW13" s="85"/>
      <c r="HXX13" s="85"/>
      <c r="HXY13" s="85"/>
      <c r="HXZ13" s="85"/>
      <c r="HYA13" s="85"/>
      <c r="HYB13" s="85"/>
      <c r="HYC13" s="85"/>
      <c r="HYD13" s="85"/>
      <c r="HYE13" s="85"/>
      <c r="HYF13" s="85"/>
      <c r="HYG13" s="85"/>
      <c r="HYH13" s="85"/>
      <c r="HYI13" s="85"/>
      <c r="HYJ13" s="85"/>
      <c r="HYK13" s="85"/>
      <c r="HYL13" s="85"/>
      <c r="HYM13" s="85"/>
      <c r="HYN13" s="85"/>
      <c r="HYO13" s="85"/>
      <c r="HYP13" s="85"/>
      <c r="HYQ13" s="85"/>
      <c r="HYR13" s="85"/>
      <c r="HYS13" s="85"/>
      <c r="HYT13" s="85"/>
      <c r="HYU13" s="85"/>
      <c r="HYV13" s="85"/>
      <c r="HYW13" s="85"/>
      <c r="HYX13" s="85"/>
      <c r="HYY13" s="85"/>
      <c r="HYZ13" s="85"/>
      <c r="HZA13" s="85"/>
      <c r="HZB13" s="85"/>
      <c r="HZC13" s="85"/>
      <c r="HZD13" s="85"/>
      <c r="HZE13" s="85"/>
      <c r="HZF13" s="85"/>
      <c r="HZG13" s="85"/>
      <c r="HZH13" s="85"/>
      <c r="HZI13" s="85"/>
      <c r="HZJ13" s="85"/>
      <c r="HZK13" s="85"/>
      <c r="HZL13" s="85"/>
      <c r="HZM13" s="85"/>
      <c r="HZN13" s="85"/>
      <c r="HZO13" s="85"/>
      <c r="HZP13" s="85"/>
      <c r="HZQ13" s="85"/>
      <c r="HZR13" s="85"/>
      <c r="HZS13" s="85"/>
      <c r="HZT13" s="85"/>
      <c r="HZU13" s="85"/>
      <c r="HZV13" s="85"/>
      <c r="HZW13" s="85"/>
      <c r="HZX13" s="85"/>
      <c r="HZY13" s="85"/>
      <c r="HZZ13" s="85"/>
      <c r="IAA13" s="85"/>
      <c r="IAB13" s="85"/>
      <c r="IAC13" s="85"/>
      <c r="IAD13" s="85"/>
      <c r="IAE13" s="85"/>
      <c r="IAF13" s="85"/>
      <c r="IAG13" s="85"/>
      <c r="IAH13" s="85"/>
      <c r="IAI13" s="85"/>
      <c r="IAJ13" s="85"/>
      <c r="IAK13" s="85"/>
      <c r="IAL13" s="85"/>
      <c r="IAM13" s="85"/>
      <c r="IAN13" s="85"/>
      <c r="IAO13" s="85"/>
      <c r="IAP13" s="85"/>
      <c r="IAQ13" s="85"/>
      <c r="IAR13" s="85"/>
      <c r="IAS13" s="85"/>
      <c r="IAT13" s="85"/>
      <c r="IAU13" s="85"/>
      <c r="IAV13" s="85"/>
      <c r="IAW13" s="85"/>
      <c r="IAX13" s="85"/>
      <c r="IAY13" s="85"/>
      <c r="IAZ13" s="85"/>
      <c r="IBA13" s="85"/>
      <c r="IBB13" s="85"/>
      <c r="IBC13" s="85"/>
      <c r="IBD13" s="85"/>
      <c r="IBE13" s="85"/>
      <c r="IBF13" s="85"/>
      <c r="IBG13" s="85"/>
      <c r="IBH13" s="85"/>
      <c r="IBI13" s="85"/>
      <c r="IBJ13" s="85"/>
      <c r="IBK13" s="85"/>
      <c r="IBL13" s="85"/>
      <c r="IBM13" s="85"/>
      <c r="IBN13" s="85"/>
      <c r="IBO13" s="85"/>
      <c r="IBP13" s="85"/>
      <c r="IBQ13" s="85"/>
      <c r="IBR13" s="85"/>
      <c r="IBS13" s="85"/>
      <c r="IBT13" s="85"/>
      <c r="IBU13" s="85"/>
      <c r="IBV13" s="85"/>
      <c r="IBW13" s="85"/>
      <c r="IBX13" s="85"/>
      <c r="IBY13" s="85"/>
      <c r="IBZ13" s="85"/>
      <c r="ICA13" s="85"/>
      <c r="ICB13" s="85"/>
      <c r="ICC13" s="85"/>
      <c r="ICD13" s="85"/>
      <c r="ICE13" s="85"/>
      <c r="ICF13" s="85"/>
      <c r="ICG13" s="85"/>
      <c r="ICH13" s="85"/>
      <c r="ICI13" s="85"/>
      <c r="ICJ13" s="85"/>
      <c r="ICK13" s="85"/>
      <c r="ICL13" s="85"/>
      <c r="ICM13" s="85"/>
      <c r="ICN13" s="85"/>
      <c r="ICO13" s="85"/>
      <c r="ICP13" s="85"/>
      <c r="ICQ13" s="85"/>
      <c r="ICR13" s="85"/>
      <c r="ICS13" s="85"/>
      <c r="ICT13" s="85"/>
      <c r="ICU13" s="85"/>
      <c r="ICV13" s="85"/>
      <c r="ICW13" s="85"/>
      <c r="ICX13" s="85"/>
      <c r="ICY13" s="85"/>
      <c r="ICZ13" s="85"/>
      <c r="IDA13" s="85"/>
      <c r="IDB13" s="85"/>
      <c r="IDC13" s="85"/>
      <c r="IDD13" s="85"/>
      <c r="IDE13" s="85"/>
      <c r="IDF13" s="85"/>
      <c r="IDG13" s="85"/>
      <c r="IDH13" s="85"/>
      <c r="IDI13" s="85"/>
      <c r="IDJ13" s="85"/>
      <c r="IDK13" s="85"/>
      <c r="IDL13" s="85"/>
      <c r="IDM13" s="85"/>
      <c r="IDN13" s="85"/>
      <c r="IDO13" s="85"/>
      <c r="IDP13" s="85"/>
      <c r="IDQ13" s="85"/>
      <c r="IDR13" s="85"/>
      <c r="IDS13" s="85"/>
      <c r="IDT13" s="85"/>
      <c r="IDU13" s="85"/>
      <c r="IDV13" s="85"/>
      <c r="IDW13" s="85"/>
      <c r="IDX13" s="85"/>
      <c r="IDY13" s="85"/>
      <c r="IDZ13" s="85"/>
      <c r="IEA13" s="85"/>
      <c r="IEB13" s="85"/>
      <c r="IEC13" s="85"/>
      <c r="IED13" s="85"/>
      <c r="IEE13" s="85"/>
      <c r="IEF13" s="85"/>
      <c r="IEG13" s="85"/>
      <c r="IEH13" s="85"/>
      <c r="IEI13" s="85"/>
      <c r="IEJ13" s="85"/>
      <c r="IEK13" s="85"/>
      <c r="IEL13" s="85"/>
      <c r="IEM13" s="85"/>
      <c r="IEN13" s="85"/>
      <c r="IEO13" s="85"/>
      <c r="IEP13" s="85"/>
      <c r="IEQ13" s="85"/>
      <c r="IER13" s="85"/>
      <c r="IES13" s="85"/>
      <c r="IET13" s="85"/>
      <c r="IEU13" s="85"/>
      <c r="IEV13" s="85"/>
      <c r="IEW13" s="85"/>
      <c r="IEX13" s="85"/>
      <c r="IEY13" s="85"/>
      <c r="IEZ13" s="85"/>
      <c r="IFA13" s="85"/>
      <c r="IFB13" s="85"/>
      <c r="IFC13" s="85"/>
      <c r="IFD13" s="85"/>
      <c r="IFE13" s="85"/>
      <c r="IFF13" s="85"/>
      <c r="IFG13" s="85"/>
      <c r="IFH13" s="85"/>
      <c r="IFI13" s="85"/>
      <c r="IFJ13" s="85"/>
      <c r="IFK13" s="85"/>
      <c r="IFL13" s="85"/>
      <c r="IFM13" s="85"/>
      <c r="IFN13" s="85"/>
      <c r="IFO13" s="85"/>
      <c r="IFP13" s="85"/>
      <c r="IFQ13" s="85"/>
      <c r="IFR13" s="85"/>
      <c r="IFS13" s="85"/>
      <c r="IFT13" s="85"/>
      <c r="IFU13" s="85"/>
      <c r="IFV13" s="85"/>
      <c r="IFW13" s="85"/>
      <c r="IFX13" s="85"/>
      <c r="IFY13" s="85"/>
      <c r="IFZ13" s="85"/>
      <c r="IGA13" s="85"/>
      <c r="IGB13" s="85"/>
      <c r="IGC13" s="85"/>
      <c r="IGD13" s="85"/>
      <c r="IGE13" s="85"/>
      <c r="IGF13" s="85"/>
      <c r="IGG13" s="85"/>
      <c r="IGH13" s="85"/>
      <c r="IGI13" s="85"/>
      <c r="IGJ13" s="85"/>
      <c r="IGK13" s="85"/>
      <c r="IGL13" s="85"/>
      <c r="IGM13" s="85"/>
      <c r="IGN13" s="85"/>
      <c r="IGO13" s="85"/>
      <c r="IGP13" s="85"/>
      <c r="IGQ13" s="85"/>
      <c r="IGR13" s="85"/>
      <c r="IGS13" s="85"/>
      <c r="IGT13" s="85"/>
      <c r="IGU13" s="85"/>
      <c r="IGV13" s="85"/>
      <c r="IGW13" s="85"/>
      <c r="IGX13" s="85"/>
      <c r="IGY13" s="85"/>
      <c r="IGZ13" s="85"/>
      <c r="IHA13" s="85"/>
      <c r="IHB13" s="85"/>
      <c r="IHC13" s="85"/>
      <c r="IHD13" s="85"/>
      <c r="IHE13" s="85"/>
      <c r="IHF13" s="85"/>
      <c r="IHG13" s="85"/>
      <c r="IHH13" s="85"/>
      <c r="IHI13" s="85"/>
      <c r="IHJ13" s="85"/>
      <c r="IHK13" s="85"/>
      <c r="IHL13" s="85"/>
      <c r="IHM13" s="85"/>
      <c r="IHN13" s="85"/>
      <c r="IHO13" s="85"/>
      <c r="IHP13" s="85"/>
      <c r="IHQ13" s="85"/>
      <c r="IHR13" s="85"/>
      <c r="IHS13" s="85"/>
      <c r="IHT13" s="85"/>
      <c r="IHU13" s="85"/>
      <c r="IHV13" s="85"/>
      <c r="IHW13" s="85"/>
      <c r="IHX13" s="85"/>
      <c r="IHY13" s="85"/>
      <c r="IHZ13" s="85"/>
      <c r="IIA13" s="85"/>
      <c r="IIB13" s="85"/>
      <c r="IIC13" s="85"/>
      <c r="IID13" s="85"/>
      <c r="IIE13" s="85"/>
      <c r="IIF13" s="85"/>
      <c r="IIG13" s="85"/>
      <c r="IIH13" s="85"/>
      <c r="III13" s="85"/>
      <c r="IIJ13" s="85"/>
      <c r="IIK13" s="85"/>
      <c r="IIL13" s="85"/>
      <c r="IIM13" s="85"/>
      <c r="IIN13" s="85"/>
      <c r="IIO13" s="85"/>
      <c r="IIP13" s="85"/>
      <c r="IIQ13" s="85"/>
      <c r="IIR13" s="85"/>
      <c r="IIS13" s="85"/>
      <c r="IIT13" s="85"/>
      <c r="IIU13" s="85"/>
      <c r="IIV13" s="85"/>
      <c r="IIW13" s="85"/>
      <c r="IIX13" s="85"/>
      <c r="IIY13" s="85"/>
      <c r="IIZ13" s="85"/>
      <c r="IJA13" s="85"/>
      <c r="IJB13" s="85"/>
      <c r="IJC13" s="85"/>
      <c r="IJD13" s="85"/>
      <c r="IJE13" s="85"/>
      <c r="IJF13" s="85"/>
      <c r="IJG13" s="85"/>
      <c r="IJH13" s="85"/>
      <c r="IJI13" s="85"/>
      <c r="IJJ13" s="85"/>
      <c r="IJK13" s="85"/>
      <c r="IJL13" s="85"/>
      <c r="IJM13" s="85"/>
      <c r="IJN13" s="85"/>
      <c r="IJO13" s="85"/>
      <c r="IJP13" s="85"/>
      <c r="IJQ13" s="85"/>
      <c r="IJR13" s="85"/>
      <c r="IJS13" s="85"/>
      <c r="IJT13" s="85"/>
      <c r="IJU13" s="85"/>
      <c r="IJV13" s="85"/>
      <c r="IJW13" s="85"/>
      <c r="IJX13" s="85"/>
      <c r="IJY13" s="85"/>
      <c r="IJZ13" s="85"/>
      <c r="IKA13" s="85"/>
      <c r="IKB13" s="85"/>
      <c r="IKC13" s="85"/>
      <c r="IKD13" s="85"/>
      <c r="IKE13" s="85"/>
      <c r="IKF13" s="85"/>
      <c r="IKG13" s="85"/>
      <c r="IKH13" s="85"/>
      <c r="IKI13" s="85"/>
      <c r="IKJ13" s="85"/>
      <c r="IKK13" s="85"/>
      <c r="IKL13" s="85"/>
      <c r="IKM13" s="85"/>
      <c r="IKN13" s="85"/>
      <c r="IKO13" s="85"/>
      <c r="IKP13" s="85"/>
      <c r="IKQ13" s="85"/>
      <c r="IKR13" s="85"/>
      <c r="IKS13" s="85"/>
      <c r="IKT13" s="85"/>
      <c r="IKU13" s="85"/>
      <c r="IKV13" s="85"/>
      <c r="IKW13" s="85"/>
      <c r="IKX13" s="85"/>
      <c r="IKY13" s="85"/>
      <c r="IKZ13" s="85"/>
      <c r="ILA13" s="85"/>
      <c r="ILB13" s="85"/>
      <c r="ILC13" s="85"/>
      <c r="ILD13" s="85"/>
      <c r="ILE13" s="85"/>
      <c r="ILF13" s="85"/>
      <c r="ILG13" s="85"/>
      <c r="ILH13" s="85"/>
      <c r="ILI13" s="85"/>
      <c r="ILJ13" s="85"/>
      <c r="ILK13" s="85"/>
      <c r="ILL13" s="85"/>
      <c r="ILM13" s="85"/>
      <c r="ILN13" s="85"/>
      <c r="ILO13" s="85"/>
      <c r="ILP13" s="85"/>
      <c r="ILQ13" s="85"/>
      <c r="ILR13" s="85"/>
      <c r="ILS13" s="85"/>
      <c r="ILT13" s="85"/>
      <c r="ILU13" s="85"/>
      <c r="ILV13" s="85"/>
      <c r="ILW13" s="85"/>
      <c r="ILX13" s="85"/>
      <c r="ILY13" s="85"/>
      <c r="ILZ13" s="85"/>
      <c r="IMA13" s="85"/>
      <c r="IMB13" s="85"/>
      <c r="IMC13" s="85"/>
      <c r="IMD13" s="85"/>
      <c r="IME13" s="85"/>
      <c r="IMF13" s="85"/>
      <c r="IMG13" s="85"/>
      <c r="IMH13" s="85"/>
      <c r="IMI13" s="85"/>
      <c r="IMJ13" s="85"/>
      <c r="IMK13" s="85"/>
      <c r="IML13" s="85"/>
      <c r="IMM13" s="85"/>
      <c r="IMN13" s="85"/>
      <c r="IMO13" s="85"/>
      <c r="IMP13" s="85"/>
      <c r="IMQ13" s="85"/>
      <c r="IMR13" s="85"/>
      <c r="IMS13" s="85"/>
      <c r="IMT13" s="85"/>
      <c r="IMU13" s="85"/>
      <c r="IMV13" s="85"/>
      <c r="IMW13" s="85"/>
      <c r="IMX13" s="85"/>
      <c r="IMY13" s="85"/>
      <c r="IMZ13" s="85"/>
      <c r="INA13" s="85"/>
      <c r="INB13" s="85"/>
      <c r="INC13" s="85"/>
      <c r="IND13" s="85"/>
      <c r="INE13" s="85"/>
      <c r="INF13" s="85"/>
      <c r="ING13" s="85"/>
      <c r="INH13" s="85"/>
      <c r="INI13" s="85"/>
      <c r="INJ13" s="85"/>
      <c r="INK13" s="85"/>
      <c r="INL13" s="85"/>
      <c r="INM13" s="85"/>
      <c r="INN13" s="85"/>
      <c r="INO13" s="85"/>
      <c r="INP13" s="85"/>
      <c r="INQ13" s="85"/>
      <c r="INR13" s="85"/>
      <c r="INS13" s="85"/>
      <c r="INT13" s="85"/>
      <c r="INU13" s="85"/>
      <c r="INV13" s="85"/>
      <c r="INW13" s="85"/>
      <c r="INX13" s="85"/>
      <c r="INY13" s="85"/>
      <c r="INZ13" s="85"/>
      <c r="IOA13" s="85"/>
      <c r="IOB13" s="85"/>
      <c r="IOC13" s="85"/>
      <c r="IOD13" s="85"/>
      <c r="IOE13" s="85"/>
      <c r="IOF13" s="85"/>
      <c r="IOG13" s="85"/>
      <c r="IOH13" s="85"/>
      <c r="IOI13" s="85"/>
      <c r="IOJ13" s="85"/>
      <c r="IOK13" s="85"/>
      <c r="IOL13" s="85"/>
      <c r="IOM13" s="85"/>
      <c r="ION13" s="85"/>
      <c r="IOO13" s="85"/>
      <c r="IOP13" s="85"/>
      <c r="IOQ13" s="85"/>
      <c r="IOR13" s="85"/>
      <c r="IOS13" s="85"/>
      <c r="IOT13" s="85"/>
      <c r="IOU13" s="85"/>
      <c r="IOV13" s="85"/>
      <c r="IOW13" s="85"/>
      <c r="IOX13" s="85"/>
      <c r="IOY13" s="85"/>
      <c r="IOZ13" s="85"/>
      <c r="IPA13" s="85"/>
      <c r="IPB13" s="85"/>
      <c r="IPC13" s="85"/>
      <c r="IPD13" s="85"/>
      <c r="IPE13" s="85"/>
      <c r="IPF13" s="85"/>
      <c r="IPG13" s="85"/>
      <c r="IPH13" s="85"/>
      <c r="IPI13" s="85"/>
      <c r="IPJ13" s="85"/>
      <c r="IPK13" s="85"/>
      <c r="IPL13" s="85"/>
      <c r="IPM13" s="85"/>
      <c r="IPN13" s="85"/>
      <c r="IPO13" s="85"/>
      <c r="IPP13" s="85"/>
      <c r="IPQ13" s="85"/>
      <c r="IPR13" s="85"/>
      <c r="IPS13" s="85"/>
      <c r="IPT13" s="85"/>
      <c r="IPU13" s="85"/>
      <c r="IPV13" s="85"/>
      <c r="IPW13" s="85"/>
      <c r="IPX13" s="85"/>
      <c r="IPY13" s="85"/>
      <c r="IPZ13" s="85"/>
      <c r="IQA13" s="85"/>
      <c r="IQB13" s="85"/>
      <c r="IQC13" s="85"/>
      <c r="IQD13" s="85"/>
      <c r="IQE13" s="85"/>
      <c r="IQF13" s="85"/>
      <c r="IQG13" s="85"/>
      <c r="IQH13" s="85"/>
      <c r="IQI13" s="85"/>
      <c r="IQJ13" s="85"/>
      <c r="IQK13" s="85"/>
      <c r="IQL13" s="85"/>
      <c r="IQM13" s="85"/>
      <c r="IQN13" s="85"/>
      <c r="IQO13" s="85"/>
      <c r="IQP13" s="85"/>
      <c r="IQQ13" s="85"/>
      <c r="IQR13" s="85"/>
      <c r="IQS13" s="85"/>
      <c r="IQT13" s="85"/>
      <c r="IQU13" s="85"/>
      <c r="IQV13" s="85"/>
      <c r="IQW13" s="85"/>
      <c r="IQX13" s="85"/>
      <c r="IQY13" s="85"/>
      <c r="IQZ13" s="85"/>
      <c r="IRA13" s="85"/>
      <c r="IRB13" s="85"/>
      <c r="IRC13" s="85"/>
      <c r="IRD13" s="85"/>
      <c r="IRE13" s="85"/>
      <c r="IRF13" s="85"/>
      <c r="IRG13" s="85"/>
      <c r="IRH13" s="85"/>
      <c r="IRI13" s="85"/>
      <c r="IRJ13" s="85"/>
      <c r="IRK13" s="85"/>
      <c r="IRL13" s="85"/>
      <c r="IRM13" s="85"/>
      <c r="IRN13" s="85"/>
      <c r="IRO13" s="85"/>
      <c r="IRP13" s="85"/>
      <c r="IRQ13" s="85"/>
      <c r="IRR13" s="85"/>
      <c r="IRS13" s="85"/>
      <c r="IRT13" s="85"/>
      <c r="IRU13" s="85"/>
      <c r="IRV13" s="85"/>
      <c r="IRW13" s="85"/>
      <c r="IRX13" s="85"/>
      <c r="IRY13" s="85"/>
      <c r="IRZ13" s="85"/>
      <c r="ISA13" s="85"/>
      <c r="ISB13" s="85"/>
      <c r="ISC13" s="85"/>
      <c r="ISD13" s="85"/>
      <c r="ISE13" s="85"/>
      <c r="ISF13" s="85"/>
      <c r="ISG13" s="85"/>
      <c r="ISH13" s="85"/>
      <c r="ISI13" s="85"/>
      <c r="ISJ13" s="85"/>
      <c r="ISK13" s="85"/>
      <c r="ISL13" s="85"/>
      <c r="ISM13" s="85"/>
      <c r="ISN13" s="85"/>
      <c r="ISO13" s="85"/>
      <c r="ISP13" s="85"/>
      <c r="ISQ13" s="85"/>
      <c r="ISR13" s="85"/>
      <c r="ISS13" s="85"/>
      <c r="IST13" s="85"/>
      <c r="ISU13" s="85"/>
      <c r="ISV13" s="85"/>
      <c r="ISW13" s="85"/>
      <c r="ISX13" s="85"/>
      <c r="ISY13" s="85"/>
      <c r="ISZ13" s="85"/>
      <c r="ITA13" s="85"/>
      <c r="ITB13" s="85"/>
      <c r="ITC13" s="85"/>
      <c r="ITD13" s="85"/>
      <c r="ITE13" s="85"/>
      <c r="ITF13" s="85"/>
      <c r="ITG13" s="85"/>
      <c r="ITH13" s="85"/>
      <c r="ITI13" s="85"/>
      <c r="ITJ13" s="85"/>
      <c r="ITK13" s="85"/>
      <c r="ITL13" s="85"/>
      <c r="ITM13" s="85"/>
      <c r="ITN13" s="85"/>
      <c r="ITO13" s="85"/>
      <c r="ITP13" s="85"/>
      <c r="ITQ13" s="85"/>
      <c r="ITR13" s="85"/>
      <c r="ITS13" s="85"/>
      <c r="ITT13" s="85"/>
      <c r="ITU13" s="85"/>
      <c r="ITV13" s="85"/>
      <c r="ITW13" s="85"/>
      <c r="ITX13" s="85"/>
      <c r="ITY13" s="85"/>
      <c r="ITZ13" s="85"/>
      <c r="IUA13" s="85"/>
      <c r="IUB13" s="85"/>
      <c r="IUC13" s="85"/>
      <c r="IUD13" s="85"/>
      <c r="IUE13" s="85"/>
      <c r="IUF13" s="85"/>
      <c r="IUG13" s="85"/>
      <c r="IUH13" s="85"/>
      <c r="IUI13" s="85"/>
      <c r="IUJ13" s="85"/>
      <c r="IUK13" s="85"/>
      <c r="IUL13" s="85"/>
      <c r="IUM13" s="85"/>
      <c r="IUN13" s="85"/>
      <c r="IUO13" s="85"/>
      <c r="IUP13" s="85"/>
      <c r="IUQ13" s="85"/>
      <c r="IUR13" s="85"/>
      <c r="IUS13" s="85"/>
      <c r="IUT13" s="85"/>
      <c r="IUU13" s="85"/>
      <c r="IUV13" s="85"/>
      <c r="IUW13" s="85"/>
      <c r="IUX13" s="85"/>
      <c r="IUY13" s="85"/>
      <c r="IUZ13" s="85"/>
      <c r="IVA13" s="85"/>
      <c r="IVB13" s="85"/>
      <c r="IVC13" s="85"/>
      <c r="IVD13" s="85"/>
      <c r="IVE13" s="85"/>
      <c r="IVF13" s="85"/>
      <c r="IVG13" s="85"/>
      <c r="IVH13" s="85"/>
      <c r="IVI13" s="85"/>
      <c r="IVJ13" s="85"/>
      <c r="IVK13" s="85"/>
      <c r="IVL13" s="85"/>
      <c r="IVM13" s="85"/>
      <c r="IVN13" s="85"/>
      <c r="IVO13" s="85"/>
      <c r="IVP13" s="85"/>
      <c r="IVQ13" s="85"/>
      <c r="IVR13" s="85"/>
      <c r="IVS13" s="85"/>
      <c r="IVT13" s="85"/>
      <c r="IVU13" s="85"/>
      <c r="IVV13" s="85"/>
      <c r="IVW13" s="85"/>
      <c r="IVX13" s="85"/>
      <c r="IVY13" s="85"/>
      <c r="IVZ13" s="85"/>
      <c r="IWA13" s="85"/>
      <c r="IWB13" s="85"/>
      <c r="IWC13" s="85"/>
      <c r="IWD13" s="85"/>
      <c r="IWE13" s="85"/>
      <c r="IWF13" s="85"/>
      <c r="IWG13" s="85"/>
      <c r="IWH13" s="85"/>
      <c r="IWI13" s="85"/>
      <c r="IWJ13" s="85"/>
      <c r="IWK13" s="85"/>
      <c r="IWL13" s="85"/>
      <c r="IWM13" s="85"/>
      <c r="IWN13" s="85"/>
      <c r="IWO13" s="85"/>
      <c r="IWP13" s="85"/>
      <c r="IWQ13" s="85"/>
      <c r="IWR13" s="85"/>
      <c r="IWS13" s="85"/>
      <c r="IWT13" s="85"/>
      <c r="IWU13" s="85"/>
      <c r="IWV13" s="85"/>
      <c r="IWW13" s="85"/>
      <c r="IWX13" s="85"/>
      <c r="IWY13" s="85"/>
      <c r="IWZ13" s="85"/>
      <c r="IXA13" s="85"/>
      <c r="IXB13" s="85"/>
      <c r="IXC13" s="85"/>
      <c r="IXD13" s="85"/>
      <c r="IXE13" s="85"/>
      <c r="IXF13" s="85"/>
      <c r="IXG13" s="85"/>
      <c r="IXH13" s="85"/>
      <c r="IXI13" s="85"/>
      <c r="IXJ13" s="85"/>
      <c r="IXK13" s="85"/>
      <c r="IXL13" s="85"/>
      <c r="IXM13" s="85"/>
      <c r="IXN13" s="85"/>
      <c r="IXO13" s="85"/>
      <c r="IXP13" s="85"/>
      <c r="IXQ13" s="85"/>
      <c r="IXR13" s="85"/>
      <c r="IXS13" s="85"/>
      <c r="IXT13" s="85"/>
      <c r="IXU13" s="85"/>
      <c r="IXV13" s="85"/>
      <c r="IXW13" s="85"/>
      <c r="IXX13" s="85"/>
      <c r="IXY13" s="85"/>
      <c r="IXZ13" s="85"/>
      <c r="IYA13" s="85"/>
      <c r="IYB13" s="85"/>
      <c r="IYC13" s="85"/>
      <c r="IYD13" s="85"/>
      <c r="IYE13" s="85"/>
      <c r="IYF13" s="85"/>
      <c r="IYG13" s="85"/>
      <c r="IYH13" s="85"/>
      <c r="IYI13" s="85"/>
      <c r="IYJ13" s="85"/>
      <c r="IYK13" s="85"/>
      <c r="IYL13" s="85"/>
      <c r="IYM13" s="85"/>
      <c r="IYN13" s="85"/>
      <c r="IYO13" s="85"/>
      <c r="IYP13" s="85"/>
      <c r="IYQ13" s="85"/>
      <c r="IYR13" s="85"/>
      <c r="IYS13" s="85"/>
      <c r="IYT13" s="85"/>
      <c r="IYU13" s="85"/>
      <c r="IYV13" s="85"/>
      <c r="IYW13" s="85"/>
      <c r="IYX13" s="85"/>
      <c r="IYY13" s="85"/>
      <c r="IYZ13" s="85"/>
      <c r="IZA13" s="85"/>
      <c r="IZB13" s="85"/>
      <c r="IZC13" s="85"/>
      <c r="IZD13" s="85"/>
      <c r="IZE13" s="85"/>
      <c r="IZF13" s="85"/>
      <c r="IZG13" s="85"/>
      <c r="IZH13" s="85"/>
      <c r="IZI13" s="85"/>
      <c r="IZJ13" s="85"/>
      <c r="IZK13" s="85"/>
      <c r="IZL13" s="85"/>
      <c r="IZM13" s="85"/>
      <c r="IZN13" s="85"/>
      <c r="IZO13" s="85"/>
      <c r="IZP13" s="85"/>
      <c r="IZQ13" s="85"/>
      <c r="IZR13" s="85"/>
      <c r="IZS13" s="85"/>
      <c r="IZT13" s="85"/>
      <c r="IZU13" s="85"/>
      <c r="IZV13" s="85"/>
      <c r="IZW13" s="85"/>
      <c r="IZX13" s="85"/>
      <c r="IZY13" s="85"/>
      <c r="IZZ13" s="85"/>
      <c r="JAA13" s="85"/>
      <c r="JAB13" s="85"/>
      <c r="JAC13" s="85"/>
      <c r="JAD13" s="85"/>
      <c r="JAE13" s="85"/>
      <c r="JAF13" s="85"/>
      <c r="JAG13" s="85"/>
      <c r="JAH13" s="85"/>
      <c r="JAI13" s="85"/>
      <c r="JAJ13" s="85"/>
      <c r="JAK13" s="85"/>
      <c r="JAL13" s="85"/>
      <c r="JAM13" s="85"/>
      <c r="JAN13" s="85"/>
      <c r="JAO13" s="85"/>
      <c r="JAP13" s="85"/>
      <c r="JAQ13" s="85"/>
      <c r="JAR13" s="85"/>
      <c r="JAS13" s="85"/>
      <c r="JAT13" s="85"/>
      <c r="JAU13" s="85"/>
      <c r="JAV13" s="85"/>
      <c r="JAW13" s="85"/>
      <c r="JAX13" s="85"/>
      <c r="JAY13" s="85"/>
      <c r="JAZ13" s="85"/>
      <c r="JBA13" s="85"/>
      <c r="JBB13" s="85"/>
      <c r="JBC13" s="85"/>
      <c r="JBD13" s="85"/>
      <c r="JBE13" s="85"/>
      <c r="JBF13" s="85"/>
      <c r="JBG13" s="85"/>
      <c r="JBH13" s="85"/>
      <c r="JBI13" s="85"/>
      <c r="JBJ13" s="85"/>
      <c r="JBK13" s="85"/>
      <c r="JBL13" s="85"/>
      <c r="JBM13" s="85"/>
      <c r="JBN13" s="85"/>
      <c r="JBO13" s="85"/>
      <c r="JBP13" s="85"/>
      <c r="JBQ13" s="85"/>
      <c r="JBR13" s="85"/>
      <c r="JBS13" s="85"/>
      <c r="JBT13" s="85"/>
      <c r="JBU13" s="85"/>
      <c r="JBV13" s="85"/>
      <c r="JBW13" s="85"/>
      <c r="JBX13" s="85"/>
      <c r="JBY13" s="85"/>
      <c r="JBZ13" s="85"/>
      <c r="JCA13" s="85"/>
      <c r="JCB13" s="85"/>
      <c r="JCC13" s="85"/>
      <c r="JCD13" s="85"/>
      <c r="JCE13" s="85"/>
      <c r="JCF13" s="85"/>
      <c r="JCG13" s="85"/>
      <c r="JCH13" s="85"/>
      <c r="JCI13" s="85"/>
      <c r="JCJ13" s="85"/>
      <c r="JCK13" s="85"/>
      <c r="JCL13" s="85"/>
      <c r="JCM13" s="85"/>
      <c r="JCN13" s="85"/>
      <c r="JCO13" s="85"/>
      <c r="JCP13" s="85"/>
      <c r="JCQ13" s="85"/>
      <c r="JCR13" s="85"/>
      <c r="JCS13" s="85"/>
      <c r="JCT13" s="85"/>
      <c r="JCU13" s="85"/>
      <c r="JCV13" s="85"/>
      <c r="JCW13" s="85"/>
      <c r="JCX13" s="85"/>
      <c r="JCY13" s="85"/>
      <c r="JCZ13" s="85"/>
      <c r="JDA13" s="85"/>
      <c r="JDB13" s="85"/>
      <c r="JDC13" s="85"/>
      <c r="JDD13" s="85"/>
      <c r="JDE13" s="85"/>
      <c r="JDF13" s="85"/>
      <c r="JDG13" s="85"/>
      <c r="JDH13" s="85"/>
      <c r="JDI13" s="85"/>
      <c r="JDJ13" s="85"/>
      <c r="JDK13" s="85"/>
      <c r="JDL13" s="85"/>
      <c r="JDM13" s="85"/>
      <c r="JDN13" s="85"/>
      <c r="JDO13" s="85"/>
      <c r="JDP13" s="85"/>
      <c r="JDQ13" s="85"/>
      <c r="JDR13" s="85"/>
      <c r="JDS13" s="85"/>
      <c r="JDT13" s="85"/>
      <c r="JDU13" s="85"/>
      <c r="JDV13" s="85"/>
      <c r="JDW13" s="85"/>
      <c r="JDX13" s="85"/>
      <c r="JDY13" s="85"/>
      <c r="JDZ13" s="85"/>
      <c r="JEA13" s="85"/>
      <c r="JEB13" s="85"/>
      <c r="JEC13" s="85"/>
      <c r="JED13" s="85"/>
      <c r="JEE13" s="85"/>
      <c r="JEF13" s="85"/>
      <c r="JEG13" s="85"/>
      <c r="JEH13" s="85"/>
      <c r="JEI13" s="85"/>
      <c r="JEJ13" s="85"/>
      <c r="JEK13" s="85"/>
      <c r="JEL13" s="85"/>
      <c r="JEM13" s="85"/>
      <c r="JEN13" s="85"/>
      <c r="JEO13" s="85"/>
      <c r="JEP13" s="85"/>
      <c r="JEQ13" s="85"/>
      <c r="JER13" s="85"/>
      <c r="JES13" s="85"/>
      <c r="JET13" s="85"/>
      <c r="JEU13" s="85"/>
      <c r="JEV13" s="85"/>
      <c r="JEW13" s="85"/>
      <c r="JEX13" s="85"/>
      <c r="JEY13" s="85"/>
      <c r="JEZ13" s="85"/>
      <c r="JFA13" s="85"/>
      <c r="JFB13" s="85"/>
      <c r="JFC13" s="85"/>
      <c r="JFD13" s="85"/>
      <c r="JFE13" s="85"/>
      <c r="JFF13" s="85"/>
      <c r="JFG13" s="85"/>
      <c r="JFH13" s="85"/>
      <c r="JFI13" s="85"/>
      <c r="JFJ13" s="85"/>
      <c r="JFK13" s="85"/>
      <c r="JFL13" s="85"/>
      <c r="JFM13" s="85"/>
      <c r="JFN13" s="85"/>
      <c r="JFO13" s="85"/>
      <c r="JFP13" s="85"/>
      <c r="JFQ13" s="85"/>
      <c r="JFR13" s="85"/>
      <c r="JFS13" s="85"/>
      <c r="JFT13" s="85"/>
      <c r="JFU13" s="85"/>
      <c r="JFV13" s="85"/>
      <c r="JFW13" s="85"/>
      <c r="JFX13" s="85"/>
      <c r="JFY13" s="85"/>
      <c r="JFZ13" s="85"/>
      <c r="JGA13" s="85"/>
      <c r="JGB13" s="85"/>
      <c r="JGC13" s="85"/>
      <c r="JGD13" s="85"/>
      <c r="JGE13" s="85"/>
      <c r="JGF13" s="85"/>
      <c r="JGG13" s="85"/>
      <c r="JGH13" s="85"/>
      <c r="JGI13" s="85"/>
      <c r="JGJ13" s="85"/>
      <c r="JGK13" s="85"/>
      <c r="JGL13" s="85"/>
      <c r="JGM13" s="85"/>
      <c r="JGN13" s="85"/>
      <c r="JGO13" s="85"/>
      <c r="JGP13" s="85"/>
      <c r="JGQ13" s="85"/>
      <c r="JGR13" s="85"/>
      <c r="JGS13" s="85"/>
      <c r="JGT13" s="85"/>
      <c r="JGU13" s="85"/>
      <c r="JGV13" s="85"/>
      <c r="JGW13" s="85"/>
      <c r="JGX13" s="85"/>
      <c r="JGY13" s="85"/>
      <c r="JGZ13" s="85"/>
      <c r="JHA13" s="85"/>
      <c r="JHB13" s="85"/>
      <c r="JHC13" s="85"/>
      <c r="JHD13" s="85"/>
      <c r="JHE13" s="85"/>
      <c r="JHF13" s="85"/>
      <c r="JHG13" s="85"/>
      <c r="JHH13" s="85"/>
      <c r="JHI13" s="85"/>
      <c r="JHJ13" s="85"/>
      <c r="JHK13" s="85"/>
      <c r="JHL13" s="85"/>
      <c r="JHM13" s="85"/>
      <c r="JHN13" s="85"/>
      <c r="JHO13" s="85"/>
      <c r="JHP13" s="85"/>
      <c r="JHQ13" s="85"/>
      <c r="JHR13" s="85"/>
      <c r="JHS13" s="85"/>
      <c r="JHT13" s="85"/>
      <c r="JHU13" s="85"/>
      <c r="JHV13" s="85"/>
      <c r="JHW13" s="85"/>
      <c r="JHX13" s="85"/>
      <c r="JHY13" s="85"/>
      <c r="JHZ13" s="85"/>
      <c r="JIA13" s="85"/>
      <c r="JIB13" s="85"/>
      <c r="JIC13" s="85"/>
      <c r="JID13" s="85"/>
      <c r="JIE13" s="85"/>
      <c r="JIF13" s="85"/>
      <c r="JIG13" s="85"/>
      <c r="JIH13" s="85"/>
      <c r="JII13" s="85"/>
      <c r="JIJ13" s="85"/>
      <c r="JIK13" s="85"/>
      <c r="JIL13" s="85"/>
      <c r="JIM13" s="85"/>
      <c r="JIN13" s="85"/>
      <c r="JIO13" s="85"/>
      <c r="JIP13" s="85"/>
      <c r="JIQ13" s="85"/>
      <c r="JIR13" s="85"/>
      <c r="JIS13" s="85"/>
      <c r="JIT13" s="85"/>
      <c r="JIU13" s="85"/>
      <c r="JIV13" s="85"/>
      <c r="JIW13" s="85"/>
      <c r="JIX13" s="85"/>
      <c r="JIY13" s="85"/>
      <c r="JIZ13" s="85"/>
      <c r="JJA13" s="85"/>
      <c r="JJB13" s="85"/>
      <c r="JJC13" s="85"/>
      <c r="JJD13" s="85"/>
      <c r="JJE13" s="85"/>
      <c r="JJF13" s="85"/>
      <c r="JJG13" s="85"/>
      <c r="JJH13" s="85"/>
      <c r="JJI13" s="85"/>
      <c r="JJJ13" s="85"/>
      <c r="JJK13" s="85"/>
      <c r="JJL13" s="85"/>
      <c r="JJM13" s="85"/>
      <c r="JJN13" s="85"/>
      <c r="JJO13" s="85"/>
      <c r="JJP13" s="85"/>
      <c r="JJQ13" s="85"/>
      <c r="JJR13" s="85"/>
      <c r="JJS13" s="85"/>
      <c r="JJT13" s="85"/>
      <c r="JJU13" s="85"/>
      <c r="JJV13" s="85"/>
      <c r="JJW13" s="85"/>
      <c r="JJX13" s="85"/>
      <c r="JJY13" s="85"/>
      <c r="JJZ13" s="85"/>
      <c r="JKA13" s="85"/>
      <c r="JKB13" s="85"/>
      <c r="JKC13" s="85"/>
      <c r="JKD13" s="85"/>
      <c r="JKE13" s="85"/>
      <c r="JKF13" s="85"/>
      <c r="JKG13" s="85"/>
      <c r="JKH13" s="85"/>
      <c r="JKI13" s="85"/>
      <c r="JKJ13" s="85"/>
      <c r="JKK13" s="85"/>
      <c r="JKL13" s="85"/>
      <c r="JKM13" s="85"/>
      <c r="JKN13" s="85"/>
      <c r="JKO13" s="85"/>
      <c r="JKP13" s="85"/>
      <c r="JKQ13" s="85"/>
      <c r="JKR13" s="85"/>
      <c r="JKS13" s="85"/>
      <c r="JKT13" s="85"/>
      <c r="JKU13" s="85"/>
      <c r="JKV13" s="85"/>
      <c r="JKW13" s="85"/>
      <c r="JKX13" s="85"/>
      <c r="JKY13" s="85"/>
      <c r="JKZ13" s="85"/>
      <c r="JLA13" s="85"/>
      <c r="JLB13" s="85"/>
      <c r="JLC13" s="85"/>
      <c r="JLD13" s="85"/>
      <c r="JLE13" s="85"/>
      <c r="JLF13" s="85"/>
      <c r="JLG13" s="85"/>
      <c r="JLH13" s="85"/>
      <c r="JLI13" s="85"/>
      <c r="JLJ13" s="85"/>
      <c r="JLK13" s="85"/>
      <c r="JLL13" s="85"/>
      <c r="JLM13" s="85"/>
      <c r="JLN13" s="85"/>
      <c r="JLO13" s="85"/>
      <c r="JLP13" s="85"/>
      <c r="JLQ13" s="85"/>
      <c r="JLR13" s="85"/>
      <c r="JLS13" s="85"/>
      <c r="JLT13" s="85"/>
      <c r="JLU13" s="85"/>
      <c r="JLV13" s="85"/>
      <c r="JLW13" s="85"/>
      <c r="JLX13" s="85"/>
      <c r="JLY13" s="85"/>
      <c r="JLZ13" s="85"/>
      <c r="JMA13" s="85"/>
      <c r="JMB13" s="85"/>
      <c r="JMC13" s="85"/>
      <c r="JMD13" s="85"/>
      <c r="JME13" s="85"/>
      <c r="JMF13" s="85"/>
      <c r="JMG13" s="85"/>
      <c r="JMH13" s="85"/>
      <c r="JMI13" s="85"/>
      <c r="JMJ13" s="85"/>
      <c r="JMK13" s="85"/>
      <c r="JML13" s="85"/>
      <c r="JMM13" s="85"/>
      <c r="JMN13" s="85"/>
      <c r="JMO13" s="85"/>
      <c r="JMP13" s="85"/>
      <c r="JMQ13" s="85"/>
      <c r="JMR13" s="85"/>
      <c r="JMS13" s="85"/>
      <c r="JMT13" s="85"/>
      <c r="JMU13" s="85"/>
      <c r="JMV13" s="85"/>
      <c r="JMW13" s="85"/>
      <c r="JMX13" s="85"/>
      <c r="JMY13" s="85"/>
      <c r="JMZ13" s="85"/>
      <c r="JNA13" s="85"/>
      <c r="JNB13" s="85"/>
      <c r="JNC13" s="85"/>
      <c r="JND13" s="85"/>
      <c r="JNE13" s="85"/>
      <c r="JNF13" s="85"/>
      <c r="JNG13" s="85"/>
      <c r="JNH13" s="85"/>
      <c r="JNI13" s="85"/>
      <c r="JNJ13" s="85"/>
      <c r="JNK13" s="85"/>
      <c r="JNL13" s="85"/>
      <c r="JNM13" s="85"/>
      <c r="JNN13" s="85"/>
      <c r="JNO13" s="85"/>
      <c r="JNP13" s="85"/>
      <c r="JNQ13" s="85"/>
      <c r="JNR13" s="85"/>
      <c r="JNS13" s="85"/>
      <c r="JNT13" s="85"/>
      <c r="JNU13" s="85"/>
      <c r="JNV13" s="85"/>
      <c r="JNW13" s="85"/>
      <c r="JNX13" s="85"/>
      <c r="JNY13" s="85"/>
      <c r="JNZ13" s="85"/>
      <c r="JOA13" s="85"/>
      <c r="JOB13" s="85"/>
      <c r="JOC13" s="85"/>
      <c r="JOD13" s="85"/>
      <c r="JOE13" s="85"/>
      <c r="JOF13" s="85"/>
      <c r="JOG13" s="85"/>
      <c r="JOH13" s="85"/>
      <c r="JOI13" s="85"/>
      <c r="JOJ13" s="85"/>
      <c r="JOK13" s="85"/>
      <c r="JOL13" s="85"/>
      <c r="JOM13" s="85"/>
      <c r="JON13" s="85"/>
      <c r="JOO13" s="85"/>
      <c r="JOP13" s="85"/>
      <c r="JOQ13" s="85"/>
      <c r="JOR13" s="85"/>
      <c r="JOS13" s="85"/>
      <c r="JOT13" s="85"/>
      <c r="JOU13" s="85"/>
      <c r="JOV13" s="85"/>
      <c r="JOW13" s="85"/>
      <c r="JOX13" s="85"/>
      <c r="JOY13" s="85"/>
      <c r="JOZ13" s="85"/>
      <c r="JPA13" s="85"/>
      <c r="JPB13" s="85"/>
      <c r="JPC13" s="85"/>
      <c r="JPD13" s="85"/>
      <c r="JPE13" s="85"/>
      <c r="JPF13" s="85"/>
      <c r="JPG13" s="85"/>
      <c r="JPH13" s="85"/>
      <c r="JPI13" s="85"/>
      <c r="JPJ13" s="85"/>
      <c r="JPK13" s="85"/>
      <c r="JPL13" s="85"/>
      <c r="JPM13" s="85"/>
      <c r="JPN13" s="85"/>
      <c r="JPO13" s="85"/>
      <c r="JPP13" s="85"/>
      <c r="JPQ13" s="85"/>
      <c r="JPR13" s="85"/>
      <c r="JPS13" s="85"/>
      <c r="JPT13" s="85"/>
      <c r="JPU13" s="85"/>
      <c r="JPV13" s="85"/>
      <c r="JPW13" s="85"/>
      <c r="JPX13" s="85"/>
      <c r="JPY13" s="85"/>
      <c r="JPZ13" s="85"/>
      <c r="JQA13" s="85"/>
      <c r="JQB13" s="85"/>
      <c r="JQC13" s="85"/>
      <c r="JQD13" s="85"/>
      <c r="JQE13" s="85"/>
      <c r="JQF13" s="85"/>
      <c r="JQG13" s="85"/>
      <c r="JQH13" s="85"/>
      <c r="JQI13" s="85"/>
      <c r="JQJ13" s="85"/>
      <c r="JQK13" s="85"/>
      <c r="JQL13" s="85"/>
      <c r="JQM13" s="85"/>
      <c r="JQN13" s="85"/>
      <c r="JQO13" s="85"/>
      <c r="JQP13" s="85"/>
      <c r="JQQ13" s="85"/>
      <c r="JQR13" s="85"/>
      <c r="JQS13" s="85"/>
      <c r="JQT13" s="85"/>
      <c r="JQU13" s="85"/>
      <c r="JQV13" s="85"/>
      <c r="JQW13" s="85"/>
      <c r="JQX13" s="85"/>
      <c r="JQY13" s="85"/>
      <c r="JQZ13" s="85"/>
      <c r="JRA13" s="85"/>
      <c r="JRB13" s="85"/>
      <c r="JRC13" s="85"/>
      <c r="JRD13" s="85"/>
      <c r="JRE13" s="85"/>
      <c r="JRF13" s="85"/>
      <c r="JRG13" s="85"/>
      <c r="JRH13" s="85"/>
      <c r="JRI13" s="85"/>
      <c r="JRJ13" s="85"/>
      <c r="JRK13" s="85"/>
      <c r="JRL13" s="85"/>
      <c r="JRM13" s="85"/>
      <c r="JRN13" s="85"/>
      <c r="JRO13" s="85"/>
      <c r="JRP13" s="85"/>
      <c r="JRQ13" s="85"/>
      <c r="JRR13" s="85"/>
      <c r="JRS13" s="85"/>
      <c r="JRT13" s="85"/>
      <c r="JRU13" s="85"/>
      <c r="JRV13" s="85"/>
      <c r="JRW13" s="85"/>
      <c r="JRX13" s="85"/>
      <c r="JRY13" s="85"/>
      <c r="JRZ13" s="85"/>
      <c r="JSA13" s="85"/>
      <c r="JSB13" s="85"/>
      <c r="JSC13" s="85"/>
      <c r="JSD13" s="85"/>
      <c r="JSE13" s="85"/>
      <c r="JSF13" s="85"/>
      <c r="JSG13" s="85"/>
      <c r="JSH13" s="85"/>
      <c r="JSI13" s="85"/>
      <c r="JSJ13" s="85"/>
      <c r="JSK13" s="85"/>
      <c r="JSL13" s="85"/>
      <c r="JSM13" s="85"/>
      <c r="JSN13" s="85"/>
      <c r="JSO13" s="85"/>
      <c r="JSP13" s="85"/>
      <c r="JSQ13" s="85"/>
      <c r="JSR13" s="85"/>
      <c r="JSS13" s="85"/>
      <c r="JST13" s="85"/>
      <c r="JSU13" s="85"/>
      <c r="JSV13" s="85"/>
      <c r="JSW13" s="85"/>
      <c r="JSX13" s="85"/>
      <c r="JSY13" s="85"/>
      <c r="JSZ13" s="85"/>
      <c r="JTA13" s="85"/>
      <c r="JTB13" s="85"/>
      <c r="JTC13" s="85"/>
      <c r="JTD13" s="85"/>
      <c r="JTE13" s="85"/>
      <c r="JTF13" s="85"/>
      <c r="JTG13" s="85"/>
      <c r="JTH13" s="85"/>
      <c r="JTI13" s="85"/>
      <c r="JTJ13" s="85"/>
      <c r="JTK13" s="85"/>
      <c r="JTL13" s="85"/>
      <c r="JTM13" s="85"/>
      <c r="JTN13" s="85"/>
      <c r="JTO13" s="85"/>
      <c r="JTP13" s="85"/>
      <c r="JTQ13" s="85"/>
      <c r="JTR13" s="85"/>
      <c r="JTS13" s="85"/>
      <c r="JTT13" s="85"/>
      <c r="JTU13" s="85"/>
      <c r="JTV13" s="85"/>
      <c r="JTW13" s="85"/>
      <c r="JTX13" s="85"/>
      <c r="JTY13" s="85"/>
      <c r="JTZ13" s="85"/>
      <c r="JUA13" s="85"/>
      <c r="JUB13" s="85"/>
      <c r="JUC13" s="85"/>
      <c r="JUD13" s="85"/>
      <c r="JUE13" s="85"/>
      <c r="JUF13" s="85"/>
      <c r="JUG13" s="85"/>
      <c r="JUH13" s="85"/>
      <c r="JUI13" s="85"/>
      <c r="JUJ13" s="85"/>
      <c r="JUK13" s="85"/>
      <c r="JUL13" s="85"/>
      <c r="JUM13" s="85"/>
      <c r="JUN13" s="85"/>
      <c r="JUO13" s="85"/>
      <c r="JUP13" s="85"/>
      <c r="JUQ13" s="85"/>
      <c r="JUR13" s="85"/>
      <c r="JUS13" s="85"/>
      <c r="JUT13" s="85"/>
      <c r="JUU13" s="85"/>
      <c r="JUV13" s="85"/>
      <c r="JUW13" s="85"/>
      <c r="JUX13" s="85"/>
      <c r="JUY13" s="85"/>
      <c r="JUZ13" s="85"/>
      <c r="JVA13" s="85"/>
      <c r="JVB13" s="85"/>
      <c r="JVC13" s="85"/>
      <c r="JVD13" s="85"/>
      <c r="JVE13" s="85"/>
      <c r="JVF13" s="85"/>
      <c r="JVG13" s="85"/>
      <c r="JVH13" s="85"/>
      <c r="JVI13" s="85"/>
      <c r="JVJ13" s="85"/>
      <c r="JVK13" s="85"/>
      <c r="JVL13" s="85"/>
      <c r="JVM13" s="85"/>
      <c r="JVN13" s="85"/>
      <c r="JVO13" s="85"/>
      <c r="JVP13" s="85"/>
      <c r="JVQ13" s="85"/>
      <c r="JVR13" s="85"/>
      <c r="JVS13" s="85"/>
      <c r="JVT13" s="85"/>
      <c r="JVU13" s="85"/>
      <c r="JVV13" s="85"/>
      <c r="JVW13" s="85"/>
      <c r="JVX13" s="85"/>
      <c r="JVY13" s="85"/>
      <c r="JVZ13" s="85"/>
      <c r="JWA13" s="85"/>
      <c r="JWB13" s="85"/>
      <c r="JWC13" s="85"/>
      <c r="JWD13" s="85"/>
      <c r="JWE13" s="85"/>
      <c r="JWF13" s="85"/>
      <c r="JWG13" s="85"/>
      <c r="JWH13" s="85"/>
      <c r="JWI13" s="85"/>
      <c r="JWJ13" s="85"/>
      <c r="JWK13" s="85"/>
      <c r="JWL13" s="85"/>
      <c r="JWM13" s="85"/>
      <c r="JWN13" s="85"/>
      <c r="JWO13" s="85"/>
      <c r="JWP13" s="85"/>
      <c r="JWQ13" s="85"/>
      <c r="JWR13" s="85"/>
      <c r="JWS13" s="85"/>
      <c r="JWT13" s="85"/>
      <c r="JWU13" s="85"/>
      <c r="JWV13" s="85"/>
      <c r="JWW13" s="85"/>
      <c r="JWX13" s="85"/>
      <c r="JWY13" s="85"/>
      <c r="JWZ13" s="85"/>
      <c r="JXA13" s="85"/>
      <c r="JXB13" s="85"/>
      <c r="JXC13" s="85"/>
      <c r="JXD13" s="85"/>
      <c r="JXE13" s="85"/>
      <c r="JXF13" s="85"/>
      <c r="JXG13" s="85"/>
      <c r="JXH13" s="85"/>
      <c r="JXI13" s="85"/>
      <c r="JXJ13" s="85"/>
      <c r="JXK13" s="85"/>
      <c r="JXL13" s="85"/>
      <c r="JXM13" s="85"/>
      <c r="JXN13" s="85"/>
      <c r="JXO13" s="85"/>
      <c r="JXP13" s="85"/>
      <c r="JXQ13" s="85"/>
      <c r="JXR13" s="85"/>
      <c r="JXS13" s="85"/>
      <c r="JXT13" s="85"/>
      <c r="JXU13" s="85"/>
      <c r="JXV13" s="85"/>
      <c r="JXW13" s="85"/>
      <c r="JXX13" s="85"/>
      <c r="JXY13" s="85"/>
      <c r="JXZ13" s="85"/>
      <c r="JYA13" s="85"/>
      <c r="JYB13" s="85"/>
      <c r="JYC13" s="85"/>
      <c r="JYD13" s="85"/>
      <c r="JYE13" s="85"/>
      <c r="JYF13" s="85"/>
      <c r="JYG13" s="85"/>
      <c r="JYH13" s="85"/>
      <c r="JYI13" s="85"/>
      <c r="JYJ13" s="85"/>
      <c r="JYK13" s="85"/>
      <c r="JYL13" s="85"/>
      <c r="JYM13" s="85"/>
      <c r="JYN13" s="85"/>
      <c r="JYO13" s="85"/>
      <c r="JYP13" s="85"/>
      <c r="JYQ13" s="85"/>
      <c r="JYR13" s="85"/>
      <c r="JYS13" s="85"/>
      <c r="JYT13" s="85"/>
      <c r="JYU13" s="85"/>
      <c r="JYV13" s="85"/>
      <c r="JYW13" s="85"/>
      <c r="JYX13" s="85"/>
      <c r="JYY13" s="85"/>
      <c r="JYZ13" s="85"/>
      <c r="JZA13" s="85"/>
      <c r="JZB13" s="85"/>
      <c r="JZC13" s="85"/>
      <c r="JZD13" s="85"/>
      <c r="JZE13" s="85"/>
      <c r="JZF13" s="85"/>
      <c r="JZG13" s="85"/>
      <c r="JZH13" s="85"/>
      <c r="JZI13" s="85"/>
      <c r="JZJ13" s="85"/>
      <c r="JZK13" s="85"/>
      <c r="JZL13" s="85"/>
      <c r="JZM13" s="85"/>
      <c r="JZN13" s="85"/>
      <c r="JZO13" s="85"/>
      <c r="JZP13" s="85"/>
      <c r="JZQ13" s="85"/>
      <c r="JZR13" s="85"/>
      <c r="JZS13" s="85"/>
      <c r="JZT13" s="85"/>
      <c r="JZU13" s="85"/>
      <c r="JZV13" s="85"/>
      <c r="JZW13" s="85"/>
      <c r="JZX13" s="85"/>
      <c r="JZY13" s="85"/>
      <c r="JZZ13" s="85"/>
      <c r="KAA13" s="85"/>
      <c r="KAB13" s="85"/>
      <c r="KAC13" s="85"/>
      <c r="KAD13" s="85"/>
      <c r="KAE13" s="85"/>
      <c r="KAF13" s="85"/>
      <c r="KAG13" s="85"/>
      <c r="KAH13" s="85"/>
      <c r="KAI13" s="85"/>
      <c r="KAJ13" s="85"/>
      <c r="KAK13" s="85"/>
      <c r="KAL13" s="85"/>
      <c r="KAM13" s="85"/>
      <c r="KAN13" s="85"/>
      <c r="KAO13" s="85"/>
      <c r="KAP13" s="85"/>
      <c r="KAQ13" s="85"/>
      <c r="KAR13" s="85"/>
      <c r="KAS13" s="85"/>
      <c r="KAT13" s="85"/>
      <c r="KAU13" s="85"/>
      <c r="KAV13" s="85"/>
      <c r="KAW13" s="85"/>
      <c r="KAX13" s="85"/>
      <c r="KAY13" s="85"/>
      <c r="KAZ13" s="85"/>
      <c r="KBA13" s="85"/>
      <c r="KBB13" s="85"/>
      <c r="KBC13" s="85"/>
      <c r="KBD13" s="85"/>
      <c r="KBE13" s="85"/>
      <c r="KBF13" s="85"/>
      <c r="KBG13" s="85"/>
      <c r="KBH13" s="85"/>
      <c r="KBI13" s="85"/>
      <c r="KBJ13" s="85"/>
      <c r="KBK13" s="85"/>
      <c r="KBL13" s="85"/>
      <c r="KBM13" s="85"/>
      <c r="KBN13" s="85"/>
      <c r="KBO13" s="85"/>
      <c r="KBP13" s="85"/>
      <c r="KBQ13" s="85"/>
      <c r="KBR13" s="85"/>
      <c r="KBS13" s="85"/>
      <c r="KBT13" s="85"/>
      <c r="KBU13" s="85"/>
      <c r="KBV13" s="85"/>
      <c r="KBW13" s="85"/>
      <c r="KBX13" s="85"/>
      <c r="KBY13" s="85"/>
      <c r="KBZ13" s="85"/>
      <c r="KCA13" s="85"/>
      <c r="KCB13" s="85"/>
      <c r="KCC13" s="85"/>
      <c r="KCD13" s="85"/>
      <c r="KCE13" s="85"/>
      <c r="KCF13" s="85"/>
      <c r="KCG13" s="85"/>
      <c r="KCH13" s="85"/>
      <c r="KCI13" s="85"/>
      <c r="KCJ13" s="85"/>
      <c r="KCK13" s="85"/>
      <c r="KCL13" s="85"/>
      <c r="KCM13" s="85"/>
      <c r="KCN13" s="85"/>
      <c r="KCO13" s="85"/>
      <c r="KCP13" s="85"/>
      <c r="KCQ13" s="85"/>
      <c r="KCR13" s="85"/>
      <c r="KCS13" s="85"/>
      <c r="KCT13" s="85"/>
      <c r="KCU13" s="85"/>
      <c r="KCV13" s="85"/>
      <c r="KCW13" s="85"/>
      <c r="KCX13" s="85"/>
      <c r="KCY13" s="85"/>
      <c r="KCZ13" s="85"/>
      <c r="KDA13" s="85"/>
      <c r="KDB13" s="85"/>
      <c r="KDC13" s="85"/>
      <c r="KDD13" s="85"/>
      <c r="KDE13" s="85"/>
      <c r="KDF13" s="85"/>
      <c r="KDG13" s="85"/>
      <c r="KDH13" s="85"/>
      <c r="KDI13" s="85"/>
      <c r="KDJ13" s="85"/>
      <c r="KDK13" s="85"/>
      <c r="KDL13" s="85"/>
      <c r="KDM13" s="85"/>
      <c r="KDN13" s="85"/>
      <c r="KDO13" s="85"/>
      <c r="KDP13" s="85"/>
      <c r="KDQ13" s="85"/>
      <c r="KDR13" s="85"/>
      <c r="KDS13" s="85"/>
      <c r="KDT13" s="85"/>
      <c r="KDU13" s="85"/>
      <c r="KDV13" s="85"/>
      <c r="KDW13" s="85"/>
      <c r="KDX13" s="85"/>
      <c r="KDY13" s="85"/>
      <c r="KDZ13" s="85"/>
      <c r="KEA13" s="85"/>
      <c r="KEB13" s="85"/>
      <c r="KEC13" s="85"/>
      <c r="KED13" s="85"/>
      <c r="KEE13" s="85"/>
      <c r="KEF13" s="85"/>
      <c r="KEG13" s="85"/>
      <c r="KEH13" s="85"/>
      <c r="KEI13" s="85"/>
      <c r="KEJ13" s="85"/>
      <c r="KEK13" s="85"/>
      <c r="KEL13" s="85"/>
      <c r="KEM13" s="85"/>
      <c r="KEN13" s="85"/>
      <c r="KEO13" s="85"/>
      <c r="KEP13" s="85"/>
      <c r="KEQ13" s="85"/>
      <c r="KER13" s="85"/>
      <c r="KES13" s="85"/>
      <c r="KET13" s="85"/>
      <c r="KEU13" s="85"/>
      <c r="KEV13" s="85"/>
      <c r="KEW13" s="85"/>
      <c r="KEX13" s="85"/>
      <c r="KEY13" s="85"/>
      <c r="KEZ13" s="85"/>
      <c r="KFA13" s="85"/>
      <c r="KFB13" s="85"/>
      <c r="KFC13" s="85"/>
      <c r="KFD13" s="85"/>
      <c r="KFE13" s="85"/>
      <c r="KFF13" s="85"/>
      <c r="KFG13" s="85"/>
      <c r="KFH13" s="85"/>
      <c r="KFI13" s="85"/>
      <c r="KFJ13" s="85"/>
      <c r="KFK13" s="85"/>
      <c r="KFL13" s="85"/>
      <c r="KFM13" s="85"/>
      <c r="KFN13" s="85"/>
      <c r="KFO13" s="85"/>
      <c r="KFP13" s="85"/>
      <c r="KFQ13" s="85"/>
      <c r="KFR13" s="85"/>
      <c r="KFS13" s="85"/>
      <c r="KFT13" s="85"/>
      <c r="KFU13" s="85"/>
      <c r="KFV13" s="85"/>
      <c r="KFW13" s="85"/>
      <c r="KFX13" s="85"/>
      <c r="KFY13" s="85"/>
      <c r="KFZ13" s="85"/>
      <c r="KGA13" s="85"/>
      <c r="KGB13" s="85"/>
      <c r="KGC13" s="85"/>
      <c r="KGD13" s="85"/>
      <c r="KGE13" s="85"/>
      <c r="KGF13" s="85"/>
      <c r="KGG13" s="85"/>
      <c r="KGH13" s="85"/>
      <c r="KGI13" s="85"/>
      <c r="KGJ13" s="85"/>
      <c r="KGK13" s="85"/>
      <c r="KGL13" s="85"/>
      <c r="KGM13" s="85"/>
      <c r="KGN13" s="85"/>
      <c r="KGO13" s="85"/>
      <c r="KGP13" s="85"/>
      <c r="KGQ13" s="85"/>
      <c r="KGR13" s="85"/>
      <c r="KGS13" s="85"/>
      <c r="KGT13" s="85"/>
      <c r="KGU13" s="85"/>
      <c r="KGV13" s="85"/>
      <c r="KGW13" s="85"/>
      <c r="KGX13" s="85"/>
      <c r="KGY13" s="85"/>
      <c r="KGZ13" s="85"/>
      <c r="KHA13" s="85"/>
      <c r="KHB13" s="85"/>
      <c r="KHC13" s="85"/>
      <c r="KHD13" s="85"/>
      <c r="KHE13" s="85"/>
      <c r="KHF13" s="85"/>
      <c r="KHG13" s="85"/>
      <c r="KHH13" s="85"/>
      <c r="KHI13" s="85"/>
      <c r="KHJ13" s="85"/>
      <c r="KHK13" s="85"/>
      <c r="KHL13" s="85"/>
      <c r="KHM13" s="85"/>
      <c r="KHN13" s="85"/>
      <c r="KHO13" s="85"/>
      <c r="KHP13" s="85"/>
      <c r="KHQ13" s="85"/>
      <c r="KHR13" s="85"/>
      <c r="KHS13" s="85"/>
      <c r="KHT13" s="85"/>
      <c r="KHU13" s="85"/>
      <c r="KHV13" s="85"/>
      <c r="KHW13" s="85"/>
      <c r="KHX13" s="85"/>
      <c r="KHY13" s="85"/>
      <c r="KHZ13" s="85"/>
      <c r="KIA13" s="85"/>
      <c r="KIB13" s="85"/>
      <c r="KIC13" s="85"/>
      <c r="KID13" s="85"/>
      <c r="KIE13" s="85"/>
      <c r="KIF13" s="85"/>
      <c r="KIG13" s="85"/>
      <c r="KIH13" s="85"/>
      <c r="KII13" s="85"/>
      <c r="KIJ13" s="85"/>
      <c r="KIK13" s="85"/>
      <c r="KIL13" s="85"/>
      <c r="KIM13" s="85"/>
      <c r="KIN13" s="85"/>
      <c r="KIO13" s="85"/>
      <c r="KIP13" s="85"/>
      <c r="KIQ13" s="85"/>
      <c r="KIR13" s="85"/>
      <c r="KIS13" s="85"/>
      <c r="KIT13" s="85"/>
      <c r="KIU13" s="85"/>
      <c r="KIV13" s="85"/>
      <c r="KIW13" s="85"/>
      <c r="KIX13" s="85"/>
      <c r="KIY13" s="85"/>
      <c r="KIZ13" s="85"/>
      <c r="KJA13" s="85"/>
      <c r="KJB13" s="85"/>
      <c r="KJC13" s="85"/>
      <c r="KJD13" s="85"/>
      <c r="KJE13" s="85"/>
      <c r="KJF13" s="85"/>
      <c r="KJG13" s="85"/>
      <c r="KJH13" s="85"/>
      <c r="KJI13" s="85"/>
      <c r="KJJ13" s="85"/>
      <c r="KJK13" s="85"/>
      <c r="KJL13" s="85"/>
      <c r="KJM13" s="85"/>
      <c r="KJN13" s="85"/>
      <c r="KJO13" s="85"/>
      <c r="KJP13" s="85"/>
      <c r="KJQ13" s="85"/>
      <c r="KJR13" s="85"/>
      <c r="KJS13" s="85"/>
      <c r="KJT13" s="85"/>
      <c r="KJU13" s="85"/>
      <c r="KJV13" s="85"/>
      <c r="KJW13" s="85"/>
      <c r="KJX13" s="85"/>
      <c r="KJY13" s="85"/>
      <c r="KJZ13" s="85"/>
      <c r="KKA13" s="85"/>
      <c r="KKB13" s="85"/>
      <c r="KKC13" s="85"/>
      <c r="KKD13" s="85"/>
      <c r="KKE13" s="85"/>
      <c r="KKF13" s="85"/>
      <c r="KKG13" s="85"/>
      <c r="KKH13" s="85"/>
      <c r="KKI13" s="85"/>
      <c r="KKJ13" s="85"/>
      <c r="KKK13" s="85"/>
      <c r="KKL13" s="85"/>
      <c r="KKM13" s="85"/>
      <c r="KKN13" s="85"/>
      <c r="KKO13" s="85"/>
      <c r="KKP13" s="85"/>
      <c r="KKQ13" s="85"/>
      <c r="KKR13" s="85"/>
      <c r="KKS13" s="85"/>
      <c r="KKT13" s="85"/>
      <c r="KKU13" s="85"/>
      <c r="KKV13" s="85"/>
      <c r="KKW13" s="85"/>
      <c r="KKX13" s="85"/>
      <c r="KKY13" s="85"/>
      <c r="KKZ13" s="85"/>
      <c r="KLA13" s="85"/>
      <c r="KLB13" s="85"/>
      <c r="KLC13" s="85"/>
      <c r="KLD13" s="85"/>
      <c r="KLE13" s="85"/>
      <c r="KLF13" s="85"/>
      <c r="KLG13" s="85"/>
      <c r="KLH13" s="85"/>
      <c r="KLI13" s="85"/>
      <c r="KLJ13" s="85"/>
      <c r="KLK13" s="85"/>
      <c r="KLL13" s="85"/>
      <c r="KLM13" s="85"/>
      <c r="KLN13" s="85"/>
      <c r="KLO13" s="85"/>
      <c r="KLP13" s="85"/>
      <c r="KLQ13" s="85"/>
      <c r="KLR13" s="85"/>
      <c r="KLS13" s="85"/>
      <c r="KLT13" s="85"/>
      <c r="KLU13" s="85"/>
      <c r="KLV13" s="85"/>
      <c r="KLW13" s="85"/>
      <c r="KLX13" s="85"/>
      <c r="KLY13" s="85"/>
      <c r="KLZ13" s="85"/>
      <c r="KMA13" s="85"/>
      <c r="KMB13" s="85"/>
      <c r="KMC13" s="85"/>
      <c r="KMD13" s="85"/>
      <c r="KME13" s="85"/>
      <c r="KMF13" s="85"/>
      <c r="KMG13" s="85"/>
      <c r="KMH13" s="85"/>
      <c r="KMI13" s="85"/>
      <c r="KMJ13" s="85"/>
      <c r="KMK13" s="85"/>
      <c r="KML13" s="85"/>
      <c r="KMM13" s="85"/>
      <c r="KMN13" s="85"/>
      <c r="KMO13" s="85"/>
      <c r="KMP13" s="85"/>
      <c r="KMQ13" s="85"/>
      <c r="KMR13" s="85"/>
      <c r="KMS13" s="85"/>
      <c r="KMT13" s="85"/>
      <c r="KMU13" s="85"/>
      <c r="KMV13" s="85"/>
      <c r="KMW13" s="85"/>
      <c r="KMX13" s="85"/>
      <c r="KMY13" s="85"/>
      <c r="KMZ13" s="85"/>
      <c r="KNA13" s="85"/>
      <c r="KNB13" s="85"/>
      <c r="KNC13" s="85"/>
      <c r="KND13" s="85"/>
      <c r="KNE13" s="85"/>
      <c r="KNF13" s="85"/>
      <c r="KNG13" s="85"/>
      <c r="KNH13" s="85"/>
      <c r="KNI13" s="85"/>
      <c r="KNJ13" s="85"/>
      <c r="KNK13" s="85"/>
      <c r="KNL13" s="85"/>
      <c r="KNM13" s="85"/>
      <c r="KNN13" s="85"/>
      <c r="KNO13" s="85"/>
      <c r="KNP13" s="85"/>
      <c r="KNQ13" s="85"/>
      <c r="KNR13" s="85"/>
      <c r="KNS13" s="85"/>
      <c r="KNT13" s="85"/>
      <c r="KNU13" s="85"/>
      <c r="KNV13" s="85"/>
      <c r="KNW13" s="85"/>
      <c r="KNX13" s="85"/>
      <c r="KNY13" s="85"/>
      <c r="KNZ13" s="85"/>
      <c r="KOA13" s="85"/>
      <c r="KOB13" s="85"/>
      <c r="KOC13" s="85"/>
      <c r="KOD13" s="85"/>
      <c r="KOE13" s="85"/>
      <c r="KOF13" s="85"/>
      <c r="KOG13" s="85"/>
      <c r="KOH13" s="85"/>
      <c r="KOI13" s="85"/>
      <c r="KOJ13" s="85"/>
      <c r="KOK13" s="85"/>
      <c r="KOL13" s="85"/>
      <c r="KOM13" s="85"/>
      <c r="KON13" s="85"/>
      <c r="KOO13" s="85"/>
      <c r="KOP13" s="85"/>
      <c r="KOQ13" s="85"/>
      <c r="KOR13" s="85"/>
      <c r="KOS13" s="85"/>
      <c r="KOT13" s="85"/>
      <c r="KOU13" s="85"/>
      <c r="KOV13" s="85"/>
      <c r="KOW13" s="85"/>
      <c r="KOX13" s="85"/>
      <c r="KOY13" s="85"/>
      <c r="KOZ13" s="85"/>
      <c r="KPA13" s="85"/>
      <c r="KPB13" s="85"/>
      <c r="KPC13" s="85"/>
      <c r="KPD13" s="85"/>
      <c r="KPE13" s="85"/>
      <c r="KPF13" s="85"/>
      <c r="KPG13" s="85"/>
      <c r="KPH13" s="85"/>
      <c r="KPI13" s="85"/>
      <c r="KPJ13" s="85"/>
      <c r="KPK13" s="85"/>
      <c r="KPL13" s="85"/>
      <c r="KPM13" s="85"/>
      <c r="KPN13" s="85"/>
      <c r="KPO13" s="85"/>
      <c r="KPP13" s="85"/>
      <c r="KPQ13" s="85"/>
      <c r="KPR13" s="85"/>
      <c r="KPS13" s="85"/>
      <c r="KPT13" s="85"/>
      <c r="KPU13" s="85"/>
      <c r="KPV13" s="85"/>
      <c r="KPW13" s="85"/>
      <c r="KPX13" s="85"/>
      <c r="KPY13" s="85"/>
      <c r="KPZ13" s="85"/>
      <c r="KQA13" s="85"/>
      <c r="KQB13" s="85"/>
      <c r="KQC13" s="85"/>
      <c r="KQD13" s="85"/>
      <c r="KQE13" s="85"/>
      <c r="KQF13" s="85"/>
      <c r="KQG13" s="85"/>
      <c r="KQH13" s="85"/>
      <c r="KQI13" s="85"/>
      <c r="KQJ13" s="85"/>
      <c r="KQK13" s="85"/>
      <c r="KQL13" s="85"/>
      <c r="KQM13" s="85"/>
      <c r="KQN13" s="85"/>
      <c r="KQO13" s="85"/>
      <c r="KQP13" s="85"/>
      <c r="KQQ13" s="85"/>
      <c r="KQR13" s="85"/>
      <c r="KQS13" s="85"/>
      <c r="KQT13" s="85"/>
      <c r="KQU13" s="85"/>
      <c r="KQV13" s="85"/>
      <c r="KQW13" s="85"/>
      <c r="KQX13" s="85"/>
      <c r="KQY13" s="85"/>
      <c r="KQZ13" s="85"/>
      <c r="KRA13" s="85"/>
      <c r="KRB13" s="85"/>
      <c r="KRC13" s="85"/>
      <c r="KRD13" s="85"/>
      <c r="KRE13" s="85"/>
      <c r="KRF13" s="85"/>
      <c r="KRG13" s="85"/>
      <c r="KRH13" s="85"/>
      <c r="KRI13" s="85"/>
      <c r="KRJ13" s="85"/>
      <c r="KRK13" s="85"/>
      <c r="KRL13" s="85"/>
      <c r="KRM13" s="85"/>
      <c r="KRN13" s="85"/>
      <c r="KRO13" s="85"/>
      <c r="KRP13" s="85"/>
      <c r="KRQ13" s="85"/>
      <c r="KRR13" s="85"/>
      <c r="KRS13" s="85"/>
      <c r="KRT13" s="85"/>
      <c r="KRU13" s="85"/>
      <c r="KRV13" s="85"/>
      <c r="KRW13" s="85"/>
      <c r="KRX13" s="85"/>
      <c r="KRY13" s="85"/>
      <c r="KRZ13" s="85"/>
      <c r="KSA13" s="85"/>
      <c r="KSB13" s="85"/>
      <c r="KSC13" s="85"/>
      <c r="KSD13" s="85"/>
      <c r="KSE13" s="85"/>
      <c r="KSF13" s="85"/>
      <c r="KSG13" s="85"/>
      <c r="KSH13" s="85"/>
      <c r="KSI13" s="85"/>
      <c r="KSJ13" s="85"/>
      <c r="KSK13" s="85"/>
      <c r="KSL13" s="85"/>
      <c r="KSM13" s="85"/>
      <c r="KSN13" s="85"/>
      <c r="KSO13" s="85"/>
      <c r="KSP13" s="85"/>
      <c r="KSQ13" s="85"/>
      <c r="KSR13" s="85"/>
      <c r="KSS13" s="85"/>
      <c r="KST13" s="85"/>
      <c r="KSU13" s="85"/>
      <c r="KSV13" s="85"/>
      <c r="KSW13" s="85"/>
      <c r="KSX13" s="85"/>
      <c r="KSY13" s="85"/>
      <c r="KSZ13" s="85"/>
      <c r="KTA13" s="85"/>
      <c r="KTB13" s="85"/>
      <c r="KTC13" s="85"/>
      <c r="KTD13" s="85"/>
      <c r="KTE13" s="85"/>
      <c r="KTF13" s="85"/>
      <c r="KTG13" s="85"/>
      <c r="KTH13" s="85"/>
      <c r="KTI13" s="85"/>
      <c r="KTJ13" s="85"/>
      <c r="KTK13" s="85"/>
      <c r="KTL13" s="85"/>
      <c r="KTM13" s="85"/>
      <c r="KTN13" s="85"/>
      <c r="KTO13" s="85"/>
      <c r="KTP13" s="85"/>
      <c r="KTQ13" s="85"/>
      <c r="KTR13" s="85"/>
      <c r="KTS13" s="85"/>
      <c r="KTT13" s="85"/>
      <c r="KTU13" s="85"/>
      <c r="KTV13" s="85"/>
      <c r="KTW13" s="85"/>
      <c r="KTX13" s="85"/>
      <c r="KTY13" s="85"/>
      <c r="KTZ13" s="85"/>
      <c r="KUA13" s="85"/>
      <c r="KUB13" s="85"/>
      <c r="KUC13" s="85"/>
      <c r="KUD13" s="85"/>
      <c r="KUE13" s="85"/>
      <c r="KUF13" s="85"/>
      <c r="KUG13" s="85"/>
      <c r="KUH13" s="85"/>
      <c r="KUI13" s="85"/>
      <c r="KUJ13" s="85"/>
      <c r="KUK13" s="85"/>
      <c r="KUL13" s="85"/>
      <c r="KUM13" s="85"/>
      <c r="KUN13" s="85"/>
      <c r="KUO13" s="85"/>
      <c r="KUP13" s="85"/>
      <c r="KUQ13" s="85"/>
      <c r="KUR13" s="85"/>
      <c r="KUS13" s="85"/>
      <c r="KUT13" s="85"/>
      <c r="KUU13" s="85"/>
      <c r="KUV13" s="85"/>
      <c r="KUW13" s="85"/>
      <c r="KUX13" s="85"/>
      <c r="KUY13" s="85"/>
      <c r="KUZ13" s="85"/>
      <c r="KVA13" s="85"/>
      <c r="KVB13" s="85"/>
      <c r="KVC13" s="85"/>
      <c r="KVD13" s="85"/>
      <c r="KVE13" s="85"/>
      <c r="KVF13" s="85"/>
      <c r="KVG13" s="85"/>
      <c r="KVH13" s="85"/>
      <c r="KVI13" s="85"/>
      <c r="KVJ13" s="85"/>
      <c r="KVK13" s="85"/>
      <c r="KVL13" s="85"/>
      <c r="KVM13" s="85"/>
      <c r="KVN13" s="85"/>
      <c r="KVO13" s="85"/>
      <c r="KVP13" s="85"/>
      <c r="KVQ13" s="85"/>
      <c r="KVR13" s="85"/>
      <c r="KVS13" s="85"/>
      <c r="KVT13" s="85"/>
      <c r="KVU13" s="85"/>
      <c r="KVV13" s="85"/>
      <c r="KVW13" s="85"/>
      <c r="KVX13" s="85"/>
      <c r="KVY13" s="85"/>
      <c r="KVZ13" s="85"/>
      <c r="KWA13" s="85"/>
      <c r="KWB13" s="85"/>
      <c r="KWC13" s="85"/>
      <c r="KWD13" s="85"/>
      <c r="KWE13" s="85"/>
      <c r="KWF13" s="85"/>
      <c r="KWG13" s="85"/>
      <c r="KWH13" s="85"/>
      <c r="KWI13" s="85"/>
      <c r="KWJ13" s="85"/>
      <c r="KWK13" s="85"/>
      <c r="KWL13" s="85"/>
      <c r="KWM13" s="85"/>
      <c r="KWN13" s="85"/>
      <c r="KWO13" s="85"/>
      <c r="KWP13" s="85"/>
      <c r="KWQ13" s="85"/>
      <c r="KWR13" s="85"/>
      <c r="KWS13" s="85"/>
      <c r="KWT13" s="85"/>
      <c r="KWU13" s="85"/>
      <c r="KWV13" s="85"/>
      <c r="KWW13" s="85"/>
      <c r="KWX13" s="85"/>
      <c r="KWY13" s="85"/>
      <c r="KWZ13" s="85"/>
      <c r="KXA13" s="85"/>
      <c r="KXB13" s="85"/>
      <c r="KXC13" s="85"/>
      <c r="KXD13" s="85"/>
      <c r="KXE13" s="85"/>
      <c r="KXF13" s="85"/>
      <c r="KXG13" s="85"/>
      <c r="KXH13" s="85"/>
      <c r="KXI13" s="85"/>
      <c r="KXJ13" s="85"/>
      <c r="KXK13" s="85"/>
      <c r="KXL13" s="85"/>
      <c r="KXM13" s="85"/>
      <c r="KXN13" s="85"/>
      <c r="KXO13" s="85"/>
      <c r="KXP13" s="85"/>
      <c r="KXQ13" s="85"/>
      <c r="KXR13" s="85"/>
      <c r="KXS13" s="85"/>
      <c r="KXT13" s="85"/>
      <c r="KXU13" s="85"/>
      <c r="KXV13" s="85"/>
      <c r="KXW13" s="85"/>
      <c r="KXX13" s="85"/>
      <c r="KXY13" s="85"/>
      <c r="KXZ13" s="85"/>
      <c r="KYA13" s="85"/>
      <c r="KYB13" s="85"/>
      <c r="KYC13" s="85"/>
      <c r="KYD13" s="85"/>
      <c r="KYE13" s="85"/>
      <c r="KYF13" s="85"/>
      <c r="KYG13" s="85"/>
      <c r="KYH13" s="85"/>
      <c r="KYI13" s="85"/>
      <c r="KYJ13" s="85"/>
      <c r="KYK13" s="85"/>
      <c r="KYL13" s="85"/>
      <c r="KYM13" s="85"/>
      <c r="KYN13" s="85"/>
      <c r="KYO13" s="85"/>
      <c r="KYP13" s="85"/>
      <c r="KYQ13" s="85"/>
      <c r="KYR13" s="85"/>
      <c r="KYS13" s="85"/>
      <c r="KYT13" s="85"/>
      <c r="KYU13" s="85"/>
      <c r="KYV13" s="85"/>
      <c r="KYW13" s="85"/>
      <c r="KYX13" s="85"/>
      <c r="KYY13" s="85"/>
      <c r="KYZ13" s="85"/>
      <c r="KZA13" s="85"/>
      <c r="KZB13" s="85"/>
      <c r="KZC13" s="85"/>
      <c r="KZD13" s="85"/>
      <c r="KZE13" s="85"/>
      <c r="KZF13" s="85"/>
      <c r="KZG13" s="85"/>
      <c r="KZH13" s="85"/>
      <c r="KZI13" s="85"/>
      <c r="KZJ13" s="85"/>
      <c r="KZK13" s="85"/>
      <c r="KZL13" s="85"/>
      <c r="KZM13" s="85"/>
      <c r="KZN13" s="85"/>
      <c r="KZO13" s="85"/>
      <c r="KZP13" s="85"/>
      <c r="KZQ13" s="85"/>
      <c r="KZR13" s="85"/>
      <c r="KZS13" s="85"/>
      <c r="KZT13" s="85"/>
      <c r="KZU13" s="85"/>
      <c r="KZV13" s="85"/>
      <c r="KZW13" s="85"/>
      <c r="KZX13" s="85"/>
      <c r="KZY13" s="85"/>
      <c r="KZZ13" s="85"/>
      <c r="LAA13" s="85"/>
      <c r="LAB13" s="85"/>
      <c r="LAC13" s="85"/>
      <c r="LAD13" s="85"/>
      <c r="LAE13" s="85"/>
      <c r="LAF13" s="85"/>
      <c r="LAG13" s="85"/>
      <c r="LAH13" s="85"/>
      <c r="LAI13" s="85"/>
      <c r="LAJ13" s="85"/>
      <c r="LAK13" s="85"/>
      <c r="LAL13" s="85"/>
      <c r="LAM13" s="85"/>
      <c r="LAN13" s="85"/>
      <c r="LAO13" s="85"/>
      <c r="LAP13" s="85"/>
      <c r="LAQ13" s="85"/>
      <c r="LAR13" s="85"/>
      <c r="LAS13" s="85"/>
      <c r="LAT13" s="85"/>
      <c r="LAU13" s="85"/>
      <c r="LAV13" s="85"/>
      <c r="LAW13" s="85"/>
      <c r="LAX13" s="85"/>
      <c r="LAY13" s="85"/>
      <c r="LAZ13" s="85"/>
      <c r="LBA13" s="85"/>
      <c r="LBB13" s="85"/>
      <c r="LBC13" s="85"/>
      <c r="LBD13" s="85"/>
      <c r="LBE13" s="85"/>
      <c r="LBF13" s="85"/>
      <c r="LBG13" s="85"/>
      <c r="LBH13" s="85"/>
      <c r="LBI13" s="85"/>
      <c r="LBJ13" s="85"/>
      <c r="LBK13" s="85"/>
      <c r="LBL13" s="85"/>
      <c r="LBM13" s="85"/>
      <c r="LBN13" s="85"/>
      <c r="LBO13" s="85"/>
      <c r="LBP13" s="85"/>
      <c r="LBQ13" s="85"/>
      <c r="LBR13" s="85"/>
      <c r="LBS13" s="85"/>
      <c r="LBT13" s="85"/>
      <c r="LBU13" s="85"/>
      <c r="LBV13" s="85"/>
      <c r="LBW13" s="85"/>
      <c r="LBX13" s="85"/>
      <c r="LBY13" s="85"/>
      <c r="LBZ13" s="85"/>
      <c r="LCA13" s="85"/>
      <c r="LCB13" s="85"/>
      <c r="LCC13" s="85"/>
      <c r="LCD13" s="85"/>
      <c r="LCE13" s="85"/>
      <c r="LCF13" s="85"/>
      <c r="LCG13" s="85"/>
      <c r="LCH13" s="85"/>
      <c r="LCI13" s="85"/>
      <c r="LCJ13" s="85"/>
      <c r="LCK13" s="85"/>
      <c r="LCL13" s="85"/>
      <c r="LCM13" s="85"/>
      <c r="LCN13" s="85"/>
      <c r="LCO13" s="85"/>
      <c r="LCP13" s="85"/>
      <c r="LCQ13" s="85"/>
      <c r="LCR13" s="85"/>
      <c r="LCS13" s="85"/>
      <c r="LCT13" s="85"/>
      <c r="LCU13" s="85"/>
      <c r="LCV13" s="85"/>
      <c r="LCW13" s="85"/>
      <c r="LCX13" s="85"/>
      <c r="LCY13" s="85"/>
      <c r="LCZ13" s="85"/>
      <c r="LDA13" s="85"/>
      <c r="LDB13" s="85"/>
      <c r="LDC13" s="85"/>
      <c r="LDD13" s="85"/>
      <c r="LDE13" s="85"/>
      <c r="LDF13" s="85"/>
      <c r="LDG13" s="85"/>
      <c r="LDH13" s="85"/>
      <c r="LDI13" s="85"/>
      <c r="LDJ13" s="85"/>
      <c r="LDK13" s="85"/>
      <c r="LDL13" s="85"/>
      <c r="LDM13" s="85"/>
      <c r="LDN13" s="85"/>
      <c r="LDO13" s="85"/>
      <c r="LDP13" s="85"/>
      <c r="LDQ13" s="85"/>
      <c r="LDR13" s="85"/>
      <c r="LDS13" s="85"/>
      <c r="LDT13" s="85"/>
      <c r="LDU13" s="85"/>
      <c r="LDV13" s="85"/>
      <c r="LDW13" s="85"/>
      <c r="LDX13" s="85"/>
      <c r="LDY13" s="85"/>
      <c r="LDZ13" s="85"/>
      <c r="LEA13" s="85"/>
      <c r="LEB13" s="85"/>
      <c r="LEC13" s="85"/>
      <c r="LED13" s="85"/>
      <c r="LEE13" s="85"/>
      <c r="LEF13" s="85"/>
      <c r="LEG13" s="85"/>
      <c r="LEH13" s="85"/>
      <c r="LEI13" s="85"/>
      <c r="LEJ13" s="85"/>
      <c r="LEK13" s="85"/>
      <c r="LEL13" s="85"/>
      <c r="LEM13" s="85"/>
      <c r="LEN13" s="85"/>
      <c r="LEO13" s="85"/>
      <c r="LEP13" s="85"/>
      <c r="LEQ13" s="85"/>
      <c r="LER13" s="85"/>
      <c r="LES13" s="85"/>
      <c r="LET13" s="85"/>
      <c r="LEU13" s="85"/>
      <c r="LEV13" s="85"/>
      <c r="LEW13" s="85"/>
      <c r="LEX13" s="85"/>
      <c r="LEY13" s="85"/>
      <c r="LEZ13" s="85"/>
      <c r="LFA13" s="85"/>
      <c r="LFB13" s="85"/>
      <c r="LFC13" s="85"/>
      <c r="LFD13" s="85"/>
      <c r="LFE13" s="85"/>
      <c r="LFF13" s="85"/>
      <c r="LFG13" s="85"/>
      <c r="LFH13" s="85"/>
      <c r="LFI13" s="85"/>
      <c r="LFJ13" s="85"/>
      <c r="LFK13" s="85"/>
      <c r="LFL13" s="85"/>
      <c r="LFM13" s="85"/>
      <c r="LFN13" s="85"/>
      <c r="LFO13" s="85"/>
      <c r="LFP13" s="85"/>
      <c r="LFQ13" s="85"/>
      <c r="LFR13" s="85"/>
      <c r="LFS13" s="85"/>
      <c r="LFT13" s="85"/>
      <c r="LFU13" s="85"/>
      <c r="LFV13" s="85"/>
      <c r="LFW13" s="85"/>
      <c r="LFX13" s="85"/>
      <c r="LFY13" s="85"/>
      <c r="LFZ13" s="85"/>
      <c r="LGA13" s="85"/>
      <c r="LGB13" s="85"/>
      <c r="LGC13" s="85"/>
      <c r="LGD13" s="85"/>
      <c r="LGE13" s="85"/>
      <c r="LGF13" s="85"/>
      <c r="LGG13" s="85"/>
      <c r="LGH13" s="85"/>
      <c r="LGI13" s="85"/>
      <c r="LGJ13" s="85"/>
      <c r="LGK13" s="85"/>
      <c r="LGL13" s="85"/>
      <c r="LGM13" s="85"/>
      <c r="LGN13" s="85"/>
      <c r="LGO13" s="85"/>
      <c r="LGP13" s="85"/>
      <c r="LGQ13" s="85"/>
      <c r="LGR13" s="85"/>
      <c r="LGS13" s="85"/>
      <c r="LGT13" s="85"/>
      <c r="LGU13" s="85"/>
      <c r="LGV13" s="85"/>
      <c r="LGW13" s="85"/>
      <c r="LGX13" s="85"/>
      <c r="LGY13" s="85"/>
      <c r="LGZ13" s="85"/>
      <c r="LHA13" s="85"/>
      <c r="LHB13" s="85"/>
      <c r="LHC13" s="85"/>
      <c r="LHD13" s="85"/>
      <c r="LHE13" s="85"/>
      <c r="LHF13" s="85"/>
      <c r="LHG13" s="85"/>
      <c r="LHH13" s="85"/>
      <c r="LHI13" s="85"/>
      <c r="LHJ13" s="85"/>
      <c r="LHK13" s="85"/>
      <c r="LHL13" s="85"/>
      <c r="LHM13" s="85"/>
      <c r="LHN13" s="85"/>
      <c r="LHO13" s="85"/>
      <c r="LHP13" s="85"/>
      <c r="LHQ13" s="85"/>
      <c r="LHR13" s="85"/>
      <c r="LHS13" s="85"/>
      <c r="LHT13" s="85"/>
      <c r="LHU13" s="85"/>
      <c r="LHV13" s="85"/>
      <c r="LHW13" s="85"/>
      <c r="LHX13" s="85"/>
      <c r="LHY13" s="85"/>
      <c r="LHZ13" s="85"/>
      <c r="LIA13" s="85"/>
      <c r="LIB13" s="85"/>
      <c r="LIC13" s="85"/>
      <c r="LID13" s="85"/>
      <c r="LIE13" s="85"/>
      <c r="LIF13" s="85"/>
      <c r="LIG13" s="85"/>
      <c r="LIH13" s="85"/>
      <c r="LII13" s="85"/>
      <c r="LIJ13" s="85"/>
      <c r="LIK13" s="85"/>
      <c r="LIL13" s="85"/>
      <c r="LIM13" s="85"/>
      <c r="LIN13" s="85"/>
      <c r="LIO13" s="85"/>
      <c r="LIP13" s="85"/>
      <c r="LIQ13" s="85"/>
      <c r="LIR13" s="85"/>
      <c r="LIS13" s="85"/>
      <c r="LIT13" s="85"/>
      <c r="LIU13" s="85"/>
      <c r="LIV13" s="85"/>
      <c r="LIW13" s="85"/>
      <c r="LIX13" s="85"/>
      <c r="LIY13" s="85"/>
      <c r="LIZ13" s="85"/>
      <c r="LJA13" s="85"/>
      <c r="LJB13" s="85"/>
      <c r="LJC13" s="85"/>
      <c r="LJD13" s="85"/>
      <c r="LJE13" s="85"/>
      <c r="LJF13" s="85"/>
      <c r="LJG13" s="85"/>
      <c r="LJH13" s="85"/>
      <c r="LJI13" s="85"/>
      <c r="LJJ13" s="85"/>
      <c r="LJK13" s="85"/>
      <c r="LJL13" s="85"/>
      <c r="LJM13" s="85"/>
      <c r="LJN13" s="85"/>
      <c r="LJO13" s="85"/>
      <c r="LJP13" s="85"/>
      <c r="LJQ13" s="85"/>
      <c r="LJR13" s="85"/>
      <c r="LJS13" s="85"/>
      <c r="LJT13" s="85"/>
      <c r="LJU13" s="85"/>
      <c r="LJV13" s="85"/>
      <c r="LJW13" s="85"/>
      <c r="LJX13" s="85"/>
      <c r="LJY13" s="85"/>
      <c r="LJZ13" s="85"/>
      <c r="LKA13" s="85"/>
      <c r="LKB13" s="85"/>
      <c r="LKC13" s="85"/>
      <c r="LKD13" s="85"/>
      <c r="LKE13" s="85"/>
      <c r="LKF13" s="85"/>
      <c r="LKG13" s="85"/>
      <c r="LKH13" s="85"/>
      <c r="LKI13" s="85"/>
      <c r="LKJ13" s="85"/>
      <c r="LKK13" s="85"/>
      <c r="LKL13" s="85"/>
      <c r="LKM13" s="85"/>
      <c r="LKN13" s="85"/>
      <c r="LKO13" s="85"/>
      <c r="LKP13" s="85"/>
      <c r="LKQ13" s="85"/>
      <c r="LKR13" s="85"/>
      <c r="LKS13" s="85"/>
      <c r="LKT13" s="85"/>
      <c r="LKU13" s="85"/>
      <c r="LKV13" s="85"/>
      <c r="LKW13" s="85"/>
      <c r="LKX13" s="85"/>
      <c r="LKY13" s="85"/>
      <c r="LKZ13" s="85"/>
      <c r="LLA13" s="85"/>
      <c r="LLB13" s="85"/>
      <c r="LLC13" s="85"/>
      <c r="LLD13" s="85"/>
      <c r="LLE13" s="85"/>
      <c r="LLF13" s="85"/>
      <c r="LLG13" s="85"/>
      <c r="LLH13" s="85"/>
      <c r="LLI13" s="85"/>
      <c r="LLJ13" s="85"/>
      <c r="LLK13" s="85"/>
      <c r="LLL13" s="85"/>
      <c r="LLM13" s="85"/>
      <c r="LLN13" s="85"/>
      <c r="LLO13" s="85"/>
      <c r="LLP13" s="85"/>
      <c r="LLQ13" s="85"/>
      <c r="LLR13" s="85"/>
      <c r="LLS13" s="85"/>
      <c r="LLT13" s="85"/>
      <c r="LLU13" s="85"/>
      <c r="LLV13" s="85"/>
      <c r="LLW13" s="85"/>
      <c r="LLX13" s="85"/>
      <c r="LLY13" s="85"/>
      <c r="LLZ13" s="85"/>
      <c r="LMA13" s="85"/>
      <c r="LMB13" s="85"/>
      <c r="LMC13" s="85"/>
      <c r="LMD13" s="85"/>
      <c r="LME13" s="85"/>
      <c r="LMF13" s="85"/>
      <c r="LMG13" s="85"/>
      <c r="LMH13" s="85"/>
      <c r="LMI13" s="85"/>
      <c r="LMJ13" s="85"/>
      <c r="LMK13" s="85"/>
      <c r="LML13" s="85"/>
      <c r="LMM13" s="85"/>
      <c r="LMN13" s="85"/>
      <c r="LMO13" s="85"/>
      <c r="LMP13" s="85"/>
      <c r="LMQ13" s="85"/>
      <c r="LMR13" s="85"/>
      <c r="LMS13" s="85"/>
      <c r="LMT13" s="85"/>
      <c r="LMU13" s="85"/>
      <c r="LMV13" s="85"/>
      <c r="LMW13" s="85"/>
      <c r="LMX13" s="85"/>
      <c r="LMY13" s="85"/>
      <c r="LMZ13" s="85"/>
      <c r="LNA13" s="85"/>
      <c r="LNB13" s="85"/>
      <c r="LNC13" s="85"/>
      <c r="LND13" s="85"/>
      <c r="LNE13" s="85"/>
      <c r="LNF13" s="85"/>
      <c r="LNG13" s="85"/>
      <c r="LNH13" s="85"/>
      <c r="LNI13" s="85"/>
      <c r="LNJ13" s="85"/>
      <c r="LNK13" s="85"/>
      <c r="LNL13" s="85"/>
      <c r="LNM13" s="85"/>
      <c r="LNN13" s="85"/>
      <c r="LNO13" s="85"/>
      <c r="LNP13" s="85"/>
      <c r="LNQ13" s="85"/>
      <c r="LNR13" s="85"/>
      <c r="LNS13" s="85"/>
      <c r="LNT13" s="85"/>
      <c r="LNU13" s="85"/>
      <c r="LNV13" s="85"/>
      <c r="LNW13" s="85"/>
      <c r="LNX13" s="85"/>
      <c r="LNY13" s="85"/>
      <c r="LNZ13" s="85"/>
      <c r="LOA13" s="85"/>
      <c r="LOB13" s="85"/>
      <c r="LOC13" s="85"/>
      <c r="LOD13" s="85"/>
      <c r="LOE13" s="85"/>
      <c r="LOF13" s="85"/>
      <c r="LOG13" s="85"/>
      <c r="LOH13" s="85"/>
      <c r="LOI13" s="85"/>
      <c r="LOJ13" s="85"/>
      <c r="LOK13" s="85"/>
      <c r="LOL13" s="85"/>
      <c r="LOM13" s="85"/>
      <c r="LON13" s="85"/>
      <c r="LOO13" s="85"/>
      <c r="LOP13" s="85"/>
      <c r="LOQ13" s="85"/>
      <c r="LOR13" s="85"/>
      <c r="LOS13" s="85"/>
      <c r="LOT13" s="85"/>
      <c r="LOU13" s="85"/>
      <c r="LOV13" s="85"/>
      <c r="LOW13" s="85"/>
      <c r="LOX13" s="85"/>
      <c r="LOY13" s="85"/>
      <c r="LOZ13" s="85"/>
      <c r="LPA13" s="85"/>
      <c r="LPB13" s="85"/>
      <c r="LPC13" s="85"/>
      <c r="LPD13" s="85"/>
      <c r="LPE13" s="85"/>
      <c r="LPF13" s="85"/>
      <c r="LPG13" s="85"/>
      <c r="LPH13" s="85"/>
      <c r="LPI13" s="85"/>
      <c r="LPJ13" s="85"/>
      <c r="LPK13" s="85"/>
      <c r="LPL13" s="85"/>
      <c r="LPM13" s="85"/>
      <c r="LPN13" s="85"/>
      <c r="LPO13" s="85"/>
      <c r="LPP13" s="85"/>
      <c r="LPQ13" s="85"/>
      <c r="LPR13" s="85"/>
      <c r="LPS13" s="85"/>
      <c r="LPT13" s="85"/>
      <c r="LPU13" s="85"/>
      <c r="LPV13" s="85"/>
      <c r="LPW13" s="85"/>
      <c r="LPX13" s="85"/>
      <c r="LPY13" s="85"/>
      <c r="LPZ13" s="85"/>
      <c r="LQA13" s="85"/>
      <c r="LQB13" s="85"/>
      <c r="LQC13" s="85"/>
      <c r="LQD13" s="85"/>
      <c r="LQE13" s="85"/>
      <c r="LQF13" s="85"/>
      <c r="LQG13" s="85"/>
      <c r="LQH13" s="85"/>
      <c r="LQI13" s="85"/>
      <c r="LQJ13" s="85"/>
      <c r="LQK13" s="85"/>
      <c r="LQL13" s="85"/>
      <c r="LQM13" s="85"/>
      <c r="LQN13" s="85"/>
      <c r="LQO13" s="85"/>
      <c r="LQP13" s="85"/>
      <c r="LQQ13" s="85"/>
      <c r="LQR13" s="85"/>
      <c r="LQS13" s="85"/>
      <c r="LQT13" s="85"/>
      <c r="LQU13" s="85"/>
      <c r="LQV13" s="85"/>
      <c r="LQW13" s="85"/>
      <c r="LQX13" s="85"/>
      <c r="LQY13" s="85"/>
      <c r="LQZ13" s="85"/>
      <c r="LRA13" s="85"/>
      <c r="LRB13" s="85"/>
      <c r="LRC13" s="85"/>
      <c r="LRD13" s="85"/>
      <c r="LRE13" s="85"/>
      <c r="LRF13" s="85"/>
      <c r="LRG13" s="85"/>
      <c r="LRH13" s="85"/>
      <c r="LRI13" s="85"/>
      <c r="LRJ13" s="85"/>
      <c r="LRK13" s="85"/>
      <c r="LRL13" s="85"/>
      <c r="LRM13" s="85"/>
      <c r="LRN13" s="85"/>
      <c r="LRO13" s="85"/>
      <c r="LRP13" s="85"/>
      <c r="LRQ13" s="85"/>
      <c r="LRR13" s="85"/>
      <c r="LRS13" s="85"/>
      <c r="LRT13" s="85"/>
      <c r="LRU13" s="85"/>
      <c r="LRV13" s="85"/>
      <c r="LRW13" s="85"/>
      <c r="LRX13" s="85"/>
      <c r="LRY13" s="85"/>
      <c r="LRZ13" s="85"/>
      <c r="LSA13" s="85"/>
      <c r="LSB13" s="85"/>
      <c r="LSC13" s="85"/>
      <c r="LSD13" s="85"/>
      <c r="LSE13" s="85"/>
      <c r="LSF13" s="85"/>
      <c r="LSG13" s="85"/>
      <c r="LSH13" s="85"/>
      <c r="LSI13" s="85"/>
      <c r="LSJ13" s="85"/>
      <c r="LSK13" s="85"/>
      <c r="LSL13" s="85"/>
      <c r="LSM13" s="85"/>
      <c r="LSN13" s="85"/>
      <c r="LSO13" s="85"/>
      <c r="LSP13" s="85"/>
      <c r="LSQ13" s="85"/>
      <c r="LSR13" s="85"/>
      <c r="LSS13" s="85"/>
      <c r="LST13" s="85"/>
      <c r="LSU13" s="85"/>
      <c r="LSV13" s="85"/>
      <c r="LSW13" s="85"/>
      <c r="LSX13" s="85"/>
      <c r="LSY13" s="85"/>
      <c r="LSZ13" s="85"/>
      <c r="LTA13" s="85"/>
      <c r="LTB13" s="85"/>
      <c r="LTC13" s="85"/>
      <c r="LTD13" s="85"/>
      <c r="LTE13" s="85"/>
      <c r="LTF13" s="85"/>
      <c r="LTG13" s="85"/>
      <c r="LTH13" s="85"/>
      <c r="LTI13" s="85"/>
      <c r="LTJ13" s="85"/>
      <c r="LTK13" s="85"/>
      <c r="LTL13" s="85"/>
      <c r="LTM13" s="85"/>
      <c r="LTN13" s="85"/>
      <c r="LTO13" s="85"/>
      <c r="LTP13" s="85"/>
      <c r="LTQ13" s="85"/>
      <c r="LTR13" s="85"/>
      <c r="LTS13" s="85"/>
      <c r="LTT13" s="85"/>
      <c r="LTU13" s="85"/>
      <c r="LTV13" s="85"/>
      <c r="LTW13" s="85"/>
      <c r="LTX13" s="85"/>
      <c r="LTY13" s="85"/>
      <c r="LTZ13" s="85"/>
      <c r="LUA13" s="85"/>
      <c r="LUB13" s="85"/>
      <c r="LUC13" s="85"/>
      <c r="LUD13" s="85"/>
      <c r="LUE13" s="85"/>
      <c r="LUF13" s="85"/>
      <c r="LUG13" s="85"/>
      <c r="LUH13" s="85"/>
      <c r="LUI13" s="85"/>
      <c r="LUJ13" s="85"/>
      <c r="LUK13" s="85"/>
      <c r="LUL13" s="85"/>
      <c r="LUM13" s="85"/>
      <c r="LUN13" s="85"/>
      <c r="LUO13" s="85"/>
      <c r="LUP13" s="85"/>
      <c r="LUQ13" s="85"/>
      <c r="LUR13" s="85"/>
      <c r="LUS13" s="85"/>
      <c r="LUT13" s="85"/>
      <c r="LUU13" s="85"/>
      <c r="LUV13" s="85"/>
      <c r="LUW13" s="85"/>
      <c r="LUX13" s="85"/>
      <c r="LUY13" s="85"/>
      <c r="LUZ13" s="85"/>
      <c r="LVA13" s="85"/>
      <c r="LVB13" s="85"/>
      <c r="LVC13" s="85"/>
      <c r="LVD13" s="85"/>
      <c r="LVE13" s="85"/>
      <c r="LVF13" s="85"/>
      <c r="LVG13" s="85"/>
      <c r="LVH13" s="85"/>
      <c r="LVI13" s="85"/>
      <c r="LVJ13" s="85"/>
      <c r="LVK13" s="85"/>
      <c r="LVL13" s="85"/>
      <c r="LVM13" s="85"/>
      <c r="LVN13" s="85"/>
      <c r="LVO13" s="85"/>
      <c r="LVP13" s="85"/>
      <c r="LVQ13" s="85"/>
      <c r="LVR13" s="85"/>
      <c r="LVS13" s="85"/>
      <c r="LVT13" s="85"/>
      <c r="LVU13" s="85"/>
      <c r="LVV13" s="85"/>
      <c r="LVW13" s="85"/>
      <c r="LVX13" s="85"/>
      <c r="LVY13" s="85"/>
      <c r="LVZ13" s="85"/>
      <c r="LWA13" s="85"/>
      <c r="LWB13" s="85"/>
      <c r="LWC13" s="85"/>
      <c r="LWD13" s="85"/>
      <c r="LWE13" s="85"/>
      <c r="LWF13" s="85"/>
      <c r="LWG13" s="85"/>
      <c r="LWH13" s="85"/>
      <c r="LWI13" s="85"/>
      <c r="LWJ13" s="85"/>
      <c r="LWK13" s="85"/>
      <c r="LWL13" s="85"/>
      <c r="LWM13" s="85"/>
      <c r="LWN13" s="85"/>
      <c r="LWO13" s="85"/>
      <c r="LWP13" s="85"/>
      <c r="LWQ13" s="85"/>
      <c r="LWR13" s="85"/>
      <c r="LWS13" s="85"/>
      <c r="LWT13" s="85"/>
      <c r="LWU13" s="85"/>
      <c r="LWV13" s="85"/>
      <c r="LWW13" s="85"/>
      <c r="LWX13" s="85"/>
      <c r="LWY13" s="85"/>
      <c r="LWZ13" s="85"/>
      <c r="LXA13" s="85"/>
      <c r="LXB13" s="85"/>
      <c r="LXC13" s="85"/>
      <c r="LXD13" s="85"/>
      <c r="LXE13" s="85"/>
      <c r="LXF13" s="85"/>
      <c r="LXG13" s="85"/>
      <c r="LXH13" s="85"/>
      <c r="LXI13" s="85"/>
      <c r="LXJ13" s="85"/>
      <c r="LXK13" s="85"/>
      <c r="LXL13" s="85"/>
      <c r="LXM13" s="85"/>
      <c r="LXN13" s="85"/>
      <c r="LXO13" s="85"/>
      <c r="LXP13" s="85"/>
      <c r="LXQ13" s="85"/>
      <c r="LXR13" s="85"/>
      <c r="LXS13" s="85"/>
      <c r="LXT13" s="85"/>
      <c r="LXU13" s="85"/>
      <c r="LXV13" s="85"/>
      <c r="LXW13" s="85"/>
      <c r="LXX13" s="85"/>
      <c r="LXY13" s="85"/>
      <c r="LXZ13" s="85"/>
      <c r="LYA13" s="85"/>
      <c r="LYB13" s="85"/>
      <c r="LYC13" s="85"/>
      <c r="LYD13" s="85"/>
      <c r="LYE13" s="85"/>
      <c r="LYF13" s="85"/>
      <c r="LYG13" s="85"/>
      <c r="LYH13" s="85"/>
      <c r="LYI13" s="85"/>
      <c r="LYJ13" s="85"/>
      <c r="LYK13" s="85"/>
      <c r="LYL13" s="85"/>
      <c r="LYM13" s="85"/>
      <c r="LYN13" s="85"/>
      <c r="LYO13" s="85"/>
      <c r="LYP13" s="85"/>
      <c r="LYQ13" s="85"/>
      <c r="LYR13" s="85"/>
      <c r="LYS13" s="85"/>
      <c r="LYT13" s="85"/>
      <c r="LYU13" s="85"/>
      <c r="LYV13" s="85"/>
      <c r="LYW13" s="85"/>
      <c r="LYX13" s="85"/>
      <c r="LYY13" s="85"/>
      <c r="LYZ13" s="85"/>
      <c r="LZA13" s="85"/>
      <c r="LZB13" s="85"/>
      <c r="LZC13" s="85"/>
      <c r="LZD13" s="85"/>
      <c r="LZE13" s="85"/>
      <c r="LZF13" s="85"/>
      <c r="LZG13" s="85"/>
      <c r="LZH13" s="85"/>
      <c r="LZI13" s="85"/>
      <c r="LZJ13" s="85"/>
      <c r="LZK13" s="85"/>
      <c r="LZL13" s="85"/>
      <c r="LZM13" s="85"/>
      <c r="LZN13" s="85"/>
      <c r="LZO13" s="85"/>
      <c r="LZP13" s="85"/>
      <c r="LZQ13" s="85"/>
      <c r="LZR13" s="85"/>
      <c r="LZS13" s="85"/>
      <c r="LZT13" s="85"/>
      <c r="LZU13" s="85"/>
      <c r="LZV13" s="85"/>
      <c r="LZW13" s="85"/>
      <c r="LZX13" s="85"/>
      <c r="LZY13" s="85"/>
      <c r="LZZ13" s="85"/>
      <c r="MAA13" s="85"/>
      <c r="MAB13" s="85"/>
      <c r="MAC13" s="85"/>
      <c r="MAD13" s="85"/>
      <c r="MAE13" s="85"/>
      <c r="MAF13" s="85"/>
      <c r="MAG13" s="85"/>
      <c r="MAH13" s="85"/>
      <c r="MAI13" s="85"/>
      <c r="MAJ13" s="85"/>
      <c r="MAK13" s="85"/>
      <c r="MAL13" s="85"/>
      <c r="MAM13" s="85"/>
      <c r="MAN13" s="85"/>
      <c r="MAO13" s="85"/>
      <c r="MAP13" s="85"/>
      <c r="MAQ13" s="85"/>
      <c r="MAR13" s="85"/>
      <c r="MAS13" s="85"/>
      <c r="MAT13" s="85"/>
      <c r="MAU13" s="85"/>
      <c r="MAV13" s="85"/>
      <c r="MAW13" s="85"/>
      <c r="MAX13" s="85"/>
      <c r="MAY13" s="85"/>
      <c r="MAZ13" s="85"/>
      <c r="MBA13" s="85"/>
      <c r="MBB13" s="85"/>
      <c r="MBC13" s="85"/>
      <c r="MBD13" s="85"/>
      <c r="MBE13" s="85"/>
      <c r="MBF13" s="85"/>
      <c r="MBG13" s="85"/>
      <c r="MBH13" s="85"/>
      <c r="MBI13" s="85"/>
      <c r="MBJ13" s="85"/>
      <c r="MBK13" s="85"/>
      <c r="MBL13" s="85"/>
      <c r="MBM13" s="85"/>
      <c r="MBN13" s="85"/>
      <c r="MBO13" s="85"/>
      <c r="MBP13" s="85"/>
      <c r="MBQ13" s="85"/>
      <c r="MBR13" s="85"/>
      <c r="MBS13" s="85"/>
      <c r="MBT13" s="85"/>
      <c r="MBU13" s="85"/>
      <c r="MBV13" s="85"/>
      <c r="MBW13" s="85"/>
      <c r="MBX13" s="85"/>
      <c r="MBY13" s="85"/>
      <c r="MBZ13" s="85"/>
      <c r="MCA13" s="85"/>
      <c r="MCB13" s="85"/>
      <c r="MCC13" s="85"/>
      <c r="MCD13" s="85"/>
      <c r="MCE13" s="85"/>
      <c r="MCF13" s="85"/>
      <c r="MCG13" s="85"/>
      <c r="MCH13" s="85"/>
      <c r="MCI13" s="85"/>
      <c r="MCJ13" s="85"/>
      <c r="MCK13" s="85"/>
      <c r="MCL13" s="85"/>
      <c r="MCM13" s="85"/>
      <c r="MCN13" s="85"/>
      <c r="MCO13" s="85"/>
      <c r="MCP13" s="85"/>
      <c r="MCQ13" s="85"/>
      <c r="MCR13" s="85"/>
      <c r="MCS13" s="85"/>
      <c r="MCT13" s="85"/>
      <c r="MCU13" s="85"/>
      <c r="MCV13" s="85"/>
      <c r="MCW13" s="85"/>
      <c r="MCX13" s="85"/>
      <c r="MCY13" s="85"/>
      <c r="MCZ13" s="85"/>
      <c r="MDA13" s="85"/>
      <c r="MDB13" s="85"/>
      <c r="MDC13" s="85"/>
      <c r="MDD13" s="85"/>
      <c r="MDE13" s="85"/>
      <c r="MDF13" s="85"/>
      <c r="MDG13" s="85"/>
      <c r="MDH13" s="85"/>
      <c r="MDI13" s="85"/>
      <c r="MDJ13" s="85"/>
      <c r="MDK13" s="85"/>
      <c r="MDL13" s="85"/>
      <c r="MDM13" s="85"/>
      <c r="MDN13" s="85"/>
      <c r="MDO13" s="85"/>
      <c r="MDP13" s="85"/>
      <c r="MDQ13" s="85"/>
      <c r="MDR13" s="85"/>
      <c r="MDS13" s="85"/>
      <c r="MDT13" s="85"/>
      <c r="MDU13" s="85"/>
      <c r="MDV13" s="85"/>
      <c r="MDW13" s="85"/>
      <c r="MDX13" s="85"/>
      <c r="MDY13" s="85"/>
      <c r="MDZ13" s="85"/>
      <c r="MEA13" s="85"/>
      <c r="MEB13" s="85"/>
      <c r="MEC13" s="85"/>
      <c r="MED13" s="85"/>
      <c r="MEE13" s="85"/>
      <c r="MEF13" s="85"/>
      <c r="MEG13" s="85"/>
      <c r="MEH13" s="85"/>
      <c r="MEI13" s="85"/>
      <c r="MEJ13" s="85"/>
      <c r="MEK13" s="85"/>
      <c r="MEL13" s="85"/>
      <c r="MEM13" s="85"/>
      <c r="MEN13" s="85"/>
      <c r="MEO13" s="85"/>
      <c r="MEP13" s="85"/>
      <c r="MEQ13" s="85"/>
      <c r="MER13" s="85"/>
      <c r="MES13" s="85"/>
      <c r="MET13" s="85"/>
      <c r="MEU13" s="85"/>
      <c r="MEV13" s="85"/>
      <c r="MEW13" s="85"/>
      <c r="MEX13" s="85"/>
      <c r="MEY13" s="85"/>
      <c r="MEZ13" s="85"/>
      <c r="MFA13" s="85"/>
      <c r="MFB13" s="85"/>
      <c r="MFC13" s="85"/>
      <c r="MFD13" s="85"/>
      <c r="MFE13" s="85"/>
      <c r="MFF13" s="85"/>
      <c r="MFG13" s="85"/>
      <c r="MFH13" s="85"/>
      <c r="MFI13" s="85"/>
      <c r="MFJ13" s="85"/>
      <c r="MFK13" s="85"/>
      <c r="MFL13" s="85"/>
      <c r="MFM13" s="85"/>
      <c r="MFN13" s="85"/>
      <c r="MFO13" s="85"/>
      <c r="MFP13" s="85"/>
      <c r="MFQ13" s="85"/>
      <c r="MFR13" s="85"/>
      <c r="MFS13" s="85"/>
      <c r="MFT13" s="85"/>
      <c r="MFU13" s="85"/>
      <c r="MFV13" s="85"/>
      <c r="MFW13" s="85"/>
      <c r="MFX13" s="85"/>
      <c r="MFY13" s="85"/>
      <c r="MFZ13" s="85"/>
      <c r="MGA13" s="85"/>
      <c r="MGB13" s="85"/>
      <c r="MGC13" s="85"/>
      <c r="MGD13" s="85"/>
      <c r="MGE13" s="85"/>
      <c r="MGF13" s="85"/>
      <c r="MGG13" s="85"/>
      <c r="MGH13" s="85"/>
      <c r="MGI13" s="85"/>
      <c r="MGJ13" s="85"/>
      <c r="MGK13" s="85"/>
      <c r="MGL13" s="85"/>
      <c r="MGM13" s="85"/>
      <c r="MGN13" s="85"/>
      <c r="MGO13" s="85"/>
      <c r="MGP13" s="85"/>
      <c r="MGQ13" s="85"/>
      <c r="MGR13" s="85"/>
      <c r="MGS13" s="85"/>
      <c r="MGT13" s="85"/>
      <c r="MGU13" s="85"/>
      <c r="MGV13" s="85"/>
      <c r="MGW13" s="85"/>
      <c r="MGX13" s="85"/>
      <c r="MGY13" s="85"/>
      <c r="MGZ13" s="85"/>
      <c r="MHA13" s="85"/>
      <c r="MHB13" s="85"/>
      <c r="MHC13" s="85"/>
      <c r="MHD13" s="85"/>
      <c r="MHE13" s="85"/>
      <c r="MHF13" s="85"/>
      <c r="MHG13" s="85"/>
      <c r="MHH13" s="85"/>
      <c r="MHI13" s="85"/>
      <c r="MHJ13" s="85"/>
      <c r="MHK13" s="85"/>
      <c r="MHL13" s="85"/>
      <c r="MHM13" s="85"/>
      <c r="MHN13" s="85"/>
      <c r="MHO13" s="85"/>
      <c r="MHP13" s="85"/>
      <c r="MHQ13" s="85"/>
      <c r="MHR13" s="85"/>
      <c r="MHS13" s="85"/>
      <c r="MHT13" s="85"/>
      <c r="MHU13" s="85"/>
      <c r="MHV13" s="85"/>
      <c r="MHW13" s="85"/>
      <c r="MHX13" s="85"/>
      <c r="MHY13" s="85"/>
      <c r="MHZ13" s="85"/>
      <c r="MIA13" s="85"/>
      <c r="MIB13" s="85"/>
      <c r="MIC13" s="85"/>
      <c r="MID13" s="85"/>
      <c r="MIE13" s="85"/>
      <c r="MIF13" s="85"/>
      <c r="MIG13" s="85"/>
      <c r="MIH13" s="85"/>
      <c r="MII13" s="85"/>
      <c r="MIJ13" s="85"/>
      <c r="MIK13" s="85"/>
      <c r="MIL13" s="85"/>
      <c r="MIM13" s="85"/>
      <c r="MIN13" s="85"/>
      <c r="MIO13" s="85"/>
      <c r="MIP13" s="85"/>
      <c r="MIQ13" s="85"/>
      <c r="MIR13" s="85"/>
      <c r="MIS13" s="85"/>
      <c r="MIT13" s="85"/>
      <c r="MIU13" s="85"/>
      <c r="MIV13" s="85"/>
      <c r="MIW13" s="85"/>
      <c r="MIX13" s="85"/>
      <c r="MIY13" s="85"/>
      <c r="MIZ13" s="85"/>
      <c r="MJA13" s="85"/>
      <c r="MJB13" s="85"/>
      <c r="MJC13" s="85"/>
      <c r="MJD13" s="85"/>
      <c r="MJE13" s="85"/>
      <c r="MJF13" s="85"/>
      <c r="MJG13" s="85"/>
      <c r="MJH13" s="85"/>
      <c r="MJI13" s="85"/>
      <c r="MJJ13" s="85"/>
      <c r="MJK13" s="85"/>
      <c r="MJL13" s="85"/>
      <c r="MJM13" s="85"/>
      <c r="MJN13" s="85"/>
      <c r="MJO13" s="85"/>
      <c r="MJP13" s="85"/>
      <c r="MJQ13" s="85"/>
      <c r="MJR13" s="85"/>
      <c r="MJS13" s="85"/>
      <c r="MJT13" s="85"/>
      <c r="MJU13" s="85"/>
      <c r="MJV13" s="85"/>
      <c r="MJW13" s="85"/>
      <c r="MJX13" s="85"/>
      <c r="MJY13" s="85"/>
      <c r="MJZ13" s="85"/>
      <c r="MKA13" s="85"/>
      <c r="MKB13" s="85"/>
      <c r="MKC13" s="85"/>
      <c r="MKD13" s="85"/>
      <c r="MKE13" s="85"/>
      <c r="MKF13" s="85"/>
      <c r="MKG13" s="85"/>
      <c r="MKH13" s="85"/>
      <c r="MKI13" s="85"/>
      <c r="MKJ13" s="85"/>
      <c r="MKK13" s="85"/>
      <c r="MKL13" s="85"/>
      <c r="MKM13" s="85"/>
      <c r="MKN13" s="85"/>
      <c r="MKO13" s="85"/>
      <c r="MKP13" s="85"/>
      <c r="MKQ13" s="85"/>
      <c r="MKR13" s="85"/>
      <c r="MKS13" s="85"/>
      <c r="MKT13" s="85"/>
      <c r="MKU13" s="85"/>
      <c r="MKV13" s="85"/>
      <c r="MKW13" s="85"/>
      <c r="MKX13" s="85"/>
      <c r="MKY13" s="85"/>
      <c r="MKZ13" s="85"/>
      <c r="MLA13" s="85"/>
      <c r="MLB13" s="85"/>
      <c r="MLC13" s="85"/>
      <c r="MLD13" s="85"/>
      <c r="MLE13" s="85"/>
      <c r="MLF13" s="85"/>
      <c r="MLG13" s="85"/>
      <c r="MLH13" s="85"/>
      <c r="MLI13" s="85"/>
      <c r="MLJ13" s="85"/>
      <c r="MLK13" s="85"/>
      <c r="MLL13" s="85"/>
      <c r="MLM13" s="85"/>
      <c r="MLN13" s="85"/>
      <c r="MLO13" s="85"/>
      <c r="MLP13" s="85"/>
      <c r="MLQ13" s="85"/>
      <c r="MLR13" s="85"/>
      <c r="MLS13" s="85"/>
      <c r="MLT13" s="85"/>
      <c r="MLU13" s="85"/>
      <c r="MLV13" s="85"/>
      <c r="MLW13" s="85"/>
      <c r="MLX13" s="85"/>
      <c r="MLY13" s="85"/>
      <c r="MLZ13" s="85"/>
      <c r="MMA13" s="85"/>
      <c r="MMB13" s="85"/>
      <c r="MMC13" s="85"/>
      <c r="MMD13" s="85"/>
      <c r="MME13" s="85"/>
      <c r="MMF13" s="85"/>
      <c r="MMG13" s="85"/>
      <c r="MMH13" s="85"/>
      <c r="MMI13" s="85"/>
      <c r="MMJ13" s="85"/>
      <c r="MMK13" s="85"/>
      <c r="MML13" s="85"/>
      <c r="MMM13" s="85"/>
      <c r="MMN13" s="85"/>
      <c r="MMO13" s="85"/>
      <c r="MMP13" s="85"/>
      <c r="MMQ13" s="85"/>
      <c r="MMR13" s="85"/>
      <c r="MMS13" s="85"/>
      <c r="MMT13" s="85"/>
      <c r="MMU13" s="85"/>
      <c r="MMV13" s="85"/>
      <c r="MMW13" s="85"/>
      <c r="MMX13" s="85"/>
      <c r="MMY13" s="85"/>
      <c r="MMZ13" s="85"/>
      <c r="MNA13" s="85"/>
      <c r="MNB13" s="85"/>
      <c r="MNC13" s="85"/>
      <c r="MND13" s="85"/>
      <c r="MNE13" s="85"/>
      <c r="MNF13" s="85"/>
      <c r="MNG13" s="85"/>
      <c r="MNH13" s="85"/>
      <c r="MNI13" s="85"/>
      <c r="MNJ13" s="85"/>
      <c r="MNK13" s="85"/>
      <c r="MNL13" s="85"/>
      <c r="MNM13" s="85"/>
      <c r="MNN13" s="85"/>
      <c r="MNO13" s="85"/>
      <c r="MNP13" s="85"/>
      <c r="MNQ13" s="85"/>
      <c r="MNR13" s="85"/>
      <c r="MNS13" s="85"/>
      <c r="MNT13" s="85"/>
      <c r="MNU13" s="85"/>
      <c r="MNV13" s="85"/>
      <c r="MNW13" s="85"/>
      <c r="MNX13" s="85"/>
      <c r="MNY13" s="85"/>
      <c r="MNZ13" s="85"/>
      <c r="MOA13" s="85"/>
      <c r="MOB13" s="85"/>
      <c r="MOC13" s="85"/>
      <c r="MOD13" s="85"/>
      <c r="MOE13" s="85"/>
      <c r="MOF13" s="85"/>
      <c r="MOG13" s="85"/>
      <c r="MOH13" s="85"/>
      <c r="MOI13" s="85"/>
      <c r="MOJ13" s="85"/>
      <c r="MOK13" s="85"/>
      <c r="MOL13" s="85"/>
      <c r="MOM13" s="85"/>
      <c r="MON13" s="85"/>
      <c r="MOO13" s="85"/>
      <c r="MOP13" s="85"/>
      <c r="MOQ13" s="85"/>
      <c r="MOR13" s="85"/>
      <c r="MOS13" s="85"/>
      <c r="MOT13" s="85"/>
      <c r="MOU13" s="85"/>
      <c r="MOV13" s="85"/>
      <c r="MOW13" s="85"/>
      <c r="MOX13" s="85"/>
      <c r="MOY13" s="85"/>
      <c r="MOZ13" s="85"/>
      <c r="MPA13" s="85"/>
      <c r="MPB13" s="85"/>
      <c r="MPC13" s="85"/>
      <c r="MPD13" s="85"/>
      <c r="MPE13" s="85"/>
      <c r="MPF13" s="85"/>
      <c r="MPG13" s="85"/>
      <c r="MPH13" s="85"/>
      <c r="MPI13" s="85"/>
      <c r="MPJ13" s="85"/>
      <c r="MPK13" s="85"/>
      <c r="MPL13" s="85"/>
      <c r="MPM13" s="85"/>
      <c r="MPN13" s="85"/>
      <c r="MPO13" s="85"/>
      <c r="MPP13" s="85"/>
      <c r="MPQ13" s="85"/>
      <c r="MPR13" s="85"/>
      <c r="MPS13" s="85"/>
      <c r="MPT13" s="85"/>
      <c r="MPU13" s="85"/>
      <c r="MPV13" s="85"/>
      <c r="MPW13" s="85"/>
      <c r="MPX13" s="85"/>
      <c r="MPY13" s="85"/>
      <c r="MPZ13" s="85"/>
      <c r="MQA13" s="85"/>
      <c r="MQB13" s="85"/>
      <c r="MQC13" s="85"/>
      <c r="MQD13" s="85"/>
      <c r="MQE13" s="85"/>
      <c r="MQF13" s="85"/>
      <c r="MQG13" s="85"/>
      <c r="MQH13" s="85"/>
      <c r="MQI13" s="85"/>
      <c r="MQJ13" s="85"/>
      <c r="MQK13" s="85"/>
      <c r="MQL13" s="85"/>
      <c r="MQM13" s="85"/>
      <c r="MQN13" s="85"/>
      <c r="MQO13" s="85"/>
      <c r="MQP13" s="85"/>
      <c r="MQQ13" s="85"/>
      <c r="MQR13" s="85"/>
      <c r="MQS13" s="85"/>
      <c r="MQT13" s="85"/>
      <c r="MQU13" s="85"/>
      <c r="MQV13" s="85"/>
      <c r="MQW13" s="85"/>
      <c r="MQX13" s="85"/>
      <c r="MQY13" s="85"/>
      <c r="MQZ13" s="85"/>
      <c r="MRA13" s="85"/>
      <c r="MRB13" s="85"/>
      <c r="MRC13" s="85"/>
      <c r="MRD13" s="85"/>
      <c r="MRE13" s="85"/>
      <c r="MRF13" s="85"/>
      <c r="MRG13" s="85"/>
      <c r="MRH13" s="85"/>
      <c r="MRI13" s="85"/>
      <c r="MRJ13" s="85"/>
      <c r="MRK13" s="85"/>
      <c r="MRL13" s="85"/>
      <c r="MRM13" s="85"/>
      <c r="MRN13" s="85"/>
      <c r="MRO13" s="85"/>
      <c r="MRP13" s="85"/>
      <c r="MRQ13" s="85"/>
      <c r="MRR13" s="85"/>
      <c r="MRS13" s="85"/>
      <c r="MRT13" s="85"/>
      <c r="MRU13" s="85"/>
      <c r="MRV13" s="85"/>
      <c r="MRW13" s="85"/>
      <c r="MRX13" s="85"/>
      <c r="MRY13" s="85"/>
      <c r="MRZ13" s="85"/>
      <c r="MSA13" s="85"/>
      <c r="MSB13" s="85"/>
      <c r="MSC13" s="85"/>
      <c r="MSD13" s="85"/>
      <c r="MSE13" s="85"/>
      <c r="MSF13" s="85"/>
      <c r="MSG13" s="85"/>
      <c r="MSH13" s="85"/>
      <c r="MSI13" s="85"/>
      <c r="MSJ13" s="85"/>
      <c r="MSK13" s="85"/>
      <c r="MSL13" s="85"/>
      <c r="MSM13" s="85"/>
      <c r="MSN13" s="85"/>
      <c r="MSO13" s="85"/>
      <c r="MSP13" s="85"/>
      <c r="MSQ13" s="85"/>
      <c r="MSR13" s="85"/>
      <c r="MSS13" s="85"/>
      <c r="MST13" s="85"/>
      <c r="MSU13" s="85"/>
      <c r="MSV13" s="85"/>
      <c r="MSW13" s="85"/>
      <c r="MSX13" s="85"/>
      <c r="MSY13" s="85"/>
      <c r="MSZ13" s="85"/>
      <c r="MTA13" s="85"/>
      <c r="MTB13" s="85"/>
      <c r="MTC13" s="85"/>
      <c r="MTD13" s="85"/>
      <c r="MTE13" s="85"/>
      <c r="MTF13" s="85"/>
      <c r="MTG13" s="85"/>
      <c r="MTH13" s="85"/>
      <c r="MTI13" s="85"/>
      <c r="MTJ13" s="85"/>
      <c r="MTK13" s="85"/>
      <c r="MTL13" s="85"/>
      <c r="MTM13" s="85"/>
      <c r="MTN13" s="85"/>
      <c r="MTO13" s="85"/>
      <c r="MTP13" s="85"/>
      <c r="MTQ13" s="85"/>
      <c r="MTR13" s="85"/>
      <c r="MTS13" s="85"/>
      <c r="MTT13" s="85"/>
      <c r="MTU13" s="85"/>
      <c r="MTV13" s="85"/>
      <c r="MTW13" s="85"/>
      <c r="MTX13" s="85"/>
      <c r="MTY13" s="85"/>
      <c r="MTZ13" s="85"/>
      <c r="MUA13" s="85"/>
      <c r="MUB13" s="85"/>
      <c r="MUC13" s="85"/>
      <c r="MUD13" s="85"/>
      <c r="MUE13" s="85"/>
      <c r="MUF13" s="85"/>
      <c r="MUG13" s="85"/>
      <c r="MUH13" s="85"/>
      <c r="MUI13" s="85"/>
      <c r="MUJ13" s="85"/>
      <c r="MUK13" s="85"/>
      <c r="MUL13" s="85"/>
      <c r="MUM13" s="85"/>
      <c r="MUN13" s="85"/>
      <c r="MUO13" s="85"/>
      <c r="MUP13" s="85"/>
      <c r="MUQ13" s="85"/>
      <c r="MUR13" s="85"/>
      <c r="MUS13" s="85"/>
      <c r="MUT13" s="85"/>
      <c r="MUU13" s="85"/>
      <c r="MUV13" s="85"/>
      <c r="MUW13" s="85"/>
      <c r="MUX13" s="85"/>
      <c r="MUY13" s="85"/>
      <c r="MUZ13" s="85"/>
      <c r="MVA13" s="85"/>
      <c r="MVB13" s="85"/>
      <c r="MVC13" s="85"/>
      <c r="MVD13" s="85"/>
      <c r="MVE13" s="85"/>
      <c r="MVF13" s="85"/>
      <c r="MVG13" s="85"/>
      <c r="MVH13" s="85"/>
      <c r="MVI13" s="85"/>
      <c r="MVJ13" s="85"/>
      <c r="MVK13" s="85"/>
      <c r="MVL13" s="85"/>
      <c r="MVM13" s="85"/>
      <c r="MVN13" s="85"/>
      <c r="MVO13" s="85"/>
      <c r="MVP13" s="85"/>
      <c r="MVQ13" s="85"/>
      <c r="MVR13" s="85"/>
      <c r="MVS13" s="85"/>
      <c r="MVT13" s="85"/>
      <c r="MVU13" s="85"/>
      <c r="MVV13" s="85"/>
      <c r="MVW13" s="85"/>
      <c r="MVX13" s="85"/>
      <c r="MVY13" s="85"/>
      <c r="MVZ13" s="85"/>
      <c r="MWA13" s="85"/>
      <c r="MWB13" s="85"/>
      <c r="MWC13" s="85"/>
      <c r="MWD13" s="85"/>
      <c r="MWE13" s="85"/>
      <c r="MWF13" s="85"/>
      <c r="MWG13" s="85"/>
      <c r="MWH13" s="85"/>
      <c r="MWI13" s="85"/>
      <c r="MWJ13" s="85"/>
      <c r="MWK13" s="85"/>
      <c r="MWL13" s="85"/>
      <c r="MWM13" s="85"/>
      <c r="MWN13" s="85"/>
      <c r="MWO13" s="85"/>
      <c r="MWP13" s="85"/>
      <c r="MWQ13" s="85"/>
      <c r="MWR13" s="85"/>
      <c r="MWS13" s="85"/>
      <c r="MWT13" s="85"/>
      <c r="MWU13" s="85"/>
      <c r="MWV13" s="85"/>
      <c r="MWW13" s="85"/>
      <c r="MWX13" s="85"/>
      <c r="MWY13" s="85"/>
      <c r="MWZ13" s="85"/>
      <c r="MXA13" s="85"/>
      <c r="MXB13" s="85"/>
      <c r="MXC13" s="85"/>
      <c r="MXD13" s="85"/>
      <c r="MXE13" s="85"/>
      <c r="MXF13" s="85"/>
      <c r="MXG13" s="85"/>
      <c r="MXH13" s="85"/>
      <c r="MXI13" s="85"/>
      <c r="MXJ13" s="85"/>
      <c r="MXK13" s="85"/>
      <c r="MXL13" s="85"/>
      <c r="MXM13" s="85"/>
      <c r="MXN13" s="85"/>
      <c r="MXO13" s="85"/>
      <c r="MXP13" s="85"/>
      <c r="MXQ13" s="85"/>
      <c r="MXR13" s="85"/>
      <c r="MXS13" s="85"/>
      <c r="MXT13" s="85"/>
      <c r="MXU13" s="85"/>
      <c r="MXV13" s="85"/>
      <c r="MXW13" s="85"/>
      <c r="MXX13" s="85"/>
      <c r="MXY13" s="85"/>
      <c r="MXZ13" s="85"/>
      <c r="MYA13" s="85"/>
      <c r="MYB13" s="85"/>
      <c r="MYC13" s="85"/>
      <c r="MYD13" s="85"/>
      <c r="MYE13" s="85"/>
      <c r="MYF13" s="85"/>
      <c r="MYG13" s="85"/>
      <c r="MYH13" s="85"/>
      <c r="MYI13" s="85"/>
      <c r="MYJ13" s="85"/>
      <c r="MYK13" s="85"/>
      <c r="MYL13" s="85"/>
      <c r="MYM13" s="85"/>
      <c r="MYN13" s="85"/>
      <c r="MYO13" s="85"/>
      <c r="MYP13" s="85"/>
      <c r="MYQ13" s="85"/>
      <c r="MYR13" s="85"/>
      <c r="MYS13" s="85"/>
      <c r="MYT13" s="85"/>
      <c r="MYU13" s="85"/>
      <c r="MYV13" s="85"/>
      <c r="MYW13" s="85"/>
      <c r="MYX13" s="85"/>
      <c r="MYY13" s="85"/>
      <c r="MYZ13" s="85"/>
      <c r="MZA13" s="85"/>
      <c r="MZB13" s="85"/>
      <c r="MZC13" s="85"/>
      <c r="MZD13" s="85"/>
      <c r="MZE13" s="85"/>
      <c r="MZF13" s="85"/>
      <c r="MZG13" s="85"/>
      <c r="MZH13" s="85"/>
      <c r="MZI13" s="85"/>
      <c r="MZJ13" s="85"/>
      <c r="MZK13" s="85"/>
      <c r="MZL13" s="85"/>
      <c r="MZM13" s="85"/>
      <c r="MZN13" s="85"/>
      <c r="MZO13" s="85"/>
      <c r="MZP13" s="85"/>
      <c r="MZQ13" s="85"/>
      <c r="MZR13" s="85"/>
      <c r="MZS13" s="85"/>
      <c r="MZT13" s="85"/>
      <c r="MZU13" s="85"/>
      <c r="MZV13" s="85"/>
      <c r="MZW13" s="85"/>
      <c r="MZX13" s="85"/>
      <c r="MZY13" s="85"/>
      <c r="MZZ13" s="85"/>
      <c r="NAA13" s="85"/>
      <c r="NAB13" s="85"/>
      <c r="NAC13" s="85"/>
      <c r="NAD13" s="85"/>
      <c r="NAE13" s="85"/>
      <c r="NAF13" s="85"/>
      <c r="NAG13" s="85"/>
      <c r="NAH13" s="85"/>
      <c r="NAI13" s="85"/>
      <c r="NAJ13" s="85"/>
      <c r="NAK13" s="85"/>
      <c r="NAL13" s="85"/>
      <c r="NAM13" s="85"/>
      <c r="NAN13" s="85"/>
      <c r="NAO13" s="85"/>
      <c r="NAP13" s="85"/>
      <c r="NAQ13" s="85"/>
      <c r="NAR13" s="85"/>
      <c r="NAS13" s="85"/>
      <c r="NAT13" s="85"/>
      <c r="NAU13" s="85"/>
      <c r="NAV13" s="85"/>
      <c r="NAW13" s="85"/>
      <c r="NAX13" s="85"/>
      <c r="NAY13" s="85"/>
      <c r="NAZ13" s="85"/>
      <c r="NBA13" s="85"/>
      <c r="NBB13" s="85"/>
      <c r="NBC13" s="85"/>
      <c r="NBD13" s="85"/>
      <c r="NBE13" s="85"/>
      <c r="NBF13" s="85"/>
      <c r="NBG13" s="85"/>
      <c r="NBH13" s="85"/>
      <c r="NBI13" s="85"/>
      <c r="NBJ13" s="85"/>
      <c r="NBK13" s="85"/>
      <c r="NBL13" s="85"/>
      <c r="NBM13" s="85"/>
      <c r="NBN13" s="85"/>
      <c r="NBO13" s="85"/>
      <c r="NBP13" s="85"/>
      <c r="NBQ13" s="85"/>
      <c r="NBR13" s="85"/>
      <c r="NBS13" s="85"/>
      <c r="NBT13" s="85"/>
      <c r="NBU13" s="85"/>
      <c r="NBV13" s="85"/>
      <c r="NBW13" s="85"/>
      <c r="NBX13" s="85"/>
      <c r="NBY13" s="85"/>
      <c r="NBZ13" s="85"/>
      <c r="NCA13" s="85"/>
      <c r="NCB13" s="85"/>
      <c r="NCC13" s="85"/>
      <c r="NCD13" s="85"/>
      <c r="NCE13" s="85"/>
      <c r="NCF13" s="85"/>
      <c r="NCG13" s="85"/>
      <c r="NCH13" s="85"/>
      <c r="NCI13" s="85"/>
      <c r="NCJ13" s="85"/>
      <c r="NCK13" s="85"/>
      <c r="NCL13" s="85"/>
      <c r="NCM13" s="85"/>
      <c r="NCN13" s="85"/>
      <c r="NCO13" s="85"/>
      <c r="NCP13" s="85"/>
      <c r="NCQ13" s="85"/>
      <c r="NCR13" s="85"/>
      <c r="NCS13" s="85"/>
      <c r="NCT13" s="85"/>
      <c r="NCU13" s="85"/>
      <c r="NCV13" s="85"/>
      <c r="NCW13" s="85"/>
      <c r="NCX13" s="85"/>
      <c r="NCY13" s="85"/>
      <c r="NCZ13" s="85"/>
      <c r="NDA13" s="85"/>
      <c r="NDB13" s="85"/>
      <c r="NDC13" s="85"/>
      <c r="NDD13" s="85"/>
      <c r="NDE13" s="85"/>
      <c r="NDF13" s="85"/>
      <c r="NDG13" s="85"/>
      <c r="NDH13" s="85"/>
      <c r="NDI13" s="85"/>
      <c r="NDJ13" s="85"/>
      <c r="NDK13" s="85"/>
      <c r="NDL13" s="85"/>
      <c r="NDM13" s="85"/>
      <c r="NDN13" s="85"/>
      <c r="NDO13" s="85"/>
      <c r="NDP13" s="85"/>
      <c r="NDQ13" s="85"/>
      <c r="NDR13" s="85"/>
      <c r="NDS13" s="85"/>
      <c r="NDT13" s="85"/>
      <c r="NDU13" s="85"/>
      <c r="NDV13" s="85"/>
      <c r="NDW13" s="85"/>
      <c r="NDX13" s="85"/>
      <c r="NDY13" s="85"/>
      <c r="NDZ13" s="85"/>
      <c r="NEA13" s="85"/>
      <c r="NEB13" s="85"/>
      <c r="NEC13" s="85"/>
      <c r="NED13" s="85"/>
      <c r="NEE13" s="85"/>
      <c r="NEF13" s="85"/>
      <c r="NEG13" s="85"/>
      <c r="NEH13" s="85"/>
      <c r="NEI13" s="85"/>
      <c r="NEJ13" s="85"/>
      <c r="NEK13" s="85"/>
      <c r="NEL13" s="85"/>
      <c r="NEM13" s="85"/>
      <c r="NEN13" s="85"/>
      <c r="NEO13" s="85"/>
      <c r="NEP13" s="85"/>
      <c r="NEQ13" s="85"/>
      <c r="NER13" s="85"/>
      <c r="NES13" s="85"/>
      <c r="NET13" s="85"/>
      <c r="NEU13" s="85"/>
      <c r="NEV13" s="85"/>
      <c r="NEW13" s="85"/>
      <c r="NEX13" s="85"/>
      <c r="NEY13" s="85"/>
      <c r="NEZ13" s="85"/>
      <c r="NFA13" s="85"/>
      <c r="NFB13" s="85"/>
      <c r="NFC13" s="85"/>
      <c r="NFD13" s="85"/>
      <c r="NFE13" s="85"/>
      <c r="NFF13" s="85"/>
      <c r="NFG13" s="85"/>
      <c r="NFH13" s="85"/>
      <c r="NFI13" s="85"/>
      <c r="NFJ13" s="85"/>
      <c r="NFK13" s="85"/>
      <c r="NFL13" s="85"/>
      <c r="NFM13" s="85"/>
      <c r="NFN13" s="85"/>
      <c r="NFO13" s="85"/>
      <c r="NFP13" s="85"/>
      <c r="NFQ13" s="85"/>
      <c r="NFR13" s="85"/>
      <c r="NFS13" s="85"/>
      <c r="NFT13" s="85"/>
      <c r="NFU13" s="85"/>
      <c r="NFV13" s="85"/>
      <c r="NFW13" s="85"/>
      <c r="NFX13" s="85"/>
      <c r="NFY13" s="85"/>
      <c r="NFZ13" s="85"/>
      <c r="NGA13" s="85"/>
      <c r="NGB13" s="85"/>
      <c r="NGC13" s="85"/>
      <c r="NGD13" s="85"/>
      <c r="NGE13" s="85"/>
      <c r="NGF13" s="85"/>
      <c r="NGG13" s="85"/>
      <c r="NGH13" s="85"/>
      <c r="NGI13" s="85"/>
      <c r="NGJ13" s="85"/>
      <c r="NGK13" s="85"/>
      <c r="NGL13" s="85"/>
      <c r="NGM13" s="85"/>
      <c r="NGN13" s="85"/>
      <c r="NGO13" s="85"/>
      <c r="NGP13" s="85"/>
      <c r="NGQ13" s="85"/>
      <c r="NGR13" s="85"/>
      <c r="NGS13" s="85"/>
      <c r="NGT13" s="85"/>
      <c r="NGU13" s="85"/>
      <c r="NGV13" s="85"/>
      <c r="NGW13" s="85"/>
      <c r="NGX13" s="85"/>
      <c r="NGY13" s="85"/>
      <c r="NGZ13" s="85"/>
      <c r="NHA13" s="85"/>
      <c r="NHB13" s="85"/>
      <c r="NHC13" s="85"/>
      <c r="NHD13" s="85"/>
      <c r="NHE13" s="85"/>
      <c r="NHF13" s="85"/>
      <c r="NHG13" s="85"/>
      <c r="NHH13" s="85"/>
      <c r="NHI13" s="85"/>
      <c r="NHJ13" s="85"/>
      <c r="NHK13" s="85"/>
      <c r="NHL13" s="85"/>
      <c r="NHM13" s="85"/>
      <c r="NHN13" s="85"/>
      <c r="NHO13" s="85"/>
      <c r="NHP13" s="85"/>
      <c r="NHQ13" s="85"/>
      <c r="NHR13" s="85"/>
      <c r="NHS13" s="85"/>
      <c r="NHT13" s="85"/>
      <c r="NHU13" s="85"/>
      <c r="NHV13" s="85"/>
      <c r="NHW13" s="85"/>
      <c r="NHX13" s="85"/>
      <c r="NHY13" s="85"/>
      <c r="NHZ13" s="85"/>
      <c r="NIA13" s="85"/>
      <c r="NIB13" s="85"/>
      <c r="NIC13" s="85"/>
      <c r="NID13" s="85"/>
      <c r="NIE13" s="85"/>
      <c r="NIF13" s="85"/>
      <c r="NIG13" s="85"/>
      <c r="NIH13" s="85"/>
      <c r="NII13" s="85"/>
      <c r="NIJ13" s="85"/>
      <c r="NIK13" s="85"/>
      <c r="NIL13" s="85"/>
      <c r="NIM13" s="85"/>
      <c r="NIN13" s="85"/>
      <c r="NIO13" s="85"/>
      <c r="NIP13" s="85"/>
      <c r="NIQ13" s="85"/>
      <c r="NIR13" s="85"/>
      <c r="NIS13" s="85"/>
      <c r="NIT13" s="85"/>
      <c r="NIU13" s="85"/>
      <c r="NIV13" s="85"/>
      <c r="NIW13" s="85"/>
      <c r="NIX13" s="85"/>
      <c r="NIY13" s="85"/>
      <c r="NIZ13" s="85"/>
      <c r="NJA13" s="85"/>
      <c r="NJB13" s="85"/>
      <c r="NJC13" s="85"/>
      <c r="NJD13" s="85"/>
      <c r="NJE13" s="85"/>
      <c r="NJF13" s="85"/>
      <c r="NJG13" s="85"/>
      <c r="NJH13" s="85"/>
      <c r="NJI13" s="85"/>
      <c r="NJJ13" s="85"/>
      <c r="NJK13" s="85"/>
      <c r="NJL13" s="85"/>
      <c r="NJM13" s="85"/>
      <c r="NJN13" s="85"/>
      <c r="NJO13" s="85"/>
      <c r="NJP13" s="85"/>
      <c r="NJQ13" s="85"/>
      <c r="NJR13" s="85"/>
      <c r="NJS13" s="85"/>
      <c r="NJT13" s="85"/>
      <c r="NJU13" s="85"/>
      <c r="NJV13" s="85"/>
      <c r="NJW13" s="85"/>
      <c r="NJX13" s="85"/>
      <c r="NJY13" s="85"/>
      <c r="NJZ13" s="85"/>
      <c r="NKA13" s="85"/>
      <c r="NKB13" s="85"/>
      <c r="NKC13" s="85"/>
      <c r="NKD13" s="85"/>
      <c r="NKE13" s="85"/>
      <c r="NKF13" s="85"/>
      <c r="NKG13" s="85"/>
      <c r="NKH13" s="85"/>
      <c r="NKI13" s="85"/>
      <c r="NKJ13" s="85"/>
      <c r="NKK13" s="85"/>
      <c r="NKL13" s="85"/>
      <c r="NKM13" s="85"/>
      <c r="NKN13" s="85"/>
      <c r="NKO13" s="85"/>
      <c r="NKP13" s="85"/>
      <c r="NKQ13" s="85"/>
      <c r="NKR13" s="85"/>
      <c r="NKS13" s="85"/>
      <c r="NKT13" s="85"/>
      <c r="NKU13" s="85"/>
      <c r="NKV13" s="85"/>
      <c r="NKW13" s="85"/>
      <c r="NKX13" s="85"/>
      <c r="NKY13" s="85"/>
      <c r="NKZ13" s="85"/>
      <c r="NLA13" s="85"/>
      <c r="NLB13" s="85"/>
      <c r="NLC13" s="85"/>
      <c r="NLD13" s="85"/>
      <c r="NLE13" s="85"/>
      <c r="NLF13" s="85"/>
      <c r="NLG13" s="85"/>
      <c r="NLH13" s="85"/>
      <c r="NLI13" s="85"/>
      <c r="NLJ13" s="85"/>
      <c r="NLK13" s="85"/>
      <c r="NLL13" s="85"/>
      <c r="NLM13" s="85"/>
      <c r="NLN13" s="85"/>
      <c r="NLO13" s="85"/>
      <c r="NLP13" s="85"/>
      <c r="NLQ13" s="85"/>
      <c r="NLR13" s="85"/>
      <c r="NLS13" s="85"/>
      <c r="NLT13" s="85"/>
      <c r="NLU13" s="85"/>
      <c r="NLV13" s="85"/>
      <c r="NLW13" s="85"/>
      <c r="NLX13" s="85"/>
      <c r="NLY13" s="85"/>
      <c r="NLZ13" s="85"/>
      <c r="NMA13" s="85"/>
      <c r="NMB13" s="85"/>
      <c r="NMC13" s="85"/>
      <c r="NMD13" s="85"/>
      <c r="NME13" s="85"/>
      <c r="NMF13" s="85"/>
      <c r="NMG13" s="85"/>
      <c r="NMH13" s="85"/>
      <c r="NMI13" s="85"/>
      <c r="NMJ13" s="85"/>
      <c r="NMK13" s="85"/>
      <c r="NML13" s="85"/>
      <c r="NMM13" s="85"/>
      <c r="NMN13" s="85"/>
      <c r="NMO13" s="85"/>
      <c r="NMP13" s="85"/>
      <c r="NMQ13" s="85"/>
      <c r="NMR13" s="85"/>
      <c r="NMS13" s="85"/>
      <c r="NMT13" s="85"/>
      <c r="NMU13" s="85"/>
      <c r="NMV13" s="85"/>
      <c r="NMW13" s="85"/>
      <c r="NMX13" s="85"/>
      <c r="NMY13" s="85"/>
      <c r="NMZ13" s="85"/>
      <c r="NNA13" s="85"/>
      <c r="NNB13" s="85"/>
      <c r="NNC13" s="85"/>
      <c r="NND13" s="85"/>
      <c r="NNE13" s="85"/>
      <c r="NNF13" s="85"/>
      <c r="NNG13" s="85"/>
      <c r="NNH13" s="85"/>
      <c r="NNI13" s="85"/>
      <c r="NNJ13" s="85"/>
      <c r="NNK13" s="85"/>
      <c r="NNL13" s="85"/>
      <c r="NNM13" s="85"/>
      <c r="NNN13" s="85"/>
      <c r="NNO13" s="85"/>
      <c r="NNP13" s="85"/>
      <c r="NNQ13" s="85"/>
      <c r="NNR13" s="85"/>
      <c r="NNS13" s="85"/>
      <c r="NNT13" s="85"/>
      <c r="NNU13" s="85"/>
      <c r="NNV13" s="85"/>
      <c r="NNW13" s="85"/>
      <c r="NNX13" s="85"/>
      <c r="NNY13" s="85"/>
      <c r="NNZ13" s="85"/>
      <c r="NOA13" s="85"/>
      <c r="NOB13" s="85"/>
      <c r="NOC13" s="85"/>
      <c r="NOD13" s="85"/>
      <c r="NOE13" s="85"/>
      <c r="NOF13" s="85"/>
      <c r="NOG13" s="85"/>
      <c r="NOH13" s="85"/>
      <c r="NOI13" s="85"/>
      <c r="NOJ13" s="85"/>
      <c r="NOK13" s="85"/>
      <c r="NOL13" s="85"/>
      <c r="NOM13" s="85"/>
      <c r="NON13" s="85"/>
      <c r="NOO13" s="85"/>
      <c r="NOP13" s="85"/>
      <c r="NOQ13" s="85"/>
      <c r="NOR13" s="85"/>
      <c r="NOS13" s="85"/>
      <c r="NOT13" s="85"/>
      <c r="NOU13" s="85"/>
      <c r="NOV13" s="85"/>
      <c r="NOW13" s="85"/>
      <c r="NOX13" s="85"/>
      <c r="NOY13" s="85"/>
      <c r="NOZ13" s="85"/>
      <c r="NPA13" s="85"/>
      <c r="NPB13" s="85"/>
      <c r="NPC13" s="85"/>
      <c r="NPD13" s="85"/>
      <c r="NPE13" s="85"/>
      <c r="NPF13" s="85"/>
      <c r="NPG13" s="85"/>
      <c r="NPH13" s="85"/>
      <c r="NPI13" s="85"/>
      <c r="NPJ13" s="85"/>
      <c r="NPK13" s="85"/>
      <c r="NPL13" s="85"/>
      <c r="NPM13" s="85"/>
      <c r="NPN13" s="85"/>
      <c r="NPO13" s="85"/>
      <c r="NPP13" s="85"/>
      <c r="NPQ13" s="85"/>
      <c r="NPR13" s="85"/>
      <c r="NPS13" s="85"/>
      <c r="NPT13" s="85"/>
      <c r="NPU13" s="85"/>
      <c r="NPV13" s="85"/>
      <c r="NPW13" s="85"/>
      <c r="NPX13" s="85"/>
      <c r="NPY13" s="85"/>
      <c r="NPZ13" s="85"/>
      <c r="NQA13" s="85"/>
      <c r="NQB13" s="85"/>
      <c r="NQC13" s="85"/>
      <c r="NQD13" s="85"/>
      <c r="NQE13" s="85"/>
      <c r="NQF13" s="85"/>
      <c r="NQG13" s="85"/>
      <c r="NQH13" s="85"/>
      <c r="NQI13" s="85"/>
      <c r="NQJ13" s="85"/>
      <c r="NQK13" s="85"/>
      <c r="NQL13" s="85"/>
      <c r="NQM13" s="85"/>
      <c r="NQN13" s="85"/>
      <c r="NQO13" s="85"/>
      <c r="NQP13" s="85"/>
      <c r="NQQ13" s="85"/>
      <c r="NQR13" s="85"/>
      <c r="NQS13" s="85"/>
      <c r="NQT13" s="85"/>
      <c r="NQU13" s="85"/>
      <c r="NQV13" s="85"/>
      <c r="NQW13" s="85"/>
      <c r="NQX13" s="85"/>
      <c r="NQY13" s="85"/>
      <c r="NQZ13" s="85"/>
      <c r="NRA13" s="85"/>
      <c r="NRB13" s="85"/>
      <c r="NRC13" s="85"/>
      <c r="NRD13" s="85"/>
      <c r="NRE13" s="85"/>
      <c r="NRF13" s="85"/>
      <c r="NRG13" s="85"/>
      <c r="NRH13" s="85"/>
      <c r="NRI13" s="85"/>
      <c r="NRJ13" s="85"/>
      <c r="NRK13" s="85"/>
      <c r="NRL13" s="85"/>
      <c r="NRM13" s="85"/>
      <c r="NRN13" s="85"/>
      <c r="NRO13" s="85"/>
      <c r="NRP13" s="85"/>
      <c r="NRQ13" s="85"/>
      <c r="NRR13" s="85"/>
      <c r="NRS13" s="85"/>
      <c r="NRT13" s="85"/>
      <c r="NRU13" s="85"/>
      <c r="NRV13" s="85"/>
      <c r="NRW13" s="85"/>
      <c r="NRX13" s="85"/>
      <c r="NRY13" s="85"/>
      <c r="NRZ13" s="85"/>
      <c r="NSA13" s="85"/>
      <c r="NSB13" s="85"/>
      <c r="NSC13" s="85"/>
      <c r="NSD13" s="85"/>
      <c r="NSE13" s="85"/>
      <c r="NSF13" s="85"/>
      <c r="NSG13" s="85"/>
      <c r="NSH13" s="85"/>
      <c r="NSI13" s="85"/>
      <c r="NSJ13" s="85"/>
      <c r="NSK13" s="85"/>
      <c r="NSL13" s="85"/>
      <c r="NSM13" s="85"/>
      <c r="NSN13" s="85"/>
      <c r="NSO13" s="85"/>
      <c r="NSP13" s="85"/>
      <c r="NSQ13" s="85"/>
      <c r="NSR13" s="85"/>
      <c r="NSS13" s="85"/>
      <c r="NST13" s="85"/>
      <c r="NSU13" s="85"/>
      <c r="NSV13" s="85"/>
      <c r="NSW13" s="85"/>
      <c r="NSX13" s="85"/>
      <c r="NSY13" s="85"/>
      <c r="NSZ13" s="85"/>
      <c r="NTA13" s="85"/>
      <c r="NTB13" s="85"/>
      <c r="NTC13" s="85"/>
      <c r="NTD13" s="85"/>
      <c r="NTE13" s="85"/>
      <c r="NTF13" s="85"/>
      <c r="NTG13" s="85"/>
      <c r="NTH13" s="85"/>
      <c r="NTI13" s="85"/>
      <c r="NTJ13" s="85"/>
      <c r="NTK13" s="85"/>
      <c r="NTL13" s="85"/>
      <c r="NTM13" s="85"/>
      <c r="NTN13" s="85"/>
      <c r="NTO13" s="85"/>
      <c r="NTP13" s="85"/>
      <c r="NTQ13" s="85"/>
      <c r="NTR13" s="85"/>
      <c r="NTS13" s="85"/>
      <c r="NTT13" s="85"/>
      <c r="NTU13" s="85"/>
      <c r="NTV13" s="85"/>
      <c r="NTW13" s="85"/>
      <c r="NTX13" s="85"/>
      <c r="NTY13" s="85"/>
      <c r="NTZ13" s="85"/>
      <c r="NUA13" s="85"/>
      <c r="NUB13" s="85"/>
      <c r="NUC13" s="85"/>
      <c r="NUD13" s="85"/>
      <c r="NUE13" s="85"/>
      <c r="NUF13" s="85"/>
      <c r="NUG13" s="85"/>
      <c r="NUH13" s="85"/>
      <c r="NUI13" s="85"/>
      <c r="NUJ13" s="85"/>
      <c r="NUK13" s="85"/>
      <c r="NUL13" s="85"/>
      <c r="NUM13" s="85"/>
      <c r="NUN13" s="85"/>
      <c r="NUO13" s="85"/>
      <c r="NUP13" s="85"/>
      <c r="NUQ13" s="85"/>
      <c r="NUR13" s="85"/>
      <c r="NUS13" s="85"/>
      <c r="NUT13" s="85"/>
      <c r="NUU13" s="85"/>
      <c r="NUV13" s="85"/>
      <c r="NUW13" s="85"/>
      <c r="NUX13" s="85"/>
      <c r="NUY13" s="85"/>
      <c r="NUZ13" s="85"/>
      <c r="NVA13" s="85"/>
      <c r="NVB13" s="85"/>
      <c r="NVC13" s="85"/>
      <c r="NVD13" s="85"/>
      <c r="NVE13" s="85"/>
      <c r="NVF13" s="85"/>
      <c r="NVG13" s="85"/>
      <c r="NVH13" s="85"/>
      <c r="NVI13" s="85"/>
      <c r="NVJ13" s="85"/>
      <c r="NVK13" s="85"/>
      <c r="NVL13" s="85"/>
      <c r="NVM13" s="85"/>
      <c r="NVN13" s="85"/>
      <c r="NVO13" s="85"/>
      <c r="NVP13" s="85"/>
      <c r="NVQ13" s="85"/>
      <c r="NVR13" s="85"/>
      <c r="NVS13" s="85"/>
      <c r="NVT13" s="85"/>
      <c r="NVU13" s="85"/>
      <c r="NVV13" s="85"/>
      <c r="NVW13" s="85"/>
      <c r="NVX13" s="85"/>
      <c r="NVY13" s="85"/>
      <c r="NVZ13" s="85"/>
      <c r="NWA13" s="85"/>
      <c r="NWB13" s="85"/>
      <c r="NWC13" s="85"/>
      <c r="NWD13" s="85"/>
      <c r="NWE13" s="85"/>
      <c r="NWF13" s="85"/>
      <c r="NWG13" s="85"/>
      <c r="NWH13" s="85"/>
      <c r="NWI13" s="85"/>
      <c r="NWJ13" s="85"/>
      <c r="NWK13" s="85"/>
      <c r="NWL13" s="85"/>
      <c r="NWM13" s="85"/>
      <c r="NWN13" s="85"/>
      <c r="NWO13" s="85"/>
      <c r="NWP13" s="85"/>
      <c r="NWQ13" s="85"/>
      <c r="NWR13" s="85"/>
      <c r="NWS13" s="85"/>
      <c r="NWT13" s="85"/>
      <c r="NWU13" s="85"/>
      <c r="NWV13" s="85"/>
      <c r="NWW13" s="85"/>
      <c r="NWX13" s="85"/>
      <c r="NWY13" s="85"/>
      <c r="NWZ13" s="85"/>
      <c r="NXA13" s="85"/>
      <c r="NXB13" s="85"/>
      <c r="NXC13" s="85"/>
      <c r="NXD13" s="85"/>
      <c r="NXE13" s="85"/>
      <c r="NXF13" s="85"/>
      <c r="NXG13" s="85"/>
      <c r="NXH13" s="85"/>
      <c r="NXI13" s="85"/>
      <c r="NXJ13" s="85"/>
      <c r="NXK13" s="85"/>
      <c r="NXL13" s="85"/>
      <c r="NXM13" s="85"/>
      <c r="NXN13" s="85"/>
      <c r="NXO13" s="85"/>
      <c r="NXP13" s="85"/>
      <c r="NXQ13" s="85"/>
      <c r="NXR13" s="85"/>
      <c r="NXS13" s="85"/>
      <c r="NXT13" s="85"/>
      <c r="NXU13" s="85"/>
      <c r="NXV13" s="85"/>
      <c r="NXW13" s="85"/>
      <c r="NXX13" s="85"/>
      <c r="NXY13" s="85"/>
      <c r="NXZ13" s="85"/>
      <c r="NYA13" s="85"/>
      <c r="NYB13" s="85"/>
      <c r="NYC13" s="85"/>
      <c r="NYD13" s="85"/>
      <c r="NYE13" s="85"/>
      <c r="NYF13" s="85"/>
      <c r="NYG13" s="85"/>
      <c r="NYH13" s="85"/>
      <c r="NYI13" s="85"/>
      <c r="NYJ13" s="85"/>
      <c r="NYK13" s="85"/>
      <c r="NYL13" s="85"/>
      <c r="NYM13" s="85"/>
      <c r="NYN13" s="85"/>
      <c r="NYO13" s="85"/>
      <c r="NYP13" s="85"/>
      <c r="NYQ13" s="85"/>
      <c r="NYR13" s="85"/>
      <c r="NYS13" s="85"/>
      <c r="NYT13" s="85"/>
      <c r="NYU13" s="85"/>
      <c r="NYV13" s="85"/>
      <c r="NYW13" s="85"/>
      <c r="NYX13" s="85"/>
      <c r="NYY13" s="85"/>
      <c r="NYZ13" s="85"/>
      <c r="NZA13" s="85"/>
      <c r="NZB13" s="85"/>
      <c r="NZC13" s="85"/>
      <c r="NZD13" s="85"/>
      <c r="NZE13" s="85"/>
      <c r="NZF13" s="85"/>
      <c r="NZG13" s="85"/>
      <c r="NZH13" s="85"/>
      <c r="NZI13" s="85"/>
      <c r="NZJ13" s="85"/>
      <c r="NZK13" s="85"/>
      <c r="NZL13" s="85"/>
      <c r="NZM13" s="85"/>
      <c r="NZN13" s="85"/>
      <c r="NZO13" s="85"/>
      <c r="NZP13" s="85"/>
      <c r="NZQ13" s="85"/>
      <c r="NZR13" s="85"/>
      <c r="NZS13" s="85"/>
      <c r="NZT13" s="85"/>
      <c r="NZU13" s="85"/>
      <c r="NZV13" s="85"/>
      <c r="NZW13" s="85"/>
      <c r="NZX13" s="85"/>
      <c r="NZY13" s="85"/>
      <c r="NZZ13" s="85"/>
      <c r="OAA13" s="85"/>
      <c r="OAB13" s="85"/>
      <c r="OAC13" s="85"/>
      <c r="OAD13" s="85"/>
      <c r="OAE13" s="85"/>
      <c r="OAF13" s="85"/>
      <c r="OAG13" s="85"/>
      <c r="OAH13" s="85"/>
      <c r="OAI13" s="85"/>
      <c r="OAJ13" s="85"/>
      <c r="OAK13" s="85"/>
      <c r="OAL13" s="85"/>
      <c r="OAM13" s="85"/>
      <c r="OAN13" s="85"/>
      <c r="OAO13" s="85"/>
      <c r="OAP13" s="85"/>
      <c r="OAQ13" s="85"/>
      <c r="OAR13" s="85"/>
      <c r="OAS13" s="85"/>
      <c r="OAT13" s="85"/>
      <c r="OAU13" s="85"/>
      <c r="OAV13" s="85"/>
      <c r="OAW13" s="85"/>
      <c r="OAX13" s="85"/>
      <c r="OAY13" s="85"/>
      <c r="OAZ13" s="85"/>
      <c r="OBA13" s="85"/>
      <c r="OBB13" s="85"/>
      <c r="OBC13" s="85"/>
      <c r="OBD13" s="85"/>
      <c r="OBE13" s="85"/>
      <c r="OBF13" s="85"/>
      <c r="OBG13" s="85"/>
      <c r="OBH13" s="85"/>
      <c r="OBI13" s="85"/>
      <c r="OBJ13" s="85"/>
      <c r="OBK13" s="85"/>
      <c r="OBL13" s="85"/>
      <c r="OBM13" s="85"/>
      <c r="OBN13" s="85"/>
      <c r="OBO13" s="85"/>
      <c r="OBP13" s="85"/>
      <c r="OBQ13" s="85"/>
      <c r="OBR13" s="85"/>
      <c r="OBS13" s="85"/>
      <c r="OBT13" s="85"/>
      <c r="OBU13" s="85"/>
      <c r="OBV13" s="85"/>
      <c r="OBW13" s="85"/>
      <c r="OBX13" s="85"/>
      <c r="OBY13" s="85"/>
      <c r="OBZ13" s="85"/>
      <c r="OCA13" s="85"/>
      <c r="OCB13" s="85"/>
      <c r="OCC13" s="85"/>
      <c r="OCD13" s="85"/>
      <c r="OCE13" s="85"/>
      <c r="OCF13" s="85"/>
      <c r="OCG13" s="85"/>
      <c r="OCH13" s="85"/>
      <c r="OCI13" s="85"/>
      <c r="OCJ13" s="85"/>
      <c r="OCK13" s="85"/>
      <c r="OCL13" s="85"/>
      <c r="OCM13" s="85"/>
      <c r="OCN13" s="85"/>
      <c r="OCO13" s="85"/>
      <c r="OCP13" s="85"/>
      <c r="OCQ13" s="85"/>
      <c r="OCR13" s="85"/>
      <c r="OCS13" s="85"/>
      <c r="OCT13" s="85"/>
      <c r="OCU13" s="85"/>
      <c r="OCV13" s="85"/>
      <c r="OCW13" s="85"/>
      <c r="OCX13" s="85"/>
      <c r="OCY13" s="85"/>
      <c r="OCZ13" s="85"/>
      <c r="ODA13" s="85"/>
      <c r="ODB13" s="85"/>
      <c r="ODC13" s="85"/>
      <c r="ODD13" s="85"/>
      <c r="ODE13" s="85"/>
      <c r="ODF13" s="85"/>
      <c r="ODG13" s="85"/>
      <c r="ODH13" s="85"/>
      <c r="ODI13" s="85"/>
      <c r="ODJ13" s="85"/>
      <c r="ODK13" s="85"/>
      <c r="ODL13" s="85"/>
      <c r="ODM13" s="85"/>
      <c r="ODN13" s="85"/>
      <c r="ODO13" s="85"/>
      <c r="ODP13" s="85"/>
      <c r="ODQ13" s="85"/>
      <c r="ODR13" s="85"/>
      <c r="ODS13" s="85"/>
      <c r="ODT13" s="85"/>
      <c r="ODU13" s="85"/>
      <c r="ODV13" s="85"/>
      <c r="ODW13" s="85"/>
      <c r="ODX13" s="85"/>
      <c r="ODY13" s="85"/>
      <c r="ODZ13" s="85"/>
      <c r="OEA13" s="85"/>
      <c r="OEB13" s="85"/>
      <c r="OEC13" s="85"/>
      <c r="OED13" s="85"/>
      <c r="OEE13" s="85"/>
      <c r="OEF13" s="85"/>
      <c r="OEG13" s="85"/>
      <c r="OEH13" s="85"/>
      <c r="OEI13" s="85"/>
      <c r="OEJ13" s="85"/>
      <c r="OEK13" s="85"/>
      <c r="OEL13" s="85"/>
      <c r="OEM13" s="85"/>
      <c r="OEN13" s="85"/>
      <c r="OEO13" s="85"/>
      <c r="OEP13" s="85"/>
      <c r="OEQ13" s="85"/>
      <c r="OER13" s="85"/>
      <c r="OES13" s="85"/>
      <c r="OET13" s="85"/>
      <c r="OEU13" s="85"/>
      <c r="OEV13" s="85"/>
      <c r="OEW13" s="85"/>
      <c r="OEX13" s="85"/>
      <c r="OEY13" s="85"/>
      <c r="OEZ13" s="85"/>
      <c r="OFA13" s="85"/>
      <c r="OFB13" s="85"/>
      <c r="OFC13" s="85"/>
      <c r="OFD13" s="85"/>
      <c r="OFE13" s="85"/>
      <c r="OFF13" s="85"/>
      <c r="OFG13" s="85"/>
      <c r="OFH13" s="85"/>
      <c r="OFI13" s="85"/>
      <c r="OFJ13" s="85"/>
      <c r="OFK13" s="85"/>
      <c r="OFL13" s="85"/>
      <c r="OFM13" s="85"/>
      <c r="OFN13" s="85"/>
      <c r="OFO13" s="85"/>
      <c r="OFP13" s="85"/>
      <c r="OFQ13" s="85"/>
      <c r="OFR13" s="85"/>
      <c r="OFS13" s="85"/>
      <c r="OFT13" s="85"/>
      <c r="OFU13" s="85"/>
      <c r="OFV13" s="85"/>
      <c r="OFW13" s="85"/>
      <c r="OFX13" s="85"/>
      <c r="OFY13" s="85"/>
      <c r="OFZ13" s="85"/>
      <c r="OGA13" s="85"/>
      <c r="OGB13" s="85"/>
      <c r="OGC13" s="85"/>
      <c r="OGD13" s="85"/>
      <c r="OGE13" s="85"/>
      <c r="OGF13" s="85"/>
      <c r="OGG13" s="85"/>
      <c r="OGH13" s="85"/>
      <c r="OGI13" s="85"/>
      <c r="OGJ13" s="85"/>
      <c r="OGK13" s="85"/>
      <c r="OGL13" s="85"/>
      <c r="OGM13" s="85"/>
      <c r="OGN13" s="85"/>
      <c r="OGO13" s="85"/>
      <c r="OGP13" s="85"/>
      <c r="OGQ13" s="85"/>
      <c r="OGR13" s="85"/>
      <c r="OGS13" s="85"/>
      <c r="OGT13" s="85"/>
      <c r="OGU13" s="85"/>
      <c r="OGV13" s="85"/>
      <c r="OGW13" s="85"/>
      <c r="OGX13" s="85"/>
      <c r="OGY13" s="85"/>
      <c r="OGZ13" s="85"/>
      <c r="OHA13" s="85"/>
      <c r="OHB13" s="85"/>
      <c r="OHC13" s="85"/>
      <c r="OHD13" s="85"/>
      <c r="OHE13" s="85"/>
      <c r="OHF13" s="85"/>
      <c r="OHG13" s="85"/>
      <c r="OHH13" s="85"/>
      <c r="OHI13" s="85"/>
      <c r="OHJ13" s="85"/>
      <c r="OHK13" s="85"/>
      <c r="OHL13" s="85"/>
      <c r="OHM13" s="85"/>
      <c r="OHN13" s="85"/>
      <c r="OHO13" s="85"/>
      <c r="OHP13" s="85"/>
      <c r="OHQ13" s="85"/>
      <c r="OHR13" s="85"/>
      <c r="OHS13" s="85"/>
      <c r="OHT13" s="85"/>
      <c r="OHU13" s="85"/>
      <c r="OHV13" s="85"/>
      <c r="OHW13" s="85"/>
      <c r="OHX13" s="85"/>
      <c r="OHY13" s="85"/>
      <c r="OHZ13" s="85"/>
      <c r="OIA13" s="85"/>
      <c r="OIB13" s="85"/>
      <c r="OIC13" s="85"/>
      <c r="OID13" s="85"/>
      <c r="OIE13" s="85"/>
      <c r="OIF13" s="85"/>
      <c r="OIG13" s="85"/>
      <c r="OIH13" s="85"/>
      <c r="OII13" s="85"/>
      <c r="OIJ13" s="85"/>
      <c r="OIK13" s="85"/>
      <c r="OIL13" s="85"/>
      <c r="OIM13" s="85"/>
      <c r="OIN13" s="85"/>
      <c r="OIO13" s="85"/>
      <c r="OIP13" s="85"/>
      <c r="OIQ13" s="85"/>
      <c r="OIR13" s="85"/>
      <c r="OIS13" s="85"/>
      <c r="OIT13" s="85"/>
      <c r="OIU13" s="85"/>
      <c r="OIV13" s="85"/>
      <c r="OIW13" s="85"/>
      <c r="OIX13" s="85"/>
      <c r="OIY13" s="85"/>
      <c r="OIZ13" s="85"/>
      <c r="OJA13" s="85"/>
      <c r="OJB13" s="85"/>
      <c r="OJC13" s="85"/>
      <c r="OJD13" s="85"/>
      <c r="OJE13" s="85"/>
      <c r="OJF13" s="85"/>
      <c r="OJG13" s="85"/>
      <c r="OJH13" s="85"/>
      <c r="OJI13" s="85"/>
      <c r="OJJ13" s="85"/>
      <c r="OJK13" s="85"/>
      <c r="OJL13" s="85"/>
      <c r="OJM13" s="85"/>
      <c r="OJN13" s="85"/>
      <c r="OJO13" s="85"/>
      <c r="OJP13" s="85"/>
      <c r="OJQ13" s="85"/>
      <c r="OJR13" s="85"/>
      <c r="OJS13" s="85"/>
      <c r="OJT13" s="85"/>
      <c r="OJU13" s="85"/>
      <c r="OJV13" s="85"/>
      <c r="OJW13" s="85"/>
      <c r="OJX13" s="85"/>
      <c r="OJY13" s="85"/>
      <c r="OJZ13" s="85"/>
      <c r="OKA13" s="85"/>
      <c r="OKB13" s="85"/>
      <c r="OKC13" s="85"/>
      <c r="OKD13" s="85"/>
      <c r="OKE13" s="85"/>
      <c r="OKF13" s="85"/>
      <c r="OKG13" s="85"/>
      <c r="OKH13" s="85"/>
      <c r="OKI13" s="85"/>
      <c r="OKJ13" s="85"/>
      <c r="OKK13" s="85"/>
      <c r="OKL13" s="85"/>
      <c r="OKM13" s="85"/>
      <c r="OKN13" s="85"/>
      <c r="OKO13" s="85"/>
      <c r="OKP13" s="85"/>
      <c r="OKQ13" s="85"/>
      <c r="OKR13" s="85"/>
      <c r="OKS13" s="85"/>
      <c r="OKT13" s="85"/>
      <c r="OKU13" s="85"/>
      <c r="OKV13" s="85"/>
      <c r="OKW13" s="85"/>
      <c r="OKX13" s="85"/>
      <c r="OKY13" s="85"/>
      <c r="OKZ13" s="85"/>
      <c r="OLA13" s="85"/>
      <c r="OLB13" s="85"/>
      <c r="OLC13" s="85"/>
      <c r="OLD13" s="85"/>
      <c r="OLE13" s="85"/>
      <c r="OLF13" s="85"/>
      <c r="OLG13" s="85"/>
      <c r="OLH13" s="85"/>
      <c r="OLI13" s="85"/>
      <c r="OLJ13" s="85"/>
      <c r="OLK13" s="85"/>
      <c r="OLL13" s="85"/>
      <c r="OLM13" s="85"/>
      <c r="OLN13" s="85"/>
      <c r="OLO13" s="85"/>
      <c r="OLP13" s="85"/>
      <c r="OLQ13" s="85"/>
      <c r="OLR13" s="85"/>
      <c r="OLS13" s="85"/>
      <c r="OLT13" s="85"/>
      <c r="OLU13" s="85"/>
      <c r="OLV13" s="85"/>
      <c r="OLW13" s="85"/>
      <c r="OLX13" s="85"/>
      <c r="OLY13" s="85"/>
      <c r="OLZ13" s="85"/>
      <c r="OMA13" s="85"/>
      <c r="OMB13" s="85"/>
      <c r="OMC13" s="85"/>
      <c r="OMD13" s="85"/>
      <c r="OME13" s="85"/>
      <c r="OMF13" s="85"/>
      <c r="OMG13" s="85"/>
      <c r="OMH13" s="85"/>
      <c r="OMI13" s="85"/>
      <c r="OMJ13" s="85"/>
      <c r="OMK13" s="85"/>
      <c r="OML13" s="85"/>
      <c r="OMM13" s="85"/>
      <c r="OMN13" s="85"/>
      <c r="OMO13" s="85"/>
      <c r="OMP13" s="85"/>
      <c r="OMQ13" s="85"/>
      <c r="OMR13" s="85"/>
      <c r="OMS13" s="85"/>
      <c r="OMT13" s="85"/>
      <c r="OMU13" s="85"/>
      <c r="OMV13" s="85"/>
      <c r="OMW13" s="85"/>
      <c r="OMX13" s="85"/>
      <c r="OMY13" s="85"/>
      <c r="OMZ13" s="85"/>
      <c r="ONA13" s="85"/>
      <c r="ONB13" s="85"/>
      <c r="ONC13" s="85"/>
      <c r="OND13" s="85"/>
      <c r="ONE13" s="85"/>
      <c r="ONF13" s="85"/>
      <c r="ONG13" s="85"/>
      <c r="ONH13" s="85"/>
      <c r="ONI13" s="85"/>
      <c r="ONJ13" s="85"/>
      <c r="ONK13" s="85"/>
      <c r="ONL13" s="85"/>
      <c r="ONM13" s="85"/>
      <c r="ONN13" s="85"/>
      <c r="ONO13" s="85"/>
      <c r="ONP13" s="85"/>
      <c r="ONQ13" s="85"/>
      <c r="ONR13" s="85"/>
      <c r="ONS13" s="85"/>
      <c r="ONT13" s="85"/>
      <c r="ONU13" s="85"/>
      <c r="ONV13" s="85"/>
      <c r="ONW13" s="85"/>
      <c r="ONX13" s="85"/>
      <c r="ONY13" s="85"/>
      <c r="ONZ13" s="85"/>
      <c r="OOA13" s="85"/>
      <c r="OOB13" s="85"/>
      <c r="OOC13" s="85"/>
      <c r="OOD13" s="85"/>
      <c r="OOE13" s="85"/>
      <c r="OOF13" s="85"/>
      <c r="OOG13" s="85"/>
      <c r="OOH13" s="85"/>
      <c r="OOI13" s="85"/>
      <c r="OOJ13" s="85"/>
      <c r="OOK13" s="85"/>
      <c r="OOL13" s="85"/>
      <c r="OOM13" s="85"/>
      <c r="OON13" s="85"/>
      <c r="OOO13" s="85"/>
      <c r="OOP13" s="85"/>
      <c r="OOQ13" s="85"/>
      <c r="OOR13" s="85"/>
      <c r="OOS13" s="85"/>
      <c r="OOT13" s="85"/>
      <c r="OOU13" s="85"/>
      <c r="OOV13" s="85"/>
      <c r="OOW13" s="85"/>
      <c r="OOX13" s="85"/>
      <c r="OOY13" s="85"/>
      <c r="OOZ13" s="85"/>
      <c r="OPA13" s="85"/>
      <c r="OPB13" s="85"/>
      <c r="OPC13" s="85"/>
      <c r="OPD13" s="85"/>
      <c r="OPE13" s="85"/>
      <c r="OPF13" s="85"/>
      <c r="OPG13" s="85"/>
      <c r="OPH13" s="85"/>
      <c r="OPI13" s="85"/>
      <c r="OPJ13" s="85"/>
      <c r="OPK13" s="85"/>
      <c r="OPL13" s="85"/>
      <c r="OPM13" s="85"/>
      <c r="OPN13" s="85"/>
      <c r="OPO13" s="85"/>
      <c r="OPP13" s="85"/>
      <c r="OPQ13" s="85"/>
      <c r="OPR13" s="85"/>
      <c r="OPS13" s="85"/>
      <c r="OPT13" s="85"/>
      <c r="OPU13" s="85"/>
      <c r="OPV13" s="85"/>
      <c r="OPW13" s="85"/>
      <c r="OPX13" s="85"/>
      <c r="OPY13" s="85"/>
      <c r="OPZ13" s="85"/>
      <c r="OQA13" s="85"/>
      <c r="OQB13" s="85"/>
      <c r="OQC13" s="85"/>
      <c r="OQD13" s="85"/>
      <c r="OQE13" s="85"/>
      <c r="OQF13" s="85"/>
      <c r="OQG13" s="85"/>
      <c r="OQH13" s="85"/>
      <c r="OQI13" s="85"/>
      <c r="OQJ13" s="85"/>
      <c r="OQK13" s="85"/>
      <c r="OQL13" s="85"/>
      <c r="OQM13" s="85"/>
      <c r="OQN13" s="85"/>
      <c r="OQO13" s="85"/>
      <c r="OQP13" s="85"/>
      <c r="OQQ13" s="85"/>
      <c r="OQR13" s="85"/>
      <c r="OQS13" s="85"/>
      <c r="OQT13" s="85"/>
      <c r="OQU13" s="85"/>
      <c r="OQV13" s="85"/>
      <c r="OQW13" s="85"/>
      <c r="OQX13" s="85"/>
      <c r="OQY13" s="85"/>
      <c r="OQZ13" s="85"/>
      <c r="ORA13" s="85"/>
      <c r="ORB13" s="85"/>
      <c r="ORC13" s="85"/>
      <c r="ORD13" s="85"/>
      <c r="ORE13" s="85"/>
      <c r="ORF13" s="85"/>
      <c r="ORG13" s="85"/>
      <c r="ORH13" s="85"/>
      <c r="ORI13" s="85"/>
      <c r="ORJ13" s="85"/>
      <c r="ORK13" s="85"/>
      <c r="ORL13" s="85"/>
      <c r="ORM13" s="85"/>
      <c r="ORN13" s="85"/>
      <c r="ORO13" s="85"/>
      <c r="ORP13" s="85"/>
      <c r="ORQ13" s="85"/>
      <c r="ORR13" s="85"/>
      <c r="ORS13" s="85"/>
      <c r="ORT13" s="85"/>
      <c r="ORU13" s="85"/>
      <c r="ORV13" s="85"/>
      <c r="ORW13" s="85"/>
      <c r="ORX13" s="85"/>
      <c r="ORY13" s="85"/>
      <c r="ORZ13" s="85"/>
      <c r="OSA13" s="85"/>
      <c r="OSB13" s="85"/>
      <c r="OSC13" s="85"/>
      <c r="OSD13" s="85"/>
      <c r="OSE13" s="85"/>
      <c r="OSF13" s="85"/>
      <c r="OSG13" s="85"/>
      <c r="OSH13" s="85"/>
      <c r="OSI13" s="85"/>
      <c r="OSJ13" s="85"/>
      <c r="OSK13" s="85"/>
      <c r="OSL13" s="85"/>
      <c r="OSM13" s="85"/>
      <c r="OSN13" s="85"/>
      <c r="OSO13" s="85"/>
      <c r="OSP13" s="85"/>
      <c r="OSQ13" s="85"/>
      <c r="OSR13" s="85"/>
      <c r="OSS13" s="85"/>
      <c r="OST13" s="85"/>
      <c r="OSU13" s="85"/>
      <c r="OSV13" s="85"/>
      <c r="OSW13" s="85"/>
      <c r="OSX13" s="85"/>
      <c r="OSY13" s="85"/>
      <c r="OSZ13" s="85"/>
      <c r="OTA13" s="85"/>
      <c r="OTB13" s="85"/>
      <c r="OTC13" s="85"/>
      <c r="OTD13" s="85"/>
      <c r="OTE13" s="85"/>
      <c r="OTF13" s="85"/>
      <c r="OTG13" s="85"/>
      <c r="OTH13" s="85"/>
      <c r="OTI13" s="85"/>
      <c r="OTJ13" s="85"/>
      <c r="OTK13" s="85"/>
      <c r="OTL13" s="85"/>
      <c r="OTM13" s="85"/>
      <c r="OTN13" s="85"/>
      <c r="OTO13" s="85"/>
      <c r="OTP13" s="85"/>
      <c r="OTQ13" s="85"/>
      <c r="OTR13" s="85"/>
      <c r="OTS13" s="85"/>
      <c r="OTT13" s="85"/>
      <c r="OTU13" s="85"/>
      <c r="OTV13" s="85"/>
      <c r="OTW13" s="85"/>
      <c r="OTX13" s="85"/>
      <c r="OTY13" s="85"/>
      <c r="OTZ13" s="85"/>
      <c r="OUA13" s="85"/>
      <c r="OUB13" s="85"/>
      <c r="OUC13" s="85"/>
      <c r="OUD13" s="85"/>
      <c r="OUE13" s="85"/>
      <c r="OUF13" s="85"/>
      <c r="OUG13" s="85"/>
      <c r="OUH13" s="85"/>
      <c r="OUI13" s="85"/>
      <c r="OUJ13" s="85"/>
      <c r="OUK13" s="85"/>
      <c r="OUL13" s="85"/>
      <c r="OUM13" s="85"/>
      <c r="OUN13" s="85"/>
      <c r="OUO13" s="85"/>
      <c r="OUP13" s="85"/>
      <c r="OUQ13" s="85"/>
      <c r="OUR13" s="85"/>
      <c r="OUS13" s="85"/>
      <c r="OUT13" s="85"/>
      <c r="OUU13" s="85"/>
      <c r="OUV13" s="85"/>
      <c r="OUW13" s="85"/>
      <c r="OUX13" s="85"/>
      <c r="OUY13" s="85"/>
      <c r="OUZ13" s="85"/>
      <c r="OVA13" s="85"/>
      <c r="OVB13" s="85"/>
      <c r="OVC13" s="85"/>
      <c r="OVD13" s="85"/>
      <c r="OVE13" s="85"/>
      <c r="OVF13" s="85"/>
      <c r="OVG13" s="85"/>
      <c r="OVH13" s="85"/>
      <c r="OVI13" s="85"/>
      <c r="OVJ13" s="85"/>
      <c r="OVK13" s="85"/>
      <c r="OVL13" s="85"/>
      <c r="OVM13" s="85"/>
      <c r="OVN13" s="85"/>
      <c r="OVO13" s="85"/>
      <c r="OVP13" s="85"/>
      <c r="OVQ13" s="85"/>
      <c r="OVR13" s="85"/>
      <c r="OVS13" s="85"/>
      <c r="OVT13" s="85"/>
      <c r="OVU13" s="85"/>
      <c r="OVV13" s="85"/>
      <c r="OVW13" s="85"/>
      <c r="OVX13" s="85"/>
      <c r="OVY13" s="85"/>
      <c r="OVZ13" s="85"/>
      <c r="OWA13" s="85"/>
      <c r="OWB13" s="85"/>
      <c r="OWC13" s="85"/>
      <c r="OWD13" s="85"/>
      <c r="OWE13" s="85"/>
      <c r="OWF13" s="85"/>
      <c r="OWG13" s="85"/>
      <c r="OWH13" s="85"/>
      <c r="OWI13" s="85"/>
      <c r="OWJ13" s="85"/>
      <c r="OWK13" s="85"/>
      <c r="OWL13" s="85"/>
      <c r="OWM13" s="85"/>
      <c r="OWN13" s="85"/>
      <c r="OWO13" s="85"/>
      <c r="OWP13" s="85"/>
      <c r="OWQ13" s="85"/>
      <c r="OWR13" s="85"/>
      <c r="OWS13" s="85"/>
      <c r="OWT13" s="85"/>
      <c r="OWU13" s="85"/>
      <c r="OWV13" s="85"/>
      <c r="OWW13" s="85"/>
      <c r="OWX13" s="85"/>
      <c r="OWY13" s="85"/>
      <c r="OWZ13" s="85"/>
      <c r="OXA13" s="85"/>
      <c r="OXB13" s="85"/>
      <c r="OXC13" s="85"/>
      <c r="OXD13" s="85"/>
      <c r="OXE13" s="85"/>
      <c r="OXF13" s="85"/>
      <c r="OXG13" s="85"/>
      <c r="OXH13" s="85"/>
      <c r="OXI13" s="85"/>
      <c r="OXJ13" s="85"/>
      <c r="OXK13" s="85"/>
      <c r="OXL13" s="85"/>
      <c r="OXM13" s="85"/>
      <c r="OXN13" s="85"/>
      <c r="OXO13" s="85"/>
      <c r="OXP13" s="85"/>
      <c r="OXQ13" s="85"/>
      <c r="OXR13" s="85"/>
      <c r="OXS13" s="85"/>
      <c r="OXT13" s="85"/>
      <c r="OXU13" s="85"/>
      <c r="OXV13" s="85"/>
      <c r="OXW13" s="85"/>
      <c r="OXX13" s="85"/>
      <c r="OXY13" s="85"/>
      <c r="OXZ13" s="85"/>
      <c r="OYA13" s="85"/>
      <c r="OYB13" s="85"/>
      <c r="OYC13" s="85"/>
      <c r="OYD13" s="85"/>
      <c r="OYE13" s="85"/>
      <c r="OYF13" s="85"/>
      <c r="OYG13" s="85"/>
      <c r="OYH13" s="85"/>
      <c r="OYI13" s="85"/>
      <c r="OYJ13" s="85"/>
      <c r="OYK13" s="85"/>
      <c r="OYL13" s="85"/>
      <c r="OYM13" s="85"/>
      <c r="OYN13" s="85"/>
      <c r="OYO13" s="85"/>
      <c r="OYP13" s="85"/>
      <c r="OYQ13" s="85"/>
      <c r="OYR13" s="85"/>
      <c r="OYS13" s="85"/>
      <c r="OYT13" s="85"/>
      <c r="OYU13" s="85"/>
      <c r="OYV13" s="85"/>
      <c r="OYW13" s="85"/>
      <c r="OYX13" s="85"/>
      <c r="OYY13" s="85"/>
      <c r="OYZ13" s="85"/>
      <c r="OZA13" s="85"/>
      <c r="OZB13" s="85"/>
      <c r="OZC13" s="85"/>
      <c r="OZD13" s="85"/>
      <c r="OZE13" s="85"/>
      <c r="OZF13" s="85"/>
      <c r="OZG13" s="85"/>
      <c r="OZH13" s="85"/>
      <c r="OZI13" s="85"/>
      <c r="OZJ13" s="85"/>
      <c r="OZK13" s="85"/>
      <c r="OZL13" s="85"/>
      <c r="OZM13" s="85"/>
      <c r="OZN13" s="85"/>
      <c r="OZO13" s="85"/>
      <c r="OZP13" s="85"/>
      <c r="OZQ13" s="85"/>
      <c r="OZR13" s="85"/>
      <c r="OZS13" s="85"/>
      <c r="OZT13" s="85"/>
      <c r="OZU13" s="85"/>
      <c r="OZV13" s="85"/>
      <c r="OZW13" s="85"/>
      <c r="OZX13" s="85"/>
      <c r="OZY13" s="85"/>
      <c r="OZZ13" s="85"/>
      <c r="PAA13" s="85"/>
      <c r="PAB13" s="85"/>
      <c r="PAC13" s="85"/>
      <c r="PAD13" s="85"/>
      <c r="PAE13" s="85"/>
      <c r="PAF13" s="85"/>
      <c r="PAG13" s="85"/>
      <c r="PAH13" s="85"/>
      <c r="PAI13" s="85"/>
      <c r="PAJ13" s="85"/>
      <c r="PAK13" s="85"/>
      <c r="PAL13" s="85"/>
      <c r="PAM13" s="85"/>
      <c r="PAN13" s="85"/>
      <c r="PAO13" s="85"/>
      <c r="PAP13" s="85"/>
      <c r="PAQ13" s="85"/>
      <c r="PAR13" s="85"/>
      <c r="PAS13" s="85"/>
      <c r="PAT13" s="85"/>
      <c r="PAU13" s="85"/>
      <c r="PAV13" s="85"/>
      <c r="PAW13" s="85"/>
      <c r="PAX13" s="85"/>
      <c r="PAY13" s="85"/>
      <c r="PAZ13" s="85"/>
      <c r="PBA13" s="85"/>
      <c r="PBB13" s="85"/>
      <c r="PBC13" s="85"/>
      <c r="PBD13" s="85"/>
      <c r="PBE13" s="85"/>
      <c r="PBF13" s="85"/>
      <c r="PBG13" s="85"/>
      <c r="PBH13" s="85"/>
      <c r="PBI13" s="85"/>
      <c r="PBJ13" s="85"/>
      <c r="PBK13" s="85"/>
      <c r="PBL13" s="85"/>
      <c r="PBM13" s="85"/>
      <c r="PBN13" s="85"/>
      <c r="PBO13" s="85"/>
      <c r="PBP13" s="85"/>
      <c r="PBQ13" s="85"/>
      <c r="PBR13" s="85"/>
      <c r="PBS13" s="85"/>
      <c r="PBT13" s="85"/>
      <c r="PBU13" s="85"/>
      <c r="PBV13" s="85"/>
      <c r="PBW13" s="85"/>
      <c r="PBX13" s="85"/>
      <c r="PBY13" s="85"/>
      <c r="PBZ13" s="85"/>
      <c r="PCA13" s="85"/>
      <c r="PCB13" s="85"/>
      <c r="PCC13" s="85"/>
      <c r="PCD13" s="85"/>
      <c r="PCE13" s="85"/>
      <c r="PCF13" s="85"/>
      <c r="PCG13" s="85"/>
      <c r="PCH13" s="85"/>
      <c r="PCI13" s="85"/>
      <c r="PCJ13" s="85"/>
      <c r="PCK13" s="85"/>
      <c r="PCL13" s="85"/>
      <c r="PCM13" s="85"/>
      <c r="PCN13" s="85"/>
      <c r="PCO13" s="85"/>
      <c r="PCP13" s="85"/>
      <c r="PCQ13" s="85"/>
      <c r="PCR13" s="85"/>
      <c r="PCS13" s="85"/>
      <c r="PCT13" s="85"/>
      <c r="PCU13" s="85"/>
      <c r="PCV13" s="85"/>
      <c r="PCW13" s="85"/>
      <c r="PCX13" s="85"/>
      <c r="PCY13" s="85"/>
      <c r="PCZ13" s="85"/>
      <c r="PDA13" s="85"/>
      <c r="PDB13" s="85"/>
      <c r="PDC13" s="85"/>
      <c r="PDD13" s="85"/>
      <c r="PDE13" s="85"/>
      <c r="PDF13" s="85"/>
      <c r="PDG13" s="85"/>
      <c r="PDH13" s="85"/>
      <c r="PDI13" s="85"/>
      <c r="PDJ13" s="85"/>
      <c r="PDK13" s="85"/>
      <c r="PDL13" s="85"/>
      <c r="PDM13" s="85"/>
      <c r="PDN13" s="85"/>
      <c r="PDO13" s="85"/>
      <c r="PDP13" s="85"/>
      <c r="PDQ13" s="85"/>
      <c r="PDR13" s="85"/>
      <c r="PDS13" s="85"/>
      <c r="PDT13" s="85"/>
      <c r="PDU13" s="85"/>
      <c r="PDV13" s="85"/>
      <c r="PDW13" s="85"/>
      <c r="PDX13" s="85"/>
      <c r="PDY13" s="85"/>
      <c r="PDZ13" s="85"/>
      <c r="PEA13" s="85"/>
      <c r="PEB13" s="85"/>
      <c r="PEC13" s="85"/>
      <c r="PED13" s="85"/>
      <c r="PEE13" s="85"/>
      <c r="PEF13" s="85"/>
      <c r="PEG13" s="85"/>
      <c r="PEH13" s="85"/>
      <c r="PEI13" s="85"/>
      <c r="PEJ13" s="85"/>
      <c r="PEK13" s="85"/>
      <c r="PEL13" s="85"/>
      <c r="PEM13" s="85"/>
      <c r="PEN13" s="85"/>
      <c r="PEO13" s="85"/>
      <c r="PEP13" s="85"/>
      <c r="PEQ13" s="85"/>
      <c r="PER13" s="85"/>
      <c r="PES13" s="85"/>
      <c r="PET13" s="85"/>
      <c r="PEU13" s="85"/>
      <c r="PEV13" s="85"/>
      <c r="PEW13" s="85"/>
      <c r="PEX13" s="85"/>
      <c r="PEY13" s="85"/>
      <c r="PEZ13" s="85"/>
      <c r="PFA13" s="85"/>
      <c r="PFB13" s="85"/>
      <c r="PFC13" s="85"/>
      <c r="PFD13" s="85"/>
      <c r="PFE13" s="85"/>
      <c r="PFF13" s="85"/>
      <c r="PFG13" s="85"/>
      <c r="PFH13" s="85"/>
      <c r="PFI13" s="85"/>
      <c r="PFJ13" s="85"/>
      <c r="PFK13" s="85"/>
      <c r="PFL13" s="85"/>
      <c r="PFM13" s="85"/>
      <c r="PFN13" s="85"/>
      <c r="PFO13" s="85"/>
      <c r="PFP13" s="85"/>
      <c r="PFQ13" s="85"/>
      <c r="PFR13" s="85"/>
      <c r="PFS13" s="85"/>
      <c r="PFT13" s="85"/>
      <c r="PFU13" s="85"/>
      <c r="PFV13" s="85"/>
      <c r="PFW13" s="85"/>
      <c r="PFX13" s="85"/>
      <c r="PFY13" s="85"/>
      <c r="PFZ13" s="85"/>
      <c r="PGA13" s="85"/>
      <c r="PGB13" s="85"/>
      <c r="PGC13" s="85"/>
      <c r="PGD13" s="85"/>
      <c r="PGE13" s="85"/>
      <c r="PGF13" s="85"/>
      <c r="PGG13" s="85"/>
      <c r="PGH13" s="85"/>
      <c r="PGI13" s="85"/>
      <c r="PGJ13" s="85"/>
      <c r="PGK13" s="85"/>
      <c r="PGL13" s="85"/>
      <c r="PGM13" s="85"/>
      <c r="PGN13" s="85"/>
      <c r="PGO13" s="85"/>
      <c r="PGP13" s="85"/>
      <c r="PGQ13" s="85"/>
      <c r="PGR13" s="85"/>
      <c r="PGS13" s="85"/>
      <c r="PGT13" s="85"/>
      <c r="PGU13" s="85"/>
      <c r="PGV13" s="85"/>
      <c r="PGW13" s="85"/>
      <c r="PGX13" s="85"/>
      <c r="PGY13" s="85"/>
      <c r="PGZ13" s="85"/>
      <c r="PHA13" s="85"/>
      <c r="PHB13" s="85"/>
      <c r="PHC13" s="85"/>
      <c r="PHD13" s="85"/>
      <c r="PHE13" s="85"/>
      <c r="PHF13" s="85"/>
      <c r="PHG13" s="85"/>
      <c r="PHH13" s="85"/>
      <c r="PHI13" s="85"/>
      <c r="PHJ13" s="85"/>
      <c r="PHK13" s="85"/>
      <c r="PHL13" s="85"/>
      <c r="PHM13" s="85"/>
      <c r="PHN13" s="85"/>
      <c r="PHO13" s="85"/>
      <c r="PHP13" s="85"/>
      <c r="PHQ13" s="85"/>
      <c r="PHR13" s="85"/>
      <c r="PHS13" s="85"/>
      <c r="PHT13" s="85"/>
      <c r="PHU13" s="85"/>
      <c r="PHV13" s="85"/>
      <c r="PHW13" s="85"/>
      <c r="PHX13" s="85"/>
      <c r="PHY13" s="85"/>
      <c r="PHZ13" s="85"/>
      <c r="PIA13" s="85"/>
      <c r="PIB13" s="85"/>
      <c r="PIC13" s="85"/>
      <c r="PID13" s="85"/>
      <c r="PIE13" s="85"/>
      <c r="PIF13" s="85"/>
      <c r="PIG13" s="85"/>
      <c r="PIH13" s="85"/>
      <c r="PII13" s="85"/>
      <c r="PIJ13" s="85"/>
      <c r="PIK13" s="85"/>
      <c r="PIL13" s="85"/>
      <c r="PIM13" s="85"/>
      <c r="PIN13" s="85"/>
      <c r="PIO13" s="85"/>
      <c r="PIP13" s="85"/>
      <c r="PIQ13" s="85"/>
      <c r="PIR13" s="85"/>
      <c r="PIS13" s="85"/>
      <c r="PIT13" s="85"/>
      <c r="PIU13" s="85"/>
      <c r="PIV13" s="85"/>
      <c r="PIW13" s="85"/>
      <c r="PIX13" s="85"/>
      <c r="PIY13" s="85"/>
      <c r="PIZ13" s="85"/>
      <c r="PJA13" s="85"/>
      <c r="PJB13" s="85"/>
      <c r="PJC13" s="85"/>
      <c r="PJD13" s="85"/>
      <c r="PJE13" s="85"/>
      <c r="PJF13" s="85"/>
      <c r="PJG13" s="85"/>
      <c r="PJH13" s="85"/>
      <c r="PJI13" s="85"/>
      <c r="PJJ13" s="85"/>
      <c r="PJK13" s="85"/>
      <c r="PJL13" s="85"/>
      <c r="PJM13" s="85"/>
      <c r="PJN13" s="85"/>
      <c r="PJO13" s="85"/>
      <c r="PJP13" s="85"/>
      <c r="PJQ13" s="85"/>
      <c r="PJR13" s="85"/>
      <c r="PJS13" s="85"/>
      <c r="PJT13" s="85"/>
      <c r="PJU13" s="85"/>
      <c r="PJV13" s="85"/>
      <c r="PJW13" s="85"/>
      <c r="PJX13" s="85"/>
      <c r="PJY13" s="85"/>
      <c r="PJZ13" s="85"/>
      <c r="PKA13" s="85"/>
      <c r="PKB13" s="85"/>
      <c r="PKC13" s="85"/>
      <c r="PKD13" s="85"/>
      <c r="PKE13" s="85"/>
      <c r="PKF13" s="85"/>
      <c r="PKG13" s="85"/>
      <c r="PKH13" s="85"/>
      <c r="PKI13" s="85"/>
      <c r="PKJ13" s="85"/>
      <c r="PKK13" s="85"/>
      <c r="PKL13" s="85"/>
      <c r="PKM13" s="85"/>
      <c r="PKN13" s="85"/>
      <c r="PKO13" s="85"/>
      <c r="PKP13" s="85"/>
      <c r="PKQ13" s="85"/>
      <c r="PKR13" s="85"/>
      <c r="PKS13" s="85"/>
      <c r="PKT13" s="85"/>
      <c r="PKU13" s="85"/>
      <c r="PKV13" s="85"/>
      <c r="PKW13" s="85"/>
      <c r="PKX13" s="85"/>
      <c r="PKY13" s="85"/>
      <c r="PKZ13" s="85"/>
      <c r="PLA13" s="85"/>
      <c r="PLB13" s="85"/>
      <c r="PLC13" s="85"/>
      <c r="PLD13" s="85"/>
      <c r="PLE13" s="85"/>
      <c r="PLF13" s="85"/>
      <c r="PLG13" s="85"/>
      <c r="PLH13" s="85"/>
      <c r="PLI13" s="85"/>
      <c r="PLJ13" s="85"/>
      <c r="PLK13" s="85"/>
      <c r="PLL13" s="85"/>
      <c r="PLM13" s="85"/>
      <c r="PLN13" s="85"/>
      <c r="PLO13" s="85"/>
      <c r="PLP13" s="85"/>
      <c r="PLQ13" s="85"/>
      <c r="PLR13" s="85"/>
      <c r="PLS13" s="85"/>
      <c r="PLT13" s="85"/>
      <c r="PLU13" s="85"/>
      <c r="PLV13" s="85"/>
      <c r="PLW13" s="85"/>
      <c r="PLX13" s="85"/>
      <c r="PLY13" s="85"/>
      <c r="PLZ13" s="85"/>
      <c r="PMA13" s="85"/>
      <c r="PMB13" s="85"/>
      <c r="PMC13" s="85"/>
      <c r="PMD13" s="85"/>
      <c r="PME13" s="85"/>
      <c r="PMF13" s="85"/>
      <c r="PMG13" s="85"/>
      <c r="PMH13" s="85"/>
      <c r="PMI13" s="85"/>
      <c r="PMJ13" s="85"/>
      <c r="PMK13" s="85"/>
      <c r="PML13" s="85"/>
      <c r="PMM13" s="85"/>
      <c r="PMN13" s="85"/>
      <c r="PMO13" s="85"/>
      <c r="PMP13" s="85"/>
      <c r="PMQ13" s="85"/>
      <c r="PMR13" s="85"/>
      <c r="PMS13" s="85"/>
      <c r="PMT13" s="85"/>
      <c r="PMU13" s="85"/>
      <c r="PMV13" s="85"/>
      <c r="PMW13" s="85"/>
      <c r="PMX13" s="85"/>
      <c r="PMY13" s="85"/>
      <c r="PMZ13" s="85"/>
      <c r="PNA13" s="85"/>
      <c r="PNB13" s="85"/>
      <c r="PNC13" s="85"/>
      <c r="PND13" s="85"/>
      <c r="PNE13" s="85"/>
      <c r="PNF13" s="85"/>
      <c r="PNG13" s="85"/>
      <c r="PNH13" s="85"/>
      <c r="PNI13" s="85"/>
      <c r="PNJ13" s="85"/>
      <c r="PNK13" s="85"/>
      <c r="PNL13" s="85"/>
      <c r="PNM13" s="85"/>
      <c r="PNN13" s="85"/>
      <c r="PNO13" s="85"/>
      <c r="PNP13" s="85"/>
      <c r="PNQ13" s="85"/>
      <c r="PNR13" s="85"/>
      <c r="PNS13" s="85"/>
      <c r="PNT13" s="85"/>
      <c r="PNU13" s="85"/>
      <c r="PNV13" s="85"/>
      <c r="PNW13" s="85"/>
      <c r="PNX13" s="85"/>
      <c r="PNY13" s="85"/>
      <c r="PNZ13" s="85"/>
      <c r="POA13" s="85"/>
      <c r="POB13" s="85"/>
      <c r="POC13" s="85"/>
      <c r="POD13" s="85"/>
      <c r="POE13" s="85"/>
      <c r="POF13" s="85"/>
      <c r="POG13" s="85"/>
      <c r="POH13" s="85"/>
      <c r="POI13" s="85"/>
      <c r="POJ13" s="85"/>
      <c r="POK13" s="85"/>
      <c r="POL13" s="85"/>
      <c r="POM13" s="85"/>
      <c r="PON13" s="85"/>
      <c r="POO13" s="85"/>
      <c r="POP13" s="85"/>
      <c r="POQ13" s="85"/>
      <c r="POR13" s="85"/>
      <c r="POS13" s="85"/>
      <c r="POT13" s="85"/>
      <c r="POU13" s="85"/>
      <c r="POV13" s="85"/>
      <c r="POW13" s="85"/>
      <c r="POX13" s="85"/>
      <c r="POY13" s="85"/>
      <c r="POZ13" s="85"/>
      <c r="PPA13" s="85"/>
      <c r="PPB13" s="85"/>
      <c r="PPC13" s="85"/>
      <c r="PPD13" s="85"/>
      <c r="PPE13" s="85"/>
      <c r="PPF13" s="85"/>
      <c r="PPG13" s="85"/>
      <c r="PPH13" s="85"/>
      <c r="PPI13" s="85"/>
      <c r="PPJ13" s="85"/>
      <c r="PPK13" s="85"/>
      <c r="PPL13" s="85"/>
      <c r="PPM13" s="85"/>
      <c r="PPN13" s="85"/>
      <c r="PPO13" s="85"/>
      <c r="PPP13" s="85"/>
      <c r="PPQ13" s="85"/>
      <c r="PPR13" s="85"/>
      <c r="PPS13" s="85"/>
      <c r="PPT13" s="85"/>
      <c r="PPU13" s="85"/>
      <c r="PPV13" s="85"/>
      <c r="PPW13" s="85"/>
      <c r="PPX13" s="85"/>
      <c r="PPY13" s="85"/>
      <c r="PPZ13" s="85"/>
      <c r="PQA13" s="85"/>
      <c r="PQB13" s="85"/>
      <c r="PQC13" s="85"/>
      <c r="PQD13" s="85"/>
      <c r="PQE13" s="85"/>
      <c r="PQF13" s="85"/>
      <c r="PQG13" s="85"/>
      <c r="PQH13" s="85"/>
      <c r="PQI13" s="85"/>
      <c r="PQJ13" s="85"/>
      <c r="PQK13" s="85"/>
      <c r="PQL13" s="85"/>
      <c r="PQM13" s="85"/>
      <c r="PQN13" s="85"/>
      <c r="PQO13" s="85"/>
      <c r="PQP13" s="85"/>
      <c r="PQQ13" s="85"/>
      <c r="PQR13" s="85"/>
      <c r="PQS13" s="85"/>
      <c r="PQT13" s="85"/>
      <c r="PQU13" s="85"/>
      <c r="PQV13" s="85"/>
      <c r="PQW13" s="85"/>
      <c r="PQX13" s="85"/>
      <c r="PQY13" s="85"/>
      <c r="PQZ13" s="85"/>
      <c r="PRA13" s="85"/>
      <c r="PRB13" s="85"/>
      <c r="PRC13" s="85"/>
      <c r="PRD13" s="85"/>
      <c r="PRE13" s="85"/>
      <c r="PRF13" s="85"/>
      <c r="PRG13" s="85"/>
      <c r="PRH13" s="85"/>
      <c r="PRI13" s="85"/>
      <c r="PRJ13" s="85"/>
      <c r="PRK13" s="85"/>
      <c r="PRL13" s="85"/>
      <c r="PRM13" s="85"/>
      <c r="PRN13" s="85"/>
      <c r="PRO13" s="85"/>
      <c r="PRP13" s="85"/>
      <c r="PRQ13" s="85"/>
      <c r="PRR13" s="85"/>
      <c r="PRS13" s="85"/>
      <c r="PRT13" s="85"/>
      <c r="PRU13" s="85"/>
      <c r="PRV13" s="85"/>
      <c r="PRW13" s="85"/>
      <c r="PRX13" s="85"/>
      <c r="PRY13" s="85"/>
      <c r="PRZ13" s="85"/>
      <c r="PSA13" s="85"/>
      <c r="PSB13" s="85"/>
      <c r="PSC13" s="85"/>
      <c r="PSD13" s="85"/>
      <c r="PSE13" s="85"/>
      <c r="PSF13" s="85"/>
      <c r="PSG13" s="85"/>
      <c r="PSH13" s="85"/>
      <c r="PSI13" s="85"/>
      <c r="PSJ13" s="85"/>
      <c r="PSK13" s="85"/>
      <c r="PSL13" s="85"/>
      <c r="PSM13" s="85"/>
      <c r="PSN13" s="85"/>
      <c r="PSO13" s="85"/>
      <c r="PSP13" s="85"/>
      <c r="PSQ13" s="85"/>
      <c r="PSR13" s="85"/>
      <c r="PSS13" s="85"/>
      <c r="PST13" s="85"/>
      <c r="PSU13" s="85"/>
      <c r="PSV13" s="85"/>
      <c r="PSW13" s="85"/>
      <c r="PSX13" s="85"/>
      <c r="PSY13" s="85"/>
      <c r="PSZ13" s="85"/>
      <c r="PTA13" s="85"/>
      <c r="PTB13" s="85"/>
      <c r="PTC13" s="85"/>
      <c r="PTD13" s="85"/>
      <c r="PTE13" s="85"/>
      <c r="PTF13" s="85"/>
      <c r="PTG13" s="85"/>
      <c r="PTH13" s="85"/>
      <c r="PTI13" s="85"/>
      <c r="PTJ13" s="85"/>
      <c r="PTK13" s="85"/>
      <c r="PTL13" s="85"/>
      <c r="PTM13" s="85"/>
      <c r="PTN13" s="85"/>
      <c r="PTO13" s="85"/>
      <c r="PTP13" s="85"/>
      <c r="PTQ13" s="85"/>
      <c r="PTR13" s="85"/>
      <c r="PTS13" s="85"/>
      <c r="PTT13" s="85"/>
      <c r="PTU13" s="85"/>
      <c r="PTV13" s="85"/>
      <c r="PTW13" s="85"/>
      <c r="PTX13" s="85"/>
      <c r="PTY13" s="85"/>
      <c r="PTZ13" s="85"/>
      <c r="PUA13" s="85"/>
      <c r="PUB13" s="85"/>
      <c r="PUC13" s="85"/>
      <c r="PUD13" s="85"/>
      <c r="PUE13" s="85"/>
      <c r="PUF13" s="85"/>
      <c r="PUG13" s="85"/>
      <c r="PUH13" s="85"/>
      <c r="PUI13" s="85"/>
      <c r="PUJ13" s="85"/>
      <c r="PUK13" s="85"/>
      <c r="PUL13" s="85"/>
      <c r="PUM13" s="85"/>
      <c r="PUN13" s="85"/>
      <c r="PUO13" s="85"/>
      <c r="PUP13" s="85"/>
      <c r="PUQ13" s="85"/>
      <c r="PUR13" s="85"/>
      <c r="PUS13" s="85"/>
      <c r="PUT13" s="85"/>
      <c r="PUU13" s="85"/>
      <c r="PUV13" s="85"/>
      <c r="PUW13" s="85"/>
      <c r="PUX13" s="85"/>
      <c r="PUY13" s="85"/>
      <c r="PUZ13" s="85"/>
      <c r="PVA13" s="85"/>
      <c r="PVB13" s="85"/>
      <c r="PVC13" s="85"/>
      <c r="PVD13" s="85"/>
      <c r="PVE13" s="85"/>
      <c r="PVF13" s="85"/>
      <c r="PVG13" s="85"/>
      <c r="PVH13" s="85"/>
      <c r="PVI13" s="85"/>
      <c r="PVJ13" s="85"/>
      <c r="PVK13" s="85"/>
      <c r="PVL13" s="85"/>
      <c r="PVM13" s="85"/>
      <c r="PVN13" s="85"/>
      <c r="PVO13" s="85"/>
      <c r="PVP13" s="85"/>
      <c r="PVQ13" s="85"/>
      <c r="PVR13" s="85"/>
      <c r="PVS13" s="85"/>
      <c r="PVT13" s="85"/>
      <c r="PVU13" s="85"/>
      <c r="PVV13" s="85"/>
      <c r="PVW13" s="85"/>
      <c r="PVX13" s="85"/>
      <c r="PVY13" s="85"/>
      <c r="PVZ13" s="85"/>
      <c r="PWA13" s="85"/>
      <c r="PWB13" s="85"/>
      <c r="PWC13" s="85"/>
      <c r="PWD13" s="85"/>
      <c r="PWE13" s="85"/>
      <c r="PWF13" s="85"/>
      <c r="PWG13" s="85"/>
      <c r="PWH13" s="85"/>
      <c r="PWI13" s="85"/>
      <c r="PWJ13" s="85"/>
      <c r="PWK13" s="85"/>
      <c r="PWL13" s="85"/>
      <c r="PWM13" s="85"/>
      <c r="PWN13" s="85"/>
      <c r="PWO13" s="85"/>
      <c r="PWP13" s="85"/>
      <c r="PWQ13" s="85"/>
      <c r="PWR13" s="85"/>
      <c r="PWS13" s="85"/>
      <c r="PWT13" s="85"/>
      <c r="PWU13" s="85"/>
      <c r="PWV13" s="85"/>
      <c r="PWW13" s="85"/>
      <c r="PWX13" s="85"/>
      <c r="PWY13" s="85"/>
      <c r="PWZ13" s="85"/>
      <c r="PXA13" s="85"/>
      <c r="PXB13" s="85"/>
      <c r="PXC13" s="85"/>
      <c r="PXD13" s="85"/>
      <c r="PXE13" s="85"/>
      <c r="PXF13" s="85"/>
      <c r="PXG13" s="85"/>
      <c r="PXH13" s="85"/>
      <c r="PXI13" s="85"/>
      <c r="PXJ13" s="85"/>
      <c r="PXK13" s="85"/>
      <c r="PXL13" s="85"/>
      <c r="PXM13" s="85"/>
      <c r="PXN13" s="85"/>
      <c r="PXO13" s="85"/>
      <c r="PXP13" s="85"/>
      <c r="PXQ13" s="85"/>
      <c r="PXR13" s="85"/>
      <c r="PXS13" s="85"/>
      <c r="PXT13" s="85"/>
      <c r="PXU13" s="85"/>
      <c r="PXV13" s="85"/>
      <c r="PXW13" s="85"/>
      <c r="PXX13" s="85"/>
      <c r="PXY13" s="85"/>
      <c r="PXZ13" s="85"/>
      <c r="PYA13" s="85"/>
      <c r="PYB13" s="85"/>
      <c r="PYC13" s="85"/>
      <c r="PYD13" s="85"/>
      <c r="PYE13" s="85"/>
      <c r="PYF13" s="85"/>
      <c r="PYG13" s="85"/>
      <c r="PYH13" s="85"/>
      <c r="PYI13" s="85"/>
      <c r="PYJ13" s="85"/>
      <c r="PYK13" s="85"/>
      <c r="PYL13" s="85"/>
      <c r="PYM13" s="85"/>
      <c r="PYN13" s="85"/>
      <c r="PYO13" s="85"/>
      <c r="PYP13" s="85"/>
      <c r="PYQ13" s="85"/>
      <c r="PYR13" s="85"/>
      <c r="PYS13" s="85"/>
      <c r="PYT13" s="85"/>
      <c r="PYU13" s="85"/>
      <c r="PYV13" s="85"/>
      <c r="PYW13" s="85"/>
      <c r="PYX13" s="85"/>
      <c r="PYY13" s="85"/>
      <c r="PYZ13" s="85"/>
      <c r="PZA13" s="85"/>
      <c r="PZB13" s="85"/>
      <c r="PZC13" s="85"/>
      <c r="PZD13" s="85"/>
      <c r="PZE13" s="85"/>
      <c r="PZF13" s="85"/>
      <c r="PZG13" s="85"/>
      <c r="PZH13" s="85"/>
      <c r="PZI13" s="85"/>
      <c r="PZJ13" s="85"/>
      <c r="PZK13" s="85"/>
      <c r="PZL13" s="85"/>
      <c r="PZM13" s="85"/>
      <c r="PZN13" s="85"/>
      <c r="PZO13" s="85"/>
      <c r="PZP13" s="85"/>
      <c r="PZQ13" s="85"/>
      <c r="PZR13" s="85"/>
      <c r="PZS13" s="85"/>
      <c r="PZT13" s="85"/>
      <c r="PZU13" s="85"/>
      <c r="PZV13" s="85"/>
      <c r="PZW13" s="85"/>
      <c r="PZX13" s="85"/>
      <c r="PZY13" s="85"/>
      <c r="PZZ13" s="85"/>
      <c r="QAA13" s="85"/>
      <c r="QAB13" s="85"/>
      <c r="QAC13" s="85"/>
      <c r="QAD13" s="85"/>
      <c r="QAE13" s="85"/>
      <c r="QAF13" s="85"/>
      <c r="QAG13" s="85"/>
      <c r="QAH13" s="85"/>
      <c r="QAI13" s="85"/>
      <c r="QAJ13" s="85"/>
      <c r="QAK13" s="85"/>
      <c r="QAL13" s="85"/>
      <c r="QAM13" s="85"/>
      <c r="QAN13" s="85"/>
      <c r="QAO13" s="85"/>
      <c r="QAP13" s="85"/>
      <c r="QAQ13" s="85"/>
      <c r="QAR13" s="85"/>
      <c r="QAS13" s="85"/>
      <c r="QAT13" s="85"/>
      <c r="QAU13" s="85"/>
      <c r="QAV13" s="85"/>
      <c r="QAW13" s="85"/>
      <c r="QAX13" s="85"/>
      <c r="QAY13" s="85"/>
      <c r="QAZ13" s="85"/>
      <c r="QBA13" s="85"/>
      <c r="QBB13" s="85"/>
      <c r="QBC13" s="85"/>
      <c r="QBD13" s="85"/>
      <c r="QBE13" s="85"/>
      <c r="QBF13" s="85"/>
      <c r="QBG13" s="85"/>
      <c r="QBH13" s="85"/>
      <c r="QBI13" s="85"/>
      <c r="QBJ13" s="85"/>
      <c r="QBK13" s="85"/>
      <c r="QBL13" s="85"/>
      <c r="QBM13" s="85"/>
      <c r="QBN13" s="85"/>
      <c r="QBO13" s="85"/>
      <c r="QBP13" s="85"/>
      <c r="QBQ13" s="85"/>
      <c r="QBR13" s="85"/>
      <c r="QBS13" s="85"/>
      <c r="QBT13" s="85"/>
      <c r="QBU13" s="85"/>
      <c r="QBV13" s="85"/>
      <c r="QBW13" s="85"/>
      <c r="QBX13" s="85"/>
      <c r="QBY13" s="85"/>
      <c r="QBZ13" s="85"/>
      <c r="QCA13" s="85"/>
      <c r="QCB13" s="85"/>
      <c r="QCC13" s="85"/>
      <c r="QCD13" s="85"/>
      <c r="QCE13" s="85"/>
      <c r="QCF13" s="85"/>
      <c r="QCG13" s="85"/>
      <c r="QCH13" s="85"/>
      <c r="QCI13" s="85"/>
      <c r="QCJ13" s="85"/>
      <c r="QCK13" s="85"/>
      <c r="QCL13" s="85"/>
      <c r="QCM13" s="85"/>
      <c r="QCN13" s="85"/>
      <c r="QCO13" s="85"/>
      <c r="QCP13" s="85"/>
      <c r="QCQ13" s="85"/>
      <c r="QCR13" s="85"/>
      <c r="QCS13" s="85"/>
      <c r="QCT13" s="85"/>
      <c r="QCU13" s="85"/>
      <c r="QCV13" s="85"/>
      <c r="QCW13" s="85"/>
      <c r="QCX13" s="85"/>
      <c r="QCY13" s="85"/>
      <c r="QCZ13" s="85"/>
      <c r="QDA13" s="85"/>
      <c r="QDB13" s="85"/>
      <c r="QDC13" s="85"/>
      <c r="QDD13" s="85"/>
      <c r="QDE13" s="85"/>
      <c r="QDF13" s="85"/>
      <c r="QDG13" s="85"/>
      <c r="QDH13" s="85"/>
      <c r="QDI13" s="85"/>
      <c r="QDJ13" s="85"/>
      <c r="QDK13" s="85"/>
      <c r="QDL13" s="85"/>
      <c r="QDM13" s="85"/>
      <c r="QDN13" s="85"/>
      <c r="QDO13" s="85"/>
      <c r="QDP13" s="85"/>
      <c r="QDQ13" s="85"/>
      <c r="QDR13" s="85"/>
      <c r="QDS13" s="85"/>
      <c r="QDT13" s="85"/>
      <c r="QDU13" s="85"/>
      <c r="QDV13" s="85"/>
      <c r="QDW13" s="85"/>
      <c r="QDX13" s="85"/>
      <c r="QDY13" s="85"/>
      <c r="QDZ13" s="85"/>
      <c r="QEA13" s="85"/>
      <c r="QEB13" s="85"/>
      <c r="QEC13" s="85"/>
      <c r="QED13" s="85"/>
      <c r="QEE13" s="85"/>
      <c r="QEF13" s="85"/>
      <c r="QEG13" s="85"/>
      <c r="QEH13" s="85"/>
      <c r="QEI13" s="85"/>
      <c r="QEJ13" s="85"/>
      <c r="QEK13" s="85"/>
      <c r="QEL13" s="85"/>
      <c r="QEM13" s="85"/>
      <c r="QEN13" s="85"/>
      <c r="QEO13" s="85"/>
      <c r="QEP13" s="85"/>
      <c r="QEQ13" s="85"/>
      <c r="QER13" s="85"/>
      <c r="QES13" s="85"/>
      <c r="QET13" s="85"/>
      <c r="QEU13" s="85"/>
      <c r="QEV13" s="85"/>
      <c r="QEW13" s="85"/>
      <c r="QEX13" s="85"/>
      <c r="QEY13" s="85"/>
      <c r="QEZ13" s="85"/>
      <c r="QFA13" s="85"/>
      <c r="QFB13" s="85"/>
      <c r="QFC13" s="85"/>
      <c r="QFD13" s="85"/>
      <c r="QFE13" s="85"/>
      <c r="QFF13" s="85"/>
      <c r="QFG13" s="85"/>
      <c r="QFH13" s="85"/>
      <c r="QFI13" s="85"/>
      <c r="QFJ13" s="85"/>
      <c r="QFK13" s="85"/>
      <c r="QFL13" s="85"/>
      <c r="QFM13" s="85"/>
      <c r="QFN13" s="85"/>
      <c r="QFO13" s="85"/>
      <c r="QFP13" s="85"/>
      <c r="QFQ13" s="85"/>
      <c r="QFR13" s="85"/>
      <c r="QFS13" s="85"/>
      <c r="QFT13" s="85"/>
      <c r="QFU13" s="85"/>
      <c r="QFV13" s="85"/>
      <c r="QFW13" s="85"/>
      <c r="QFX13" s="85"/>
      <c r="QFY13" s="85"/>
      <c r="QFZ13" s="85"/>
      <c r="QGA13" s="85"/>
      <c r="QGB13" s="85"/>
      <c r="QGC13" s="85"/>
      <c r="QGD13" s="85"/>
      <c r="QGE13" s="85"/>
      <c r="QGF13" s="85"/>
      <c r="QGG13" s="85"/>
      <c r="QGH13" s="85"/>
      <c r="QGI13" s="85"/>
      <c r="QGJ13" s="85"/>
      <c r="QGK13" s="85"/>
      <c r="QGL13" s="85"/>
      <c r="QGM13" s="85"/>
      <c r="QGN13" s="85"/>
      <c r="QGO13" s="85"/>
      <c r="QGP13" s="85"/>
      <c r="QGQ13" s="85"/>
      <c r="QGR13" s="85"/>
      <c r="QGS13" s="85"/>
      <c r="QGT13" s="85"/>
      <c r="QGU13" s="85"/>
      <c r="QGV13" s="85"/>
      <c r="QGW13" s="85"/>
      <c r="QGX13" s="85"/>
      <c r="QGY13" s="85"/>
      <c r="QGZ13" s="85"/>
      <c r="QHA13" s="85"/>
      <c r="QHB13" s="85"/>
      <c r="QHC13" s="85"/>
      <c r="QHD13" s="85"/>
      <c r="QHE13" s="85"/>
      <c r="QHF13" s="85"/>
      <c r="QHG13" s="85"/>
      <c r="QHH13" s="85"/>
      <c r="QHI13" s="85"/>
      <c r="QHJ13" s="85"/>
      <c r="QHK13" s="85"/>
      <c r="QHL13" s="85"/>
      <c r="QHM13" s="85"/>
      <c r="QHN13" s="85"/>
      <c r="QHO13" s="85"/>
      <c r="QHP13" s="85"/>
      <c r="QHQ13" s="85"/>
      <c r="QHR13" s="85"/>
      <c r="QHS13" s="85"/>
      <c r="QHT13" s="85"/>
      <c r="QHU13" s="85"/>
      <c r="QHV13" s="85"/>
      <c r="QHW13" s="85"/>
      <c r="QHX13" s="85"/>
      <c r="QHY13" s="85"/>
      <c r="QHZ13" s="85"/>
      <c r="QIA13" s="85"/>
      <c r="QIB13" s="85"/>
      <c r="QIC13" s="85"/>
      <c r="QID13" s="85"/>
      <c r="QIE13" s="85"/>
      <c r="QIF13" s="85"/>
      <c r="QIG13" s="85"/>
      <c r="QIH13" s="85"/>
      <c r="QII13" s="85"/>
      <c r="QIJ13" s="85"/>
      <c r="QIK13" s="85"/>
      <c r="QIL13" s="85"/>
      <c r="QIM13" s="85"/>
      <c r="QIN13" s="85"/>
      <c r="QIO13" s="85"/>
      <c r="QIP13" s="85"/>
      <c r="QIQ13" s="85"/>
      <c r="QIR13" s="85"/>
      <c r="QIS13" s="85"/>
      <c r="QIT13" s="85"/>
      <c r="QIU13" s="85"/>
      <c r="QIV13" s="85"/>
      <c r="QIW13" s="85"/>
      <c r="QIX13" s="85"/>
      <c r="QIY13" s="85"/>
      <c r="QIZ13" s="85"/>
      <c r="QJA13" s="85"/>
      <c r="QJB13" s="85"/>
      <c r="QJC13" s="85"/>
      <c r="QJD13" s="85"/>
      <c r="QJE13" s="85"/>
      <c r="QJF13" s="85"/>
      <c r="QJG13" s="85"/>
      <c r="QJH13" s="85"/>
      <c r="QJI13" s="85"/>
      <c r="QJJ13" s="85"/>
      <c r="QJK13" s="85"/>
      <c r="QJL13" s="85"/>
      <c r="QJM13" s="85"/>
      <c r="QJN13" s="85"/>
      <c r="QJO13" s="85"/>
      <c r="QJP13" s="85"/>
      <c r="QJQ13" s="85"/>
      <c r="QJR13" s="85"/>
      <c r="QJS13" s="85"/>
      <c r="QJT13" s="85"/>
      <c r="QJU13" s="85"/>
      <c r="QJV13" s="85"/>
      <c r="QJW13" s="85"/>
      <c r="QJX13" s="85"/>
      <c r="QJY13" s="85"/>
      <c r="QJZ13" s="85"/>
      <c r="QKA13" s="85"/>
      <c r="QKB13" s="85"/>
      <c r="QKC13" s="85"/>
      <c r="QKD13" s="85"/>
      <c r="QKE13" s="85"/>
      <c r="QKF13" s="85"/>
      <c r="QKG13" s="85"/>
      <c r="QKH13" s="85"/>
      <c r="QKI13" s="85"/>
      <c r="QKJ13" s="85"/>
      <c r="QKK13" s="85"/>
      <c r="QKL13" s="85"/>
      <c r="QKM13" s="85"/>
      <c r="QKN13" s="85"/>
      <c r="QKO13" s="85"/>
      <c r="QKP13" s="85"/>
      <c r="QKQ13" s="85"/>
      <c r="QKR13" s="85"/>
      <c r="QKS13" s="85"/>
      <c r="QKT13" s="85"/>
      <c r="QKU13" s="85"/>
      <c r="QKV13" s="85"/>
      <c r="QKW13" s="85"/>
      <c r="QKX13" s="85"/>
      <c r="QKY13" s="85"/>
      <c r="QKZ13" s="85"/>
      <c r="QLA13" s="85"/>
      <c r="QLB13" s="85"/>
      <c r="QLC13" s="85"/>
      <c r="QLD13" s="85"/>
      <c r="QLE13" s="85"/>
      <c r="QLF13" s="85"/>
      <c r="QLG13" s="85"/>
      <c r="QLH13" s="85"/>
      <c r="QLI13" s="85"/>
      <c r="QLJ13" s="85"/>
      <c r="QLK13" s="85"/>
      <c r="QLL13" s="85"/>
      <c r="QLM13" s="85"/>
      <c r="QLN13" s="85"/>
      <c r="QLO13" s="85"/>
      <c r="QLP13" s="85"/>
      <c r="QLQ13" s="85"/>
      <c r="QLR13" s="85"/>
      <c r="QLS13" s="85"/>
      <c r="QLT13" s="85"/>
      <c r="QLU13" s="85"/>
      <c r="QLV13" s="85"/>
      <c r="QLW13" s="85"/>
      <c r="QLX13" s="85"/>
      <c r="QLY13" s="85"/>
      <c r="QLZ13" s="85"/>
      <c r="QMA13" s="85"/>
      <c r="QMB13" s="85"/>
      <c r="QMC13" s="85"/>
      <c r="QMD13" s="85"/>
      <c r="QME13" s="85"/>
      <c r="QMF13" s="85"/>
      <c r="QMG13" s="85"/>
      <c r="QMH13" s="85"/>
      <c r="QMI13" s="85"/>
      <c r="QMJ13" s="85"/>
      <c r="QMK13" s="85"/>
      <c r="QML13" s="85"/>
      <c r="QMM13" s="85"/>
      <c r="QMN13" s="85"/>
      <c r="QMO13" s="85"/>
      <c r="QMP13" s="85"/>
      <c r="QMQ13" s="85"/>
      <c r="QMR13" s="85"/>
      <c r="QMS13" s="85"/>
      <c r="QMT13" s="85"/>
      <c r="QMU13" s="85"/>
      <c r="QMV13" s="85"/>
      <c r="QMW13" s="85"/>
      <c r="QMX13" s="85"/>
      <c r="QMY13" s="85"/>
      <c r="QMZ13" s="85"/>
      <c r="QNA13" s="85"/>
      <c r="QNB13" s="85"/>
      <c r="QNC13" s="85"/>
      <c r="QND13" s="85"/>
      <c r="QNE13" s="85"/>
      <c r="QNF13" s="85"/>
      <c r="QNG13" s="85"/>
      <c r="QNH13" s="85"/>
      <c r="QNI13" s="85"/>
      <c r="QNJ13" s="85"/>
      <c r="QNK13" s="85"/>
      <c r="QNL13" s="85"/>
      <c r="QNM13" s="85"/>
      <c r="QNN13" s="85"/>
      <c r="QNO13" s="85"/>
      <c r="QNP13" s="85"/>
      <c r="QNQ13" s="85"/>
      <c r="QNR13" s="85"/>
      <c r="QNS13" s="85"/>
      <c r="QNT13" s="85"/>
      <c r="QNU13" s="85"/>
      <c r="QNV13" s="85"/>
      <c r="QNW13" s="85"/>
      <c r="QNX13" s="85"/>
      <c r="QNY13" s="85"/>
      <c r="QNZ13" s="85"/>
      <c r="QOA13" s="85"/>
      <c r="QOB13" s="85"/>
      <c r="QOC13" s="85"/>
      <c r="QOD13" s="85"/>
      <c r="QOE13" s="85"/>
      <c r="QOF13" s="85"/>
      <c r="QOG13" s="85"/>
      <c r="QOH13" s="85"/>
      <c r="QOI13" s="85"/>
      <c r="QOJ13" s="85"/>
      <c r="QOK13" s="85"/>
      <c r="QOL13" s="85"/>
      <c r="QOM13" s="85"/>
      <c r="QON13" s="85"/>
      <c r="QOO13" s="85"/>
      <c r="QOP13" s="85"/>
      <c r="QOQ13" s="85"/>
      <c r="QOR13" s="85"/>
      <c r="QOS13" s="85"/>
      <c r="QOT13" s="85"/>
      <c r="QOU13" s="85"/>
      <c r="QOV13" s="85"/>
      <c r="QOW13" s="85"/>
      <c r="QOX13" s="85"/>
      <c r="QOY13" s="85"/>
      <c r="QOZ13" s="85"/>
      <c r="QPA13" s="85"/>
      <c r="QPB13" s="85"/>
      <c r="QPC13" s="85"/>
      <c r="QPD13" s="85"/>
      <c r="QPE13" s="85"/>
      <c r="QPF13" s="85"/>
      <c r="QPG13" s="85"/>
      <c r="QPH13" s="85"/>
      <c r="QPI13" s="85"/>
      <c r="QPJ13" s="85"/>
      <c r="QPK13" s="85"/>
      <c r="QPL13" s="85"/>
      <c r="QPM13" s="85"/>
      <c r="QPN13" s="85"/>
      <c r="QPO13" s="85"/>
      <c r="QPP13" s="85"/>
      <c r="QPQ13" s="85"/>
      <c r="QPR13" s="85"/>
      <c r="QPS13" s="85"/>
      <c r="QPT13" s="85"/>
      <c r="QPU13" s="85"/>
      <c r="QPV13" s="85"/>
      <c r="QPW13" s="85"/>
      <c r="QPX13" s="85"/>
      <c r="QPY13" s="85"/>
      <c r="QPZ13" s="85"/>
      <c r="QQA13" s="85"/>
      <c r="QQB13" s="85"/>
      <c r="QQC13" s="85"/>
      <c r="QQD13" s="85"/>
      <c r="QQE13" s="85"/>
      <c r="QQF13" s="85"/>
      <c r="QQG13" s="85"/>
      <c r="QQH13" s="85"/>
      <c r="QQI13" s="85"/>
      <c r="QQJ13" s="85"/>
      <c r="QQK13" s="85"/>
      <c r="QQL13" s="85"/>
      <c r="QQM13" s="85"/>
      <c r="QQN13" s="85"/>
      <c r="QQO13" s="85"/>
      <c r="QQP13" s="85"/>
      <c r="QQQ13" s="85"/>
      <c r="QQR13" s="85"/>
      <c r="QQS13" s="85"/>
      <c r="QQT13" s="85"/>
      <c r="QQU13" s="85"/>
      <c r="QQV13" s="85"/>
      <c r="QQW13" s="85"/>
      <c r="QQX13" s="85"/>
      <c r="QQY13" s="85"/>
      <c r="QQZ13" s="85"/>
      <c r="QRA13" s="85"/>
      <c r="QRB13" s="85"/>
      <c r="QRC13" s="85"/>
      <c r="QRD13" s="85"/>
      <c r="QRE13" s="85"/>
      <c r="QRF13" s="85"/>
      <c r="QRG13" s="85"/>
      <c r="QRH13" s="85"/>
      <c r="QRI13" s="85"/>
      <c r="QRJ13" s="85"/>
      <c r="QRK13" s="85"/>
      <c r="QRL13" s="85"/>
      <c r="QRM13" s="85"/>
      <c r="QRN13" s="85"/>
      <c r="QRO13" s="85"/>
      <c r="QRP13" s="85"/>
      <c r="QRQ13" s="85"/>
      <c r="QRR13" s="85"/>
      <c r="QRS13" s="85"/>
      <c r="QRT13" s="85"/>
      <c r="QRU13" s="85"/>
      <c r="QRV13" s="85"/>
      <c r="QRW13" s="85"/>
      <c r="QRX13" s="85"/>
      <c r="QRY13" s="85"/>
      <c r="QRZ13" s="85"/>
      <c r="QSA13" s="85"/>
      <c r="QSB13" s="85"/>
      <c r="QSC13" s="85"/>
      <c r="QSD13" s="85"/>
      <c r="QSE13" s="85"/>
      <c r="QSF13" s="85"/>
      <c r="QSG13" s="85"/>
      <c r="QSH13" s="85"/>
      <c r="QSI13" s="85"/>
      <c r="QSJ13" s="85"/>
      <c r="QSK13" s="85"/>
      <c r="QSL13" s="85"/>
      <c r="QSM13" s="85"/>
      <c r="QSN13" s="85"/>
      <c r="QSO13" s="85"/>
      <c r="QSP13" s="85"/>
      <c r="QSQ13" s="85"/>
      <c r="QSR13" s="85"/>
      <c r="QSS13" s="85"/>
      <c r="QST13" s="85"/>
      <c r="QSU13" s="85"/>
      <c r="QSV13" s="85"/>
      <c r="QSW13" s="85"/>
      <c r="QSX13" s="85"/>
      <c r="QSY13" s="85"/>
      <c r="QSZ13" s="85"/>
      <c r="QTA13" s="85"/>
      <c r="QTB13" s="85"/>
      <c r="QTC13" s="85"/>
      <c r="QTD13" s="85"/>
      <c r="QTE13" s="85"/>
      <c r="QTF13" s="85"/>
      <c r="QTG13" s="85"/>
      <c r="QTH13" s="85"/>
      <c r="QTI13" s="85"/>
      <c r="QTJ13" s="85"/>
      <c r="QTK13" s="85"/>
      <c r="QTL13" s="85"/>
      <c r="QTM13" s="85"/>
      <c r="QTN13" s="85"/>
      <c r="QTO13" s="85"/>
      <c r="QTP13" s="85"/>
      <c r="QTQ13" s="85"/>
      <c r="QTR13" s="85"/>
      <c r="QTS13" s="85"/>
      <c r="QTT13" s="85"/>
      <c r="QTU13" s="85"/>
      <c r="QTV13" s="85"/>
      <c r="QTW13" s="85"/>
      <c r="QTX13" s="85"/>
      <c r="QTY13" s="85"/>
      <c r="QTZ13" s="85"/>
      <c r="QUA13" s="85"/>
      <c r="QUB13" s="85"/>
      <c r="QUC13" s="85"/>
      <c r="QUD13" s="85"/>
      <c r="QUE13" s="85"/>
      <c r="QUF13" s="85"/>
      <c r="QUG13" s="85"/>
      <c r="QUH13" s="85"/>
      <c r="QUI13" s="85"/>
      <c r="QUJ13" s="85"/>
      <c r="QUK13" s="85"/>
      <c r="QUL13" s="85"/>
      <c r="QUM13" s="85"/>
      <c r="QUN13" s="85"/>
      <c r="QUO13" s="85"/>
      <c r="QUP13" s="85"/>
      <c r="QUQ13" s="85"/>
      <c r="QUR13" s="85"/>
      <c r="QUS13" s="85"/>
      <c r="QUT13" s="85"/>
      <c r="QUU13" s="85"/>
      <c r="QUV13" s="85"/>
      <c r="QUW13" s="85"/>
      <c r="QUX13" s="85"/>
      <c r="QUY13" s="85"/>
      <c r="QUZ13" s="85"/>
      <c r="QVA13" s="85"/>
      <c r="QVB13" s="85"/>
      <c r="QVC13" s="85"/>
      <c r="QVD13" s="85"/>
      <c r="QVE13" s="85"/>
      <c r="QVF13" s="85"/>
      <c r="QVG13" s="85"/>
      <c r="QVH13" s="85"/>
      <c r="QVI13" s="85"/>
      <c r="QVJ13" s="85"/>
      <c r="QVK13" s="85"/>
      <c r="QVL13" s="85"/>
      <c r="QVM13" s="85"/>
      <c r="QVN13" s="85"/>
      <c r="QVO13" s="85"/>
      <c r="QVP13" s="85"/>
      <c r="QVQ13" s="85"/>
      <c r="QVR13" s="85"/>
      <c r="QVS13" s="85"/>
      <c r="QVT13" s="85"/>
      <c r="QVU13" s="85"/>
      <c r="QVV13" s="85"/>
      <c r="QVW13" s="85"/>
      <c r="QVX13" s="85"/>
      <c r="QVY13" s="85"/>
      <c r="QVZ13" s="85"/>
      <c r="QWA13" s="85"/>
      <c r="QWB13" s="85"/>
      <c r="QWC13" s="85"/>
      <c r="QWD13" s="85"/>
      <c r="QWE13" s="85"/>
      <c r="QWF13" s="85"/>
      <c r="QWG13" s="85"/>
      <c r="QWH13" s="85"/>
      <c r="QWI13" s="85"/>
      <c r="QWJ13" s="85"/>
      <c r="QWK13" s="85"/>
      <c r="QWL13" s="85"/>
      <c r="QWM13" s="85"/>
      <c r="QWN13" s="85"/>
      <c r="QWO13" s="85"/>
      <c r="QWP13" s="85"/>
      <c r="QWQ13" s="85"/>
      <c r="QWR13" s="85"/>
      <c r="QWS13" s="85"/>
      <c r="QWT13" s="85"/>
      <c r="QWU13" s="85"/>
      <c r="QWV13" s="85"/>
      <c r="QWW13" s="85"/>
      <c r="QWX13" s="85"/>
      <c r="QWY13" s="85"/>
      <c r="QWZ13" s="85"/>
      <c r="QXA13" s="85"/>
      <c r="QXB13" s="85"/>
      <c r="QXC13" s="85"/>
      <c r="QXD13" s="85"/>
      <c r="QXE13" s="85"/>
      <c r="QXF13" s="85"/>
      <c r="QXG13" s="85"/>
      <c r="QXH13" s="85"/>
      <c r="QXI13" s="85"/>
      <c r="QXJ13" s="85"/>
      <c r="QXK13" s="85"/>
      <c r="QXL13" s="85"/>
      <c r="QXM13" s="85"/>
      <c r="QXN13" s="85"/>
      <c r="QXO13" s="85"/>
      <c r="QXP13" s="85"/>
      <c r="QXQ13" s="85"/>
      <c r="QXR13" s="85"/>
      <c r="QXS13" s="85"/>
      <c r="QXT13" s="85"/>
      <c r="QXU13" s="85"/>
      <c r="QXV13" s="85"/>
      <c r="QXW13" s="85"/>
      <c r="QXX13" s="85"/>
      <c r="QXY13" s="85"/>
      <c r="QXZ13" s="85"/>
      <c r="QYA13" s="85"/>
      <c r="QYB13" s="85"/>
      <c r="QYC13" s="85"/>
      <c r="QYD13" s="85"/>
      <c r="QYE13" s="85"/>
      <c r="QYF13" s="85"/>
      <c r="QYG13" s="85"/>
      <c r="QYH13" s="85"/>
      <c r="QYI13" s="85"/>
      <c r="QYJ13" s="85"/>
      <c r="QYK13" s="85"/>
      <c r="QYL13" s="85"/>
      <c r="QYM13" s="85"/>
      <c r="QYN13" s="85"/>
      <c r="QYO13" s="85"/>
      <c r="QYP13" s="85"/>
      <c r="QYQ13" s="85"/>
      <c r="QYR13" s="85"/>
      <c r="QYS13" s="85"/>
      <c r="QYT13" s="85"/>
      <c r="QYU13" s="85"/>
      <c r="QYV13" s="85"/>
      <c r="QYW13" s="85"/>
      <c r="QYX13" s="85"/>
      <c r="QYY13" s="85"/>
      <c r="QYZ13" s="85"/>
      <c r="QZA13" s="85"/>
      <c r="QZB13" s="85"/>
      <c r="QZC13" s="85"/>
      <c r="QZD13" s="85"/>
      <c r="QZE13" s="85"/>
      <c r="QZF13" s="85"/>
      <c r="QZG13" s="85"/>
      <c r="QZH13" s="85"/>
      <c r="QZI13" s="85"/>
      <c r="QZJ13" s="85"/>
      <c r="QZK13" s="85"/>
      <c r="QZL13" s="85"/>
      <c r="QZM13" s="85"/>
      <c r="QZN13" s="85"/>
      <c r="QZO13" s="85"/>
      <c r="QZP13" s="85"/>
      <c r="QZQ13" s="85"/>
      <c r="QZR13" s="85"/>
      <c r="QZS13" s="85"/>
      <c r="QZT13" s="85"/>
      <c r="QZU13" s="85"/>
      <c r="QZV13" s="85"/>
      <c r="QZW13" s="85"/>
      <c r="QZX13" s="85"/>
      <c r="QZY13" s="85"/>
      <c r="QZZ13" s="85"/>
      <c r="RAA13" s="85"/>
      <c r="RAB13" s="85"/>
      <c r="RAC13" s="85"/>
      <c r="RAD13" s="85"/>
      <c r="RAE13" s="85"/>
      <c r="RAF13" s="85"/>
      <c r="RAG13" s="85"/>
      <c r="RAH13" s="85"/>
      <c r="RAI13" s="85"/>
      <c r="RAJ13" s="85"/>
      <c r="RAK13" s="85"/>
      <c r="RAL13" s="85"/>
      <c r="RAM13" s="85"/>
      <c r="RAN13" s="85"/>
      <c r="RAO13" s="85"/>
      <c r="RAP13" s="85"/>
      <c r="RAQ13" s="85"/>
      <c r="RAR13" s="85"/>
      <c r="RAS13" s="85"/>
      <c r="RAT13" s="85"/>
      <c r="RAU13" s="85"/>
      <c r="RAV13" s="85"/>
      <c r="RAW13" s="85"/>
      <c r="RAX13" s="85"/>
      <c r="RAY13" s="85"/>
      <c r="RAZ13" s="85"/>
      <c r="RBA13" s="85"/>
      <c r="RBB13" s="85"/>
      <c r="RBC13" s="85"/>
      <c r="RBD13" s="85"/>
      <c r="RBE13" s="85"/>
      <c r="RBF13" s="85"/>
      <c r="RBG13" s="85"/>
      <c r="RBH13" s="85"/>
      <c r="RBI13" s="85"/>
      <c r="RBJ13" s="85"/>
      <c r="RBK13" s="85"/>
      <c r="RBL13" s="85"/>
      <c r="RBM13" s="85"/>
      <c r="RBN13" s="85"/>
      <c r="RBO13" s="85"/>
      <c r="RBP13" s="85"/>
      <c r="RBQ13" s="85"/>
      <c r="RBR13" s="85"/>
      <c r="RBS13" s="85"/>
      <c r="RBT13" s="85"/>
      <c r="RBU13" s="85"/>
      <c r="RBV13" s="85"/>
      <c r="RBW13" s="85"/>
      <c r="RBX13" s="85"/>
      <c r="RBY13" s="85"/>
      <c r="RBZ13" s="85"/>
      <c r="RCA13" s="85"/>
      <c r="RCB13" s="85"/>
      <c r="RCC13" s="85"/>
      <c r="RCD13" s="85"/>
      <c r="RCE13" s="85"/>
      <c r="RCF13" s="85"/>
      <c r="RCG13" s="85"/>
      <c r="RCH13" s="85"/>
      <c r="RCI13" s="85"/>
      <c r="RCJ13" s="85"/>
      <c r="RCK13" s="85"/>
      <c r="RCL13" s="85"/>
      <c r="RCM13" s="85"/>
      <c r="RCN13" s="85"/>
      <c r="RCO13" s="85"/>
      <c r="RCP13" s="85"/>
      <c r="RCQ13" s="85"/>
      <c r="RCR13" s="85"/>
      <c r="RCS13" s="85"/>
      <c r="RCT13" s="85"/>
      <c r="RCU13" s="85"/>
      <c r="RCV13" s="85"/>
      <c r="RCW13" s="85"/>
      <c r="RCX13" s="85"/>
      <c r="RCY13" s="85"/>
      <c r="RCZ13" s="85"/>
      <c r="RDA13" s="85"/>
      <c r="RDB13" s="85"/>
      <c r="RDC13" s="85"/>
      <c r="RDD13" s="85"/>
      <c r="RDE13" s="85"/>
      <c r="RDF13" s="85"/>
      <c r="RDG13" s="85"/>
      <c r="RDH13" s="85"/>
      <c r="RDI13" s="85"/>
      <c r="RDJ13" s="85"/>
      <c r="RDK13" s="85"/>
      <c r="RDL13" s="85"/>
      <c r="RDM13" s="85"/>
      <c r="RDN13" s="85"/>
      <c r="RDO13" s="85"/>
      <c r="RDP13" s="85"/>
      <c r="RDQ13" s="85"/>
      <c r="RDR13" s="85"/>
      <c r="RDS13" s="85"/>
      <c r="RDT13" s="85"/>
      <c r="RDU13" s="85"/>
      <c r="RDV13" s="85"/>
      <c r="RDW13" s="85"/>
      <c r="RDX13" s="85"/>
      <c r="RDY13" s="85"/>
      <c r="RDZ13" s="85"/>
      <c r="REA13" s="85"/>
      <c r="REB13" s="85"/>
      <c r="REC13" s="85"/>
      <c r="RED13" s="85"/>
      <c r="REE13" s="85"/>
      <c r="REF13" s="85"/>
      <c r="REG13" s="85"/>
      <c r="REH13" s="85"/>
      <c r="REI13" s="85"/>
      <c r="REJ13" s="85"/>
      <c r="REK13" s="85"/>
      <c r="REL13" s="85"/>
      <c r="REM13" s="85"/>
      <c r="REN13" s="85"/>
      <c r="REO13" s="85"/>
      <c r="REP13" s="85"/>
      <c r="REQ13" s="85"/>
      <c r="RER13" s="85"/>
      <c r="RES13" s="85"/>
      <c r="RET13" s="85"/>
      <c r="REU13" s="85"/>
      <c r="REV13" s="85"/>
      <c r="REW13" s="85"/>
      <c r="REX13" s="85"/>
      <c r="REY13" s="85"/>
      <c r="REZ13" s="85"/>
      <c r="RFA13" s="85"/>
      <c r="RFB13" s="85"/>
      <c r="RFC13" s="85"/>
      <c r="RFD13" s="85"/>
      <c r="RFE13" s="85"/>
      <c r="RFF13" s="85"/>
      <c r="RFG13" s="85"/>
      <c r="RFH13" s="85"/>
      <c r="RFI13" s="85"/>
      <c r="RFJ13" s="85"/>
      <c r="RFK13" s="85"/>
      <c r="RFL13" s="85"/>
      <c r="RFM13" s="85"/>
      <c r="RFN13" s="85"/>
      <c r="RFO13" s="85"/>
      <c r="RFP13" s="85"/>
      <c r="RFQ13" s="85"/>
      <c r="RFR13" s="85"/>
      <c r="RFS13" s="85"/>
      <c r="RFT13" s="85"/>
      <c r="RFU13" s="85"/>
      <c r="RFV13" s="85"/>
      <c r="RFW13" s="85"/>
      <c r="RFX13" s="85"/>
      <c r="RFY13" s="85"/>
      <c r="RFZ13" s="85"/>
      <c r="RGA13" s="85"/>
      <c r="RGB13" s="85"/>
      <c r="RGC13" s="85"/>
      <c r="RGD13" s="85"/>
      <c r="RGE13" s="85"/>
      <c r="RGF13" s="85"/>
      <c r="RGG13" s="85"/>
      <c r="RGH13" s="85"/>
      <c r="RGI13" s="85"/>
      <c r="RGJ13" s="85"/>
      <c r="RGK13" s="85"/>
      <c r="RGL13" s="85"/>
      <c r="RGM13" s="85"/>
      <c r="RGN13" s="85"/>
      <c r="RGO13" s="85"/>
      <c r="RGP13" s="85"/>
      <c r="RGQ13" s="85"/>
      <c r="RGR13" s="85"/>
      <c r="RGS13" s="85"/>
      <c r="RGT13" s="85"/>
      <c r="RGU13" s="85"/>
      <c r="RGV13" s="85"/>
      <c r="RGW13" s="85"/>
      <c r="RGX13" s="85"/>
      <c r="RGY13" s="85"/>
      <c r="RGZ13" s="85"/>
      <c r="RHA13" s="85"/>
      <c r="RHB13" s="85"/>
      <c r="RHC13" s="85"/>
      <c r="RHD13" s="85"/>
      <c r="RHE13" s="85"/>
      <c r="RHF13" s="85"/>
      <c r="RHG13" s="85"/>
      <c r="RHH13" s="85"/>
      <c r="RHI13" s="85"/>
      <c r="RHJ13" s="85"/>
      <c r="RHK13" s="85"/>
      <c r="RHL13" s="85"/>
      <c r="RHM13" s="85"/>
      <c r="RHN13" s="85"/>
      <c r="RHO13" s="85"/>
      <c r="RHP13" s="85"/>
      <c r="RHQ13" s="85"/>
      <c r="RHR13" s="85"/>
      <c r="RHS13" s="85"/>
      <c r="RHT13" s="85"/>
      <c r="RHU13" s="85"/>
      <c r="RHV13" s="85"/>
      <c r="RHW13" s="85"/>
      <c r="RHX13" s="85"/>
      <c r="RHY13" s="85"/>
      <c r="RHZ13" s="85"/>
      <c r="RIA13" s="85"/>
      <c r="RIB13" s="85"/>
      <c r="RIC13" s="85"/>
      <c r="RID13" s="85"/>
      <c r="RIE13" s="85"/>
      <c r="RIF13" s="85"/>
      <c r="RIG13" s="85"/>
      <c r="RIH13" s="85"/>
      <c r="RII13" s="85"/>
      <c r="RIJ13" s="85"/>
      <c r="RIK13" s="85"/>
      <c r="RIL13" s="85"/>
      <c r="RIM13" s="85"/>
      <c r="RIN13" s="85"/>
      <c r="RIO13" s="85"/>
      <c r="RIP13" s="85"/>
      <c r="RIQ13" s="85"/>
      <c r="RIR13" s="85"/>
      <c r="RIS13" s="85"/>
      <c r="RIT13" s="85"/>
      <c r="RIU13" s="85"/>
      <c r="RIV13" s="85"/>
      <c r="RIW13" s="85"/>
      <c r="RIX13" s="85"/>
      <c r="RIY13" s="85"/>
      <c r="RIZ13" s="85"/>
      <c r="RJA13" s="85"/>
      <c r="RJB13" s="85"/>
      <c r="RJC13" s="85"/>
      <c r="RJD13" s="85"/>
      <c r="RJE13" s="85"/>
      <c r="RJF13" s="85"/>
      <c r="RJG13" s="85"/>
      <c r="RJH13" s="85"/>
      <c r="RJI13" s="85"/>
      <c r="RJJ13" s="85"/>
      <c r="RJK13" s="85"/>
      <c r="RJL13" s="85"/>
      <c r="RJM13" s="85"/>
      <c r="RJN13" s="85"/>
      <c r="RJO13" s="85"/>
      <c r="RJP13" s="85"/>
      <c r="RJQ13" s="85"/>
      <c r="RJR13" s="85"/>
      <c r="RJS13" s="85"/>
      <c r="RJT13" s="85"/>
      <c r="RJU13" s="85"/>
      <c r="RJV13" s="85"/>
      <c r="RJW13" s="85"/>
      <c r="RJX13" s="85"/>
      <c r="RJY13" s="85"/>
      <c r="RJZ13" s="85"/>
      <c r="RKA13" s="85"/>
      <c r="RKB13" s="85"/>
      <c r="RKC13" s="85"/>
      <c r="RKD13" s="85"/>
      <c r="RKE13" s="85"/>
      <c r="RKF13" s="85"/>
      <c r="RKG13" s="85"/>
      <c r="RKH13" s="85"/>
      <c r="RKI13" s="85"/>
      <c r="RKJ13" s="85"/>
      <c r="RKK13" s="85"/>
      <c r="RKL13" s="85"/>
      <c r="RKM13" s="85"/>
      <c r="RKN13" s="85"/>
      <c r="RKO13" s="85"/>
      <c r="RKP13" s="85"/>
      <c r="RKQ13" s="85"/>
      <c r="RKR13" s="85"/>
      <c r="RKS13" s="85"/>
      <c r="RKT13" s="85"/>
      <c r="RKU13" s="85"/>
      <c r="RKV13" s="85"/>
      <c r="RKW13" s="85"/>
      <c r="RKX13" s="85"/>
      <c r="RKY13" s="85"/>
      <c r="RKZ13" s="85"/>
      <c r="RLA13" s="85"/>
      <c r="RLB13" s="85"/>
      <c r="RLC13" s="85"/>
      <c r="RLD13" s="85"/>
      <c r="RLE13" s="85"/>
      <c r="RLF13" s="85"/>
      <c r="RLG13" s="85"/>
      <c r="RLH13" s="85"/>
      <c r="RLI13" s="85"/>
      <c r="RLJ13" s="85"/>
      <c r="RLK13" s="85"/>
      <c r="RLL13" s="85"/>
      <c r="RLM13" s="85"/>
      <c r="RLN13" s="85"/>
      <c r="RLO13" s="85"/>
      <c r="RLP13" s="85"/>
      <c r="RLQ13" s="85"/>
      <c r="RLR13" s="85"/>
      <c r="RLS13" s="85"/>
      <c r="RLT13" s="85"/>
      <c r="RLU13" s="85"/>
      <c r="RLV13" s="85"/>
      <c r="RLW13" s="85"/>
      <c r="RLX13" s="85"/>
      <c r="RLY13" s="85"/>
      <c r="RLZ13" s="85"/>
      <c r="RMA13" s="85"/>
      <c r="RMB13" s="85"/>
      <c r="RMC13" s="85"/>
      <c r="RMD13" s="85"/>
      <c r="RME13" s="85"/>
      <c r="RMF13" s="85"/>
      <c r="RMG13" s="85"/>
      <c r="RMH13" s="85"/>
      <c r="RMI13" s="85"/>
      <c r="RMJ13" s="85"/>
      <c r="RMK13" s="85"/>
      <c r="RML13" s="85"/>
      <c r="RMM13" s="85"/>
      <c r="RMN13" s="85"/>
      <c r="RMO13" s="85"/>
      <c r="RMP13" s="85"/>
      <c r="RMQ13" s="85"/>
      <c r="RMR13" s="85"/>
      <c r="RMS13" s="85"/>
      <c r="RMT13" s="85"/>
      <c r="RMU13" s="85"/>
      <c r="RMV13" s="85"/>
      <c r="RMW13" s="85"/>
      <c r="RMX13" s="85"/>
      <c r="RMY13" s="85"/>
      <c r="RMZ13" s="85"/>
      <c r="RNA13" s="85"/>
      <c r="RNB13" s="85"/>
      <c r="RNC13" s="85"/>
      <c r="RND13" s="85"/>
      <c r="RNE13" s="85"/>
      <c r="RNF13" s="85"/>
      <c r="RNG13" s="85"/>
      <c r="RNH13" s="85"/>
      <c r="RNI13" s="85"/>
      <c r="RNJ13" s="85"/>
      <c r="RNK13" s="85"/>
      <c r="RNL13" s="85"/>
      <c r="RNM13" s="85"/>
      <c r="RNN13" s="85"/>
      <c r="RNO13" s="85"/>
      <c r="RNP13" s="85"/>
      <c r="RNQ13" s="85"/>
      <c r="RNR13" s="85"/>
      <c r="RNS13" s="85"/>
      <c r="RNT13" s="85"/>
      <c r="RNU13" s="85"/>
      <c r="RNV13" s="85"/>
      <c r="RNW13" s="85"/>
      <c r="RNX13" s="85"/>
      <c r="RNY13" s="85"/>
      <c r="RNZ13" s="85"/>
      <c r="ROA13" s="85"/>
      <c r="ROB13" s="85"/>
      <c r="ROC13" s="85"/>
      <c r="ROD13" s="85"/>
      <c r="ROE13" s="85"/>
      <c r="ROF13" s="85"/>
      <c r="ROG13" s="85"/>
      <c r="ROH13" s="85"/>
      <c r="ROI13" s="85"/>
      <c r="ROJ13" s="85"/>
      <c r="ROK13" s="85"/>
      <c r="ROL13" s="85"/>
      <c r="ROM13" s="85"/>
      <c r="RON13" s="85"/>
      <c r="ROO13" s="85"/>
      <c r="ROP13" s="85"/>
      <c r="ROQ13" s="85"/>
      <c r="ROR13" s="85"/>
      <c r="ROS13" s="85"/>
      <c r="ROT13" s="85"/>
      <c r="ROU13" s="85"/>
      <c r="ROV13" s="85"/>
      <c r="ROW13" s="85"/>
      <c r="ROX13" s="85"/>
      <c r="ROY13" s="85"/>
      <c r="ROZ13" s="85"/>
      <c r="RPA13" s="85"/>
      <c r="RPB13" s="85"/>
      <c r="RPC13" s="85"/>
      <c r="RPD13" s="85"/>
      <c r="RPE13" s="85"/>
      <c r="RPF13" s="85"/>
      <c r="RPG13" s="85"/>
      <c r="RPH13" s="85"/>
      <c r="RPI13" s="85"/>
      <c r="RPJ13" s="85"/>
      <c r="RPK13" s="85"/>
      <c r="RPL13" s="85"/>
      <c r="RPM13" s="85"/>
      <c r="RPN13" s="85"/>
      <c r="RPO13" s="85"/>
      <c r="RPP13" s="85"/>
      <c r="RPQ13" s="85"/>
      <c r="RPR13" s="85"/>
      <c r="RPS13" s="85"/>
      <c r="RPT13" s="85"/>
      <c r="RPU13" s="85"/>
      <c r="RPV13" s="85"/>
      <c r="RPW13" s="85"/>
      <c r="RPX13" s="85"/>
      <c r="RPY13" s="85"/>
      <c r="RPZ13" s="85"/>
      <c r="RQA13" s="85"/>
      <c r="RQB13" s="85"/>
      <c r="RQC13" s="85"/>
      <c r="RQD13" s="85"/>
      <c r="RQE13" s="85"/>
      <c r="RQF13" s="85"/>
      <c r="RQG13" s="85"/>
      <c r="RQH13" s="85"/>
      <c r="RQI13" s="85"/>
      <c r="RQJ13" s="85"/>
      <c r="RQK13" s="85"/>
      <c r="RQL13" s="85"/>
      <c r="RQM13" s="85"/>
      <c r="RQN13" s="85"/>
      <c r="RQO13" s="85"/>
      <c r="RQP13" s="85"/>
      <c r="RQQ13" s="85"/>
      <c r="RQR13" s="85"/>
      <c r="RQS13" s="85"/>
      <c r="RQT13" s="85"/>
      <c r="RQU13" s="85"/>
      <c r="RQV13" s="85"/>
      <c r="RQW13" s="85"/>
      <c r="RQX13" s="85"/>
      <c r="RQY13" s="85"/>
      <c r="RQZ13" s="85"/>
      <c r="RRA13" s="85"/>
      <c r="RRB13" s="85"/>
      <c r="RRC13" s="85"/>
      <c r="RRD13" s="85"/>
      <c r="RRE13" s="85"/>
      <c r="RRF13" s="85"/>
      <c r="RRG13" s="85"/>
      <c r="RRH13" s="85"/>
      <c r="RRI13" s="85"/>
      <c r="RRJ13" s="85"/>
      <c r="RRK13" s="85"/>
      <c r="RRL13" s="85"/>
      <c r="RRM13" s="85"/>
      <c r="RRN13" s="85"/>
      <c r="RRO13" s="85"/>
      <c r="RRP13" s="85"/>
      <c r="RRQ13" s="85"/>
      <c r="RRR13" s="85"/>
      <c r="RRS13" s="85"/>
      <c r="RRT13" s="85"/>
      <c r="RRU13" s="85"/>
      <c r="RRV13" s="85"/>
      <c r="RRW13" s="85"/>
      <c r="RRX13" s="85"/>
      <c r="RRY13" s="85"/>
      <c r="RRZ13" s="85"/>
      <c r="RSA13" s="85"/>
      <c r="RSB13" s="85"/>
      <c r="RSC13" s="85"/>
      <c r="RSD13" s="85"/>
      <c r="RSE13" s="85"/>
      <c r="RSF13" s="85"/>
      <c r="RSG13" s="85"/>
      <c r="RSH13" s="85"/>
      <c r="RSI13" s="85"/>
      <c r="RSJ13" s="85"/>
      <c r="RSK13" s="85"/>
      <c r="RSL13" s="85"/>
      <c r="RSM13" s="85"/>
      <c r="RSN13" s="85"/>
      <c r="RSO13" s="85"/>
      <c r="RSP13" s="85"/>
      <c r="RSQ13" s="85"/>
      <c r="RSR13" s="85"/>
      <c r="RSS13" s="85"/>
      <c r="RST13" s="85"/>
      <c r="RSU13" s="85"/>
      <c r="RSV13" s="85"/>
      <c r="RSW13" s="85"/>
      <c r="RSX13" s="85"/>
      <c r="RSY13" s="85"/>
      <c r="RSZ13" s="85"/>
      <c r="RTA13" s="85"/>
      <c r="RTB13" s="85"/>
      <c r="RTC13" s="85"/>
      <c r="RTD13" s="85"/>
      <c r="RTE13" s="85"/>
      <c r="RTF13" s="85"/>
      <c r="RTG13" s="85"/>
      <c r="RTH13" s="85"/>
      <c r="RTI13" s="85"/>
      <c r="RTJ13" s="85"/>
      <c r="RTK13" s="85"/>
      <c r="RTL13" s="85"/>
      <c r="RTM13" s="85"/>
      <c r="RTN13" s="85"/>
      <c r="RTO13" s="85"/>
      <c r="RTP13" s="85"/>
      <c r="RTQ13" s="85"/>
      <c r="RTR13" s="85"/>
      <c r="RTS13" s="85"/>
      <c r="RTT13" s="85"/>
      <c r="RTU13" s="85"/>
      <c r="RTV13" s="85"/>
      <c r="RTW13" s="85"/>
      <c r="RTX13" s="85"/>
      <c r="RTY13" s="85"/>
      <c r="RTZ13" s="85"/>
      <c r="RUA13" s="85"/>
      <c r="RUB13" s="85"/>
      <c r="RUC13" s="85"/>
      <c r="RUD13" s="85"/>
      <c r="RUE13" s="85"/>
      <c r="RUF13" s="85"/>
      <c r="RUG13" s="85"/>
      <c r="RUH13" s="85"/>
      <c r="RUI13" s="85"/>
      <c r="RUJ13" s="85"/>
      <c r="RUK13" s="85"/>
      <c r="RUL13" s="85"/>
      <c r="RUM13" s="85"/>
      <c r="RUN13" s="85"/>
      <c r="RUO13" s="85"/>
      <c r="RUP13" s="85"/>
      <c r="RUQ13" s="85"/>
      <c r="RUR13" s="85"/>
      <c r="RUS13" s="85"/>
      <c r="RUT13" s="85"/>
      <c r="RUU13" s="85"/>
      <c r="RUV13" s="85"/>
      <c r="RUW13" s="85"/>
      <c r="RUX13" s="85"/>
      <c r="RUY13" s="85"/>
      <c r="RUZ13" s="85"/>
      <c r="RVA13" s="85"/>
      <c r="RVB13" s="85"/>
      <c r="RVC13" s="85"/>
      <c r="RVD13" s="85"/>
      <c r="RVE13" s="85"/>
      <c r="RVF13" s="85"/>
      <c r="RVG13" s="85"/>
      <c r="RVH13" s="85"/>
      <c r="RVI13" s="85"/>
      <c r="RVJ13" s="85"/>
      <c r="RVK13" s="85"/>
      <c r="RVL13" s="85"/>
      <c r="RVM13" s="85"/>
      <c r="RVN13" s="85"/>
      <c r="RVO13" s="85"/>
      <c r="RVP13" s="85"/>
      <c r="RVQ13" s="85"/>
      <c r="RVR13" s="85"/>
      <c r="RVS13" s="85"/>
      <c r="RVT13" s="85"/>
      <c r="RVU13" s="85"/>
      <c r="RVV13" s="85"/>
      <c r="RVW13" s="85"/>
      <c r="RVX13" s="85"/>
      <c r="RVY13" s="85"/>
      <c r="RVZ13" s="85"/>
      <c r="RWA13" s="85"/>
      <c r="RWB13" s="85"/>
      <c r="RWC13" s="85"/>
      <c r="RWD13" s="85"/>
      <c r="RWE13" s="85"/>
      <c r="RWF13" s="85"/>
      <c r="RWG13" s="85"/>
      <c r="RWH13" s="85"/>
      <c r="RWI13" s="85"/>
      <c r="RWJ13" s="85"/>
      <c r="RWK13" s="85"/>
      <c r="RWL13" s="85"/>
      <c r="RWM13" s="85"/>
      <c r="RWN13" s="85"/>
      <c r="RWO13" s="85"/>
      <c r="RWP13" s="85"/>
      <c r="RWQ13" s="85"/>
      <c r="RWR13" s="85"/>
      <c r="RWS13" s="85"/>
      <c r="RWT13" s="85"/>
      <c r="RWU13" s="85"/>
      <c r="RWV13" s="85"/>
      <c r="RWW13" s="85"/>
      <c r="RWX13" s="85"/>
      <c r="RWY13" s="85"/>
      <c r="RWZ13" s="85"/>
      <c r="RXA13" s="85"/>
      <c r="RXB13" s="85"/>
      <c r="RXC13" s="85"/>
      <c r="RXD13" s="85"/>
      <c r="RXE13" s="85"/>
      <c r="RXF13" s="85"/>
      <c r="RXG13" s="85"/>
      <c r="RXH13" s="85"/>
      <c r="RXI13" s="85"/>
      <c r="RXJ13" s="85"/>
      <c r="RXK13" s="85"/>
      <c r="RXL13" s="85"/>
      <c r="RXM13" s="85"/>
      <c r="RXN13" s="85"/>
      <c r="RXO13" s="85"/>
      <c r="RXP13" s="85"/>
      <c r="RXQ13" s="85"/>
      <c r="RXR13" s="85"/>
      <c r="RXS13" s="85"/>
      <c r="RXT13" s="85"/>
      <c r="RXU13" s="85"/>
      <c r="RXV13" s="85"/>
      <c r="RXW13" s="85"/>
      <c r="RXX13" s="85"/>
      <c r="RXY13" s="85"/>
      <c r="RXZ13" s="85"/>
      <c r="RYA13" s="85"/>
      <c r="RYB13" s="85"/>
      <c r="RYC13" s="85"/>
      <c r="RYD13" s="85"/>
      <c r="RYE13" s="85"/>
      <c r="RYF13" s="85"/>
      <c r="RYG13" s="85"/>
      <c r="RYH13" s="85"/>
      <c r="RYI13" s="85"/>
      <c r="RYJ13" s="85"/>
      <c r="RYK13" s="85"/>
      <c r="RYL13" s="85"/>
      <c r="RYM13" s="85"/>
      <c r="RYN13" s="85"/>
      <c r="RYO13" s="85"/>
      <c r="RYP13" s="85"/>
      <c r="RYQ13" s="85"/>
      <c r="RYR13" s="85"/>
      <c r="RYS13" s="85"/>
      <c r="RYT13" s="85"/>
      <c r="RYU13" s="85"/>
      <c r="RYV13" s="85"/>
      <c r="RYW13" s="85"/>
      <c r="RYX13" s="85"/>
      <c r="RYY13" s="85"/>
      <c r="RYZ13" s="85"/>
      <c r="RZA13" s="85"/>
      <c r="RZB13" s="85"/>
      <c r="RZC13" s="85"/>
      <c r="RZD13" s="85"/>
      <c r="RZE13" s="85"/>
      <c r="RZF13" s="85"/>
      <c r="RZG13" s="85"/>
      <c r="RZH13" s="85"/>
      <c r="RZI13" s="85"/>
      <c r="RZJ13" s="85"/>
      <c r="RZK13" s="85"/>
      <c r="RZL13" s="85"/>
      <c r="RZM13" s="85"/>
      <c r="RZN13" s="85"/>
      <c r="RZO13" s="85"/>
      <c r="RZP13" s="85"/>
      <c r="RZQ13" s="85"/>
      <c r="RZR13" s="85"/>
      <c r="RZS13" s="85"/>
      <c r="RZT13" s="85"/>
      <c r="RZU13" s="85"/>
      <c r="RZV13" s="85"/>
      <c r="RZW13" s="85"/>
      <c r="RZX13" s="85"/>
      <c r="RZY13" s="85"/>
      <c r="RZZ13" s="85"/>
      <c r="SAA13" s="85"/>
      <c r="SAB13" s="85"/>
      <c r="SAC13" s="85"/>
      <c r="SAD13" s="85"/>
      <c r="SAE13" s="85"/>
      <c r="SAF13" s="85"/>
      <c r="SAG13" s="85"/>
      <c r="SAH13" s="85"/>
      <c r="SAI13" s="85"/>
      <c r="SAJ13" s="85"/>
      <c r="SAK13" s="85"/>
      <c r="SAL13" s="85"/>
      <c r="SAM13" s="85"/>
      <c r="SAN13" s="85"/>
      <c r="SAO13" s="85"/>
      <c r="SAP13" s="85"/>
      <c r="SAQ13" s="85"/>
      <c r="SAR13" s="85"/>
      <c r="SAS13" s="85"/>
      <c r="SAT13" s="85"/>
      <c r="SAU13" s="85"/>
      <c r="SAV13" s="85"/>
      <c r="SAW13" s="85"/>
      <c r="SAX13" s="85"/>
      <c r="SAY13" s="85"/>
      <c r="SAZ13" s="85"/>
      <c r="SBA13" s="85"/>
      <c r="SBB13" s="85"/>
      <c r="SBC13" s="85"/>
      <c r="SBD13" s="85"/>
      <c r="SBE13" s="85"/>
      <c r="SBF13" s="85"/>
      <c r="SBG13" s="85"/>
      <c r="SBH13" s="85"/>
      <c r="SBI13" s="85"/>
      <c r="SBJ13" s="85"/>
      <c r="SBK13" s="85"/>
      <c r="SBL13" s="85"/>
      <c r="SBM13" s="85"/>
      <c r="SBN13" s="85"/>
      <c r="SBO13" s="85"/>
      <c r="SBP13" s="85"/>
      <c r="SBQ13" s="85"/>
      <c r="SBR13" s="85"/>
      <c r="SBS13" s="85"/>
      <c r="SBT13" s="85"/>
      <c r="SBU13" s="85"/>
      <c r="SBV13" s="85"/>
      <c r="SBW13" s="85"/>
      <c r="SBX13" s="85"/>
      <c r="SBY13" s="85"/>
      <c r="SBZ13" s="85"/>
      <c r="SCA13" s="85"/>
      <c r="SCB13" s="85"/>
      <c r="SCC13" s="85"/>
      <c r="SCD13" s="85"/>
      <c r="SCE13" s="85"/>
      <c r="SCF13" s="85"/>
      <c r="SCG13" s="85"/>
      <c r="SCH13" s="85"/>
      <c r="SCI13" s="85"/>
      <c r="SCJ13" s="85"/>
      <c r="SCK13" s="85"/>
      <c r="SCL13" s="85"/>
      <c r="SCM13" s="85"/>
      <c r="SCN13" s="85"/>
      <c r="SCO13" s="85"/>
      <c r="SCP13" s="85"/>
      <c r="SCQ13" s="85"/>
      <c r="SCR13" s="85"/>
      <c r="SCS13" s="85"/>
      <c r="SCT13" s="85"/>
      <c r="SCU13" s="85"/>
      <c r="SCV13" s="85"/>
      <c r="SCW13" s="85"/>
      <c r="SCX13" s="85"/>
      <c r="SCY13" s="85"/>
      <c r="SCZ13" s="85"/>
      <c r="SDA13" s="85"/>
      <c r="SDB13" s="85"/>
      <c r="SDC13" s="85"/>
      <c r="SDD13" s="85"/>
      <c r="SDE13" s="85"/>
      <c r="SDF13" s="85"/>
      <c r="SDG13" s="85"/>
      <c r="SDH13" s="85"/>
      <c r="SDI13" s="85"/>
      <c r="SDJ13" s="85"/>
      <c r="SDK13" s="85"/>
      <c r="SDL13" s="85"/>
      <c r="SDM13" s="85"/>
      <c r="SDN13" s="85"/>
      <c r="SDO13" s="85"/>
      <c r="SDP13" s="85"/>
      <c r="SDQ13" s="85"/>
      <c r="SDR13" s="85"/>
      <c r="SDS13" s="85"/>
      <c r="SDT13" s="85"/>
      <c r="SDU13" s="85"/>
      <c r="SDV13" s="85"/>
      <c r="SDW13" s="85"/>
      <c r="SDX13" s="85"/>
      <c r="SDY13" s="85"/>
      <c r="SDZ13" s="85"/>
      <c r="SEA13" s="85"/>
      <c r="SEB13" s="85"/>
      <c r="SEC13" s="85"/>
      <c r="SED13" s="85"/>
      <c r="SEE13" s="85"/>
      <c r="SEF13" s="85"/>
      <c r="SEG13" s="85"/>
      <c r="SEH13" s="85"/>
      <c r="SEI13" s="85"/>
      <c r="SEJ13" s="85"/>
      <c r="SEK13" s="85"/>
      <c r="SEL13" s="85"/>
      <c r="SEM13" s="85"/>
      <c r="SEN13" s="85"/>
      <c r="SEO13" s="85"/>
      <c r="SEP13" s="85"/>
      <c r="SEQ13" s="85"/>
      <c r="SER13" s="85"/>
      <c r="SES13" s="85"/>
      <c r="SET13" s="85"/>
      <c r="SEU13" s="85"/>
      <c r="SEV13" s="85"/>
      <c r="SEW13" s="85"/>
      <c r="SEX13" s="85"/>
      <c r="SEY13" s="85"/>
      <c r="SEZ13" s="85"/>
      <c r="SFA13" s="85"/>
      <c r="SFB13" s="85"/>
      <c r="SFC13" s="85"/>
      <c r="SFD13" s="85"/>
      <c r="SFE13" s="85"/>
      <c r="SFF13" s="85"/>
      <c r="SFG13" s="85"/>
      <c r="SFH13" s="85"/>
      <c r="SFI13" s="85"/>
      <c r="SFJ13" s="85"/>
      <c r="SFK13" s="85"/>
      <c r="SFL13" s="85"/>
      <c r="SFM13" s="85"/>
      <c r="SFN13" s="85"/>
      <c r="SFO13" s="85"/>
      <c r="SFP13" s="85"/>
      <c r="SFQ13" s="85"/>
      <c r="SFR13" s="85"/>
      <c r="SFS13" s="85"/>
      <c r="SFT13" s="85"/>
      <c r="SFU13" s="85"/>
      <c r="SFV13" s="85"/>
      <c r="SFW13" s="85"/>
      <c r="SFX13" s="85"/>
      <c r="SFY13" s="85"/>
      <c r="SFZ13" s="85"/>
      <c r="SGA13" s="85"/>
      <c r="SGB13" s="85"/>
      <c r="SGC13" s="85"/>
      <c r="SGD13" s="85"/>
      <c r="SGE13" s="85"/>
      <c r="SGF13" s="85"/>
      <c r="SGG13" s="85"/>
      <c r="SGH13" s="85"/>
      <c r="SGI13" s="85"/>
      <c r="SGJ13" s="85"/>
      <c r="SGK13" s="85"/>
      <c r="SGL13" s="85"/>
      <c r="SGM13" s="85"/>
      <c r="SGN13" s="85"/>
      <c r="SGO13" s="85"/>
      <c r="SGP13" s="85"/>
      <c r="SGQ13" s="85"/>
      <c r="SGR13" s="85"/>
      <c r="SGS13" s="85"/>
      <c r="SGT13" s="85"/>
      <c r="SGU13" s="85"/>
      <c r="SGV13" s="85"/>
      <c r="SGW13" s="85"/>
      <c r="SGX13" s="85"/>
      <c r="SGY13" s="85"/>
      <c r="SGZ13" s="85"/>
      <c r="SHA13" s="85"/>
      <c r="SHB13" s="85"/>
      <c r="SHC13" s="85"/>
      <c r="SHD13" s="85"/>
      <c r="SHE13" s="85"/>
      <c r="SHF13" s="85"/>
      <c r="SHG13" s="85"/>
      <c r="SHH13" s="85"/>
      <c r="SHI13" s="85"/>
      <c r="SHJ13" s="85"/>
      <c r="SHK13" s="85"/>
      <c r="SHL13" s="85"/>
      <c r="SHM13" s="85"/>
      <c r="SHN13" s="85"/>
      <c r="SHO13" s="85"/>
      <c r="SHP13" s="85"/>
      <c r="SHQ13" s="85"/>
      <c r="SHR13" s="85"/>
      <c r="SHS13" s="85"/>
      <c r="SHT13" s="85"/>
      <c r="SHU13" s="85"/>
      <c r="SHV13" s="85"/>
      <c r="SHW13" s="85"/>
      <c r="SHX13" s="85"/>
      <c r="SHY13" s="85"/>
      <c r="SHZ13" s="85"/>
      <c r="SIA13" s="85"/>
      <c r="SIB13" s="85"/>
      <c r="SIC13" s="85"/>
      <c r="SID13" s="85"/>
      <c r="SIE13" s="85"/>
      <c r="SIF13" s="85"/>
      <c r="SIG13" s="85"/>
      <c r="SIH13" s="85"/>
      <c r="SII13" s="85"/>
      <c r="SIJ13" s="85"/>
      <c r="SIK13" s="85"/>
      <c r="SIL13" s="85"/>
      <c r="SIM13" s="85"/>
      <c r="SIN13" s="85"/>
      <c r="SIO13" s="85"/>
      <c r="SIP13" s="85"/>
      <c r="SIQ13" s="85"/>
      <c r="SIR13" s="85"/>
      <c r="SIS13" s="85"/>
      <c r="SIT13" s="85"/>
      <c r="SIU13" s="85"/>
      <c r="SIV13" s="85"/>
      <c r="SIW13" s="85"/>
      <c r="SIX13" s="85"/>
      <c r="SIY13" s="85"/>
      <c r="SIZ13" s="85"/>
      <c r="SJA13" s="85"/>
      <c r="SJB13" s="85"/>
      <c r="SJC13" s="85"/>
      <c r="SJD13" s="85"/>
      <c r="SJE13" s="85"/>
      <c r="SJF13" s="85"/>
      <c r="SJG13" s="85"/>
      <c r="SJH13" s="85"/>
      <c r="SJI13" s="85"/>
      <c r="SJJ13" s="85"/>
      <c r="SJK13" s="85"/>
      <c r="SJL13" s="85"/>
      <c r="SJM13" s="85"/>
      <c r="SJN13" s="85"/>
      <c r="SJO13" s="85"/>
      <c r="SJP13" s="85"/>
      <c r="SJQ13" s="85"/>
      <c r="SJR13" s="85"/>
      <c r="SJS13" s="85"/>
      <c r="SJT13" s="85"/>
      <c r="SJU13" s="85"/>
      <c r="SJV13" s="85"/>
      <c r="SJW13" s="85"/>
      <c r="SJX13" s="85"/>
      <c r="SJY13" s="85"/>
      <c r="SJZ13" s="85"/>
      <c r="SKA13" s="85"/>
      <c r="SKB13" s="85"/>
      <c r="SKC13" s="85"/>
      <c r="SKD13" s="85"/>
      <c r="SKE13" s="85"/>
      <c r="SKF13" s="85"/>
      <c r="SKG13" s="85"/>
      <c r="SKH13" s="85"/>
      <c r="SKI13" s="85"/>
      <c r="SKJ13" s="85"/>
      <c r="SKK13" s="85"/>
      <c r="SKL13" s="85"/>
      <c r="SKM13" s="85"/>
      <c r="SKN13" s="85"/>
      <c r="SKO13" s="85"/>
      <c r="SKP13" s="85"/>
      <c r="SKQ13" s="85"/>
      <c r="SKR13" s="85"/>
      <c r="SKS13" s="85"/>
      <c r="SKT13" s="85"/>
      <c r="SKU13" s="85"/>
      <c r="SKV13" s="85"/>
      <c r="SKW13" s="85"/>
      <c r="SKX13" s="85"/>
      <c r="SKY13" s="85"/>
      <c r="SKZ13" s="85"/>
      <c r="SLA13" s="85"/>
      <c r="SLB13" s="85"/>
      <c r="SLC13" s="85"/>
      <c r="SLD13" s="85"/>
      <c r="SLE13" s="85"/>
      <c r="SLF13" s="85"/>
      <c r="SLG13" s="85"/>
      <c r="SLH13" s="85"/>
      <c r="SLI13" s="85"/>
      <c r="SLJ13" s="85"/>
      <c r="SLK13" s="85"/>
      <c r="SLL13" s="85"/>
      <c r="SLM13" s="85"/>
      <c r="SLN13" s="85"/>
      <c r="SLO13" s="85"/>
      <c r="SLP13" s="85"/>
      <c r="SLQ13" s="85"/>
      <c r="SLR13" s="85"/>
      <c r="SLS13" s="85"/>
      <c r="SLT13" s="85"/>
      <c r="SLU13" s="85"/>
      <c r="SLV13" s="85"/>
      <c r="SLW13" s="85"/>
      <c r="SLX13" s="85"/>
      <c r="SLY13" s="85"/>
      <c r="SLZ13" s="85"/>
      <c r="SMA13" s="85"/>
      <c r="SMB13" s="85"/>
      <c r="SMC13" s="85"/>
      <c r="SMD13" s="85"/>
      <c r="SME13" s="85"/>
      <c r="SMF13" s="85"/>
      <c r="SMG13" s="85"/>
      <c r="SMH13" s="85"/>
      <c r="SMI13" s="85"/>
      <c r="SMJ13" s="85"/>
      <c r="SMK13" s="85"/>
      <c r="SML13" s="85"/>
      <c r="SMM13" s="85"/>
      <c r="SMN13" s="85"/>
      <c r="SMO13" s="85"/>
      <c r="SMP13" s="85"/>
      <c r="SMQ13" s="85"/>
      <c r="SMR13" s="85"/>
      <c r="SMS13" s="85"/>
      <c r="SMT13" s="85"/>
      <c r="SMU13" s="85"/>
      <c r="SMV13" s="85"/>
      <c r="SMW13" s="85"/>
      <c r="SMX13" s="85"/>
      <c r="SMY13" s="85"/>
      <c r="SMZ13" s="85"/>
      <c r="SNA13" s="85"/>
      <c r="SNB13" s="85"/>
      <c r="SNC13" s="85"/>
      <c r="SND13" s="85"/>
      <c r="SNE13" s="85"/>
      <c r="SNF13" s="85"/>
      <c r="SNG13" s="85"/>
      <c r="SNH13" s="85"/>
      <c r="SNI13" s="85"/>
      <c r="SNJ13" s="85"/>
      <c r="SNK13" s="85"/>
      <c r="SNL13" s="85"/>
      <c r="SNM13" s="85"/>
      <c r="SNN13" s="85"/>
      <c r="SNO13" s="85"/>
      <c r="SNP13" s="85"/>
      <c r="SNQ13" s="85"/>
      <c r="SNR13" s="85"/>
      <c r="SNS13" s="85"/>
      <c r="SNT13" s="85"/>
      <c r="SNU13" s="85"/>
      <c r="SNV13" s="85"/>
      <c r="SNW13" s="85"/>
      <c r="SNX13" s="85"/>
      <c r="SNY13" s="85"/>
      <c r="SNZ13" s="85"/>
      <c r="SOA13" s="85"/>
      <c r="SOB13" s="85"/>
      <c r="SOC13" s="85"/>
      <c r="SOD13" s="85"/>
      <c r="SOE13" s="85"/>
      <c r="SOF13" s="85"/>
      <c r="SOG13" s="85"/>
      <c r="SOH13" s="85"/>
      <c r="SOI13" s="85"/>
      <c r="SOJ13" s="85"/>
      <c r="SOK13" s="85"/>
      <c r="SOL13" s="85"/>
      <c r="SOM13" s="85"/>
      <c r="SON13" s="85"/>
      <c r="SOO13" s="85"/>
      <c r="SOP13" s="85"/>
      <c r="SOQ13" s="85"/>
      <c r="SOR13" s="85"/>
      <c r="SOS13" s="85"/>
      <c r="SOT13" s="85"/>
      <c r="SOU13" s="85"/>
      <c r="SOV13" s="85"/>
      <c r="SOW13" s="85"/>
      <c r="SOX13" s="85"/>
      <c r="SOY13" s="85"/>
      <c r="SOZ13" s="85"/>
      <c r="SPA13" s="85"/>
      <c r="SPB13" s="85"/>
      <c r="SPC13" s="85"/>
      <c r="SPD13" s="85"/>
      <c r="SPE13" s="85"/>
      <c r="SPF13" s="85"/>
      <c r="SPG13" s="85"/>
      <c r="SPH13" s="85"/>
      <c r="SPI13" s="85"/>
      <c r="SPJ13" s="85"/>
      <c r="SPK13" s="85"/>
      <c r="SPL13" s="85"/>
      <c r="SPM13" s="85"/>
      <c r="SPN13" s="85"/>
      <c r="SPO13" s="85"/>
      <c r="SPP13" s="85"/>
      <c r="SPQ13" s="85"/>
      <c r="SPR13" s="85"/>
      <c r="SPS13" s="85"/>
      <c r="SPT13" s="85"/>
      <c r="SPU13" s="85"/>
      <c r="SPV13" s="85"/>
      <c r="SPW13" s="85"/>
      <c r="SPX13" s="85"/>
      <c r="SPY13" s="85"/>
      <c r="SPZ13" s="85"/>
      <c r="SQA13" s="85"/>
      <c r="SQB13" s="85"/>
      <c r="SQC13" s="85"/>
      <c r="SQD13" s="85"/>
      <c r="SQE13" s="85"/>
      <c r="SQF13" s="85"/>
      <c r="SQG13" s="85"/>
      <c r="SQH13" s="85"/>
      <c r="SQI13" s="85"/>
      <c r="SQJ13" s="85"/>
      <c r="SQK13" s="85"/>
      <c r="SQL13" s="85"/>
      <c r="SQM13" s="85"/>
      <c r="SQN13" s="85"/>
      <c r="SQO13" s="85"/>
      <c r="SQP13" s="85"/>
      <c r="SQQ13" s="85"/>
      <c r="SQR13" s="85"/>
      <c r="SQS13" s="85"/>
      <c r="SQT13" s="85"/>
      <c r="SQU13" s="85"/>
      <c r="SQV13" s="85"/>
      <c r="SQW13" s="85"/>
      <c r="SQX13" s="85"/>
      <c r="SQY13" s="85"/>
      <c r="SQZ13" s="85"/>
      <c r="SRA13" s="85"/>
      <c r="SRB13" s="85"/>
      <c r="SRC13" s="85"/>
      <c r="SRD13" s="85"/>
      <c r="SRE13" s="85"/>
      <c r="SRF13" s="85"/>
      <c r="SRG13" s="85"/>
      <c r="SRH13" s="85"/>
      <c r="SRI13" s="85"/>
      <c r="SRJ13" s="85"/>
      <c r="SRK13" s="85"/>
      <c r="SRL13" s="85"/>
      <c r="SRM13" s="85"/>
      <c r="SRN13" s="85"/>
      <c r="SRO13" s="85"/>
      <c r="SRP13" s="85"/>
      <c r="SRQ13" s="85"/>
      <c r="SRR13" s="85"/>
      <c r="SRS13" s="85"/>
      <c r="SRT13" s="85"/>
      <c r="SRU13" s="85"/>
      <c r="SRV13" s="85"/>
      <c r="SRW13" s="85"/>
      <c r="SRX13" s="85"/>
      <c r="SRY13" s="85"/>
      <c r="SRZ13" s="85"/>
      <c r="SSA13" s="85"/>
      <c r="SSB13" s="85"/>
      <c r="SSC13" s="85"/>
      <c r="SSD13" s="85"/>
      <c r="SSE13" s="85"/>
      <c r="SSF13" s="85"/>
      <c r="SSG13" s="85"/>
      <c r="SSH13" s="85"/>
      <c r="SSI13" s="85"/>
      <c r="SSJ13" s="85"/>
      <c r="SSK13" s="85"/>
      <c r="SSL13" s="85"/>
      <c r="SSM13" s="85"/>
      <c r="SSN13" s="85"/>
      <c r="SSO13" s="85"/>
      <c r="SSP13" s="85"/>
      <c r="SSQ13" s="85"/>
      <c r="SSR13" s="85"/>
      <c r="SSS13" s="85"/>
      <c r="SST13" s="85"/>
      <c r="SSU13" s="85"/>
      <c r="SSV13" s="85"/>
      <c r="SSW13" s="85"/>
      <c r="SSX13" s="85"/>
      <c r="SSY13" s="85"/>
      <c r="SSZ13" s="85"/>
      <c r="STA13" s="85"/>
      <c r="STB13" s="85"/>
      <c r="STC13" s="85"/>
      <c r="STD13" s="85"/>
      <c r="STE13" s="85"/>
      <c r="STF13" s="85"/>
      <c r="STG13" s="85"/>
      <c r="STH13" s="85"/>
      <c r="STI13" s="85"/>
      <c r="STJ13" s="85"/>
      <c r="STK13" s="85"/>
      <c r="STL13" s="85"/>
      <c r="STM13" s="85"/>
      <c r="STN13" s="85"/>
      <c r="STO13" s="85"/>
      <c r="STP13" s="85"/>
      <c r="STQ13" s="85"/>
      <c r="STR13" s="85"/>
      <c r="STS13" s="85"/>
      <c r="STT13" s="85"/>
      <c r="STU13" s="85"/>
      <c r="STV13" s="85"/>
      <c r="STW13" s="85"/>
      <c r="STX13" s="85"/>
      <c r="STY13" s="85"/>
      <c r="STZ13" s="85"/>
      <c r="SUA13" s="85"/>
      <c r="SUB13" s="85"/>
      <c r="SUC13" s="85"/>
      <c r="SUD13" s="85"/>
      <c r="SUE13" s="85"/>
      <c r="SUF13" s="85"/>
      <c r="SUG13" s="85"/>
      <c r="SUH13" s="85"/>
      <c r="SUI13" s="85"/>
      <c r="SUJ13" s="85"/>
      <c r="SUK13" s="85"/>
      <c r="SUL13" s="85"/>
      <c r="SUM13" s="85"/>
      <c r="SUN13" s="85"/>
      <c r="SUO13" s="85"/>
      <c r="SUP13" s="85"/>
      <c r="SUQ13" s="85"/>
      <c r="SUR13" s="85"/>
      <c r="SUS13" s="85"/>
      <c r="SUT13" s="85"/>
      <c r="SUU13" s="85"/>
      <c r="SUV13" s="85"/>
      <c r="SUW13" s="85"/>
      <c r="SUX13" s="85"/>
      <c r="SUY13" s="85"/>
      <c r="SUZ13" s="85"/>
      <c r="SVA13" s="85"/>
      <c r="SVB13" s="85"/>
      <c r="SVC13" s="85"/>
      <c r="SVD13" s="85"/>
      <c r="SVE13" s="85"/>
      <c r="SVF13" s="85"/>
      <c r="SVG13" s="85"/>
      <c r="SVH13" s="85"/>
      <c r="SVI13" s="85"/>
      <c r="SVJ13" s="85"/>
      <c r="SVK13" s="85"/>
      <c r="SVL13" s="85"/>
      <c r="SVM13" s="85"/>
      <c r="SVN13" s="85"/>
      <c r="SVO13" s="85"/>
      <c r="SVP13" s="85"/>
      <c r="SVQ13" s="85"/>
      <c r="SVR13" s="85"/>
      <c r="SVS13" s="85"/>
      <c r="SVT13" s="85"/>
      <c r="SVU13" s="85"/>
      <c r="SVV13" s="85"/>
      <c r="SVW13" s="85"/>
      <c r="SVX13" s="85"/>
      <c r="SVY13" s="85"/>
      <c r="SVZ13" s="85"/>
      <c r="SWA13" s="85"/>
      <c r="SWB13" s="85"/>
      <c r="SWC13" s="85"/>
      <c r="SWD13" s="85"/>
      <c r="SWE13" s="85"/>
      <c r="SWF13" s="85"/>
      <c r="SWG13" s="85"/>
      <c r="SWH13" s="85"/>
      <c r="SWI13" s="85"/>
      <c r="SWJ13" s="85"/>
      <c r="SWK13" s="85"/>
      <c r="SWL13" s="85"/>
      <c r="SWM13" s="85"/>
      <c r="SWN13" s="85"/>
      <c r="SWO13" s="85"/>
      <c r="SWP13" s="85"/>
      <c r="SWQ13" s="85"/>
      <c r="SWR13" s="85"/>
      <c r="SWS13" s="85"/>
      <c r="SWT13" s="85"/>
      <c r="SWU13" s="85"/>
      <c r="SWV13" s="85"/>
      <c r="SWW13" s="85"/>
      <c r="SWX13" s="85"/>
      <c r="SWY13" s="85"/>
      <c r="SWZ13" s="85"/>
      <c r="SXA13" s="85"/>
      <c r="SXB13" s="85"/>
      <c r="SXC13" s="85"/>
      <c r="SXD13" s="85"/>
      <c r="SXE13" s="85"/>
      <c r="SXF13" s="85"/>
      <c r="SXG13" s="85"/>
      <c r="SXH13" s="85"/>
      <c r="SXI13" s="85"/>
      <c r="SXJ13" s="85"/>
      <c r="SXK13" s="85"/>
      <c r="SXL13" s="85"/>
      <c r="SXM13" s="85"/>
      <c r="SXN13" s="85"/>
      <c r="SXO13" s="85"/>
      <c r="SXP13" s="85"/>
      <c r="SXQ13" s="85"/>
      <c r="SXR13" s="85"/>
      <c r="SXS13" s="85"/>
      <c r="SXT13" s="85"/>
      <c r="SXU13" s="85"/>
      <c r="SXV13" s="85"/>
      <c r="SXW13" s="85"/>
      <c r="SXX13" s="85"/>
      <c r="SXY13" s="85"/>
      <c r="SXZ13" s="85"/>
      <c r="SYA13" s="85"/>
      <c r="SYB13" s="85"/>
      <c r="SYC13" s="85"/>
      <c r="SYD13" s="85"/>
      <c r="SYE13" s="85"/>
      <c r="SYF13" s="85"/>
      <c r="SYG13" s="85"/>
      <c r="SYH13" s="85"/>
      <c r="SYI13" s="85"/>
      <c r="SYJ13" s="85"/>
      <c r="SYK13" s="85"/>
      <c r="SYL13" s="85"/>
      <c r="SYM13" s="85"/>
      <c r="SYN13" s="85"/>
      <c r="SYO13" s="85"/>
      <c r="SYP13" s="85"/>
      <c r="SYQ13" s="85"/>
      <c r="SYR13" s="85"/>
      <c r="SYS13" s="85"/>
      <c r="SYT13" s="85"/>
      <c r="SYU13" s="85"/>
      <c r="SYV13" s="85"/>
      <c r="SYW13" s="85"/>
      <c r="SYX13" s="85"/>
      <c r="SYY13" s="85"/>
      <c r="SYZ13" s="85"/>
      <c r="SZA13" s="85"/>
      <c r="SZB13" s="85"/>
      <c r="SZC13" s="85"/>
      <c r="SZD13" s="85"/>
      <c r="SZE13" s="85"/>
      <c r="SZF13" s="85"/>
      <c r="SZG13" s="85"/>
      <c r="SZH13" s="85"/>
      <c r="SZI13" s="85"/>
      <c r="SZJ13" s="85"/>
      <c r="SZK13" s="85"/>
      <c r="SZL13" s="85"/>
      <c r="SZM13" s="85"/>
      <c r="SZN13" s="85"/>
      <c r="SZO13" s="85"/>
      <c r="SZP13" s="85"/>
      <c r="SZQ13" s="85"/>
      <c r="SZR13" s="85"/>
      <c r="SZS13" s="85"/>
      <c r="SZT13" s="85"/>
      <c r="SZU13" s="85"/>
      <c r="SZV13" s="85"/>
      <c r="SZW13" s="85"/>
      <c r="SZX13" s="85"/>
      <c r="SZY13" s="85"/>
      <c r="SZZ13" s="85"/>
      <c r="TAA13" s="85"/>
      <c r="TAB13" s="85"/>
      <c r="TAC13" s="85"/>
      <c r="TAD13" s="85"/>
      <c r="TAE13" s="85"/>
      <c r="TAF13" s="85"/>
      <c r="TAG13" s="85"/>
      <c r="TAH13" s="85"/>
      <c r="TAI13" s="85"/>
      <c r="TAJ13" s="85"/>
      <c r="TAK13" s="85"/>
      <c r="TAL13" s="85"/>
      <c r="TAM13" s="85"/>
      <c r="TAN13" s="85"/>
      <c r="TAO13" s="85"/>
      <c r="TAP13" s="85"/>
      <c r="TAQ13" s="85"/>
      <c r="TAR13" s="85"/>
      <c r="TAS13" s="85"/>
      <c r="TAT13" s="85"/>
      <c r="TAU13" s="85"/>
      <c r="TAV13" s="85"/>
      <c r="TAW13" s="85"/>
      <c r="TAX13" s="85"/>
      <c r="TAY13" s="85"/>
      <c r="TAZ13" s="85"/>
      <c r="TBA13" s="85"/>
      <c r="TBB13" s="85"/>
      <c r="TBC13" s="85"/>
      <c r="TBD13" s="85"/>
      <c r="TBE13" s="85"/>
      <c r="TBF13" s="85"/>
      <c r="TBG13" s="85"/>
      <c r="TBH13" s="85"/>
      <c r="TBI13" s="85"/>
      <c r="TBJ13" s="85"/>
      <c r="TBK13" s="85"/>
      <c r="TBL13" s="85"/>
      <c r="TBM13" s="85"/>
      <c r="TBN13" s="85"/>
      <c r="TBO13" s="85"/>
      <c r="TBP13" s="85"/>
      <c r="TBQ13" s="85"/>
      <c r="TBR13" s="85"/>
      <c r="TBS13" s="85"/>
      <c r="TBT13" s="85"/>
      <c r="TBU13" s="85"/>
      <c r="TBV13" s="85"/>
      <c r="TBW13" s="85"/>
      <c r="TBX13" s="85"/>
      <c r="TBY13" s="85"/>
      <c r="TBZ13" s="85"/>
      <c r="TCA13" s="85"/>
      <c r="TCB13" s="85"/>
      <c r="TCC13" s="85"/>
      <c r="TCD13" s="85"/>
      <c r="TCE13" s="85"/>
      <c r="TCF13" s="85"/>
      <c r="TCG13" s="85"/>
      <c r="TCH13" s="85"/>
      <c r="TCI13" s="85"/>
      <c r="TCJ13" s="85"/>
      <c r="TCK13" s="85"/>
      <c r="TCL13" s="85"/>
      <c r="TCM13" s="85"/>
      <c r="TCN13" s="85"/>
      <c r="TCO13" s="85"/>
      <c r="TCP13" s="85"/>
      <c r="TCQ13" s="85"/>
      <c r="TCR13" s="85"/>
      <c r="TCS13" s="85"/>
      <c r="TCT13" s="85"/>
      <c r="TCU13" s="85"/>
      <c r="TCV13" s="85"/>
      <c r="TCW13" s="85"/>
      <c r="TCX13" s="85"/>
      <c r="TCY13" s="85"/>
      <c r="TCZ13" s="85"/>
      <c r="TDA13" s="85"/>
      <c r="TDB13" s="85"/>
      <c r="TDC13" s="85"/>
      <c r="TDD13" s="85"/>
      <c r="TDE13" s="85"/>
      <c r="TDF13" s="85"/>
      <c r="TDG13" s="85"/>
      <c r="TDH13" s="85"/>
      <c r="TDI13" s="85"/>
      <c r="TDJ13" s="85"/>
      <c r="TDK13" s="85"/>
      <c r="TDL13" s="85"/>
      <c r="TDM13" s="85"/>
      <c r="TDN13" s="85"/>
      <c r="TDO13" s="85"/>
      <c r="TDP13" s="85"/>
      <c r="TDQ13" s="85"/>
      <c r="TDR13" s="85"/>
      <c r="TDS13" s="85"/>
      <c r="TDT13" s="85"/>
      <c r="TDU13" s="85"/>
      <c r="TDV13" s="85"/>
      <c r="TDW13" s="85"/>
      <c r="TDX13" s="85"/>
      <c r="TDY13" s="85"/>
      <c r="TDZ13" s="85"/>
      <c r="TEA13" s="85"/>
      <c r="TEB13" s="85"/>
      <c r="TEC13" s="85"/>
      <c r="TED13" s="85"/>
      <c r="TEE13" s="85"/>
      <c r="TEF13" s="85"/>
      <c r="TEG13" s="85"/>
      <c r="TEH13" s="85"/>
      <c r="TEI13" s="85"/>
      <c r="TEJ13" s="85"/>
      <c r="TEK13" s="85"/>
      <c r="TEL13" s="85"/>
      <c r="TEM13" s="85"/>
      <c r="TEN13" s="85"/>
      <c r="TEO13" s="85"/>
      <c r="TEP13" s="85"/>
      <c r="TEQ13" s="85"/>
      <c r="TER13" s="85"/>
      <c r="TES13" s="85"/>
      <c r="TET13" s="85"/>
      <c r="TEU13" s="85"/>
      <c r="TEV13" s="85"/>
      <c r="TEW13" s="85"/>
      <c r="TEX13" s="85"/>
      <c r="TEY13" s="85"/>
      <c r="TEZ13" s="85"/>
      <c r="TFA13" s="85"/>
      <c r="TFB13" s="85"/>
      <c r="TFC13" s="85"/>
      <c r="TFD13" s="85"/>
      <c r="TFE13" s="85"/>
      <c r="TFF13" s="85"/>
      <c r="TFG13" s="85"/>
      <c r="TFH13" s="85"/>
      <c r="TFI13" s="85"/>
      <c r="TFJ13" s="85"/>
      <c r="TFK13" s="85"/>
      <c r="TFL13" s="85"/>
      <c r="TFM13" s="85"/>
      <c r="TFN13" s="85"/>
      <c r="TFO13" s="85"/>
      <c r="TFP13" s="85"/>
      <c r="TFQ13" s="85"/>
      <c r="TFR13" s="85"/>
      <c r="TFS13" s="85"/>
      <c r="TFT13" s="85"/>
      <c r="TFU13" s="85"/>
      <c r="TFV13" s="85"/>
      <c r="TFW13" s="85"/>
      <c r="TFX13" s="85"/>
      <c r="TFY13" s="85"/>
      <c r="TFZ13" s="85"/>
      <c r="TGA13" s="85"/>
      <c r="TGB13" s="85"/>
      <c r="TGC13" s="85"/>
      <c r="TGD13" s="85"/>
      <c r="TGE13" s="85"/>
      <c r="TGF13" s="85"/>
      <c r="TGG13" s="85"/>
      <c r="TGH13" s="85"/>
      <c r="TGI13" s="85"/>
      <c r="TGJ13" s="85"/>
      <c r="TGK13" s="85"/>
      <c r="TGL13" s="85"/>
      <c r="TGM13" s="85"/>
      <c r="TGN13" s="85"/>
      <c r="TGO13" s="85"/>
      <c r="TGP13" s="85"/>
      <c r="TGQ13" s="85"/>
      <c r="TGR13" s="85"/>
      <c r="TGS13" s="85"/>
      <c r="TGT13" s="85"/>
      <c r="TGU13" s="85"/>
      <c r="TGV13" s="85"/>
      <c r="TGW13" s="85"/>
      <c r="TGX13" s="85"/>
      <c r="TGY13" s="85"/>
      <c r="TGZ13" s="85"/>
      <c r="THA13" s="85"/>
      <c r="THB13" s="85"/>
      <c r="THC13" s="85"/>
      <c r="THD13" s="85"/>
      <c r="THE13" s="85"/>
      <c r="THF13" s="85"/>
      <c r="THG13" s="85"/>
      <c r="THH13" s="85"/>
      <c r="THI13" s="85"/>
      <c r="THJ13" s="85"/>
      <c r="THK13" s="85"/>
      <c r="THL13" s="85"/>
      <c r="THM13" s="85"/>
      <c r="THN13" s="85"/>
      <c r="THO13" s="85"/>
      <c r="THP13" s="85"/>
      <c r="THQ13" s="85"/>
      <c r="THR13" s="85"/>
      <c r="THS13" s="85"/>
      <c r="THT13" s="85"/>
      <c r="THU13" s="85"/>
      <c r="THV13" s="85"/>
      <c r="THW13" s="85"/>
      <c r="THX13" s="85"/>
      <c r="THY13" s="85"/>
      <c r="THZ13" s="85"/>
      <c r="TIA13" s="85"/>
      <c r="TIB13" s="85"/>
      <c r="TIC13" s="85"/>
      <c r="TID13" s="85"/>
      <c r="TIE13" s="85"/>
      <c r="TIF13" s="85"/>
      <c r="TIG13" s="85"/>
      <c r="TIH13" s="85"/>
      <c r="TII13" s="85"/>
      <c r="TIJ13" s="85"/>
      <c r="TIK13" s="85"/>
      <c r="TIL13" s="85"/>
      <c r="TIM13" s="85"/>
      <c r="TIN13" s="85"/>
      <c r="TIO13" s="85"/>
      <c r="TIP13" s="85"/>
      <c r="TIQ13" s="85"/>
      <c r="TIR13" s="85"/>
      <c r="TIS13" s="85"/>
      <c r="TIT13" s="85"/>
      <c r="TIU13" s="85"/>
      <c r="TIV13" s="85"/>
      <c r="TIW13" s="85"/>
      <c r="TIX13" s="85"/>
      <c r="TIY13" s="85"/>
      <c r="TIZ13" s="85"/>
      <c r="TJA13" s="85"/>
      <c r="TJB13" s="85"/>
      <c r="TJC13" s="85"/>
      <c r="TJD13" s="85"/>
      <c r="TJE13" s="85"/>
      <c r="TJF13" s="85"/>
      <c r="TJG13" s="85"/>
      <c r="TJH13" s="85"/>
      <c r="TJI13" s="85"/>
      <c r="TJJ13" s="85"/>
      <c r="TJK13" s="85"/>
      <c r="TJL13" s="85"/>
      <c r="TJM13" s="85"/>
      <c r="TJN13" s="85"/>
      <c r="TJO13" s="85"/>
      <c r="TJP13" s="85"/>
      <c r="TJQ13" s="85"/>
      <c r="TJR13" s="85"/>
      <c r="TJS13" s="85"/>
      <c r="TJT13" s="85"/>
      <c r="TJU13" s="85"/>
      <c r="TJV13" s="85"/>
      <c r="TJW13" s="85"/>
      <c r="TJX13" s="85"/>
      <c r="TJY13" s="85"/>
      <c r="TJZ13" s="85"/>
      <c r="TKA13" s="85"/>
      <c r="TKB13" s="85"/>
      <c r="TKC13" s="85"/>
      <c r="TKD13" s="85"/>
      <c r="TKE13" s="85"/>
      <c r="TKF13" s="85"/>
      <c r="TKG13" s="85"/>
      <c r="TKH13" s="85"/>
      <c r="TKI13" s="85"/>
      <c r="TKJ13" s="85"/>
      <c r="TKK13" s="85"/>
      <c r="TKL13" s="85"/>
      <c r="TKM13" s="85"/>
      <c r="TKN13" s="85"/>
      <c r="TKO13" s="85"/>
      <c r="TKP13" s="85"/>
      <c r="TKQ13" s="85"/>
      <c r="TKR13" s="85"/>
      <c r="TKS13" s="85"/>
      <c r="TKT13" s="85"/>
      <c r="TKU13" s="85"/>
      <c r="TKV13" s="85"/>
      <c r="TKW13" s="85"/>
      <c r="TKX13" s="85"/>
      <c r="TKY13" s="85"/>
      <c r="TKZ13" s="85"/>
      <c r="TLA13" s="85"/>
      <c r="TLB13" s="85"/>
      <c r="TLC13" s="85"/>
      <c r="TLD13" s="85"/>
      <c r="TLE13" s="85"/>
      <c r="TLF13" s="85"/>
      <c r="TLG13" s="85"/>
      <c r="TLH13" s="85"/>
      <c r="TLI13" s="85"/>
      <c r="TLJ13" s="85"/>
      <c r="TLK13" s="85"/>
      <c r="TLL13" s="85"/>
      <c r="TLM13" s="85"/>
      <c r="TLN13" s="85"/>
      <c r="TLO13" s="85"/>
      <c r="TLP13" s="85"/>
      <c r="TLQ13" s="85"/>
      <c r="TLR13" s="85"/>
      <c r="TLS13" s="85"/>
      <c r="TLT13" s="85"/>
      <c r="TLU13" s="85"/>
      <c r="TLV13" s="85"/>
      <c r="TLW13" s="85"/>
      <c r="TLX13" s="85"/>
      <c r="TLY13" s="85"/>
      <c r="TLZ13" s="85"/>
      <c r="TMA13" s="85"/>
      <c r="TMB13" s="85"/>
      <c r="TMC13" s="85"/>
      <c r="TMD13" s="85"/>
      <c r="TME13" s="85"/>
      <c r="TMF13" s="85"/>
      <c r="TMG13" s="85"/>
      <c r="TMH13" s="85"/>
      <c r="TMI13" s="85"/>
      <c r="TMJ13" s="85"/>
      <c r="TMK13" s="85"/>
      <c r="TML13" s="85"/>
      <c r="TMM13" s="85"/>
      <c r="TMN13" s="85"/>
      <c r="TMO13" s="85"/>
      <c r="TMP13" s="85"/>
      <c r="TMQ13" s="85"/>
      <c r="TMR13" s="85"/>
      <c r="TMS13" s="85"/>
      <c r="TMT13" s="85"/>
      <c r="TMU13" s="85"/>
      <c r="TMV13" s="85"/>
      <c r="TMW13" s="85"/>
      <c r="TMX13" s="85"/>
      <c r="TMY13" s="85"/>
      <c r="TMZ13" s="85"/>
      <c r="TNA13" s="85"/>
      <c r="TNB13" s="85"/>
      <c r="TNC13" s="85"/>
      <c r="TND13" s="85"/>
      <c r="TNE13" s="85"/>
      <c r="TNF13" s="85"/>
      <c r="TNG13" s="85"/>
      <c r="TNH13" s="85"/>
      <c r="TNI13" s="85"/>
      <c r="TNJ13" s="85"/>
      <c r="TNK13" s="85"/>
      <c r="TNL13" s="85"/>
      <c r="TNM13" s="85"/>
      <c r="TNN13" s="85"/>
      <c r="TNO13" s="85"/>
      <c r="TNP13" s="85"/>
      <c r="TNQ13" s="85"/>
      <c r="TNR13" s="85"/>
      <c r="TNS13" s="85"/>
      <c r="TNT13" s="85"/>
      <c r="TNU13" s="85"/>
      <c r="TNV13" s="85"/>
      <c r="TNW13" s="85"/>
      <c r="TNX13" s="85"/>
      <c r="TNY13" s="85"/>
      <c r="TNZ13" s="85"/>
      <c r="TOA13" s="85"/>
      <c r="TOB13" s="85"/>
      <c r="TOC13" s="85"/>
      <c r="TOD13" s="85"/>
      <c r="TOE13" s="85"/>
      <c r="TOF13" s="85"/>
      <c r="TOG13" s="85"/>
      <c r="TOH13" s="85"/>
      <c r="TOI13" s="85"/>
      <c r="TOJ13" s="85"/>
      <c r="TOK13" s="85"/>
      <c r="TOL13" s="85"/>
      <c r="TOM13" s="85"/>
      <c r="TON13" s="85"/>
      <c r="TOO13" s="85"/>
      <c r="TOP13" s="85"/>
      <c r="TOQ13" s="85"/>
      <c r="TOR13" s="85"/>
      <c r="TOS13" s="85"/>
      <c r="TOT13" s="85"/>
      <c r="TOU13" s="85"/>
      <c r="TOV13" s="85"/>
      <c r="TOW13" s="85"/>
      <c r="TOX13" s="85"/>
      <c r="TOY13" s="85"/>
      <c r="TOZ13" s="85"/>
      <c r="TPA13" s="85"/>
      <c r="TPB13" s="85"/>
      <c r="TPC13" s="85"/>
      <c r="TPD13" s="85"/>
      <c r="TPE13" s="85"/>
      <c r="TPF13" s="85"/>
      <c r="TPG13" s="85"/>
      <c r="TPH13" s="85"/>
      <c r="TPI13" s="85"/>
      <c r="TPJ13" s="85"/>
      <c r="TPK13" s="85"/>
      <c r="TPL13" s="85"/>
      <c r="TPM13" s="85"/>
      <c r="TPN13" s="85"/>
      <c r="TPO13" s="85"/>
      <c r="TPP13" s="85"/>
      <c r="TPQ13" s="85"/>
      <c r="TPR13" s="85"/>
      <c r="TPS13" s="85"/>
      <c r="TPT13" s="85"/>
      <c r="TPU13" s="85"/>
      <c r="TPV13" s="85"/>
      <c r="TPW13" s="85"/>
      <c r="TPX13" s="85"/>
      <c r="TPY13" s="85"/>
      <c r="TPZ13" s="85"/>
      <c r="TQA13" s="85"/>
      <c r="TQB13" s="85"/>
      <c r="TQC13" s="85"/>
      <c r="TQD13" s="85"/>
      <c r="TQE13" s="85"/>
      <c r="TQF13" s="85"/>
      <c r="TQG13" s="85"/>
      <c r="TQH13" s="85"/>
      <c r="TQI13" s="85"/>
      <c r="TQJ13" s="85"/>
      <c r="TQK13" s="85"/>
      <c r="TQL13" s="85"/>
      <c r="TQM13" s="85"/>
      <c r="TQN13" s="85"/>
      <c r="TQO13" s="85"/>
      <c r="TQP13" s="85"/>
      <c r="TQQ13" s="85"/>
      <c r="TQR13" s="85"/>
      <c r="TQS13" s="85"/>
      <c r="TQT13" s="85"/>
      <c r="TQU13" s="85"/>
      <c r="TQV13" s="85"/>
      <c r="TQW13" s="85"/>
      <c r="TQX13" s="85"/>
      <c r="TQY13" s="85"/>
      <c r="TQZ13" s="85"/>
      <c r="TRA13" s="85"/>
      <c r="TRB13" s="85"/>
      <c r="TRC13" s="85"/>
      <c r="TRD13" s="85"/>
      <c r="TRE13" s="85"/>
      <c r="TRF13" s="85"/>
      <c r="TRG13" s="85"/>
      <c r="TRH13" s="85"/>
      <c r="TRI13" s="85"/>
      <c r="TRJ13" s="85"/>
      <c r="TRK13" s="85"/>
      <c r="TRL13" s="85"/>
      <c r="TRM13" s="85"/>
      <c r="TRN13" s="85"/>
      <c r="TRO13" s="85"/>
      <c r="TRP13" s="85"/>
      <c r="TRQ13" s="85"/>
      <c r="TRR13" s="85"/>
      <c r="TRS13" s="85"/>
      <c r="TRT13" s="85"/>
      <c r="TRU13" s="85"/>
      <c r="TRV13" s="85"/>
      <c r="TRW13" s="85"/>
      <c r="TRX13" s="85"/>
      <c r="TRY13" s="85"/>
      <c r="TRZ13" s="85"/>
      <c r="TSA13" s="85"/>
      <c r="TSB13" s="85"/>
      <c r="TSC13" s="85"/>
      <c r="TSD13" s="85"/>
      <c r="TSE13" s="85"/>
      <c r="TSF13" s="85"/>
      <c r="TSG13" s="85"/>
      <c r="TSH13" s="85"/>
      <c r="TSI13" s="85"/>
      <c r="TSJ13" s="85"/>
      <c r="TSK13" s="85"/>
      <c r="TSL13" s="85"/>
      <c r="TSM13" s="85"/>
      <c r="TSN13" s="85"/>
      <c r="TSO13" s="85"/>
      <c r="TSP13" s="85"/>
      <c r="TSQ13" s="85"/>
      <c r="TSR13" s="85"/>
      <c r="TSS13" s="85"/>
      <c r="TST13" s="85"/>
      <c r="TSU13" s="85"/>
      <c r="TSV13" s="85"/>
      <c r="TSW13" s="85"/>
      <c r="TSX13" s="85"/>
      <c r="TSY13" s="85"/>
      <c r="TSZ13" s="85"/>
      <c r="TTA13" s="85"/>
      <c r="TTB13" s="85"/>
      <c r="TTC13" s="85"/>
      <c r="TTD13" s="85"/>
      <c r="TTE13" s="85"/>
      <c r="TTF13" s="85"/>
      <c r="TTG13" s="85"/>
      <c r="TTH13" s="85"/>
      <c r="TTI13" s="85"/>
      <c r="TTJ13" s="85"/>
      <c r="TTK13" s="85"/>
      <c r="TTL13" s="85"/>
      <c r="TTM13" s="85"/>
      <c r="TTN13" s="85"/>
      <c r="TTO13" s="85"/>
      <c r="TTP13" s="85"/>
      <c r="TTQ13" s="85"/>
      <c r="TTR13" s="85"/>
      <c r="TTS13" s="85"/>
      <c r="TTT13" s="85"/>
      <c r="TTU13" s="85"/>
      <c r="TTV13" s="85"/>
      <c r="TTW13" s="85"/>
      <c r="TTX13" s="85"/>
      <c r="TTY13" s="85"/>
      <c r="TTZ13" s="85"/>
      <c r="TUA13" s="85"/>
      <c r="TUB13" s="85"/>
      <c r="TUC13" s="85"/>
      <c r="TUD13" s="85"/>
      <c r="TUE13" s="85"/>
      <c r="TUF13" s="85"/>
      <c r="TUG13" s="85"/>
      <c r="TUH13" s="85"/>
      <c r="TUI13" s="85"/>
      <c r="TUJ13" s="85"/>
      <c r="TUK13" s="85"/>
      <c r="TUL13" s="85"/>
      <c r="TUM13" s="85"/>
      <c r="TUN13" s="85"/>
      <c r="TUO13" s="85"/>
      <c r="TUP13" s="85"/>
      <c r="TUQ13" s="85"/>
      <c r="TUR13" s="85"/>
      <c r="TUS13" s="85"/>
      <c r="TUT13" s="85"/>
      <c r="TUU13" s="85"/>
      <c r="TUV13" s="85"/>
      <c r="TUW13" s="85"/>
      <c r="TUX13" s="85"/>
      <c r="TUY13" s="85"/>
      <c r="TUZ13" s="85"/>
      <c r="TVA13" s="85"/>
      <c r="TVB13" s="85"/>
      <c r="TVC13" s="85"/>
      <c r="TVD13" s="85"/>
      <c r="TVE13" s="85"/>
      <c r="TVF13" s="85"/>
      <c r="TVG13" s="85"/>
      <c r="TVH13" s="85"/>
      <c r="TVI13" s="85"/>
      <c r="TVJ13" s="85"/>
      <c r="TVK13" s="85"/>
      <c r="TVL13" s="85"/>
      <c r="TVM13" s="85"/>
      <c r="TVN13" s="85"/>
      <c r="TVO13" s="85"/>
      <c r="TVP13" s="85"/>
      <c r="TVQ13" s="85"/>
      <c r="TVR13" s="85"/>
      <c r="TVS13" s="85"/>
      <c r="TVT13" s="85"/>
      <c r="TVU13" s="85"/>
      <c r="TVV13" s="85"/>
      <c r="TVW13" s="85"/>
      <c r="TVX13" s="85"/>
      <c r="TVY13" s="85"/>
      <c r="TVZ13" s="85"/>
      <c r="TWA13" s="85"/>
      <c r="TWB13" s="85"/>
      <c r="TWC13" s="85"/>
      <c r="TWD13" s="85"/>
      <c r="TWE13" s="85"/>
      <c r="TWF13" s="85"/>
      <c r="TWG13" s="85"/>
      <c r="TWH13" s="85"/>
      <c r="TWI13" s="85"/>
      <c r="TWJ13" s="85"/>
      <c r="TWK13" s="85"/>
      <c r="TWL13" s="85"/>
      <c r="TWM13" s="85"/>
      <c r="TWN13" s="85"/>
      <c r="TWO13" s="85"/>
      <c r="TWP13" s="85"/>
      <c r="TWQ13" s="85"/>
      <c r="TWR13" s="85"/>
      <c r="TWS13" s="85"/>
      <c r="TWT13" s="85"/>
      <c r="TWU13" s="85"/>
      <c r="TWV13" s="85"/>
      <c r="TWW13" s="85"/>
      <c r="TWX13" s="85"/>
      <c r="TWY13" s="85"/>
      <c r="TWZ13" s="85"/>
      <c r="TXA13" s="85"/>
      <c r="TXB13" s="85"/>
      <c r="TXC13" s="85"/>
      <c r="TXD13" s="85"/>
      <c r="TXE13" s="85"/>
      <c r="TXF13" s="85"/>
      <c r="TXG13" s="85"/>
      <c r="TXH13" s="85"/>
      <c r="TXI13" s="85"/>
      <c r="TXJ13" s="85"/>
      <c r="TXK13" s="85"/>
      <c r="TXL13" s="85"/>
      <c r="TXM13" s="85"/>
      <c r="TXN13" s="85"/>
      <c r="TXO13" s="85"/>
      <c r="TXP13" s="85"/>
      <c r="TXQ13" s="85"/>
      <c r="TXR13" s="85"/>
      <c r="TXS13" s="85"/>
      <c r="TXT13" s="85"/>
      <c r="TXU13" s="85"/>
      <c r="TXV13" s="85"/>
      <c r="TXW13" s="85"/>
      <c r="TXX13" s="85"/>
      <c r="TXY13" s="85"/>
      <c r="TXZ13" s="85"/>
      <c r="TYA13" s="85"/>
      <c r="TYB13" s="85"/>
      <c r="TYC13" s="85"/>
      <c r="TYD13" s="85"/>
      <c r="TYE13" s="85"/>
      <c r="TYF13" s="85"/>
      <c r="TYG13" s="85"/>
      <c r="TYH13" s="85"/>
      <c r="TYI13" s="85"/>
      <c r="TYJ13" s="85"/>
      <c r="TYK13" s="85"/>
      <c r="TYL13" s="85"/>
      <c r="TYM13" s="85"/>
      <c r="TYN13" s="85"/>
      <c r="TYO13" s="85"/>
      <c r="TYP13" s="85"/>
      <c r="TYQ13" s="85"/>
      <c r="TYR13" s="85"/>
      <c r="TYS13" s="85"/>
      <c r="TYT13" s="85"/>
      <c r="TYU13" s="85"/>
      <c r="TYV13" s="85"/>
      <c r="TYW13" s="85"/>
      <c r="TYX13" s="85"/>
      <c r="TYY13" s="85"/>
      <c r="TYZ13" s="85"/>
      <c r="TZA13" s="85"/>
      <c r="TZB13" s="85"/>
      <c r="TZC13" s="85"/>
      <c r="TZD13" s="85"/>
      <c r="TZE13" s="85"/>
      <c r="TZF13" s="85"/>
      <c r="TZG13" s="85"/>
      <c r="TZH13" s="85"/>
      <c r="TZI13" s="85"/>
      <c r="TZJ13" s="85"/>
      <c r="TZK13" s="85"/>
      <c r="TZL13" s="85"/>
      <c r="TZM13" s="85"/>
      <c r="TZN13" s="85"/>
      <c r="TZO13" s="85"/>
      <c r="TZP13" s="85"/>
      <c r="TZQ13" s="85"/>
      <c r="TZR13" s="85"/>
      <c r="TZS13" s="85"/>
      <c r="TZT13" s="85"/>
      <c r="TZU13" s="85"/>
      <c r="TZV13" s="85"/>
      <c r="TZW13" s="85"/>
      <c r="TZX13" s="85"/>
      <c r="TZY13" s="85"/>
      <c r="TZZ13" s="85"/>
      <c r="UAA13" s="85"/>
      <c r="UAB13" s="85"/>
      <c r="UAC13" s="85"/>
      <c r="UAD13" s="85"/>
      <c r="UAE13" s="85"/>
      <c r="UAF13" s="85"/>
      <c r="UAG13" s="85"/>
      <c r="UAH13" s="85"/>
      <c r="UAI13" s="85"/>
      <c r="UAJ13" s="85"/>
      <c r="UAK13" s="85"/>
      <c r="UAL13" s="85"/>
      <c r="UAM13" s="85"/>
      <c r="UAN13" s="85"/>
      <c r="UAO13" s="85"/>
      <c r="UAP13" s="85"/>
      <c r="UAQ13" s="85"/>
      <c r="UAR13" s="85"/>
      <c r="UAS13" s="85"/>
      <c r="UAT13" s="85"/>
      <c r="UAU13" s="85"/>
      <c r="UAV13" s="85"/>
      <c r="UAW13" s="85"/>
      <c r="UAX13" s="85"/>
      <c r="UAY13" s="85"/>
      <c r="UAZ13" s="85"/>
      <c r="UBA13" s="85"/>
      <c r="UBB13" s="85"/>
      <c r="UBC13" s="85"/>
      <c r="UBD13" s="85"/>
      <c r="UBE13" s="85"/>
      <c r="UBF13" s="85"/>
      <c r="UBG13" s="85"/>
      <c r="UBH13" s="85"/>
      <c r="UBI13" s="85"/>
      <c r="UBJ13" s="85"/>
      <c r="UBK13" s="85"/>
      <c r="UBL13" s="85"/>
      <c r="UBM13" s="85"/>
      <c r="UBN13" s="85"/>
      <c r="UBO13" s="85"/>
      <c r="UBP13" s="85"/>
      <c r="UBQ13" s="85"/>
      <c r="UBR13" s="85"/>
      <c r="UBS13" s="85"/>
      <c r="UBT13" s="85"/>
      <c r="UBU13" s="85"/>
      <c r="UBV13" s="85"/>
      <c r="UBW13" s="85"/>
      <c r="UBX13" s="85"/>
      <c r="UBY13" s="85"/>
      <c r="UBZ13" s="85"/>
      <c r="UCA13" s="85"/>
      <c r="UCB13" s="85"/>
      <c r="UCC13" s="85"/>
      <c r="UCD13" s="85"/>
      <c r="UCE13" s="85"/>
      <c r="UCF13" s="85"/>
      <c r="UCG13" s="85"/>
      <c r="UCH13" s="85"/>
      <c r="UCI13" s="85"/>
      <c r="UCJ13" s="85"/>
      <c r="UCK13" s="85"/>
      <c r="UCL13" s="85"/>
      <c r="UCM13" s="85"/>
      <c r="UCN13" s="85"/>
      <c r="UCO13" s="85"/>
      <c r="UCP13" s="85"/>
      <c r="UCQ13" s="85"/>
      <c r="UCR13" s="85"/>
      <c r="UCS13" s="85"/>
      <c r="UCT13" s="85"/>
      <c r="UCU13" s="85"/>
      <c r="UCV13" s="85"/>
      <c r="UCW13" s="85"/>
      <c r="UCX13" s="85"/>
      <c r="UCY13" s="85"/>
      <c r="UCZ13" s="85"/>
      <c r="UDA13" s="85"/>
      <c r="UDB13" s="85"/>
      <c r="UDC13" s="85"/>
      <c r="UDD13" s="85"/>
      <c r="UDE13" s="85"/>
      <c r="UDF13" s="85"/>
      <c r="UDG13" s="85"/>
      <c r="UDH13" s="85"/>
      <c r="UDI13" s="85"/>
      <c r="UDJ13" s="85"/>
      <c r="UDK13" s="85"/>
      <c r="UDL13" s="85"/>
      <c r="UDM13" s="85"/>
      <c r="UDN13" s="85"/>
      <c r="UDO13" s="85"/>
      <c r="UDP13" s="85"/>
      <c r="UDQ13" s="85"/>
      <c r="UDR13" s="85"/>
      <c r="UDS13" s="85"/>
      <c r="UDT13" s="85"/>
      <c r="UDU13" s="85"/>
      <c r="UDV13" s="85"/>
      <c r="UDW13" s="85"/>
      <c r="UDX13" s="85"/>
      <c r="UDY13" s="85"/>
      <c r="UDZ13" s="85"/>
      <c r="UEA13" s="85"/>
      <c r="UEB13" s="85"/>
      <c r="UEC13" s="85"/>
      <c r="UED13" s="85"/>
      <c r="UEE13" s="85"/>
      <c r="UEF13" s="85"/>
      <c r="UEG13" s="85"/>
      <c r="UEH13" s="85"/>
      <c r="UEI13" s="85"/>
      <c r="UEJ13" s="85"/>
      <c r="UEK13" s="85"/>
      <c r="UEL13" s="85"/>
      <c r="UEM13" s="85"/>
      <c r="UEN13" s="85"/>
      <c r="UEO13" s="85"/>
      <c r="UEP13" s="85"/>
      <c r="UEQ13" s="85"/>
      <c r="UER13" s="85"/>
      <c r="UES13" s="85"/>
      <c r="UET13" s="85"/>
      <c r="UEU13" s="85"/>
      <c r="UEV13" s="85"/>
      <c r="UEW13" s="85"/>
      <c r="UEX13" s="85"/>
      <c r="UEY13" s="85"/>
      <c r="UEZ13" s="85"/>
      <c r="UFA13" s="85"/>
      <c r="UFB13" s="85"/>
      <c r="UFC13" s="85"/>
      <c r="UFD13" s="85"/>
      <c r="UFE13" s="85"/>
      <c r="UFF13" s="85"/>
      <c r="UFG13" s="85"/>
      <c r="UFH13" s="85"/>
      <c r="UFI13" s="85"/>
      <c r="UFJ13" s="85"/>
      <c r="UFK13" s="85"/>
      <c r="UFL13" s="85"/>
      <c r="UFM13" s="85"/>
      <c r="UFN13" s="85"/>
      <c r="UFO13" s="85"/>
      <c r="UFP13" s="85"/>
      <c r="UFQ13" s="85"/>
      <c r="UFR13" s="85"/>
      <c r="UFS13" s="85"/>
      <c r="UFT13" s="85"/>
      <c r="UFU13" s="85"/>
      <c r="UFV13" s="85"/>
      <c r="UFW13" s="85"/>
      <c r="UFX13" s="85"/>
      <c r="UFY13" s="85"/>
      <c r="UFZ13" s="85"/>
      <c r="UGA13" s="85"/>
      <c r="UGB13" s="85"/>
      <c r="UGC13" s="85"/>
      <c r="UGD13" s="85"/>
      <c r="UGE13" s="85"/>
      <c r="UGF13" s="85"/>
      <c r="UGG13" s="85"/>
      <c r="UGH13" s="85"/>
      <c r="UGI13" s="85"/>
      <c r="UGJ13" s="85"/>
      <c r="UGK13" s="85"/>
      <c r="UGL13" s="85"/>
      <c r="UGM13" s="85"/>
      <c r="UGN13" s="85"/>
      <c r="UGO13" s="85"/>
      <c r="UGP13" s="85"/>
      <c r="UGQ13" s="85"/>
      <c r="UGR13" s="85"/>
      <c r="UGS13" s="85"/>
      <c r="UGT13" s="85"/>
      <c r="UGU13" s="85"/>
      <c r="UGV13" s="85"/>
      <c r="UGW13" s="85"/>
      <c r="UGX13" s="85"/>
      <c r="UGY13" s="85"/>
      <c r="UGZ13" s="85"/>
      <c r="UHA13" s="85"/>
      <c r="UHB13" s="85"/>
      <c r="UHC13" s="85"/>
      <c r="UHD13" s="85"/>
      <c r="UHE13" s="85"/>
      <c r="UHF13" s="85"/>
      <c r="UHG13" s="85"/>
      <c r="UHH13" s="85"/>
      <c r="UHI13" s="85"/>
      <c r="UHJ13" s="85"/>
      <c r="UHK13" s="85"/>
      <c r="UHL13" s="85"/>
      <c r="UHM13" s="85"/>
      <c r="UHN13" s="85"/>
      <c r="UHO13" s="85"/>
      <c r="UHP13" s="85"/>
      <c r="UHQ13" s="85"/>
      <c r="UHR13" s="85"/>
      <c r="UHS13" s="85"/>
      <c r="UHT13" s="85"/>
      <c r="UHU13" s="85"/>
      <c r="UHV13" s="85"/>
      <c r="UHW13" s="85"/>
      <c r="UHX13" s="85"/>
      <c r="UHY13" s="85"/>
      <c r="UHZ13" s="85"/>
      <c r="UIA13" s="85"/>
      <c r="UIB13" s="85"/>
      <c r="UIC13" s="85"/>
      <c r="UID13" s="85"/>
      <c r="UIE13" s="85"/>
      <c r="UIF13" s="85"/>
      <c r="UIG13" s="85"/>
      <c r="UIH13" s="85"/>
      <c r="UII13" s="85"/>
      <c r="UIJ13" s="85"/>
      <c r="UIK13" s="85"/>
      <c r="UIL13" s="85"/>
      <c r="UIM13" s="85"/>
      <c r="UIN13" s="85"/>
      <c r="UIO13" s="85"/>
      <c r="UIP13" s="85"/>
      <c r="UIQ13" s="85"/>
      <c r="UIR13" s="85"/>
      <c r="UIS13" s="85"/>
      <c r="UIT13" s="85"/>
      <c r="UIU13" s="85"/>
      <c r="UIV13" s="85"/>
      <c r="UIW13" s="85"/>
      <c r="UIX13" s="85"/>
      <c r="UIY13" s="85"/>
      <c r="UIZ13" s="85"/>
      <c r="UJA13" s="85"/>
      <c r="UJB13" s="85"/>
      <c r="UJC13" s="85"/>
      <c r="UJD13" s="85"/>
      <c r="UJE13" s="85"/>
      <c r="UJF13" s="85"/>
      <c r="UJG13" s="85"/>
      <c r="UJH13" s="85"/>
      <c r="UJI13" s="85"/>
      <c r="UJJ13" s="85"/>
      <c r="UJK13" s="85"/>
      <c r="UJL13" s="85"/>
      <c r="UJM13" s="85"/>
      <c r="UJN13" s="85"/>
      <c r="UJO13" s="85"/>
      <c r="UJP13" s="85"/>
      <c r="UJQ13" s="85"/>
      <c r="UJR13" s="85"/>
      <c r="UJS13" s="85"/>
      <c r="UJT13" s="85"/>
      <c r="UJU13" s="85"/>
      <c r="UJV13" s="85"/>
      <c r="UJW13" s="85"/>
      <c r="UJX13" s="85"/>
      <c r="UJY13" s="85"/>
      <c r="UJZ13" s="85"/>
      <c r="UKA13" s="85"/>
      <c r="UKB13" s="85"/>
      <c r="UKC13" s="85"/>
      <c r="UKD13" s="85"/>
      <c r="UKE13" s="85"/>
      <c r="UKF13" s="85"/>
      <c r="UKG13" s="85"/>
      <c r="UKH13" s="85"/>
      <c r="UKI13" s="85"/>
      <c r="UKJ13" s="85"/>
      <c r="UKK13" s="85"/>
      <c r="UKL13" s="85"/>
      <c r="UKM13" s="85"/>
      <c r="UKN13" s="85"/>
      <c r="UKO13" s="85"/>
      <c r="UKP13" s="85"/>
      <c r="UKQ13" s="85"/>
      <c r="UKR13" s="85"/>
      <c r="UKS13" s="85"/>
      <c r="UKT13" s="85"/>
      <c r="UKU13" s="85"/>
      <c r="UKV13" s="85"/>
      <c r="UKW13" s="85"/>
      <c r="UKX13" s="85"/>
      <c r="UKY13" s="85"/>
      <c r="UKZ13" s="85"/>
      <c r="ULA13" s="85"/>
      <c r="ULB13" s="85"/>
      <c r="ULC13" s="85"/>
      <c r="ULD13" s="85"/>
      <c r="ULE13" s="85"/>
      <c r="ULF13" s="85"/>
      <c r="ULG13" s="85"/>
      <c r="ULH13" s="85"/>
      <c r="ULI13" s="85"/>
      <c r="ULJ13" s="85"/>
      <c r="ULK13" s="85"/>
      <c r="ULL13" s="85"/>
      <c r="ULM13" s="85"/>
      <c r="ULN13" s="85"/>
      <c r="ULO13" s="85"/>
      <c r="ULP13" s="85"/>
      <c r="ULQ13" s="85"/>
      <c r="ULR13" s="85"/>
      <c r="ULS13" s="85"/>
      <c r="ULT13" s="85"/>
      <c r="ULU13" s="85"/>
      <c r="ULV13" s="85"/>
      <c r="ULW13" s="85"/>
      <c r="ULX13" s="85"/>
      <c r="ULY13" s="85"/>
      <c r="ULZ13" s="85"/>
      <c r="UMA13" s="85"/>
      <c r="UMB13" s="85"/>
      <c r="UMC13" s="85"/>
      <c r="UMD13" s="85"/>
      <c r="UME13" s="85"/>
      <c r="UMF13" s="85"/>
      <c r="UMG13" s="85"/>
      <c r="UMH13" s="85"/>
      <c r="UMI13" s="85"/>
      <c r="UMJ13" s="85"/>
      <c r="UMK13" s="85"/>
      <c r="UML13" s="85"/>
      <c r="UMM13" s="85"/>
      <c r="UMN13" s="85"/>
      <c r="UMO13" s="85"/>
      <c r="UMP13" s="85"/>
      <c r="UMQ13" s="85"/>
      <c r="UMR13" s="85"/>
      <c r="UMS13" s="85"/>
      <c r="UMT13" s="85"/>
      <c r="UMU13" s="85"/>
      <c r="UMV13" s="85"/>
      <c r="UMW13" s="85"/>
      <c r="UMX13" s="85"/>
      <c r="UMY13" s="85"/>
      <c r="UMZ13" s="85"/>
      <c r="UNA13" s="85"/>
      <c r="UNB13" s="85"/>
      <c r="UNC13" s="85"/>
      <c r="UND13" s="85"/>
      <c r="UNE13" s="85"/>
      <c r="UNF13" s="85"/>
      <c r="UNG13" s="85"/>
      <c r="UNH13" s="85"/>
      <c r="UNI13" s="85"/>
      <c r="UNJ13" s="85"/>
      <c r="UNK13" s="85"/>
      <c r="UNL13" s="85"/>
      <c r="UNM13" s="85"/>
      <c r="UNN13" s="85"/>
      <c r="UNO13" s="85"/>
      <c r="UNP13" s="85"/>
      <c r="UNQ13" s="85"/>
      <c r="UNR13" s="85"/>
      <c r="UNS13" s="85"/>
      <c r="UNT13" s="85"/>
      <c r="UNU13" s="85"/>
      <c r="UNV13" s="85"/>
      <c r="UNW13" s="85"/>
      <c r="UNX13" s="85"/>
      <c r="UNY13" s="85"/>
      <c r="UNZ13" s="85"/>
      <c r="UOA13" s="85"/>
      <c r="UOB13" s="85"/>
      <c r="UOC13" s="85"/>
      <c r="UOD13" s="85"/>
      <c r="UOE13" s="85"/>
      <c r="UOF13" s="85"/>
      <c r="UOG13" s="85"/>
      <c r="UOH13" s="85"/>
      <c r="UOI13" s="85"/>
      <c r="UOJ13" s="85"/>
      <c r="UOK13" s="85"/>
      <c r="UOL13" s="85"/>
      <c r="UOM13" s="85"/>
      <c r="UON13" s="85"/>
      <c r="UOO13" s="85"/>
      <c r="UOP13" s="85"/>
      <c r="UOQ13" s="85"/>
      <c r="UOR13" s="85"/>
      <c r="UOS13" s="85"/>
      <c r="UOT13" s="85"/>
      <c r="UOU13" s="85"/>
      <c r="UOV13" s="85"/>
      <c r="UOW13" s="85"/>
      <c r="UOX13" s="85"/>
      <c r="UOY13" s="85"/>
      <c r="UOZ13" s="85"/>
      <c r="UPA13" s="85"/>
      <c r="UPB13" s="85"/>
      <c r="UPC13" s="85"/>
      <c r="UPD13" s="85"/>
      <c r="UPE13" s="85"/>
      <c r="UPF13" s="85"/>
      <c r="UPG13" s="85"/>
      <c r="UPH13" s="85"/>
      <c r="UPI13" s="85"/>
      <c r="UPJ13" s="85"/>
      <c r="UPK13" s="85"/>
      <c r="UPL13" s="85"/>
      <c r="UPM13" s="85"/>
      <c r="UPN13" s="85"/>
      <c r="UPO13" s="85"/>
      <c r="UPP13" s="85"/>
      <c r="UPQ13" s="85"/>
      <c r="UPR13" s="85"/>
      <c r="UPS13" s="85"/>
      <c r="UPT13" s="85"/>
      <c r="UPU13" s="85"/>
      <c r="UPV13" s="85"/>
      <c r="UPW13" s="85"/>
      <c r="UPX13" s="85"/>
      <c r="UPY13" s="85"/>
      <c r="UPZ13" s="85"/>
      <c r="UQA13" s="85"/>
      <c r="UQB13" s="85"/>
      <c r="UQC13" s="85"/>
      <c r="UQD13" s="85"/>
      <c r="UQE13" s="85"/>
      <c r="UQF13" s="85"/>
      <c r="UQG13" s="85"/>
      <c r="UQH13" s="85"/>
      <c r="UQI13" s="85"/>
      <c r="UQJ13" s="85"/>
      <c r="UQK13" s="85"/>
      <c r="UQL13" s="85"/>
      <c r="UQM13" s="85"/>
      <c r="UQN13" s="85"/>
      <c r="UQO13" s="85"/>
      <c r="UQP13" s="85"/>
      <c r="UQQ13" s="85"/>
      <c r="UQR13" s="85"/>
      <c r="UQS13" s="85"/>
      <c r="UQT13" s="85"/>
      <c r="UQU13" s="85"/>
      <c r="UQV13" s="85"/>
      <c r="UQW13" s="85"/>
      <c r="UQX13" s="85"/>
      <c r="UQY13" s="85"/>
      <c r="UQZ13" s="85"/>
      <c r="URA13" s="85"/>
      <c r="URB13" s="85"/>
      <c r="URC13" s="85"/>
      <c r="URD13" s="85"/>
      <c r="URE13" s="85"/>
      <c r="URF13" s="85"/>
      <c r="URG13" s="85"/>
      <c r="URH13" s="85"/>
      <c r="URI13" s="85"/>
      <c r="URJ13" s="85"/>
      <c r="URK13" s="85"/>
      <c r="URL13" s="85"/>
      <c r="URM13" s="85"/>
      <c r="URN13" s="85"/>
      <c r="URO13" s="85"/>
      <c r="URP13" s="85"/>
      <c r="URQ13" s="85"/>
      <c r="URR13" s="85"/>
      <c r="URS13" s="85"/>
      <c r="URT13" s="85"/>
      <c r="URU13" s="85"/>
      <c r="URV13" s="85"/>
      <c r="URW13" s="85"/>
      <c r="URX13" s="85"/>
      <c r="URY13" s="85"/>
      <c r="URZ13" s="85"/>
      <c r="USA13" s="85"/>
      <c r="USB13" s="85"/>
      <c r="USC13" s="85"/>
      <c r="USD13" s="85"/>
      <c r="USE13" s="85"/>
      <c r="USF13" s="85"/>
      <c r="USG13" s="85"/>
      <c r="USH13" s="85"/>
      <c r="USI13" s="85"/>
      <c r="USJ13" s="85"/>
      <c r="USK13" s="85"/>
      <c r="USL13" s="85"/>
      <c r="USM13" s="85"/>
      <c r="USN13" s="85"/>
      <c r="USO13" s="85"/>
      <c r="USP13" s="85"/>
      <c r="USQ13" s="85"/>
      <c r="USR13" s="85"/>
      <c r="USS13" s="85"/>
      <c r="UST13" s="85"/>
      <c r="USU13" s="85"/>
      <c r="USV13" s="85"/>
      <c r="USW13" s="85"/>
      <c r="USX13" s="85"/>
      <c r="USY13" s="85"/>
      <c r="USZ13" s="85"/>
      <c r="UTA13" s="85"/>
      <c r="UTB13" s="85"/>
      <c r="UTC13" s="85"/>
      <c r="UTD13" s="85"/>
      <c r="UTE13" s="85"/>
      <c r="UTF13" s="85"/>
      <c r="UTG13" s="85"/>
      <c r="UTH13" s="85"/>
      <c r="UTI13" s="85"/>
      <c r="UTJ13" s="85"/>
      <c r="UTK13" s="85"/>
      <c r="UTL13" s="85"/>
      <c r="UTM13" s="85"/>
      <c r="UTN13" s="85"/>
      <c r="UTO13" s="85"/>
      <c r="UTP13" s="85"/>
      <c r="UTQ13" s="85"/>
      <c r="UTR13" s="85"/>
      <c r="UTS13" s="85"/>
      <c r="UTT13" s="85"/>
      <c r="UTU13" s="85"/>
      <c r="UTV13" s="85"/>
      <c r="UTW13" s="85"/>
      <c r="UTX13" s="85"/>
      <c r="UTY13" s="85"/>
      <c r="UTZ13" s="85"/>
      <c r="UUA13" s="85"/>
      <c r="UUB13" s="85"/>
      <c r="UUC13" s="85"/>
      <c r="UUD13" s="85"/>
      <c r="UUE13" s="85"/>
      <c r="UUF13" s="85"/>
      <c r="UUG13" s="85"/>
      <c r="UUH13" s="85"/>
      <c r="UUI13" s="85"/>
      <c r="UUJ13" s="85"/>
      <c r="UUK13" s="85"/>
      <c r="UUL13" s="85"/>
      <c r="UUM13" s="85"/>
      <c r="UUN13" s="85"/>
      <c r="UUO13" s="85"/>
      <c r="UUP13" s="85"/>
      <c r="UUQ13" s="85"/>
      <c r="UUR13" s="85"/>
      <c r="UUS13" s="85"/>
      <c r="UUT13" s="85"/>
      <c r="UUU13" s="85"/>
      <c r="UUV13" s="85"/>
      <c r="UUW13" s="85"/>
      <c r="UUX13" s="85"/>
      <c r="UUY13" s="85"/>
      <c r="UUZ13" s="85"/>
      <c r="UVA13" s="85"/>
      <c r="UVB13" s="85"/>
      <c r="UVC13" s="85"/>
      <c r="UVD13" s="85"/>
      <c r="UVE13" s="85"/>
      <c r="UVF13" s="85"/>
      <c r="UVG13" s="85"/>
      <c r="UVH13" s="85"/>
      <c r="UVI13" s="85"/>
      <c r="UVJ13" s="85"/>
      <c r="UVK13" s="85"/>
      <c r="UVL13" s="85"/>
      <c r="UVM13" s="85"/>
      <c r="UVN13" s="85"/>
      <c r="UVO13" s="85"/>
      <c r="UVP13" s="85"/>
      <c r="UVQ13" s="85"/>
      <c r="UVR13" s="85"/>
      <c r="UVS13" s="85"/>
      <c r="UVT13" s="85"/>
      <c r="UVU13" s="85"/>
      <c r="UVV13" s="85"/>
      <c r="UVW13" s="85"/>
      <c r="UVX13" s="85"/>
      <c r="UVY13" s="85"/>
      <c r="UVZ13" s="85"/>
      <c r="UWA13" s="85"/>
      <c r="UWB13" s="85"/>
      <c r="UWC13" s="85"/>
      <c r="UWD13" s="85"/>
      <c r="UWE13" s="85"/>
      <c r="UWF13" s="85"/>
      <c r="UWG13" s="85"/>
      <c r="UWH13" s="85"/>
      <c r="UWI13" s="85"/>
      <c r="UWJ13" s="85"/>
      <c r="UWK13" s="85"/>
      <c r="UWL13" s="85"/>
      <c r="UWM13" s="85"/>
      <c r="UWN13" s="85"/>
      <c r="UWO13" s="85"/>
      <c r="UWP13" s="85"/>
      <c r="UWQ13" s="85"/>
      <c r="UWR13" s="85"/>
      <c r="UWS13" s="85"/>
      <c r="UWT13" s="85"/>
      <c r="UWU13" s="85"/>
      <c r="UWV13" s="85"/>
      <c r="UWW13" s="85"/>
      <c r="UWX13" s="85"/>
      <c r="UWY13" s="85"/>
      <c r="UWZ13" s="85"/>
      <c r="UXA13" s="85"/>
      <c r="UXB13" s="85"/>
      <c r="UXC13" s="85"/>
      <c r="UXD13" s="85"/>
      <c r="UXE13" s="85"/>
      <c r="UXF13" s="85"/>
      <c r="UXG13" s="85"/>
      <c r="UXH13" s="85"/>
      <c r="UXI13" s="85"/>
      <c r="UXJ13" s="85"/>
      <c r="UXK13" s="85"/>
      <c r="UXL13" s="85"/>
      <c r="UXM13" s="85"/>
      <c r="UXN13" s="85"/>
      <c r="UXO13" s="85"/>
      <c r="UXP13" s="85"/>
      <c r="UXQ13" s="85"/>
      <c r="UXR13" s="85"/>
      <c r="UXS13" s="85"/>
      <c r="UXT13" s="85"/>
      <c r="UXU13" s="85"/>
      <c r="UXV13" s="85"/>
      <c r="UXW13" s="85"/>
      <c r="UXX13" s="85"/>
      <c r="UXY13" s="85"/>
      <c r="UXZ13" s="85"/>
      <c r="UYA13" s="85"/>
      <c r="UYB13" s="85"/>
      <c r="UYC13" s="85"/>
      <c r="UYD13" s="85"/>
      <c r="UYE13" s="85"/>
      <c r="UYF13" s="85"/>
      <c r="UYG13" s="85"/>
      <c r="UYH13" s="85"/>
      <c r="UYI13" s="85"/>
      <c r="UYJ13" s="85"/>
      <c r="UYK13" s="85"/>
      <c r="UYL13" s="85"/>
      <c r="UYM13" s="85"/>
      <c r="UYN13" s="85"/>
      <c r="UYO13" s="85"/>
      <c r="UYP13" s="85"/>
      <c r="UYQ13" s="85"/>
      <c r="UYR13" s="85"/>
      <c r="UYS13" s="85"/>
      <c r="UYT13" s="85"/>
      <c r="UYU13" s="85"/>
      <c r="UYV13" s="85"/>
      <c r="UYW13" s="85"/>
      <c r="UYX13" s="85"/>
      <c r="UYY13" s="85"/>
      <c r="UYZ13" s="85"/>
      <c r="UZA13" s="85"/>
      <c r="UZB13" s="85"/>
      <c r="UZC13" s="85"/>
      <c r="UZD13" s="85"/>
      <c r="UZE13" s="85"/>
      <c r="UZF13" s="85"/>
      <c r="UZG13" s="85"/>
      <c r="UZH13" s="85"/>
      <c r="UZI13" s="85"/>
      <c r="UZJ13" s="85"/>
      <c r="UZK13" s="85"/>
      <c r="UZL13" s="85"/>
      <c r="UZM13" s="85"/>
      <c r="UZN13" s="85"/>
      <c r="UZO13" s="85"/>
      <c r="UZP13" s="85"/>
      <c r="UZQ13" s="85"/>
      <c r="UZR13" s="85"/>
      <c r="UZS13" s="85"/>
      <c r="UZT13" s="85"/>
      <c r="UZU13" s="85"/>
      <c r="UZV13" s="85"/>
      <c r="UZW13" s="85"/>
      <c r="UZX13" s="85"/>
      <c r="UZY13" s="85"/>
      <c r="UZZ13" s="85"/>
      <c r="VAA13" s="85"/>
      <c r="VAB13" s="85"/>
      <c r="VAC13" s="85"/>
      <c r="VAD13" s="85"/>
      <c r="VAE13" s="85"/>
      <c r="VAF13" s="85"/>
      <c r="VAG13" s="85"/>
      <c r="VAH13" s="85"/>
      <c r="VAI13" s="85"/>
      <c r="VAJ13" s="85"/>
      <c r="VAK13" s="85"/>
      <c r="VAL13" s="85"/>
      <c r="VAM13" s="85"/>
      <c r="VAN13" s="85"/>
      <c r="VAO13" s="85"/>
      <c r="VAP13" s="85"/>
      <c r="VAQ13" s="85"/>
      <c r="VAR13" s="85"/>
      <c r="VAS13" s="85"/>
      <c r="VAT13" s="85"/>
      <c r="VAU13" s="85"/>
      <c r="VAV13" s="85"/>
      <c r="VAW13" s="85"/>
      <c r="VAX13" s="85"/>
      <c r="VAY13" s="85"/>
      <c r="VAZ13" s="85"/>
      <c r="VBA13" s="85"/>
      <c r="VBB13" s="85"/>
      <c r="VBC13" s="85"/>
      <c r="VBD13" s="85"/>
      <c r="VBE13" s="85"/>
      <c r="VBF13" s="85"/>
      <c r="VBG13" s="85"/>
      <c r="VBH13" s="85"/>
      <c r="VBI13" s="85"/>
      <c r="VBJ13" s="85"/>
      <c r="VBK13" s="85"/>
      <c r="VBL13" s="85"/>
      <c r="VBM13" s="85"/>
      <c r="VBN13" s="85"/>
      <c r="VBO13" s="85"/>
      <c r="VBP13" s="85"/>
      <c r="VBQ13" s="85"/>
      <c r="VBR13" s="85"/>
      <c r="VBS13" s="85"/>
      <c r="VBT13" s="85"/>
      <c r="VBU13" s="85"/>
      <c r="VBV13" s="85"/>
      <c r="VBW13" s="85"/>
      <c r="VBX13" s="85"/>
      <c r="VBY13" s="85"/>
      <c r="VBZ13" s="85"/>
      <c r="VCA13" s="85"/>
      <c r="VCB13" s="85"/>
      <c r="VCC13" s="85"/>
      <c r="VCD13" s="85"/>
      <c r="VCE13" s="85"/>
      <c r="VCF13" s="85"/>
      <c r="VCG13" s="85"/>
      <c r="VCH13" s="85"/>
      <c r="VCI13" s="85"/>
      <c r="VCJ13" s="85"/>
      <c r="VCK13" s="85"/>
      <c r="VCL13" s="85"/>
      <c r="VCM13" s="85"/>
      <c r="VCN13" s="85"/>
      <c r="VCO13" s="85"/>
      <c r="VCP13" s="85"/>
      <c r="VCQ13" s="85"/>
      <c r="VCR13" s="85"/>
      <c r="VCS13" s="85"/>
      <c r="VCT13" s="85"/>
      <c r="VCU13" s="85"/>
      <c r="VCV13" s="85"/>
      <c r="VCW13" s="85"/>
      <c r="VCX13" s="85"/>
      <c r="VCY13" s="85"/>
      <c r="VCZ13" s="85"/>
      <c r="VDA13" s="85"/>
      <c r="VDB13" s="85"/>
      <c r="VDC13" s="85"/>
      <c r="VDD13" s="85"/>
      <c r="VDE13" s="85"/>
      <c r="VDF13" s="85"/>
      <c r="VDG13" s="85"/>
      <c r="VDH13" s="85"/>
      <c r="VDI13" s="85"/>
      <c r="VDJ13" s="85"/>
      <c r="VDK13" s="85"/>
      <c r="VDL13" s="85"/>
      <c r="VDM13" s="85"/>
      <c r="VDN13" s="85"/>
      <c r="VDO13" s="85"/>
      <c r="VDP13" s="85"/>
      <c r="VDQ13" s="85"/>
      <c r="VDR13" s="85"/>
      <c r="VDS13" s="85"/>
      <c r="VDT13" s="85"/>
      <c r="VDU13" s="85"/>
      <c r="VDV13" s="85"/>
      <c r="VDW13" s="85"/>
      <c r="VDX13" s="85"/>
      <c r="VDY13" s="85"/>
      <c r="VDZ13" s="85"/>
      <c r="VEA13" s="85"/>
      <c r="VEB13" s="85"/>
      <c r="VEC13" s="85"/>
      <c r="VED13" s="85"/>
      <c r="VEE13" s="85"/>
      <c r="VEF13" s="85"/>
      <c r="VEG13" s="85"/>
      <c r="VEH13" s="85"/>
      <c r="VEI13" s="85"/>
      <c r="VEJ13" s="85"/>
      <c r="VEK13" s="85"/>
      <c r="VEL13" s="85"/>
      <c r="VEM13" s="85"/>
      <c r="VEN13" s="85"/>
      <c r="VEO13" s="85"/>
      <c r="VEP13" s="85"/>
      <c r="VEQ13" s="85"/>
      <c r="VER13" s="85"/>
      <c r="VES13" s="85"/>
      <c r="VET13" s="85"/>
      <c r="VEU13" s="85"/>
      <c r="VEV13" s="85"/>
      <c r="VEW13" s="85"/>
      <c r="VEX13" s="85"/>
      <c r="VEY13" s="85"/>
      <c r="VEZ13" s="85"/>
      <c r="VFA13" s="85"/>
      <c r="VFB13" s="85"/>
      <c r="VFC13" s="85"/>
      <c r="VFD13" s="85"/>
      <c r="VFE13" s="85"/>
      <c r="VFF13" s="85"/>
      <c r="VFG13" s="85"/>
      <c r="VFH13" s="85"/>
      <c r="VFI13" s="85"/>
      <c r="VFJ13" s="85"/>
      <c r="VFK13" s="85"/>
      <c r="VFL13" s="85"/>
      <c r="VFM13" s="85"/>
      <c r="VFN13" s="85"/>
      <c r="VFO13" s="85"/>
      <c r="VFP13" s="85"/>
      <c r="VFQ13" s="85"/>
      <c r="VFR13" s="85"/>
      <c r="VFS13" s="85"/>
      <c r="VFT13" s="85"/>
      <c r="VFU13" s="85"/>
      <c r="VFV13" s="85"/>
      <c r="VFW13" s="85"/>
      <c r="VFX13" s="85"/>
      <c r="VFY13" s="85"/>
      <c r="VFZ13" s="85"/>
      <c r="VGA13" s="85"/>
      <c r="VGB13" s="85"/>
      <c r="VGC13" s="85"/>
      <c r="VGD13" s="85"/>
      <c r="VGE13" s="85"/>
      <c r="VGF13" s="85"/>
      <c r="VGG13" s="85"/>
      <c r="VGH13" s="85"/>
      <c r="VGI13" s="85"/>
      <c r="VGJ13" s="85"/>
      <c r="VGK13" s="85"/>
      <c r="VGL13" s="85"/>
      <c r="VGM13" s="85"/>
      <c r="VGN13" s="85"/>
      <c r="VGO13" s="85"/>
      <c r="VGP13" s="85"/>
      <c r="VGQ13" s="85"/>
      <c r="VGR13" s="85"/>
      <c r="VGS13" s="85"/>
      <c r="VGT13" s="85"/>
      <c r="VGU13" s="85"/>
      <c r="VGV13" s="85"/>
      <c r="VGW13" s="85"/>
      <c r="VGX13" s="85"/>
      <c r="VGY13" s="85"/>
      <c r="VGZ13" s="85"/>
      <c r="VHA13" s="85"/>
      <c r="VHB13" s="85"/>
      <c r="VHC13" s="85"/>
      <c r="VHD13" s="85"/>
      <c r="VHE13" s="85"/>
      <c r="VHF13" s="85"/>
      <c r="VHG13" s="85"/>
      <c r="VHH13" s="85"/>
      <c r="VHI13" s="85"/>
      <c r="VHJ13" s="85"/>
      <c r="VHK13" s="85"/>
      <c r="VHL13" s="85"/>
      <c r="VHM13" s="85"/>
      <c r="VHN13" s="85"/>
      <c r="VHO13" s="85"/>
      <c r="VHP13" s="85"/>
      <c r="VHQ13" s="85"/>
      <c r="VHR13" s="85"/>
      <c r="VHS13" s="85"/>
      <c r="VHT13" s="85"/>
      <c r="VHU13" s="85"/>
      <c r="VHV13" s="85"/>
      <c r="VHW13" s="85"/>
      <c r="VHX13" s="85"/>
      <c r="VHY13" s="85"/>
      <c r="VHZ13" s="85"/>
      <c r="VIA13" s="85"/>
      <c r="VIB13" s="85"/>
      <c r="VIC13" s="85"/>
      <c r="VID13" s="85"/>
      <c r="VIE13" s="85"/>
      <c r="VIF13" s="85"/>
      <c r="VIG13" s="85"/>
      <c r="VIH13" s="85"/>
      <c r="VII13" s="85"/>
      <c r="VIJ13" s="85"/>
      <c r="VIK13" s="85"/>
      <c r="VIL13" s="85"/>
      <c r="VIM13" s="85"/>
      <c r="VIN13" s="85"/>
      <c r="VIO13" s="85"/>
      <c r="VIP13" s="85"/>
      <c r="VIQ13" s="85"/>
      <c r="VIR13" s="85"/>
      <c r="VIS13" s="85"/>
      <c r="VIT13" s="85"/>
      <c r="VIU13" s="85"/>
      <c r="VIV13" s="85"/>
      <c r="VIW13" s="85"/>
      <c r="VIX13" s="85"/>
      <c r="VIY13" s="85"/>
      <c r="VIZ13" s="85"/>
      <c r="VJA13" s="85"/>
      <c r="VJB13" s="85"/>
      <c r="VJC13" s="85"/>
      <c r="VJD13" s="85"/>
      <c r="VJE13" s="85"/>
      <c r="VJF13" s="85"/>
      <c r="VJG13" s="85"/>
      <c r="VJH13" s="85"/>
      <c r="VJI13" s="85"/>
      <c r="VJJ13" s="85"/>
      <c r="VJK13" s="85"/>
      <c r="VJL13" s="85"/>
      <c r="VJM13" s="85"/>
      <c r="VJN13" s="85"/>
      <c r="VJO13" s="85"/>
      <c r="VJP13" s="85"/>
      <c r="VJQ13" s="85"/>
      <c r="VJR13" s="85"/>
      <c r="VJS13" s="85"/>
      <c r="VJT13" s="85"/>
      <c r="VJU13" s="85"/>
      <c r="VJV13" s="85"/>
      <c r="VJW13" s="85"/>
      <c r="VJX13" s="85"/>
      <c r="VJY13" s="85"/>
      <c r="VJZ13" s="85"/>
      <c r="VKA13" s="85"/>
      <c r="VKB13" s="85"/>
      <c r="VKC13" s="85"/>
      <c r="VKD13" s="85"/>
      <c r="VKE13" s="85"/>
      <c r="VKF13" s="85"/>
      <c r="VKG13" s="85"/>
      <c r="VKH13" s="85"/>
      <c r="VKI13" s="85"/>
      <c r="VKJ13" s="85"/>
      <c r="VKK13" s="85"/>
      <c r="VKL13" s="85"/>
      <c r="VKM13" s="85"/>
      <c r="VKN13" s="85"/>
      <c r="VKO13" s="85"/>
      <c r="VKP13" s="85"/>
      <c r="VKQ13" s="85"/>
      <c r="VKR13" s="85"/>
      <c r="VKS13" s="85"/>
      <c r="VKT13" s="85"/>
      <c r="VKU13" s="85"/>
      <c r="VKV13" s="85"/>
      <c r="VKW13" s="85"/>
      <c r="VKX13" s="85"/>
      <c r="VKY13" s="85"/>
      <c r="VKZ13" s="85"/>
      <c r="VLA13" s="85"/>
      <c r="VLB13" s="85"/>
      <c r="VLC13" s="85"/>
      <c r="VLD13" s="85"/>
      <c r="VLE13" s="85"/>
      <c r="VLF13" s="85"/>
      <c r="VLG13" s="85"/>
      <c r="VLH13" s="85"/>
      <c r="VLI13" s="85"/>
      <c r="VLJ13" s="85"/>
      <c r="VLK13" s="85"/>
      <c r="VLL13" s="85"/>
      <c r="VLM13" s="85"/>
      <c r="VLN13" s="85"/>
      <c r="VLO13" s="85"/>
      <c r="VLP13" s="85"/>
      <c r="VLQ13" s="85"/>
      <c r="VLR13" s="85"/>
      <c r="VLS13" s="85"/>
      <c r="VLT13" s="85"/>
      <c r="VLU13" s="85"/>
      <c r="VLV13" s="85"/>
      <c r="VLW13" s="85"/>
      <c r="VLX13" s="85"/>
      <c r="VLY13" s="85"/>
      <c r="VLZ13" s="85"/>
      <c r="VMA13" s="85"/>
      <c r="VMB13" s="85"/>
      <c r="VMC13" s="85"/>
      <c r="VMD13" s="85"/>
      <c r="VME13" s="85"/>
      <c r="VMF13" s="85"/>
      <c r="VMG13" s="85"/>
      <c r="VMH13" s="85"/>
      <c r="VMI13" s="85"/>
      <c r="VMJ13" s="85"/>
      <c r="VMK13" s="85"/>
      <c r="VML13" s="85"/>
      <c r="VMM13" s="85"/>
      <c r="VMN13" s="85"/>
      <c r="VMO13" s="85"/>
      <c r="VMP13" s="85"/>
      <c r="VMQ13" s="85"/>
      <c r="VMR13" s="85"/>
      <c r="VMS13" s="85"/>
      <c r="VMT13" s="85"/>
      <c r="VMU13" s="85"/>
      <c r="VMV13" s="85"/>
      <c r="VMW13" s="85"/>
      <c r="VMX13" s="85"/>
      <c r="VMY13" s="85"/>
      <c r="VMZ13" s="85"/>
      <c r="VNA13" s="85"/>
      <c r="VNB13" s="85"/>
      <c r="VNC13" s="85"/>
      <c r="VND13" s="85"/>
      <c r="VNE13" s="85"/>
      <c r="VNF13" s="85"/>
      <c r="VNG13" s="85"/>
      <c r="VNH13" s="85"/>
      <c r="VNI13" s="85"/>
      <c r="VNJ13" s="85"/>
      <c r="VNK13" s="85"/>
      <c r="VNL13" s="85"/>
      <c r="VNM13" s="85"/>
      <c r="VNN13" s="85"/>
      <c r="VNO13" s="85"/>
      <c r="VNP13" s="85"/>
      <c r="VNQ13" s="85"/>
      <c r="VNR13" s="85"/>
      <c r="VNS13" s="85"/>
      <c r="VNT13" s="85"/>
      <c r="VNU13" s="85"/>
      <c r="VNV13" s="85"/>
      <c r="VNW13" s="85"/>
      <c r="VNX13" s="85"/>
      <c r="VNY13" s="85"/>
      <c r="VNZ13" s="85"/>
      <c r="VOA13" s="85"/>
      <c r="VOB13" s="85"/>
      <c r="VOC13" s="85"/>
      <c r="VOD13" s="85"/>
      <c r="VOE13" s="85"/>
      <c r="VOF13" s="85"/>
      <c r="VOG13" s="85"/>
      <c r="VOH13" s="85"/>
      <c r="VOI13" s="85"/>
      <c r="VOJ13" s="85"/>
      <c r="VOK13" s="85"/>
      <c r="VOL13" s="85"/>
      <c r="VOM13" s="85"/>
      <c r="VON13" s="85"/>
      <c r="VOO13" s="85"/>
      <c r="VOP13" s="85"/>
      <c r="VOQ13" s="85"/>
      <c r="VOR13" s="85"/>
      <c r="VOS13" s="85"/>
      <c r="VOT13" s="85"/>
      <c r="VOU13" s="85"/>
      <c r="VOV13" s="85"/>
      <c r="VOW13" s="85"/>
      <c r="VOX13" s="85"/>
      <c r="VOY13" s="85"/>
      <c r="VOZ13" s="85"/>
      <c r="VPA13" s="85"/>
      <c r="VPB13" s="85"/>
      <c r="VPC13" s="85"/>
      <c r="VPD13" s="85"/>
      <c r="VPE13" s="85"/>
      <c r="VPF13" s="85"/>
      <c r="VPG13" s="85"/>
      <c r="VPH13" s="85"/>
      <c r="VPI13" s="85"/>
      <c r="VPJ13" s="85"/>
      <c r="VPK13" s="85"/>
      <c r="VPL13" s="85"/>
      <c r="VPM13" s="85"/>
      <c r="VPN13" s="85"/>
      <c r="VPO13" s="85"/>
      <c r="VPP13" s="85"/>
      <c r="VPQ13" s="85"/>
      <c r="VPR13" s="85"/>
      <c r="VPS13" s="85"/>
      <c r="VPT13" s="85"/>
      <c r="VPU13" s="85"/>
      <c r="VPV13" s="85"/>
      <c r="VPW13" s="85"/>
      <c r="VPX13" s="85"/>
      <c r="VPY13" s="85"/>
      <c r="VPZ13" s="85"/>
      <c r="VQA13" s="85"/>
      <c r="VQB13" s="85"/>
      <c r="VQC13" s="85"/>
      <c r="VQD13" s="85"/>
      <c r="VQE13" s="85"/>
      <c r="VQF13" s="85"/>
      <c r="VQG13" s="85"/>
      <c r="VQH13" s="85"/>
      <c r="VQI13" s="85"/>
      <c r="VQJ13" s="85"/>
      <c r="VQK13" s="85"/>
      <c r="VQL13" s="85"/>
      <c r="VQM13" s="85"/>
      <c r="VQN13" s="85"/>
      <c r="VQO13" s="85"/>
      <c r="VQP13" s="85"/>
      <c r="VQQ13" s="85"/>
      <c r="VQR13" s="85"/>
      <c r="VQS13" s="85"/>
      <c r="VQT13" s="85"/>
      <c r="VQU13" s="85"/>
      <c r="VQV13" s="85"/>
      <c r="VQW13" s="85"/>
      <c r="VQX13" s="85"/>
      <c r="VQY13" s="85"/>
      <c r="VQZ13" s="85"/>
      <c r="VRA13" s="85"/>
      <c r="VRB13" s="85"/>
      <c r="VRC13" s="85"/>
      <c r="VRD13" s="85"/>
      <c r="VRE13" s="85"/>
      <c r="VRF13" s="85"/>
      <c r="VRG13" s="85"/>
      <c r="VRH13" s="85"/>
      <c r="VRI13" s="85"/>
      <c r="VRJ13" s="85"/>
      <c r="VRK13" s="85"/>
      <c r="VRL13" s="85"/>
      <c r="VRM13" s="85"/>
      <c r="VRN13" s="85"/>
      <c r="VRO13" s="85"/>
      <c r="VRP13" s="85"/>
      <c r="VRQ13" s="85"/>
      <c r="VRR13" s="85"/>
      <c r="VRS13" s="85"/>
      <c r="VRT13" s="85"/>
      <c r="VRU13" s="85"/>
      <c r="VRV13" s="85"/>
      <c r="VRW13" s="85"/>
      <c r="VRX13" s="85"/>
      <c r="VRY13" s="85"/>
      <c r="VRZ13" s="85"/>
      <c r="VSA13" s="85"/>
      <c r="VSB13" s="85"/>
      <c r="VSC13" s="85"/>
      <c r="VSD13" s="85"/>
      <c r="VSE13" s="85"/>
      <c r="VSF13" s="85"/>
      <c r="VSG13" s="85"/>
      <c r="VSH13" s="85"/>
      <c r="VSI13" s="85"/>
      <c r="VSJ13" s="85"/>
      <c r="VSK13" s="85"/>
      <c r="VSL13" s="85"/>
      <c r="VSM13" s="85"/>
      <c r="VSN13" s="85"/>
      <c r="VSO13" s="85"/>
      <c r="VSP13" s="85"/>
      <c r="VSQ13" s="85"/>
      <c r="VSR13" s="85"/>
      <c r="VSS13" s="85"/>
      <c r="VST13" s="85"/>
      <c r="VSU13" s="85"/>
      <c r="VSV13" s="85"/>
      <c r="VSW13" s="85"/>
      <c r="VSX13" s="85"/>
      <c r="VSY13" s="85"/>
      <c r="VSZ13" s="85"/>
      <c r="VTA13" s="85"/>
      <c r="VTB13" s="85"/>
      <c r="VTC13" s="85"/>
      <c r="VTD13" s="85"/>
      <c r="VTE13" s="85"/>
      <c r="VTF13" s="85"/>
      <c r="VTG13" s="85"/>
      <c r="VTH13" s="85"/>
      <c r="VTI13" s="85"/>
      <c r="VTJ13" s="85"/>
      <c r="VTK13" s="85"/>
      <c r="VTL13" s="85"/>
      <c r="VTM13" s="85"/>
      <c r="VTN13" s="85"/>
      <c r="VTO13" s="85"/>
      <c r="VTP13" s="85"/>
      <c r="VTQ13" s="85"/>
      <c r="VTR13" s="85"/>
      <c r="VTS13" s="85"/>
      <c r="VTT13" s="85"/>
      <c r="VTU13" s="85"/>
      <c r="VTV13" s="85"/>
      <c r="VTW13" s="85"/>
      <c r="VTX13" s="85"/>
      <c r="VTY13" s="85"/>
      <c r="VTZ13" s="85"/>
      <c r="VUA13" s="85"/>
      <c r="VUB13" s="85"/>
      <c r="VUC13" s="85"/>
      <c r="VUD13" s="85"/>
      <c r="VUE13" s="85"/>
      <c r="VUF13" s="85"/>
      <c r="VUG13" s="85"/>
      <c r="VUH13" s="85"/>
      <c r="VUI13" s="85"/>
      <c r="VUJ13" s="85"/>
      <c r="VUK13" s="85"/>
      <c r="VUL13" s="85"/>
      <c r="VUM13" s="85"/>
      <c r="VUN13" s="85"/>
      <c r="VUO13" s="85"/>
      <c r="VUP13" s="85"/>
      <c r="VUQ13" s="85"/>
      <c r="VUR13" s="85"/>
      <c r="VUS13" s="85"/>
      <c r="VUT13" s="85"/>
      <c r="VUU13" s="85"/>
      <c r="VUV13" s="85"/>
      <c r="VUW13" s="85"/>
      <c r="VUX13" s="85"/>
      <c r="VUY13" s="85"/>
      <c r="VUZ13" s="85"/>
      <c r="VVA13" s="85"/>
      <c r="VVB13" s="85"/>
      <c r="VVC13" s="85"/>
      <c r="VVD13" s="85"/>
      <c r="VVE13" s="85"/>
      <c r="VVF13" s="85"/>
      <c r="VVG13" s="85"/>
      <c r="VVH13" s="85"/>
      <c r="VVI13" s="85"/>
      <c r="VVJ13" s="85"/>
      <c r="VVK13" s="85"/>
      <c r="VVL13" s="85"/>
      <c r="VVM13" s="85"/>
      <c r="VVN13" s="85"/>
      <c r="VVO13" s="85"/>
      <c r="VVP13" s="85"/>
      <c r="VVQ13" s="85"/>
      <c r="VVR13" s="85"/>
      <c r="VVS13" s="85"/>
      <c r="VVT13" s="85"/>
      <c r="VVU13" s="85"/>
      <c r="VVV13" s="85"/>
      <c r="VVW13" s="85"/>
      <c r="VVX13" s="85"/>
      <c r="VVY13" s="85"/>
      <c r="VVZ13" s="85"/>
      <c r="VWA13" s="85"/>
      <c r="VWB13" s="85"/>
      <c r="VWC13" s="85"/>
      <c r="VWD13" s="85"/>
      <c r="VWE13" s="85"/>
      <c r="VWF13" s="85"/>
      <c r="VWG13" s="85"/>
      <c r="VWH13" s="85"/>
      <c r="VWI13" s="85"/>
      <c r="VWJ13" s="85"/>
      <c r="VWK13" s="85"/>
      <c r="VWL13" s="85"/>
      <c r="VWM13" s="85"/>
      <c r="VWN13" s="85"/>
      <c r="VWO13" s="85"/>
      <c r="VWP13" s="85"/>
      <c r="VWQ13" s="85"/>
      <c r="VWR13" s="85"/>
      <c r="VWS13" s="85"/>
      <c r="VWT13" s="85"/>
      <c r="VWU13" s="85"/>
      <c r="VWV13" s="85"/>
      <c r="VWW13" s="85"/>
      <c r="VWX13" s="85"/>
      <c r="VWY13" s="85"/>
      <c r="VWZ13" s="85"/>
      <c r="VXA13" s="85"/>
      <c r="VXB13" s="85"/>
      <c r="VXC13" s="85"/>
      <c r="VXD13" s="85"/>
      <c r="VXE13" s="85"/>
      <c r="VXF13" s="85"/>
      <c r="VXG13" s="85"/>
      <c r="VXH13" s="85"/>
      <c r="VXI13" s="85"/>
      <c r="VXJ13" s="85"/>
      <c r="VXK13" s="85"/>
      <c r="VXL13" s="85"/>
      <c r="VXM13" s="85"/>
      <c r="VXN13" s="85"/>
      <c r="VXO13" s="85"/>
      <c r="VXP13" s="85"/>
      <c r="VXQ13" s="85"/>
      <c r="VXR13" s="85"/>
      <c r="VXS13" s="85"/>
      <c r="VXT13" s="85"/>
      <c r="VXU13" s="85"/>
      <c r="VXV13" s="85"/>
      <c r="VXW13" s="85"/>
      <c r="VXX13" s="85"/>
      <c r="VXY13" s="85"/>
      <c r="VXZ13" s="85"/>
      <c r="VYA13" s="85"/>
      <c r="VYB13" s="85"/>
      <c r="VYC13" s="85"/>
      <c r="VYD13" s="85"/>
      <c r="VYE13" s="85"/>
      <c r="VYF13" s="85"/>
      <c r="VYG13" s="85"/>
      <c r="VYH13" s="85"/>
      <c r="VYI13" s="85"/>
      <c r="VYJ13" s="85"/>
      <c r="VYK13" s="85"/>
      <c r="VYL13" s="85"/>
      <c r="VYM13" s="85"/>
      <c r="VYN13" s="85"/>
      <c r="VYO13" s="85"/>
      <c r="VYP13" s="85"/>
      <c r="VYQ13" s="85"/>
      <c r="VYR13" s="85"/>
      <c r="VYS13" s="85"/>
      <c r="VYT13" s="85"/>
      <c r="VYU13" s="85"/>
      <c r="VYV13" s="85"/>
      <c r="VYW13" s="85"/>
      <c r="VYX13" s="85"/>
      <c r="VYY13" s="85"/>
      <c r="VYZ13" s="85"/>
      <c r="VZA13" s="85"/>
      <c r="VZB13" s="85"/>
      <c r="VZC13" s="85"/>
      <c r="VZD13" s="85"/>
      <c r="VZE13" s="85"/>
      <c r="VZF13" s="85"/>
      <c r="VZG13" s="85"/>
      <c r="VZH13" s="85"/>
      <c r="VZI13" s="85"/>
      <c r="VZJ13" s="85"/>
      <c r="VZK13" s="85"/>
      <c r="VZL13" s="85"/>
      <c r="VZM13" s="85"/>
      <c r="VZN13" s="85"/>
      <c r="VZO13" s="85"/>
      <c r="VZP13" s="85"/>
      <c r="VZQ13" s="85"/>
      <c r="VZR13" s="85"/>
      <c r="VZS13" s="85"/>
      <c r="VZT13" s="85"/>
      <c r="VZU13" s="85"/>
      <c r="VZV13" s="85"/>
      <c r="VZW13" s="85"/>
      <c r="VZX13" s="85"/>
      <c r="VZY13" s="85"/>
      <c r="VZZ13" s="85"/>
      <c r="WAA13" s="85"/>
      <c r="WAB13" s="85"/>
      <c r="WAC13" s="85"/>
      <c r="WAD13" s="85"/>
      <c r="WAE13" s="85"/>
      <c r="WAF13" s="85"/>
      <c r="WAG13" s="85"/>
      <c r="WAH13" s="85"/>
      <c r="WAI13" s="85"/>
      <c r="WAJ13" s="85"/>
      <c r="WAK13" s="85"/>
      <c r="WAL13" s="85"/>
      <c r="WAM13" s="85"/>
      <c r="WAN13" s="85"/>
      <c r="WAO13" s="85"/>
      <c r="WAP13" s="85"/>
      <c r="WAQ13" s="85"/>
      <c r="WAR13" s="85"/>
      <c r="WAS13" s="85"/>
      <c r="WAT13" s="85"/>
      <c r="WAU13" s="85"/>
      <c r="WAV13" s="85"/>
      <c r="WAW13" s="85"/>
      <c r="WAX13" s="85"/>
      <c r="WAY13" s="85"/>
      <c r="WAZ13" s="85"/>
      <c r="WBA13" s="85"/>
      <c r="WBB13" s="85"/>
      <c r="WBC13" s="85"/>
      <c r="WBD13" s="85"/>
      <c r="WBE13" s="85"/>
      <c r="WBF13" s="85"/>
      <c r="WBG13" s="85"/>
      <c r="WBH13" s="85"/>
      <c r="WBI13" s="85"/>
      <c r="WBJ13" s="85"/>
      <c r="WBK13" s="85"/>
      <c r="WBL13" s="85"/>
      <c r="WBM13" s="85"/>
      <c r="WBN13" s="85"/>
      <c r="WBO13" s="85"/>
      <c r="WBP13" s="85"/>
      <c r="WBQ13" s="85"/>
      <c r="WBR13" s="85"/>
      <c r="WBS13" s="85"/>
      <c r="WBT13" s="85"/>
      <c r="WBU13" s="85"/>
      <c r="WBV13" s="85"/>
      <c r="WBW13" s="85"/>
      <c r="WBX13" s="85"/>
      <c r="WBY13" s="85"/>
      <c r="WBZ13" s="85"/>
      <c r="WCA13" s="85"/>
      <c r="WCB13" s="85"/>
      <c r="WCC13" s="85"/>
      <c r="WCD13" s="85"/>
      <c r="WCE13" s="85"/>
      <c r="WCF13" s="85"/>
      <c r="WCG13" s="85"/>
      <c r="WCH13" s="85"/>
      <c r="WCI13" s="85"/>
      <c r="WCJ13" s="85"/>
      <c r="WCK13" s="85"/>
      <c r="WCL13" s="85"/>
      <c r="WCM13" s="85"/>
      <c r="WCN13" s="85"/>
      <c r="WCO13" s="85"/>
      <c r="WCP13" s="85"/>
      <c r="WCQ13" s="85"/>
      <c r="WCR13" s="85"/>
      <c r="WCS13" s="85"/>
      <c r="WCT13" s="85"/>
      <c r="WCU13" s="85"/>
      <c r="WCV13" s="85"/>
      <c r="WCW13" s="85"/>
      <c r="WCX13" s="85"/>
      <c r="WCY13" s="85"/>
      <c r="WCZ13" s="85"/>
      <c r="WDA13" s="85"/>
      <c r="WDB13" s="85"/>
      <c r="WDC13" s="85"/>
      <c r="WDD13" s="85"/>
      <c r="WDE13" s="85"/>
      <c r="WDF13" s="85"/>
      <c r="WDG13" s="85"/>
      <c r="WDH13" s="85"/>
      <c r="WDI13" s="85"/>
      <c r="WDJ13" s="85"/>
      <c r="WDK13" s="85"/>
      <c r="WDL13" s="85"/>
      <c r="WDM13" s="85"/>
      <c r="WDN13" s="85"/>
      <c r="WDO13" s="85"/>
      <c r="WDP13" s="85"/>
      <c r="WDQ13" s="85"/>
      <c r="WDR13" s="85"/>
      <c r="WDS13" s="85"/>
      <c r="WDT13" s="85"/>
      <c r="WDU13" s="85"/>
      <c r="WDV13" s="85"/>
      <c r="WDW13" s="85"/>
      <c r="WDX13" s="85"/>
      <c r="WDY13" s="85"/>
      <c r="WDZ13" s="85"/>
      <c r="WEA13" s="85"/>
      <c r="WEB13" s="85"/>
      <c r="WEC13" s="85"/>
      <c r="WED13" s="85"/>
      <c r="WEE13" s="85"/>
      <c r="WEF13" s="85"/>
      <c r="WEG13" s="85"/>
      <c r="WEH13" s="85"/>
      <c r="WEI13" s="85"/>
      <c r="WEJ13" s="85"/>
      <c r="WEK13" s="85"/>
      <c r="WEL13" s="85"/>
      <c r="WEM13" s="85"/>
      <c r="WEN13" s="85"/>
      <c r="WEO13" s="85"/>
      <c r="WEP13" s="85"/>
      <c r="WEQ13" s="85"/>
      <c r="WER13" s="85"/>
      <c r="WES13" s="85"/>
      <c r="WET13" s="85"/>
      <c r="WEU13" s="85"/>
      <c r="WEV13" s="85"/>
      <c r="WEW13" s="85"/>
      <c r="WEX13" s="85"/>
      <c r="WEY13" s="85"/>
      <c r="WEZ13" s="85"/>
      <c r="WFA13" s="85"/>
      <c r="WFB13" s="85"/>
      <c r="WFC13" s="85"/>
      <c r="WFD13" s="85"/>
      <c r="WFE13" s="85"/>
      <c r="WFF13" s="85"/>
      <c r="WFG13" s="85"/>
      <c r="WFH13" s="85"/>
      <c r="WFI13" s="85"/>
      <c r="WFJ13" s="85"/>
      <c r="WFK13" s="85"/>
      <c r="WFL13" s="85"/>
      <c r="WFM13" s="85"/>
      <c r="WFN13" s="85"/>
      <c r="WFO13" s="85"/>
      <c r="WFP13" s="85"/>
      <c r="WFQ13" s="85"/>
      <c r="WFR13" s="85"/>
      <c r="WFS13" s="85"/>
      <c r="WFT13" s="85"/>
      <c r="WFU13" s="85"/>
      <c r="WFV13" s="85"/>
      <c r="WFW13" s="85"/>
      <c r="WFX13" s="85"/>
      <c r="WFY13" s="85"/>
      <c r="WFZ13" s="85"/>
      <c r="WGA13" s="85"/>
      <c r="WGB13" s="85"/>
      <c r="WGC13" s="85"/>
      <c r="WGD13" s="85"/>
      <c r="WGE13" s="85"/>
      <c r="WGF13" s="85"/>
      <c r="WGG13" s="85"/>
      <c r="WGH13" s="85"/>
      <c r="WGI13" s="85"/>
      <c r="WGJ13" s="85"/>
      <c r="WGK13" s="85"/>
      <c r="WGL13" s="85"/>
      <c r="WGM13" s="85"/>
      <c r="WGN13" s="85"/>
      <c r="WGO13" s="85"/>
      <c r="WGP13" s="85"/>
      <c r="WGQ13" s="85"/>
      <c r="WGR13" s="85"/>
      <c r="WGS13" s="85"/>
      <c r="WGT13" s="85"/>
      <c r="WGU13" s="85"/>
      <c r="WGV13" s="85"/>
      <c r="WGW13" s="85"/>
      <c r="WGX13" s="85"/>
      <c r="WGY13" s="85"/>
      <c r="WGZ13" s="85"/>
      <c r="WHA13" s="85"/>
      <c r="WHB13" s="85"/>
      <c r="WHC13" s="85"/>
      <c r="WHD13" s="85"/>
      <c r="WHE13" s="85"/>
      <c r="WHF13" s="85"/>
      <c r="WHG13" s="85"/>
      <c r="WHH13" s="85"/>
      <c r="WHI13" s="85"/>
      <c r="WHJ13" s="85"/>
      <c r="WHK13" s="85"/>
      <c r="WHL13" s="85"/>
      <c r="WHM13" s="85"/>
      <c r="WHN13" s="85"/>
      <c r="WHO13" s="85"/>
      <c r="WHP13" s="85"/>
      <c r="WHQ13" s="85"/>
      <c r="WHR13" s="85"/>
      <c r="WHS13" s="85"/>
      <c r="WHT13" s="85"/>
      <c r="WHU13" s="85"/>
      <c r="WHV13" s="85"/>
      <c r="WHW13" s="85"/>
      <c r="WHX13" s="85"/>
      <c r="WHY13" s="85"/>
      <c r="WHZ13" s="85"/>
      <c r="WIA13" s="85"/>
      <c r="WIB13" s="85"/>
      <c r="WIC13" s="85"/>
      <c r="WID13" s="85"/>
      <c r="WIE13" s="85"/>
      <c r="WIF13" s="85"/>
      <c r="WIG13" s="85"/>
      <c r="WIH13" s="85"/>
      <c r="WII13" s="85"/>
      <c r="WIJ13" s="85"/>
      <c r="WIK13" s="85"/>
      <c r="WIL13" s="85"/>
      <c r="WIM13" s="85"/>
      <c r="WIN13" s="85"/>
      <c r="WIO13" s="85"/>
      <c r="WIP13" s="85"/>
      <c r="WIQ13" s="85"/>
      <c r="WIR13" s="85"/>
      <c r="WIS13" s="85"/>
      <c r="WIT13" s="85"/>
      <c r="WIU13" s="85"/>
      <c r="WIV13" s="85"/>
      <c r="WIW13" s="85"/>
      <c r="WIX13" s="85"/>
      <c r="WIY13" s="85"/>
      <c r="WIZ13" s="85"/>
      <c r="WJA13" s="85"/>
      <c r="WJB13" s="85"/>
      <c r="WJC13" s="85"/>
      <c r="WJD13" s="85"/>
      <c r="WJE13" s="85"/>
      <c r="WJF13" s="85"/>
      <c r="WJG13" s="85"/>
      <c r="WJH13" s="85"/>
      <c r="WJI13" s="85"/>
      <c r="WJJ13" s="85"/>
      <c r="WJK13" s="85"/>
      <c r="WJL13" s="85"/>
      <c r="WJM13" s="85"/>
      <c r="WJN13" s="85"/>
      <c r="WJO13" s="85"/>
      <c r="WJP13" s="85"/>
      <c r="WJQ13" s="85"/>
      <c r="WJR13" s="85"/>
      <c r="WJS13" s="85"/>
      <c r="WJT13" s="85"/>
      <c r="WJU13" s="85"/>
      <c r="WJV13" s="85"/>
      <c r="WJW13" s="85"/>
      <c r="WJX13" s="85"/>
      <c r="WJY13" s="85"/>
      <c r="WJZ13" s="85"/>
      <c r="WKA13" s="85"/>
      <c r="WKB13" s="85"/>
      <c r="WKC13" s="85"/>
      <c r="WKD13" s="85"/>
      <c r="WKE13" s="85"/>
      <c r="WKF13" s="85"/>
      <c r="WKG13" s="85"/>
      <c r="WKH13" s="85"/>
      <c r="WKI13" s="85"/>
      <c r="WKJ13" s="85"/>
      <c r="WKK13" s="85"/>
      <c r="WKL13" s="85"/>
      <c r="WKM13" s="85"/>
      <c r="WKN13" s="85"/>
      <c r="WKO13" s="85"/>
      <c r="WKP13" s="85"/>
      <c r="WKQ13" s="85"/>
      <c r="WKR13" s="85"/>
      <c r="WKS13" s="85"/>
      <c r="WKT13" s="85"/>
      <c r="WKU13" s="85"/>
      <c r="WKV13" s="85"/>
      <c r="WKW13" s="85"/>
      <c r="WKX13" s="85"/>
      <c r="WKY13" s="85"/>
      <c r="WKZ13" s="85"/>
      <c r="WLA13" s="85"/>
      <c r="WLB13" s="85"/>
      <c r="WLC13" s="85"/>
      <c r="WLD13" s="85"/>
      <c r="WLE13" s="85"/>
      <c r="WLF13" s="85"/>
      <c r="WLG13" s="85"/>
      <c r="WLH13" s="85"/>
      <c r="WLI13" s="85"/>
      <c r="WLJ13" s="85"/>
      <c r="WLK13" s="85"/>
      <c r="WLL13" s="85"/>
      <c r="WLM13" s="85"/>
      <c r="WLN13" s="85"/>
      <c r="WLO13" s="85"/>
      <c r="WLP13" s="85"/>
      <c r="WLQ13" s="85"/>
      <c r="WLR13" s="85"/>
      <c r="WLS13" s="85"/>
      <c r="WLT13" s="85"/>
      <c r="WLU13" s="85"/>
      <c r="WLV13" s="85"/>
      <c r="WLW13" s="85"/>
      <c r="WLX13" s="85"/>
      <c r="WLY13" s="85"/>
      <c r="WLZ13" s="85"/>
      <c r="WMA13" s="85"/>
      <c r="WMB13" s="85"/>
      <c r="WMC13" s="85"/>
      <c r="WMD13" s="85"/>
      <c r="WME13" s="85"/>
      <c r="WMF13" s="85"/>
      <c r="WMG13" s="85"/>
      <c r="WMH13" s="85"/>
      <c r="WMI13" s="85"/>
      <c r="WMJ13" s="85"/>
      <c r="WMK13" s="85"/>
      <c r="WML13" s="85"/>
      <c r="WMM13" s="85"/>
      <c r="WMN13" s="85"/>
      <c r="WMO13" s="85"/>
      <c r="WMP13" s="85"/>
      <c r="WMQ13" s="85"/>
      <c r="WMR13" s="85"/>
      <c r="WMS13" s="85"/>
      <c r="WMT13" s="85"/>
      <c r="WMU13" s="85"/>
      <c r="WMV13" s="85"/>
      <c r="WMW13" s="85"/>
      <c r="WMX13" s="85"/>
      <c r="WMY13" s="85"/>
      <c r="WMZ13" s="85"/>
      <c r="WNA13" s="85"/>
      <c r="WNB13" s="85"/>
      <c r="WNC13" s="85"/>
      <c r="WND13" s="85"/>
      <c r="WNE13" s="85"/>
      <c r="WNF13" s="85"/>
      <c r="WNG13" s="85"/>
      <c r="WNH13" s="85"/>
      <c r="WNI13" s="85"/>
      <c r="WNJ13" s="85"/>
      <c r="WNK13" s="85"/>
      <c r="WNL13" s="85"/>
      <c r="WNM13" s="85"/>
      <c r="WNN13" s="85"/>
      <c r="WNO13" s="85"/>
      <c r="WNP13" s="85"/>
      <c r="WNQ13" s="85"/>
      <c r="WNR13" s="85"/>
      <c r="WNS13" s="85"/>
      <c r="WNT13" s="85"/>
      <c r="WNU13" s="85"/>
      <c r="WNV13" s="85"/>
      <c r="WNW13" s="85"/>
      <c r="WNX13" s="85"/>
      <c r="WNY13" s="85"/>
      <c r="WNZ13" s="85"/>
      <c r="WOA13" s="85"/>
      <c r="WOB13" s="85"/>
      <c r="WOC13" s="85"/>
      <c r="WOD13" s="85"/>
      <c r="WOE13" s="85"/>
      <c r="WOF13" s="85"/>
      <c r="WOG13" s="85"/>
      <c r="WOH13" s="85"/>
      <c r="WOI13" s="85"/>
      <c r="WOJ13" s="85"/>
      <c r="WOK13" s="85"/>
      <c r="WOL13" s="85"/>
      <c r="WOM13" s="85"/>
      <c r="WON13" s="85"/>
      <c r="WOO13" s="85"/>
      <c r="WOP13" s="85"/>
      <c r="WOQ13" s="85"/>
      <c r="WOR13" s="85"/>
      <c r="WOS13" s="85"/>
      <c r="WOT13" s="85"/>
      <c r="WOU13" s="85"/>
      <c r="WOV13" s="85"/>
      <c r="WOW13" s="85"/>
      <c r="WOX13" s="85"/>
      <c r="WOY13" s="85"/>
      <c r="WOZ13" s="85"/>
      <c r="WPA13" s="85"/>
      <c r="WPB13" s="85"/>
      <c r="WPC13" s="85"/>
      <c r="WPD13" s="85"/>
      <c r="WPE13" s="85"/>
      <c r="WPF13" s="85"/>
      <c r="WPG13" s="85"/>
      <c r="WPH13" s="85"/>
      <c r="WPI13" s="85"/>
      <c r="WPJ13" s="85"/>
      <c r="WPK13" s="85"/>
      <c r="WPL13" s="85"/>
      <c r="WPM13" s="85"/>
      <c r="WPN13" s="85"/>
      <c r="WPO13" s="85"/>
      <c r="WPP13" s="85"/>
      <c r="WPQ13" s="85"/>
      <c r="WPR13" s="85"/>
      <c r="WPS13" s="85"/>
      <c r="WPT13" s="85"/>
      <c r="WPU13" s="85"/>
      <c r="WPV13" s="85"/>
      <c r="WPW13" s="85"/>
      <c r="WPX13" s="85"/>
      <c r="WPY13" s="85"/>
      <c r="WPZ13" s="85"/>
      <c r="WQA13" s="85"/>
      <c r="WQB13" s="85"/>
      <c r="WQC13" s="85"/>
      <c r="WQD13" s="85"/>
      <c r="WQE13" s="85"/>
      <c r="WQF13" s="85"/>
      <c r="WQG13" s="85"/>
      <c r="WQH13" s="85"/>
      <c r="WQI13" s="85"/>
      <c r="WQJ13" s="85"/>
      <c r="WQK13" s="85"/>
      <c r="WQL13" s="85"/>
      <c r="WQM13" s="85"/>
      <c r="WQN13" s="85"/>
      <c r="WQO13" s="85"/>
      <c r="WQP13" s="85"/>
      <c r="WQQ13" s="85"/>
      <c r="WQR13" s="85"/>
      <c r="WQS13" s="85"/>
      <c r="WQT13" s="85"/>
      <c r="WQU13" s="85"/>
      <c r="WQV13" s="85"/>
      <c r="WQW13" s="85"/>
      <c r="WQX13" s="85"/>
      <c r="WQY13" s="85"/>
      <c r="WQZ13" s="85"/>
      <c r="WRA13" s="85"/>
      <c r="WRB13" s="85"/>
      <c r="WRC13" s="85"/>
      <c r="WRD13" s="85"/>
      <c r="WRE13" s="85"/>
      <c r="WRF13" s="85"/>
      <c r="WRG13" s="85"/>
      <c r="WRH13" s="85"/>
      <c r="WRI13" s="85"/>
      <c r="WRJ13" s="85"/>
      <c r="WRK13" s="85"/>
      <c r="WRL13" s="85"/>
      <c r="WRM13" s="85"/>
      <c r="WRN13" s="85"/>
      <c r="WRO13" s="85"/>
      <c r="WRP13" s="85"/>
      <c r="WRQ13" s="85"/>
      <c r="WRR13" s="85"/>
      <c r="WRS13" s="85"/>
      <c r="WRT13" s="85"/>
      <c r="WRU13" s="85"/>
      <c r="WRV13" s="85"/>
      <c r="WRW13" s="85"/>
      <c r="WRX13" s="85"/>
      <c r="WRY13" s="85"/>
      <c r="WRZ13" s="85"/>
      <c r="WSA13" s="85"/>
      <c r="WSB13" s="85"/>
      <c r="WSC13" s="85"/>
      <c r="WSD13" s="85"/>
      <c r="WSE13" s="85"/>
      <c r="WSF13" s="85"/>
      <c r="WSG13" s="85"/>
      <c r="WSH13" s="85"/>
      <c r="WSI13" s="85"/>
      <c r="WSJ13" s="85"/>
      <c r="WSK13" s="85"/>
      <c r="WSL13" s="85"/>
      <c r="WSM13" s="85"/>
      <c r="WSN13" s="85"/>
      <c r="WSO13" s="85"/>
      <c r="WSP13" s="85"/>
      <c r="WSQ13" s="85"/>
      <c r="WSR13" s="85"/>
      <c r="WSS13" s="85"/>
      <c r="WST13" s="85"/>
      <c r="WSU13" s="85"/>
      <c r="WSV13" s="85"/>
      <c r="WSW13" s="85"/>
      <c r="WSX13" s="85"/>
      <c r="WSY13" s="85"/>
      <c r="WSZ13" s="85"/>
      <c r="WTA13" s="85"/>
      <c r="WTB13" s="85"/>
      <c r="WTC13" s="85"/>
      <c r="WTD13" s="85"/>
      <c r="WTE13" s="85"/>
      <c r="WTF13" s="85"/>
      <c r="WTG13" s="85"/>
      <c r="WTH13" s="85"/>
      <c r="WTI13" s="85"/>
      <c r="WTJ13" s="85"/>
      <c r="WTK13" s="85"/>
      <c r="WTL13" s="85"/>
      <c r="WTM13" s="85"/>
      <c r="WTN13" s="85"/>
      <c r="WTO13" s="85"/>
      <c r="WTP13" s="85"/>
      <c r="WTQ13" s="85"/>
      <c r="WTR13" s="85"/>
      <c r="WTS13" s="85"/>
      <c r="WTT13" s="85"/>
      <c r="WTU13" s="85"/>
      <c r="WTV13" s="85"/>
      <c r="WTW13" s="85"/>
      <c r="WTX13" s="85"/>
      <c r="WTY13" s="85"/>
      <c r="WTZ13" s="85"/>
      <c r="WUA13" s="85"/>
      <c r="WUB13" s="85"/>
      <c r="WUC13" s="85"/>
      <c r="WUD13" s="85"/>
      <c r="WUE13" s="85"/>
      <c r="WUF13" s="85"/>
      <c r="WUG13" s="85"/>
      <c r="WUH13" s="85"/>
      <c r="WUI13" s="85"/>
      <c r="WUJ13" s="85"/>
      <c r="WUK13" s="85"/>
      <c r="WUL13" s="85"/>
      <c r="WUM13" s="85"/>
      <c r="WUN13" s="85"/>
      <c r="WUO13" s="85"/>
      <c r="WUP13" s="85"/>
      <c r="WUQ13" s="85"/>
      <c r="WUR13" s="85"/>
      <c r="WUS13" s="85"/>
      <c r="WUT13" s="85"/>
      <c r="WUU13" s="85"/>
      <c r="WUV13" s="85"/>
      <c r="WUW13" s="85"/>
      <c r="WUX13" s="85"/>
      <c r="WUY13" s="85"/>
      <c r="WUZ13" s="85"/>
      <c r="WVA13" s="85"/>
      <c r="WVB13" s="85"/>
      <c r="WVC13" s="85"/>
      <c r="WVD13" s="85"/>
      <c r="WVE13" s="85"/>
      <c r="WVF13" s="85"/>
      <c r="WVG13" s="85"/>
      <c r="WVH13" s="85"/>
      <c r="WVI13" s="85"/>
      <c r="WVJ13" s="85"/>
      <c r="WVK13" s="85"/>
      <c r="WVL13" s="85"/>
      <c r="WVM13" s="85"/>
      <c r="WVN13" s="85"/>
      <c r="WVO13" s="85"/>
      <c r="WVP13" s="85"/>
      <c r="WVQ13" s="85"/>
      <c r="WVR13" s="85"/>
      <c r="WVS13" s="85"/>
      <c r="WVT13" s="85"/>
      <c r="WVU13" s="85"/>
      <c r="WVV13" s="85"/>
      <c r="WVW13" s="85"/>
      <c r="WVX13" s="85"/>
      <c r="WVY13" s="85"/>
      <c r="WVZ13" s="85"/>
      <c r="WWA13" s="85"/>
      <c r="WWB13" s="85"/>
      <c r="WWC13" s="85"/>
      <c r="WWD13" s="85"/>
      <c r="WWE13" s="85"/>
      <c r="WWF13" s="85"/>
      <c r="WWG13" s="85"/>
      <c r="WWH13" s="85"/>
      <c r="WWI13" s="85"/>
      <c r="WWJ13" s="85"/>
      <c r="WWK13" s="85"/>
      <c r="WWL13" s="85"/>
      <c r="WWM13" s="85"/>
      <c r="WWN13" s="85"/>
      <c r="WWO13" s="85"/>
      <c r="WWP13" s="85"/>
      <c r="WWQ13" s="85"/>
      <c r="WWR13" s="85"/>
      <c r="WWS13" s="85"/>
      <c r="WWT13" s="85"/>
      <c r="WWU13" s="85"/>
      <c r="WWV13" s="85"/>
      <c r="WWW13" s="85"/>
      <c r="WWX13" s="85"/>
      <c r="WWY13" s="85"/>
      <c r="WWZ13" s="85"/>
      <c r="WXA13" s="85"/>
      <c r="WXB13" s="85"/>
      <c r="WXC13" s="85"/>
      <c r="WXD13" s="85"/>
      <c r="WXE13" s="85"/>
      <c r="WXF13" s="85"/>
      <c r="WXG13" s="85"/>
      <c r="WXH13" s="85"/>
      <c r="WXI13" s="85"/>
      <c r="WXJ13" s="85"/>
      <c r="WXK13" s="85"/>
      <c r="WXL13" s="85"/>
      <c r="WXM13" s="85"/>
      <c r="WXN13" s="85"/>
      <c r="WXO13" s="85"/>
      <c r="WXP13" s="85"/>
      <c r="WXQ13" s="85"/>
      <c r="WXR13" s="85"/>
      <c r="WXS13" s="85"/>
      <c r="WXT13" s="85"/>
      <c r="WXU13" s="85"/>
      <c r="WXV13" s="85"/>
      <c r="WXW13" s="85"/>
      <c r="WXX13" s="85"/>
      <c r="WXY13" s="85"/>
      <c r="WXZ13" s="85"/>
      <c r="WYA13" s="85"/>
      <c r="WYB13" s="85"/>
      <c r="WYC13" s="85"/>
      <c r="WYD13" s="85"/>
      <c r="WYE13" s="85"/>
      <c r="WYF13" s="85"/>
      <c r="WYG13" s="85"/>
      <c r="WYH13" s="85"/>
      <c r="WYI13" s="85"/>
      <c r="WYJ13" s="85"/>
      <c r="WYK13" s="85"/>
      <c r="WYL13" s="85"/>
      <c r="WYM13" s="85"/>
      <c r="WYN13" s="85"/>
      <c r="WYO13" s="85"/>
      <c r="WYP13" s="85"/>
      <c r="WYQ13" s="85"/>
      <c r="WYR13" s="85"/>
      <c r="WYS13" s="85"/>
      <c r="WYT13" s="85"/>
      <c r="WYU13" s="85"/>
      <c r="WYV13" s="85"/>
      <c r="WYW13" s="85"/>
      <c r="WYX13" s="85"/>
      <c r="WYY13" s="85"/>
      <c r="WYZ13" s="85"/>
      <c r="WZA13" s="85"/>
      <c r="WZB13" s="85"/>
      <c r="WZC13" s="85"/>
      <c r="WZD13" s="85"/>
      <c r="WZE13" s="85"/>
      <c r="WZF13" s="85"/>
      <c r="WZG13" s="85"/>
      <c r="WZH13" s="85"/>
      <c r="WZI13" s="85"/>
      <c r="WZJ13" s="85"/>
      <c r="WZK13" s="85"/>
      <c r="WZL13" s="85"/>
      <c r="WZM13" s="85"/>
      <c r="WZN13" s="85"/>
      <c r="WZO13" s="85"/>
      <c r="WZP13" s="85"/>
      <c r="WZQ13" s="85"/>
      <c r="WZR13" s="85"/>
      <c r="WZS13" s="85"/>
      <c r="WZT13" s="85"/>
      <c r="WZU13" s="85"/>
      <c r="WZV13" s="85"/>
      <c r="WZW13" s="85"/>
      <c r="WZX13" s="85"/>
      <c r="WZY13" s="85"/>
      <c r="WZZ13" s="85"/>
      <c r="XAA13" s="85"/>
      <c r="XAB13" s="85"/>
      <c r="XAC13" s="85"/>
      <c r="XAD13" s="85"/>
      <c r="XAE13" s="85"/>
      <c r="XAF13" s="85"/>
      <c r="XAG13" s="85"/>
      <c r="XAH13" s="85"/>
      <c r="XAI13" s="85"/>
      <c r="XAJ13" s="85"/>
      <c r="XAK13" s="85"/>
      <c r="XAL13" s="85"/>
      <c r="XAM13" s="85"/>
      <c r="XAN13" s="85"/>
      <c r="XAO13" s="85"/>
      <c r="XAP13" s="85"/>
      <c r="XAQ13" s="85"/>
      <c r="XAR13" s="85"/>
      <c r="XAS13" s="85"/>
      <c r="XAT13" s="85"/>
      <c r="XAU13" s="85"/>
      <c r="XAV13" s="85"/>
      <c r="XAW13" s="85"/>
      <c r="XAX13" s="85"/>
      <c r="XAY13" s="85"/>
      <c r="XAZ13" s="85"/>
      <c r="XBA13" s="85"/>
      <c r="XBB13" s="85"/>
      <c r="XBC13" s="85"/>
      <c r="XBD13" s="85"/>
      <c r="XBE13" s="85"/>
      <c r="XBF13" s="85"/>
      <c r="XBG13" s="85"/>
      <c r="XBH13" s="85"/>
      <c r="XBI13" s="85"/>
      <c r="XBJ13" s="85"/>
      <c r="XBK13" s="85"/>
      <c r="XBL13" s="85"/>
      <c r="XBM13" s="85"/>
      <c r="XBN13" s="85"/>
      <c r="XBO13" s="85"/>
      <c r="XBP13" s="85"/>
      <c r="XBQ13" s="85"/>
      <c r="XBR13" s="85"/>
      <c r="XBS13" s="85"/>
      <c r="XBT13" s="85"/>
      <c r="XBU13" s="85"/>
      <c r="XBV13" s="85"/>
      <c r="XBW13" s="85"/>
      <c r="XBX13" s="85"/>
      <c r="XBY13" s="85"/>
      <c r="XBZ13" s="85"/>
      <c r="XCA13" s="85"/>
      <c r="XCB13" s="85"/>
      <c r="XCC13" s="85"/>
      <c r="XCD13" s="85"/>
      <c r="XCE13" s="85"/>
      <c r="XCF13" s="85"/>
      <c r="XCG13" s="85"/>
      <c r="XCH13" s="85"/>
      <c r="XCI13" s="85"/>
      <c r="XCJ13" s="85"/>
      <c r="XCK13" s="85"/>
      <c r="XCL13" s="85"/>
      <c r="XCM13" s="85"/>
      <c r="XCN13" s="85"/>
      <c r="XCO13" s="85"/>
      <c r="XCP13" s="85"/>
      <c r="XCQ13" s="85"/>
      <c r="XCR13" s="85"/>
      <c r="XCS13" s="85"/>
      <c r="XCT13" s="85"/>
      <c r="XCU13" s="85"/>
      <c r="XCV13" s="85"/>
      <c r="XCW13" s="85"/>
      <c r="XCX13" s="85"/>
      <c r="XCY13" s="85"/>
      <c r="XCZ13" s="85"/>
      <c r="XDA13" s="85"/>
      <c r="XDB13" s="85"/>
      <c r="XDC13" s="85"/>
      <c r="XDD13" s="85"/>
      <c r="XDE13" s="85"/>
      <c r="XDF13" s="85"/>
      <c r="XDG13" s="85"/>
      <c r="XDH13" s="85"/>
      <c r="XDI13" s="85"/>
      <c r="XDJ13" s="85"/>
      <c r="XDK13" s="85"/>
      <c r="XDL13" s="85"/>
      <c r="XDM13" s="85"/>
      <c r="XDN13" s="85"/>
      <c r="XDO13" s="85"/>
      <c r="XDP13" s="85"/>
      <c r="XDQ13" s="85"/>
      <c r="XDR13" s="85"/>
      <c r="XDS13" s="85"/>
      <c r="XDT13" s="85"/>
      <c r="XDU13" s="85"/>
      <c r="XDV13" s="85"/>
      <c r="XDW13" s="85"/>
      <c r="XDX13" s="85"/>
      <c r="XDY13" s="85"/>
      <c r="XDZ13" s="85"/>
      <c r="XEA13" s="85"/>
      <c r="XEB13" s="85"/>
      <c r="XEC13" s="85"/>
      <c r="XED13" s="85"/>
      <c r="XEE13" s="85"/>
      <c r="XEF13" s="85"/>
      <c r="XEG13" s="85"/>
      <c r="XEH13" s="85"/>
      <c r="XEI13" s="85"/>
      <c r="XEJ13" s="85"/>
    </row>
    <row r="14" spans="1:16364" ht="195.75" hidden="1" customHeight="1" thickBot="1" x14ac:dyDescent="0.25">
      <c r="A14" s="355" t="s">
        <v>34</v>
      </c>
      <c r="B14" s="356" t="str">
        <f>IFERROR((VLOOKUP(A14,'Mapa de Proceso'!$C$12:$G$31,5,0)),0)</f>
        <v>e</v>
      </c>
      <c r="C14" s="356">
        <v>1</v>
      </c>
      <c r="D14" s="357" t="str">
        <f t="shared" si="0"/>
        <v>e1</v>
      </c>
      <c r="E14" s="358" t="s">
        <v>133</v>
      </c>
      <c r="F14" s="358"/>
      <c r="G14" s="359" t="s">
        <v>167</v>
      </c>
      <c r="H14" s="359" t="s">
        <v>1084</v>
      </c>
      <c r="I14" s="360" t="s">
        <v>136</v>
      </c>
      <c r="J14" s="359" t="s">
        <v>1085</v>
      </c>
      <c r="K14" s="361">
        <v>365</v>
      </c>
      <c r="L14" s="362">
        <v>0</v>
      </c>
      <c r="M14" s="363" t="s">
        <v>141</v>
      </c>
      <c r="N14" s="364">
        <f t="shared" si="1"/>
        <v>0</v>
      </c>
      <c r="O14" s="364">
        <f t="shared" si="2"/>
        <v>1</v>
      </c>
      <c r="P14" s="364" cm="1">
        <f t="array" ref="P14">_xlfn.IFS($K14=0,0,AND($K14&gt;0,$K14&lt;=2),20%,AND($K14&gt;2,$K14&lt;=24),40%,AND($K14&gt;24,$K14&lt;=60),60%,AND($K14&gt;60,$K14&lt;=360),80%,$K14&gt;360,100%)</f>
        <v>1</v>
      </c>
      <c r="Q14" s="364">
        <f t="shared" si="3"/>
        <v>1</v>
      </c>
      <c r="R14" s="365">
        <f t="shared" si="4"/>
        <v>25</v>
      </c>
      <c r="S14" s="366" t="str" cm="1">
        <f t="array" ref="S14">IFERROR((_xlfn.IFS(R14=1,"BAJA",R14=2,"BAJA",R14=6,"BAJA",R14=3,"MODERADA",R14=7,"MODERADA",R14=8,"MODERADA",R14=11,"MODERADA",R14=12,"MODERADA",R14=13,"MODERADA",R14=16,"MODERADA",R14=17,"MODERADA",R14=21,"MODERADA",R14=22,"MODERADA",R14=4,"ALTA",R14=9,"ALTA",R14=14,"ALTA",R14=18,"ALTA",R14=19,"ALTA",R14=23,"ALTA",R14=24,"ALTA",R14=5,"EXTREMA",R14=10,"EXTREMA",R14=15,"EXTREMA",R14=20,"EXTREMA",R14=25,"EXTREMA")),0)</f>
        <v>EXTREMA</v>
      </c>
      <c r="T14" s="367" cm="1">
        <f t="array" ref="T14">IFERROR((MIN(IF('Matriz de Controles'!$A$8:$A$10000='Matriz de Riesgos'!D20,'Matriz de Controles'!$W$8:$W$10000))),0)</f>
        <v>1</v>
      </c>
      <c r="U14" s="367" cm="1">
        <f t="array" aca="1" ref="U14" ca="1">IFERROR((MIN(IF('Matriz de Controles'!$A$8:$A$10000='Matriz de Riesgos'!D20,'Matriz de Controles'!$Z$8:$Z$10000))),0)</f>
        <v>0</v>
      </c>
      <c r="V14" s="367" t="e" cm="1">
        <f t="array" aca="1" ref="V14" ca="1">_xlfn.IFS(T14=0,0,AND(T14&gt;0%,T14&lt;=20%),20%,AND(T14&gt;20%,T14&lt;=40%),40%,AND(T14&gt;40%,T14&lt;=60%),60%,AND(T14&gt;60%,T14&lt;=80%),80%,AND(T14&gt;80%,T14&lt;=100%),100%)</f>
        <v>#NAME?</v>
      </c>
      <c r="W14" s="367" t="e" cm="1">
        <f t="array" aca="1" ref="W14" ca="1">_xlfn.IFS(U14=0,0,AND(U14&gt;=0%,U14&lt;=20%),20%,AND(U14&gt;20%,U14&lt;=40%),40%,AND(U14&gt;40%,U14&lt;=60%),60%,AND(U14&gt;60%,U14&lt;=80%),80%,AND(76&gt;80%,U14&lt;=100%),100%)</f>
        <v>#NAME?</v>
      </c>
      <c r="X14" s="368" t="e">
        <f t="shared" ca="1" si="5"/>
        <v>#NAME?</v>
      </c>
      <c r="Y14" s="366" cm="1">
        <f t="array" aca="1" ref="Y14" ca="1">IFERROR((_xlfn.IFS(X14=1,"BAJA",X14=2,"BAJA",X14=6,"BAJA",X14=3,"MODERADA",X14=7,"MODERADA",X14=8,"MODERADA",X14=11,"MODERADA",X14=12,"MODERADA",X14=13,"MODERADA",X14=16,"MODERADA",X14=17,"MODERADA",X14=21,"MODERADA",X14=22,"MODERADA",X14=4,"ALTA",X14=9,"ALTA",X14=14,"ALTA",X14=18,"ALTA",X14=19,"ALTA",X14=23,"ALTA",X14=24,"ALTA",X14=5,"EXTREMA",X14=10,"EXTREMA",X14=15,"EXTREMA",X14=20,"EXTREMA",X14=25,"EXTREMA")),0)</f>
        <v>0</v>
      </c>
      <c r="Z14" s="369" cm="1">
        <f t="array" aca="1" ref="Z14" ca="1">IFERROR((_xlfn.IFS(Y14="BAJA","ACEPTAR",Y14="MODERADA","ACEPTAR/REDUCIR(OPCIONAL)",Y14="ALTA","REDUCIR",Y14="EXTREMA","REDUCIR/EVITAR")),0)</f>
        <v>0</v>
      </c>
      <c r="AA14" s="370" t="s">
        <v>129</v>
      </c>
      <c r="AB14" s="371" t="s">
        <v>1069</v>
      </c>
      <c r="AC14" s="371" t="s">
        <v>1069</v>
      </c>
      <c r="AD14" s="371" t="s">
        <v>1069</v>
      </c>
      <c r="AE14" s="371" t="s">
        <v>1068</v>
      </c>
      <c r="AF14" s="371" t="s">
        <v>1068</v>
      </c>
      <c r="AG14" s="371" t="s">
        <v>1069</v>
      </c>
      <c r="AH14" s="372" t="s">
        <v>1154</v>
      </c>
      <c r="AI14" s="373" t="s">
        <v>1155</v>
      </c>
      <c r="AJ14" s="374" t="s">
        <v>1179</v>
      </c>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c r="AAH14" s="85"/>
      <c r="AAI14" s="85"/>
      <c r="AAJ14" s="85"/>
      <c r="AAK14" s="85"/>
      <c r="AAL14" s="85"/>
      <c r="AAM14" s="85"/>
      <c r="AAN14" s="85"/>
      <c r="AAO14" s="85"/>
      <c r="AAP14" s="85"/>
      <c r="AAQ14" s="85"/>
      <c r="AAR14" s="85"/>
      <c r="AAS14" s="85"/>
      <c r="AAT14" s="85"/>
      <c r="AAU14" s="85"/>
      <c r="AAV14" s="85"/>
      <c r="AAW14" s="85"/>
      <c r="AAX14" s="85"/>
      <c r="AAY14" s="85"/>
      <c r="AAZ14" s="85"/>
      <c r="ABA14" s="85"/>
      <c r="ABB14" s="85"/>
      <c r="ABC14" s="85"/>
      <c r="ABD14" s="85"/>
      <c r="ABE14" s="85"/>
      <c r="ABF14" s="85"/>
      <c r="ABG14" s="85"/>
      <c r="ABH14" s="85"/>
      <c r="ABI14" s="85"/>
      <c r="ABJ14" s="85"/>
      <c r="ABK14" s="85"/>
      <c r="ABL14" s="85"/>
      <c r="ABM14" s="85"/>
      <c r="ABN14" s="85"/>
      <c r="ABO14" s="85"/>
      <c r="ABP14" s="85"/>
      <c r="ABQ14" s="85"/>
      <c r="ABR14" s="85"/>
      <c r="ABS14" s="85"/>
      <c r="ABT14" s="85"/>
      <c r="ABU14" s="85"/>
      <c r="ABV14" s="85"/>
      <c r="ABW14" s="85"/>
      <c r="ABX14" s="85"/>
      <c r="ABY14" s="85"/>
      <c r="ABZ14" s="85"/>
      <c r="ACA14" s="85"/>
      <c r="ACB14" s="85"/>
      <c r="ACC14" s="85"/>
      <c r="ACD14" s="85"/>
      <c r="ACE14" s="85"/>
      <c r="ACF14" s="85"/>
      <c r="ACG14" s="85"/>
      <c r="ACH14" s="85"/>
      <c r="ACI14" s="85"/>
      <c r="ACJ14" s="85"/>
      <c r="ACK14" s="85"/>
      <c r="ACL14" s="85"/>
      <c r="ACM14" s="85"/>
      <c r="ACN14" s="85"/>
      <c r="ACO14" s="85"/>
      <c r="ACP14" s="85"/>
      <c r="ACQ14" s="85"/>
      <c r="ACR14" s="85"/>
      <c r="ACS14" s="85"/>
      <c r="ACT14" s="85"/>
      <c r="ACU14" s="85"/>
      <c r="ACV14" s="85"/>
      <c r="ACW14" s="85"/>
      <c r="ACX14" s="85"/>
      <c r="ACY14" s="85"/>
      <c r="ACZ14" s="85"/>
      <c r="ADA14" s="85"/>
      <c r="ADB14" s="85"/>
      <c r="ADC14" s="85"/>
      <c r="ADD14" s="85"/>
      <c r="ADE14" s="85"/>
      <c r="ADF14" s="85"/>
      <c r="ADG14" s="85"/>
      <c r="ADH14" s="85"/>
      <c r="ADI14" s="85"/>
      <c r="ADJ14" s="85"/>
      <c r="ADK14" s="85"/>
      <c r="ADL14" s="85"/>
      <c r="ADM14" s="85"/>
      <c r="ADN14" s="85"/>
      <c r="ADO14" s="85"/>
      <c r="ADP14" s="85"/>
      <c r="ADQ14" s="85"/>
      <c r="ADR14" s="85"/>
      <c r="ADS14" s="85"/>
      <c r="ADT14" s="85"/>
      <c r="ADU14" s="85"/>
      <c r="ADV14" s="85"/>
      <c r="ADW14" s="85"/>
      <c r="ADX14" s="85"/>
      <c r="ADY14" s="85"/>
      <c r="ADZ14" s="85"/>
      <c r="AEA14" s="85"/>
      <c r="AEB14" s="85"/>
      <c r="AEC14" s="85"/>
      <c r="AED14" s="85"/>
      <c r="AEE14" s="85"/>
      <c r="AEF14" s="85"/>
      <c r="AEG14" s="85"/>
      <c r="AEH14" s="85"/>
      <c r="AEI14" s="85"/>
      <c r="AEJ14" s="85"/>
      <c r="AEK14" s="85"/>
      <c r="AEL14" s="85"/>
      <c r="AEM14" s="85"/>
      <c r="AEN14" s="85"/>
      <c r="AEO14" s="85"/>
      <c r="AEP14" s="85"/>
      <c r="AEQ14" s="85"/>
      <c r="AER14" s="85"/>
      <c r="AES14" s="85"/>
      <c r="AET14" s="85"/>
      <c r="AEU14" s="85"/>
      <c r="AEV14" s="85"/>
      <c r="AEW14" s="85"/>
      <c r="AEX14" s="85"/>
      <c r="AEY14" s="85"/>
      <c r="AEZ14" s="85"/>
      <c r="AFA14" s="85"/>
      <c r="AFB14" s="85"/>
      <c r="AFC14" s="85"/>
      <c r="AFD14" s="85"/>
      <c r="AFE14" s="85"/>
      <c r="AFF14" s="85"/>
      <c r="AFG14" s="85"/>
      <c r="AFH14" s="85"/>
      <c r="AFI14" s="85"/>
      <c r="AFJ14" s="85"/>
      <c r="AFK14" s="85"/>
      <c r="AFL14" s="85"/>
      <c r="AFM14" s="85"/>
      <c r="AFN14" s="85"/>
      <c r="AFO14" s="85"/>
      <c r="AFP14" s="85"/>
      <c r="AFQ14" s="85"/>
      <c r="AFR14" s="85"/>
      <c r="AFS14" s="85"/>
      <c r="AFT14" s="85"/>
      <c r="AFU14" s="85"/>
      <c r="AFV14" s="85"/>
      <c r="AFW14" s="85"/>
      <c r="AFX14" s="85"/>
      <c r="AFY14" s="85"/>
      <c r="AFZ14" s="85"/>
      <c r="AGA14" s="85"/>
      <c r="AGB14" s="85"/>
      <c r="AGC14" s="85"/>
      <c r="AGD14" s="85"/>
      <c r="AGE14" s="85"/>
      <c r="AGF14" s="85"/>
      <c r="AGG14" s="85"/>
      <c r="AGH14" s="85"/>
      <c r="AGI14" s="85"/>
      <c r="AGJ14" s="85"/>
      <c r="AGK14" s="85"/>
      <c r="AGL14" s="85"/>
      <c r="AGM14" s="85"/>
      <c r="AGN14" s="85"/>
      <c r="AGO14" s="85"/>
      <c r="AGP14" s="85"/>
      <c r="AGQ14" s="85"/>
      <c r="AGR14" s="85"/>
      <c r="AGS14" s="85"/>
      <c r="AGT14" s="85"/>
      <c r="AGU14" s="85"/>
      <c r="AGV14" s="85"/>
      <c r="AGW14" s="85"/>
      <c r="AGX14" s="85"/>
      <c r="AGY14" s="85"/>
      <c r="AGZ14" s="85"/>
      <c r="AHA14" s="85"/>
      <c r="AHB14" s="85"/>
      <c r="AHC14" s="85"/>
      <c r="AHD14" s="85"/>
      <c r="AHE14" s="85"/>
      <c r="AHF14" s="85"/>
      <c r="AHG14" s="85"/>
      <c r="AHH14" s="85"/>
      <c r="AHI14" s="85"/>
      <c r="AHJ14" s="85"/>
      <c r="AHK14" s="85"/>
      <c r="AHL14" s="85"/>
      <c r="AHM14" s="85"/>
      <c r="AHN14" s="85"/>
      <c r="AHO14" s="85"/>
      <c r="AHP14" s="85"/>
      <c r="AHQ14" s="85"/>
      <c r="AHR14" s="85"/>
      <c r="AHS14" s="85"/>
      <c r="AHT14" s="85"/>
      <c r="AHU14" s="85"/>
      <c r="AHV14" s="85"/>
      <c r="AHW14" s="85"/>
      <c r="AHX14" s="85"/>
      <c r="AHY14" s="85"/>
      <c r="AHZ14" s="85"/>
      <c r="AIA14" s="85"/>
      <c r="AIB14" s="85"/>
      <c r="AIC14" s="85"/>
      <c r="AID14" s="85"/>
      <c r="AIE14" s="85"/>
      <c r="AIF14" s="85"/>
      <c r="AIG14" s="85"/>
      <c r="AIH14" s="85"/>
      <c r="AII14" s="85"/>
      <c r="AIJ14" s="85"/>
      <c r="AIK14" s="85"/>
      <c r="AIL14" s="85"/>
      <c r="AIM14" s="85"/>
      <c r="AIN14" s="85"/>
      <c r="AIO14" s="85"/>
      <c r="AIP14" s="85"/>
      <c r="AIQ14" s="85"/>
      <c r="AIR14" s="85"/>
      <c r="AIS14" s="85"/>
      <c r="AIT14" s="85"/>
      <c r="AIU14" s="85"/>
      <c r="AIV14" s="85"/>
      <c r="AIW14" s="85"/>
      <c r="AIX14" s="85"/>
      <c r="AIY14" s="85"/>
      <c r="AIZ14" s="85"/>
      <c r="AJA14" s="85"/>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5"/>
      <c r="AKQ14" s="85"/>
      <c r="AKR14" s="85"/>
      <c r="AKS14" s="85"/>
      <c r="AKT14" s="85"/>
      <c r="AKU14" s="85"/>
      <c r="AKV14" s="85"/>
      <c r="AKW14" s="85"/>
      <c r="AKX14" s="85"/>
      <c r="AKY14" s="85"/>
      <c r="AKZ14" s="85"/>
      <c r="ALA14" s="85"/>
      <c r="ALB14" s="85"/>
      <c r="ALC14" s="85"/>
      <c r="ALD14" s="85"/>
      <c r="ALE14" s="85"/>
      <c r="ALF14" s="85"/>
      <c r="ALG14" s="85"/>
      <c r="ALH14" s="85"/>
      <c r="ALI14" s="85"/>
      <c r="ALJ14" s="85"/>
      <c r="ALK14" s="85"/>
      <c r="ALL14" s="85"/>
      <c r="ALM14" s="85"/>
      <c r="ALN14" s="85"/>
      <c r="ALO14" s="85"/>
      <c r="ALP14" s="85"/>
      <c r="ALQ14" s="85"/>
      <c r="ALR14" s="85"/>
      <c r="ALS14" s="85"/>
      <c r="ALT14" s="85"/>
      <c r="ALU14" s="85"/>
      <c r="ALV14" s="85"/>
      <c r="ALW14" s="85"/>
      <c r="ALX14" s="85"/>
      <c r="ALY14" s="85"/>
      <c r="ALZ14" s="85"/>
      <c r="AMA14" s="85"/>
      <c r="AMB14" s="85"/>
      <c r="AMC14" s="85"/>
      <c r="AMD14" s="85"/>
      <c r="AME14" s="85"/>
      <c r="AMF14" s="85"/>
      <c r="AMG14" s="85"/>
      <c r="AMH14" s="85"/>
      <c r="AMI14" s="85"/>
      <c r="AMJ14" s="85"/>
      <c r="AMK14" s="85"/>
      <c r="AML14" s="85"/>
      <c r="AMM14" s="85"/>
      <c r="AMN14" s="85"/>
      <c r="AMO14" s="85"/>
      <c r="AMP14" s="85"/>
      <c r="AMQ14" s="85"/>
      <c r="AMR14" s="85"/>
      <c r="AMS14" s="85"/>
      <c r="AMT14" s="85"/>
      <c r="AMU14" s="85"/>
      <c r="AMV14" s="85"/>
      <c r="AMW14" s="85"/>
      <c r="AMX14" s="85"/>
      <c r="AMY14" s="85"/>
      <c r="AMZ14" s="85"/>
      <c r="ANA14" s="85"/>
      <c r="ANB14" s="85"/>
      <c r="ANC14" s="85"/>
      <c r="AND14" s="85"/>
      <c r="ANE14" s="85"/>
      <c r="ANF14" s="85"/>
      <c r="ANG14" s="85"/>
      <c r="ANH14" s="85"/>
      <c r="ANI14" s="85"/>
      <c r="ANJ14" s="85"/>
      <c r="ANK14" s="85"/>
      <c r="ANL14" s="85"/>
      <c r="ANM14" s="85"/>
      <c r="ANN14" s="85"/>
      <c r="ANO14" s="85"/>
      <c r="ANP14" s="85"/>
      <c r="ANQ14" s="85"/>
      <c r="ANR14" s="85"/>
      <c r="ANS14" s="85"/>
      <c r="ANT14" s="85"/>
      <c r="ANU14" s="85"/>
      <c r="ANV14" s="85"/>
      <c r="ANW14" s="85"/>
      <c r="ANX14" s="85"/>
      <c r="ANY14" s="85"/>
      <c r="ANZ14" s="85"/>
      <c r="AOA14" s="85"/>
      <c r="AOB14" s="85"/>
      <c r="AOC14" s="85"/>
      <c r="AOD14" s="85"/>
      <c r="AOE14" s="85"/>
      <c r="AOF14" s="85"/>
      <c r="AOG14" s="85"/>
      <c r="AOH14" s="85"/>
      <c r="AOI14" s="85"/>
      <c r="AOJ14" s="85"/>
      <c r="AOK14" s="85"/>
      <c r="AOL14" s="85"/>
      <c r="AOM14" s="85"/>
      <c r="AON14" s="85"/>
      <c r="AOO14" s="85"/>
      <c r="AOP14" s="85"/>
      <c r="AOQ14" s="85"/>
      <c r="AOR14" s="85"/>
      <c r="AOS14" s="85"/>
      <c r="AOT14" s="85"/>
      <c r="AOU14" s="85"/>
      <c r="AOV14" s="85"/>
      <c r="AOW14" s="85"/>
      <c r="AOX14" s="85"/>
      <c r="AOY14" s="85"/>
      <c r="AOZ14" s="85"/>
      <c r="APA14" s="85"/>
      <c r="APB14" s="85"/>
      <c r="APC14" s="85"/>
      <c r="APD14" s="85"/>
      <c r="APE14" s="85"/>
      <c r="APF14" s="85"/>
      <c r="APG14" s="85"/>
      <c r="APH14" s="85"/>
      <c r="API14" s="85"/>
      <c r="APJ14" s="85"/>
      <c r="APK14" s="85"/>
      <c r="APL14" s="85"/>
      <c r="APM14" s="85"/>
      <c r="APN14" s="85"/>
      <c r="APO14" s="85"/>
      <c r="APP14" s="85"/>
      <c r="APQ14" s="85"/>
      <c r="APR14" s="85"/>
      <c r="APS14" s="85"/>
      <c r="APT14" s="85"/>
      <c r="APU14" s="85"/>
      <c r="APV14" s="85"/>
      <c r="APW14" s="85"/>
      <c r="APX14" s="85"/>
      <c r="APY14" s="85"/>
      <c r="APZ14" s="85"/>
      <c r="AQA14" s="85"/>
      <c r="AQB14" s="85"/>
      <c r="AQC14" s="85"/>
      <c r="AQD14" s="85"/>
      <c r="AQE14" s="85"/>
      <c r="AQF14" s="85"/>
      <c r="AQG14" s="85"/>
      <c r="AQH14" s="85"/>
      <c r="AQI14" s="85"/>
      <c r="AQJ14" s="85"/>
      <c r="AQK14" s="85"/>
      <c r="AQL14" s="85"/>
      <c r="AQM14" s="85"/>
      <c r="AQN14" s="85"/>
      <c r="AQO14" s="85"/>
      <c r="AQP14" s="85"/>
      <c r="AQQ14" s="85"/>
      <c r="AQR14" s="85"/>
      <c r="AQS14" s="85"/>
      <c r="AQT14" s="85"/>
      <c r="AQU14" s="85"/>
      <c r="AQV14" s="85"/>
      <c r="AQW14" s="85"/>
      <c r="AQX14" s="85"/>
      <c r="AQY14" s="85"/>
      <c r="AQZ14" s="85"/>
      <c r="ARA14" s="85"/>
      <c r="ARB14" s="85"/>
      <c r="ARC14" s="85"/>
      <c r="ARD14" s="85"/>
      <c r="ARE14" s="85"/>
      <c r="ARF14" s="85"/>
      <c r="ARG14" s="85"/>
      <c r="ARH14" s="85"/>
      <c r="ARI14" s="85"/>
      <c r="ARJ14" s="85"/>
      <c r="ARK14" s="85"/>
      <c r="ARL14" s="85"/>
      <c r="ARM14" s="85"/>
      <c r="ARN14" s="85"/>
      <c r="ARO14" s="85"/>
      <c r="ARP14" s="85"/>
      <c r="ARQ14" s="85"/>
      <c r="ARR14" s="85"/>
      <c r="ARS14" s="85"/>
      <c r="ART14" s="85"/>
      <c r="ARU14" s="85"/>
      <c r="ARV14" s="85"/>
      <c r="ARW14" s="85"/>
      <c r="ARX14" s="85"/>
      <c r="ARY14" s="85"/>
      <c r="ARZ14" s="85"/>
      <c r="ASA14" s="85"/>
      <c r="ASB14" s="85"/>
      <c r="ASC14" s="85"/>
      <c r="ASD14" s="85"/>
      <c r="ASE14" s="85"/>
      <c r="ASF14" s="85"/>
      <c r="ASG14" s="85"/>
      <c r="ASH14" s="85"/>
      <c r="ASI14" s="85"/>
      <c r="ASJ14" s="85"/>
      <c r="ASK14" s="85"/>
      <c r="ASL14" s="85"/>
      <c r="ASM14" s="85"/>
      <c r="ASN14" s="85"/>
      <c r="ASO14" s="85"/>
      <c r="ASP14" s="85"/>
      <c r="ASQ14" s="85"/>
      <c r="ASR14" s="85"/>
      <c r="ASS14" s="85"/>
      <c r="AST14" s="85"/>
      <c r="ASU14" s="85"/>
      <c r="ASV14" s="85"/>
      <c r="ASW14" s="85"/>
      <c r="ASX14" s="85"/>
      <c r="ASY14" s="85"/>
      <c r="ASZ14" s="85"/>
      <c r="ATA14" s="85"/>
      <c r="ATB14" s="85"/>
      <c r="ATC14" s="85"/>
      <c r="ATD14" s="85"/>
      <c r="ATE14" s="85"/>
      <c r="ATF14" s="85"/>
      <c r="ATG14" s="85"/>
      <c r="ATH14" s="85"/>
      <c r="ATI14" s="85"/>
      <c r="ATJ14" s="85"/>
      <c r="ATK14" s="85"/>
      <c r="ATL14" s="85"/>
      <c r="ATM14" s="85"/>
      <c r="ATN14" s="85"/>
      <c r="ATO14" s="85"/>
      <c r="ATP14" s="85"/>
      <c r="ATQ14" s="85"/>
      <c r="ATR14" s="85"/>
      <c r="ATS14" s="85"/>
      <c r="ATT14" s="85"/>
      <c r="ATU14" s="85"/>
      <c r="ATV14" s="85"/>
      <c r="ATW14" s="85"/>
      <c r="ATX14" s="85"/>
      <c r="ATY14" s="85"/>
      <c r="ATZ14" s="85"/>
      <c r="AUA14" s="85"/>
      <c r="AUB14" s="85"/>
      <c r="AUC14" s="85"/>
      <c r="AUD14" s="85"/>
      <c r="AUE14" s="85"/>
      <c r="AUF14" s="85"/>
      <c r="AUG14" s="85"/>
      <c r="AUH14" s="85"/>
      <c r="AUI14" s="85"/>
      <c r="AUJ14" s="85"/>
      <c r="AUK14" s="85"/>
      <c r="AUL14" s="85"/>
      <c r="AUM14" s="85"/>
      <c r="AUN14" s="85"/>
      <c r="AUO14" s="85"/>
      <c r="AUP14" s="85"/>
      <c r="AUQ14" s="85"/>
      <c r="AUR14" s="85"/>
      <c r="AUS14" s="85"/>
      <c r="AUT14" s="85"/>
      <c r="AUU14" s="85"/>
      <c r="AUV14" s="85"/>
      <c r="AUW14" s="85"/>
      <c r="AUX14" s="85"/>
      <c r="AUY14" s="85"/>
      <c r="AUZ14" s="85"/>
      <c r="AVA14" s="85"/>
      <c r="AVB14" s="85"/>
      <c r="AVC14" s="85"/>
      <c r="AVD14" s="85"/>
      <c r="AVE14" s="85"/>
      <c r="AVF14" s="85"/>
      <c r="AVG14" s="85"/>
      <c r="AVH14" s="85"/>
      <c r="AVI14" s="85"/>
      <c r="AVJ14" s="85"/>
      <c r="AVK14" s="85"/>
      <c r="AVL14" s="85"/>
      <c r="AVM14" s="85"/>
      <c r="AVN14" s="85"/>
      <c r="AVO14" s="85"/>
      <c r="AVP14" s="85"/>
      <c r="AVQ14" s="85"/>
      <c r="AVR14" s="85"/>
      <c r="AVS14" s="85"/>
      <c r="AVT14" s="85"/>
      <c r="AVU14" s="85"/>
      <c r="AVV14" s="85"/>
      <c r="AVW14" s="85"/>
      <c r="AVX14" s="85"/>
      <c r="AVY14" s="85"/>
      <c r="AVZ14" s="85"/>
      <c r="AWA14" s="85"/>
      <c r="AWB14" s="85"/>
      <c r="AWC14" s="85"/>
      <c r="AWD14" s="85"/>
      <c r="AWE14" s="85"/>
      <c r="AWF14" s="85"/>
      <c r="AWG14" s="85"/>
      <c r="AWH14" s="85"/>
      <c r="AWI14" s="85"/>
      <c r="AWJ14" s="85"/>
      <c r="AWK14" s="85"/>
      <c r="AWL14" s="85"/>
      <c r="AWM14" s="85"/>
      <c r="AWN14" s="85"/>
      <c r="AWO14" s="85"/>
      <c r="AWP14" s="85"/>
      <c r="AWQ14" s="85"/>
      <c r="AWR14" s="85"/>
      <c r="AWS14" s="85"/>
      <c r="AWT14" s="85"/>
      <c r="AWU14" s="85"/>
      <c r="AWV14" s="85"/>
      <c r="AWW14" s="85"/>
      <c r="AWX14" s="85"/>
      <c r="AWY14" s="85"/>
      <c r="AWZ14" s="85"/>
      <c r="AXA14" s="85"/>
      <c r="AXB14" s="85"/>
      <c r="AXC14" s="85"/>
      <c r="AXD14" s="85"/>
      <c r="AXE14" s="85"/>
      <c r="AXF14" s="85"/>
      <c r="AXG14" s="85"/>
      <c r="AXH14" s="85"/>
      <c r="AXI14" s="85"/>
      <c r="AXJ14" s="85"/>
      <c r="AXK14" s="85"/>
      <c r="AXL14" s="85"/>
      <c r="AXM14" s="85"/>
      <c r="AXN14" s="85"/>
      <c r="AXO14" s="85"/>
      <c r="AXP14" s="85"/>
      <c r="AXQ14" s="85"/>
      <c r="AXR14" s="85"/>
      <c r="AXS14" s="85"/>
      <c r="AXT14" s="85"/>
      <c r="AXU14" s="85"/>
      <c r="AXV14" s="85"/>
      <c r="AXW14" s="85"/>
      <c r="AXX14" s="85"/>
      <c r="AXY14" s="85"/>
      <c r="AXZ14" s="85"/>
      <c r="AYA14" s="85"/>
      <c r="AYB14" s="85"/>
      <c r="AYC14" s="85"/>
      <c r="AYD14" s="85"/>
      <c r="AYE14" s="85"/>
      <c r="AYF14" s="85"/>
      <c r="AYG14" s="85"/>
      <c r="AYH14" s="85"/>
      <c r="AYI14" s="85"/>
      <c r="AYJ14" s="85"/>
      <c r="AYK14" s="85"/>
      <c r="AYL14" s="85"/>
      <c r="AYM14" s="85"/>
      <c r="AYN14" s="85"/>
      <c r="AYO14" s="85"/>
      <c r="AYP14" s="85"/>
      <c r="AYQ14" s="85"/>
      <c r="AYR14" s="85"/>
      <c r="AYS14" s="85"/>
      <c r="AYT14" s="85"/>
      <c r="AYU14" s="85"/>
      <c r="AYV14" s="85"/>
      <c r="AYW14" s="85"/>
      <c r="AYX14" s="85"/>
      <c r="AYY14" s="85"/>
      <c r="AYZ14" s="85"/>
      <c r="AZA14" s="85"/>
      <c r="AZB14" s="85"/>
      <c r="AZC14" s="85"/>
      <c r="AZD14" s="85"/>
      <c r="AZE14" s="85"/>
      <c r="AZF14" s="85"/>
      <c r="AZG14" s="85"/>
      <c r="AZH14" s="85"/>
      <c r="AZI14" s="85"/>
      <c r="AZJ14" s="85"/>
      <c r="AZK14" s="85"/>
      <c r="AZL14" s="85"/>
      <c r="AZM14" s="85"/>
      <c r="AZN14" s="85"/>
      <c r="AZO14" s="85"/>
      <c r="AZP14" s="85"/>
      <c r="AZQ14" s="85"/>
      <c r="AZR14" s="85"/>
      <c r="AZS14" s="85"/>
      <c r="AZT14" s="85"/>
      <c r="AZU14" s="85"/>
      <c r="AZV14" s="85"/>
      <c r="AZW14" s="85"/>
      <c r="AZX14" s="85"/>
      <c r="AZY14" s="85"/>
      <c r="AZZ14" s="85"/>
      <c r="BAA14" s="85"/>
      <c r="BAB14" s="85"/>
      <c r="BAC14" s="85"/>
      <c r="BAD14" s="85"/>
      <c r="BAE14" s="85"/>
      <c r="BAF14" s="85"/>
      <c r="BAG14" s="85"/>
      <c r="BAH14" s="85"/>
      <c r="BAI14" s="85"/>
      <c r="BAJ14" s="85"/>
      <c r="BAK14" s="85"/>
      <c r="BAL14" s="85"/>
      <c r="BAM14" s="85"/>
      <c r="BAN14" s="85"/>
      <c r="BAO14" s="85"/>
      <c r="BAP14" s="85"/>
      <c r="BAQ14" s="85"/>
      <c r="BAR14" s="85"/>
      <c r="BAS14" s="85"/>
      <c r="BAT14" s="85"/>
      <c r="BAU14" s="85"/>
      <c r="BAV14" s="85"/>
      <c r="BAW14" s="85"/>
      <c r="BAX14" s="85"/>
      <c r="BAY14" s="85"/>
      <c r="BAZ14" s="85"/>
      <c r="BBA14" s="85"/>
      <c r="BBB14" s="85"/>
      <c r="BBC14" s="85"/>
      <c r="BBD14" s="85"/>
      <c r="BBE14" s="85"/>
      <c r="BBF14" s="85"/>
      <c r="BBG14" s="85"/>
      <c r="BBH14" s="85"/>
      <c r="BBI14" s="85"/>
      <c r="BBJ14" s="85"/>
      <c r="BBK14" s="85"/>
      <c r="BBL14" s="85"/>
      <c r="BBM14" s="85"/>
      <c r="BBN14" s="85"/>
      <c r="BBO14" s="85"/>
      <c r="BBP14" s="85"/>
      <c r="BBQ14" s="85"/>
      <c r="BBR14" s="85"/>
      <c r="BBS14" s="85"/>
      <c r="BBT14" s="85"/>
      <c r="BBU14" s="85"/>
      <c r="BBV14" s="85"/>
      <c r="BBW14" s="85"/>
      <c r="BBX14" s="85"/>
      <c r="BBY14" s="85"/>
      <c r="BBZ14" s="85"/>
      <c r="BCA14" s="85"/>
      <c r="BCB14" s="85"/>
      <c r="BCC14" s="85"/>
      <c r="BCD14" s="85"/>
      <c r="BCE14" s="85"/>
      <c r="BCF14" s="85"/>
      <c r="BCG14" s="85"/>
      <c r="BCH14" s="85"/>
      <c r="BCI14" s="85"/>
      <c r="BCJ14" s="85"/>
      <c r="BCK14" s="85"/>
      <c r="BCL14" s="85"/>
      <c r="BCM14" s="85"/>
      <c r="BCN14" s="85"/>
      <c r="BCO14" s="85"/>
      <c r="BCP14" s="85"/>
      <c r="BCQ14" s="85"/>
      <c r="BCR14" s="85"/>
      <c r="BCS14" s="85"/>
      <c r="BCT14" s="85"/>
      <c r="BCU14" s="85"/>
      <c r="BCV14" s="85"/>
      <c r="BCW14" s="85"/>
      <c r="BCX14" s="85"/>
      <c r="BCY14" s="85"/>
      <c r="BCZ14" s="85"/>
      <c r="BDA14" s="85"/>
      <c r="BDB14" s="85"/>
      <c r="BDC14" s="85"/>
      <c r="BDD14" s="85"/>
      <c r="BDE14" s="85"/>
      <c r="BDF14" s="85"/>
      <c r="BDG14" s="85"/>
      <c r="BDH14" s="85"/>
      <c r="BDI14" s="85"/>
      <c r="BDJ14" s="85"/>
      <c r="BDK14" s="85"/>
      <c r="BDL14" s="85"/>
      <c r="BDM14" s="85"/>
      <c r="BDN14" s="85"/>
      <c r="BDO14" s="85"/>
      <c r="BDP14" s="85"/>
      <c r="BDQ14" s="85"/>
      <c r="BDR14" s="85"/>
      <c r="BDS14" s="85"/>
      <c r="BDT14" s="85"/>
      <c r="BDU14" s="85"/>
      <c r="BDV14" s="85"/>
      <c r="BDW14" s="85"/>
      <c r="BDX14" s="85"/>
      <c r="BDY14" s="85"/>
      <c r="BDZ14" s="85"/>
      <c r="BEA14" s="85"/>
      <c r="BEB14" s="85"/>
      <c r="BEC14" s="85"/>
      <c r="BED14" s="85"/>
      <c r="BEE14" s="85"/>
      <c r="BEF14" s="85"/>
      <c r="BEG14" s="85"/>
      <c r="BEH14" s="85"/>
      <c r="BEI14" s="85"/>
      <c r="BEJ14" s="85"/>
      <c r="BEK14" s="85"/>
      <c r="BEL14" s="85"/>
      <c r="BEM14" s="85"/>
      <c r="BEN14" s="85"/>
      <c r="BEO14" s="85"/>
      <c r="BEP14" s="85"/>
      <c r="BEQ14" s="85"/>
      <c r="BER14" s="85"/>
      <c r="BES14" s="85"/>
      <c r="BET14" s="85"/>
      <c r="BEU14" s="85"/>
      <c r="BEV14" s="85"/>
      <c r="BEW14" s="85"/>
      <c r="BEX14" s="85"/>
      <c r="BEY14" s="85"/>
      <c r="BEZ14" s="85"/>
      <c r="BFA14" s="85"/>
      <c r="BFB14" s="85"/>
      <c r="BFC14" s="85"/>
      <c r="BFD14" s="85"/>
      <c r="BFE14" s="85"/>
      <c r="BFF14" s="85"/>
      <c r="BFG14" s="85"/>
      <c r="BFH14" s="85"/>
      <c r="BFI14" s="85"/>
      <c r="BFJ14" s="85"/>
      <c r="BFK14" s="85"/>
      <c r="BFL14" s="85"/>
      <c r="BFM14" s="85"/>
      <c r="BFN14" s="85"/>
      <c r="BFO14" s="85"/>
      <c r="BFP14" s="85"/>
      <c r="BFQ14" s="85"/>
      <c r="BFR14" s="85"/>
      <c r="BFS14" s="85"/>
      <c r="BFT14" s="85"/>
      <c r="BFU14" s="85"/>
      <c r="BFV14" s="85"/>
      <c r="BFW14" s="85"/>
      <c r="BFX14" s="85"/>
      <c r="BFY14" s="85"/>
      <c r="BFZ14" s="85"/>
      <c r="BGA14" s="85"/>
      <c r="BGB14" s="85"/>
      <c r="BGC14" s="85"/>
      <c r="BGD14" s="85"/>
      <c r="BGE14" s="85"/>
      <c r="BGF14" s="85"/>
      <c r="BGG14" s="85"/>
      <c r="BGH14" s="85"/>
      <c r="BGI14" s="85"/>
      <c r="BGJ14" s="85"/>
      <c r="BGK14" s="85"/>
      <c r="BGL14" s="85"/>
      <c r="BGM14" s="85"/>
      <c r="BGN14" s="85"/>
      <c r="BGO14" s="85"/>
      <c r="BGP14" s="85"/>
      <c r="BGQ14" s="85"/>
      <c r="BGR14" s="85"/>
      <c r="BGS14" s="85"/>
      <c r="BGT14" s="85"/>
      <c r="BGU14" s="85"/>
      <c r="BGV14" s="85"/>
      <c r="BGW14" s="85"/>
      <c r="BGX14" s="85"/>
      <c r="BGY14" s="85"/>
      <c r="BGZ14" s="85"/>
      <c r="BHA14" s="85"/>
      <c r="BHB14" s="85"/>
      <c r="BHC14" s="85"/>
      <c r="BHD14" s="85"/>
      <c r="BHE14" s="85"/>
      <c r="BHF14" s="85"/>
      <c r="BHG14" s="85"/>
      <c r="BHH14" s="85"/>
      <c r="BHI14" s="85"/>
      <c r="BHJ14" s="85"/>
      <c r="BHK14" s="85"/>
      <c r="BHL14" s="85"/>
      <c r="BHM14" s="85"/>
      <c r="BHN14" s="85"/>
      <c r="BHO14" s="85"/>
      <c r="BHP14" s="85"/>
      <c r="BHQ14" s="85"/>
      <c r="BHR14" s="85"/>
      <c r="BHS14" s="85"/>
      <c r="BHT14" s="85"/>
      <c r="BHU14" s="85"/>
      <c r="BHV14" s="85"/>
      <c r="BHW14" s="85"/>
      <c r="BHX14" s="85"/>
      <c r="BHY14" s="85"/>
      <c r="BHZ14" s="85"/>
      <c r="BIA14" s="85"/>
      <c r="BIB14" s="85"/>
      <c r="BIC14" s="85"/>
      <c r="BID14" s="85"/>
      <c r="BIE14" s="85"/>
      <c r="BIF14" s="85"/>
      <c r="BIG14" s="85"/>
      <c r="BIH14" s="85"/>
      <c r="BII14" s="85"/>
      <c r="BIJ14" s="85"/>
      <c r="BIK14" s="85"/>
      <c r="BIL14" s="85"/>
      <c r="BIM14" s="85"/>
      <c r="BIN14" s="85"/>
      <c r="BIO14" s="85"/>
      <c r="BIP14" s="85"/>
      <c r="BIQ14" s="85"/>
      <c r="BIR14" s="85"/>
      <c r="BIS14" s="85"/>
      <c r="BIT14" s="85"/>
      <c r="BIU14" s="85"/>
      <c r="BIV14" s="85"/>
      <c r="BIW14" s="85"/>
      <c r="BIX14" s="85"/>
      <c r="BIY14" s="85"/>
      <c r="BIZ14" s="85"/>
      <c r="BJA14" s="85"/>
      <c r="BJB14" s="85"/>
      <c r="BJC14" s="85"/>
      <c r="BJD14" s="85"/>
      <c r="BJE14" s="85"/>
      <c r="BJF14" s="85"/>
      <c r="BJG14" s="85"/>
      <c r="BJH14" s="85"/>
      <c r="BJI14" s="85"/>
      <c r="BJJ14" s="85"/>
      <c r="BJK14" s="85"/>
      <c r="BJL14" s="85"/>
      <c r="BJM14" s="85"/>
      <c r="BJN14" s="85"/>
      <c r="BJO14" s="85"/>
      <c r="BJP14" s="85"/>
      <c r="BJQ14" s="85"/>
      <c r="BJR14" s="85"/>
      <c r="BJS14" s="85"/>
      <c r="BJT14" s="85"/>
      <c r="BJU14" s="85"/>
      <c r="BJV14" s="85"/>
      <c r="BJW14" s="85"/>
      <c r="BJX14" s="85"/>
      <c r="BJY14" s="85"/>
      <c r="BJZ14" s="85"/>
      <c r="BKA14" s="85"/>
      <c r="BKB14" s="85"/>
      <c r="BKC14" s="85"/>
      <c r="BKD14" s="85"/>
      <c r="BKE14" s="85"/>
      <c r="BKF14" s="85"/>
      <c r="BKG14" s="85"/>
      <c r="BKH14" s="85"/>
      <c r="BKI14" s="85"/>
      <c r="BKJ14" s="85"/>
      <c r="BKK14" s="85"/>
      <c r="BKL14" s="85"/>
      <c r="BKM14" s="85"/>
      <c r="BKN14" s="85"/>
      <c r="BKO14" s="85"/>
      <c r="BKP14" s="85"/>
      <c r="BKQ14" s="85"/>
      <c r="BKR14" s="85"/>
      <c r="BKS14" s="85"/>
      <c r="BKT14" s="85"/>
      <c r="BKU14" s="85"/>
      <c r="BKV14" s="85"/>
      <c r="BKW14" s="85"/>
      <c r="BKX14" s="85"/>
      <c r="BKY14" s="85"/>
      <c r="BKZ14" s="85"/>
      <c r="BLA14" s="85"/>
      <c r="BLB14" s="85"/>
      <c r="BLC14" s="85"/>
      <c r="BLD14" s="85"/>
      <c r="BLE14" s="85"/>
      <c r="BLF14" s="85"/>
      <c r="BLG14" s="85"/>
      <c r="BLH14" s="85"/>
      <c r="BLI14" s="85"/>
      <c r="BLJ14" s="85"/>
      <c r="BLK14" s="85"/>
      <c r="BLL14" s="85"/>
      <c r="BLM14" s="85"/>
      <c r="BLN14" s="85"/>
      <c r="BLO14" s="85"/>
      <c r="BLP14" s="85"/>
      <c r="BLQ14" s="85"/>
      <c r="BLR14" s="85"/>
      <c r="BLS14" s="85"/>
      <c r="BLT14" s="85"/>
      <c r="BLU14" s="85"/>
      <c r="BLV14" s="85"/>
      <c r="BLW14" s="85"/>
      <c r="BLX14" s="85"/>
      <c r="BLY14" s="85"/>
      <c r="BLZ14" s="85"/>
      <c r="BMA14" s="85"/>
      <c r="BMB14" s="85"/>
      <c r="BMC14" s="85"/>
      <c r="BMD14" s="85"/>
      <c r="BME14" s="85"/>
      <c r="BMF14" s="85"/>
      <c r="BMG14" s="85"/>
      <c r="BMH14" s="85"/>
      <c r="BMI14" s="85"/>
      <c r="BMJ14" s="85"/>
      <c r="BMK14" s="85"/>
      <c r="BML14" s="85"/>
      <c r="BMM14" s="85"/>
      <c r="BMN14" s="85"/>
      <c r="BMO14" s="85"/>
      <c r="BMP14" s="85"/>
      <c r="BMQ14" s="85"/>
      <c r="BMR14" s="85"/>
      <c r="BMS14" s="85"/>
      <c r="BMT14" s="85"/>
      <c r="BMU14" s="85"/>
      <c r="BMV14" s="85"/>
      <c r="BMW14" s="85"/>
      <c r="BMX14" s="85"/>
      <c r="BMY14" s="85"/>
      <c r="BMZ14" s="85"/>
      <c r="BNA14" s="85"/>
      <c r="BNB14" s="85"/>
      <c r="BNC14" s="85"/>
      <c r="BND14" s="85"/>
      <c r="BNE14" s="85"/>
      <c r="BNF14" s="85"/>
      <c r="BNG14" s="85"/>
      <c r="BNH14" s="85"/>
      <c r="BNI14" s="85"/>
      <c r="BNJ14" s="85"/>
      <c r="BNK14" s="85"/>
      <c r="BNL14" s="85"/>
      <c r="BNM14" s="85"/>
      <c r="BNN14" s="85"/>
      <c r="BNO14" s="85"/>
      <c r="BNP14" s="85"/>
      <c r="BNQ14" s="85"/>
      <c r="BNR14" s="85"/>
      <c r="BNS14" s="85"/>
      <c r="BNT14" s="85"/>
      <c r="BNU14" s="85"/>
      <c r="BNV14" s="85"/>
      <c r="BNW14" s="85"/>
      <c r="BNX14" s="85"/>
      <c r="BNY14" s="85"/>
      <c r="BNZ14" s="85"/>
      <c r="BOA14" s="85"/>
      <c r="BOB14" s="85"/>
      <c r="BOC14" s="85"/>
      <c r="BOD14" s="85"/>
      <c r="BOE14" s="85"/>
      <c r="BOF14" s="85"/>
      <c r="BOG14" s="85"/>
      <c r="BOH14" s="85"/>
      <c r="BOI14" s="85"/>
      <c r="BOJ14" s="85"/>
      <c r="BOK14" s="85"/>
      <c r="BOL14" s="85"/>
      <c r="BOM14" s="85"/>
      <c r="BON14" s="85"/>
      <c r="BOO14" s="85"/>
      <c r="BOP14" s="85"/>
      <c r="BOQ14" s="85"/>
      <c r="BOR14" s="85"/>
      <c r="BOS14" s="85"/>
      <c r="BOT14" s="85"/>
      <c r="BOU14" s="85"/>
      <c r="BOV14" s="85"/>
      <c r="BOW14" s="85"/>
      <c r="BOX14" s="85"/>
      <c r="BOY14" s="85"/>
      <c r="BOZ14" s="85"/>
      <c r="BPA14" s="85"/>
      <c r="BPB14" s="85"/>
      <c r="BPC14" s="85"/>
      <c r="BPD14" s="85"/>
      <c r="BPE14" s="85"/>
      <c r="BPF14" s="85"/>
      <c r="BPG14" s="85"/>
      <c r="BPH14" s="85"/>
      <c r="BPI14" s="85"/>
      <c r="BPJ14" s="85"/>
      <c r="BPK14" s="85"/>
      <c r="BPL14" s="85"/>
      <c r="BPM14" s="85"/>
      <c r="BPN14" s="85"/>
      <c r="BPO14" s="85"/>
      <c r="BPP14" s="85"/>
      <c r="BPQ14" s="85"/>
      <c r="BPR14" s="85"/>
      <c r="BPS14" s="85"/>
      <c r="BPT14" s="85"/>
      <c r="BPU14" s="85"/>
      <c r="BPV14" s="85"/>
      <c r="BPW14" s="85"/>
      <c r="BPX14" s="85"/>
      <c r="BPY14" s="85"/>
      <c r="BPZ14" s="85"/>
      <c r="BQA14" s="85"/>
      <c r="BQB14" s="85"/>
      <c r="BQC14" s="85"/>
      <c r="BQD14" s="85"/>
      <c r="BQE14" s="85"/>
      <c r="BQF14" s="85"/>
      <c r="BQG14" s="85"/>
      <c r="BQH14" s="85"/>
      <c r="BQI14" s="85"/>
      <c r="BQJ14" s="85"/>
      <c r="BQK14" s="85"/>
      <c r="BQL14" s="85"/>
      <c r="BQM14" s="85"/>
      <c r="BQN14" s="85"/>
      <c r="BQO14" s="85"/>
      <c r="BQP14" s="85"/>
      <c r="BQQ14" s="85"/>
      <c r="BQR14" s="85"/>
      <c r="BQS14" s="85"/>
      <c r="BQT14" s="85"/>
      <c r="BQU14" s="85"/>
      <c r="BQV14" s="85"/>
      <c r="BQW14" s="85"/>
      <c r="BQX14" s="85"/>
      <c r="BQY14" s="85"/>
      <c r="BQZ14" s="85"/>
      <c r="BRA14" s="85"/>
      <c r="BRB14" s="85"/>
      <c r="BRC14" s="85"/>
      <c r="BRD14" s="85"/>
      <c r="BRE14" s="85"/>
      <c r="BRF14" s="85"/>
      <c r="BRG14" s="85"/>
      <c r="BRH14" s="85"/>
      <c r="BRI14" s="85"/>
      <c r="BRJ14" s="85"/>
      <c r="BRK14" s="85"/>
      <c r="BRL14" s="85"/>
      <c r="BRM14" s="85"/>
      <c r="BRN14" s="85"/>
      <c r="BRO14" s="85"/>
      <c r="BRP14" s="85"/>
      <c r="BRQ14" s="85"/>
      <c r="BRR14" s="85"/>
      <c r="BRS14" s="85"/>
      <c r="BRT14" s="85"/>
      <c r="BRU14" s="85"/>
      <c r="BRV14" s="85"/>
      <c r="BRW14" s="85"/>
      <c r="BRX14" s="85"/>
      <c r="BRY14" s="85"/>
      <c r="BRZ14" s="85"/>
      <c r="BSA14" s="85"/>
      <c r="BSB14" s="85"/>
      <c r="BSC14" s="85"/>
      <c r="BSD14" s="85"/>
      <c r="BSE14" s="85"/>
      <c r="BSF14" s="85"/>
      <c r="BSG14" s="85"/>
      <c r="BSH14" s="85"/>
      <c r="BSI14" s="85"/>
      <c r="BSJ14" s="85"/>
      <c r="BSK14" s="85"/>
      <c r="BSL14" s="85"/>
      <c r="BSM14" s="85"/>
      <c r="BSN14" s="85"/>
      <c r="BSO14" s="85"/>
      <c r="BSP14" s="85"/>
      <c r="BSQ14" s="85"/>
      <c r="BSR14" s="85"/>
      <c r="BSS14" s="85"/>
      <c r="BST14" s="85"/>
      <c r="BSU14" s="85"/>
      <c r="BSV14" s="85"/>
      <c r="BSW14" s="85"/>
      <c r="BSX14" s="85"/>
      <c r="BSY14" s="85"/>
      <c r="BSZ14" s="85"/>
      <c r="BTA14" s="85"/>
      <c r="BTB14" s="85"/>
      <c r="BTC14" s="85"/>
      <c r="BTD14" s="85"/>
      <c r="BTE14" s="85"/>
      <c r="BTF14" s="85"/>
      <c r="BTG14" s="85"/>
      <c r="BTH14" s="85"/>
      <c r="BTI14" s="85"/>
      <c r="BTJ14" s="85"/>
      <c r="BTK14" s="85"/>
      <c r="BTL14" s="85"/>
      <c r="BTM14" s="85"/>
      <c r="BTN14" s="85"/>
      <c r="BTO14" s="85"/>
      <c r="BTP14" s="85"/>
      <c r="BTQ14" s="85"/>
      <c r="BTR14" s="85"/>
      <c r="BTS14" s="85"/>
      <c r="BTT14" s="85"/>
      <c r="BTU14" s="85"/>
      <c r="BTV14" s="85"/>
      <c r="BTW14" s="85"/>
      <c r="BTX14" s="85"/>
      <c r="BTY14" s="85"/>
      <c r="BTZ14" s="85"/>
      <c r="BUA14" s="85"/>
      <c r="BUB14" s="85"/>
      <c r="BUC14" s="85"/>
      <c r="BUD14" s="85"/>
      <c r="BUE14" s="85"/>
      <c r="BUF14" s="85"/>
      <c r="BUG14" s="85"/>
      <c r="BUH14" s="85"/>
      <c r="BUI14" s="85"/>
      <c r="BUJ14" s="85"/>
      <c r="BUK14" s="85"/>
      <c r="BUL14" s="85"/>
      <c r="BUM14" s="85"/>
      <c r="BUN14" s="85"/>
      <c r="BUO14" s="85"/>
      <c r="BUP14" s="85"/>
      <c r="BUQ14" s="85"/>
      <c r="BUR14" s="85"/>
      <c r="BUS14" s="85"/>
      <c r="BUT14" s="85"/>
      <c r="BUU14" s="85"/>
      <c r="BUV14" s="85"/>
      <c r="BUW14" s="85"/>
      <c r="BUX14" s="85"/>
      <c r="BUY14" s="85"/>
      <c r="BUZ14" s="85"/>
      <c r="BVA14" s="85"/>
      <c r="BVB14" s="85"/>
      <c r="BVC14" s="85"/>
      <c r="BVD14" s="85"/>
      <c r="BVE14" s="85"/>
      <c r="BVF14" s="85"/>
      <c r="BVG14" s="85"/>
      <c r="BVH14" s="85"/>
      <c r="BVI14" s="85"/>
      <c r="BVJ14" s="85"/>
      <c r="BVK14" s="85"/>
      <c r="BVL14" s="85"/>
      <c r="BVM14" s="85"/>
      <c r="BVN14" s="85"/>
      <c r="BVO14" s="85"/>
      <c r="BVP14" s="85"/>
      <c r="BVQ14" s="85"/>
      <c r="BVR14" s="85"/>
      <c r="BVS14" s="85"/>
      <c r="BVT14" s="85"/>
      <c r="BVU14" s="85"/>
      <c r="BVV14" s="85"/>
      <c r="BVW14" s="85"/>
      <c r="BVX14" s="85"/>
      <c r="BVY14" s="85"/>
      <c r="BVZ14" s="85"/>
      <c r="BWA14" s="85"/>
      <c r="BWB14" s="85"/>
      <c r="BWC14" s="85"/>
      <c r="BWD14" s="85"/>
      <c r="BWE14" s="85"/>
      <c r="BWF14" s="85"/>
      <c r="BWG14" s="85"/>
      <c r="BWH14" s="85"/>
      <c r="BWI14" s="85"/>
      <c r="BWJ14" s="85"/>
      <c r="BWK14" s="85"/>
      <c r="BWL14" s="85"/>
      <c r="BWM14" s="85"/>
      <c r="BWN14" s="85"/>
      <c r="BWO14" s="85"/>
      <c r="BWP14" s="85"/>
      <c r="BWQ14" s="85"/>
      <c r="BWR14" s="85"/>
      <c r="BWS14" s="85"/>
      <c r="BWT14" s="85"/>
      <c r="BWU14" s="85"/>
      <c r="BWV14" s="85"/>
      <c r="BWW14" s="85"/>
      <c r="BWX14" s="85"/>
      <c r="BWY14" s="85"/>
      <c r="BWZ14" s="85"/>
      <c r="BXA14" s="85"/>
      <c r="BXB14" s="85"/>
      <c r="BXC14" s="85"/>
      <c r="BXD14" s="85"/>
      <c r="BXE14" s="85"/>
      <c r="BXF14" s="85"/>
      <c r="BXG14" s="85"/>
      <c r="BXH14" s="85"/>
      <c r="BXI14" s="85"/>
      <c r="BXJ14" s="85"/>
      <c r="BXK14" s="85"/>
      <c r="BXL14" s="85"/>
      <c r="BXM14" s="85"/>
      <c r="BXN14" s="85"/>
      <c r="BXO14" s="85"/>
      <c r="BXP14" s="85"/>
      <c r="BXQ14" s="85"/>
      <c r="BXR14" s="85"/>
      <c r="BXS14" s="85"/>
      <c r="BXT14" s="85"/>
      <c r="BXU14" s="85"/>
      <c r="BXV14" s="85"/>
      <c r="BXW14" s="85"/>
      <c r="BXX14" s="85"/>
      <c r="BXY14" s="85"/>
      <c r="BXZ14" s="85"/>
      <c r="BYA14" s="85"/>
      <c r="BYB14" s="85"/>
      <c r="BYC14" s="85"/>
      <c r="BYD14" s="85"/>
      <c r="BYE14" s="85"/>
      <c r="BYF14" s="85"/>
      <c r="BYG14" s="85"/>
      <c r="BYH14" s="85"/>
      <c r="BYI14" s="85"/>
      <c r="BYJ14" s="85"/>
      <c r="BYK14" s="85"/>
      <c r="BYL14" s="85"/>
      <c r="BYM14" s="85"/>
      <c r="BYN14" s="85"/>
      <c r="BYO14" s="85"/>
      <c r="BYP14" s="85"/>
      <c r="BYQ14" s="85"/>
      <c r="BYR14" s="85"/>
      <c r="BYS14" s="85"/>
      <c r="BYT14" s="85"/>
      <c r="BYU14" s="85"/>
      <c r="BYV14" s="85"/>
      <c r="BYW14" s="85"/>
      <c r="BYX14" s="85"/>
      <c r="BYY14" s="85"/>
      <c r="BYZ14" s="85"/>
      <c r="BZA14" s="85"/>
      <c r="BZB14" s="85"/>
      <c r="BZC14" s="85"/>
      <c r="BZD14" s="85"/>
      <c r="BZE14" s="85"/>
      <c r="BZF14" s="85"/>
      <c r="BZG14" s="85"/>
      <c r="BZH14" s="85"/>
      <c r="BZI14" s="85"/>
      <c r="BZJ14" s="85"/>
      <c r="BZK14" s="85"/>
      <c r="BZL14" s="85"/>
      <c r="BZM14" s="85"/>
      <c r="BZN14" s="85"/>
      <c r="BZO14" s="85"/>
      <c r="BZP14" s="85"/>
      <c r="BZQ14" s="85"/>
      <c r="BZR14" s="85"/>
      <c r="BZS14" s="85"/>
      <c r="BZT14" s="85"/>
      <c r="BZU14" s="85"/>
      <c r="BZV14" s="85"/>
      <c r="BZW14" s="85"/>
      <c r="BZX14" s="85"/>
      <c r="BZY14" s="85"/>
      <c r="BZZ14" s="85"/>
      <c r="CAA14" s="85"/>
      <c r="CAB14" s="85"/>
      <c r="CAC14" s="85"/>
      <c r="CAD14" s="85"/>
      <c r="CAE14" s="85"/>
      <c r="CAF14" s="85"/>
      <c r="CAG14" s="85"/>
      <c r="CAH14" s="85"/>
      <c r="CAI14" s="85"/>
      <c r="CAJ14" s="85"/>
      <c r="CAK14" s="85"/>
      <c r="CAL14" s="85"/>
      <c r="CAM14" s="85"/>
      <c r="CAN14" s="85"/>
      <c r="CAO14" s="85"/>
      <c r="CAP14" s="85"/>
      <c r="CAQ14" s="85"/>
      <c r="CAR14" s="85"/>
      <c r="CAS14" s="85"/>
      <c r="CAT14" s="85"/>
      <c r="CAU14" s="85"/>
      <c r="CAV14" s="85"/>
      <c r="CAW14" s="85"/>
      <c r="CAX14" s="85"/>
      <c r="CAY14" s="85"/>
      <c r="CAZ14" s="85"/>
      <c r="CBA14" s="85"/>
      <c r="CBB14" s="85"/>
      <c r="CBC14" s="85"/>
      <c r="CBD14" s="85"/>
      <c r="CBE14" s="85"/>
      <c r="CBF14" s="85"/>
      <c r="CBG14" s="85"/>
      <c r="CBH14" s="85"/>
      <c r="CBI14" s="85"/>
      <c r="CBJ14" s="85"/>
      <c r="CBK14" s="85"/>
      <c r="CBL14" s="85"/>
      <c r="CBM14" s="85"/>
      <c r="CBN14" s="85"/>
      <c r="CBO14" s="85"/>
      <c r="CBP14" s="85"/>
      <c r="CBQ14" s="85"/>
      <c r="CBR14" s="85"/>
      <c r="CBS14" s="85"/>
      <c r="CBT14" s="85"/>
      <c r="CBU14" s="85"/>
      <c r="CBV14" s="85"/>
      <c r="CBW14" s="85"/>
      <c r="CBX14" s="85"/>
      <c r="CBY14" s="85"/>
      <c r="CBZ14" s="85"/>
      <c r="CCA14" s="85"/>
      <c r="CCB14" s="85"/>
      <c r="CCC14" s="85"/>
      <c r="CCD14" s="85"/>
      <c r="CCE14" s="85"/>
      <c r="CCF14" s="85"/>
      <c r="CCG14" s="85"/>
      <c r="CCH14" s="85"/>
      <c r="CCI14" s="85"/>
      <c r="CCJ14" s="85"/>
      <c r="CCK14" s="85"/>
      <c r="CCL14" s="85"/>
      <c r="CCM14" s="85"/>
      <c r="CCN14" s="85"/>
      <c r="CCO14" s="85"/>
      <c r="CCP14" s="85"/>
      <c r="CCQ14" s="85"/>
      <c r="CCR14" s="85"/>
      <c r="CCS14" s="85"/>
      <c r="CCT14" s="85"/>
      <c r="CCU14" s="85"/>
      <c r="CCV14" s="85"/>
      <c r="CCW14" s="85"/>
      <c r="CCX14" s="85"/>
      <c r="CCY14" s="85"/>
      <c r="CCZ14" s="85"/>
      <c r="CDA14" s="85"/>
      <c r="CDB14" s="85"/>
      <c r="CDC14" s="85"/>
      <c r="CDD14" s="85"/>
      <c r="CDE14" s="85"/>
      <c r="CDF14" s="85"/>
      <c r="CDG14" s="85"/>
      <c r="CDH14" s="85"/>
      <c r="CDI14" s="85"/>
      <c r="CDJ14" s="85"/>
      <c r="CDK14" s="85"/>
      <c r="CDL14" s="85"/>
      <c r="CDM14" s="85"/>
      <c r="CDN14" s="85"/>
      <c r="CDO14" s="85"/>
      <c r="CDP14" s="85"/>
      <c r="CDQ14" s="85"/>
      <c r="CDR14" s="85"/>
      <c r="CDS14" s="85"/>
      <c r="CDT14" s="85"/>
      <c r="CDU14" s="85"/>
      <c r="CDV14" s="85"/>
      <c r="CDW14" s="85"/>
      <c r="CDX14" s="85"/>
      <c r="CDY14" s="85"/>
      <c r="CDZ14" s="85"/>
      <c r="CEA14" s="85"/>
      <c r="CEB14" s="85"/>
      <c r="CEC14" s="85"/>
      <c r="CED14" s="85"/>
      <c r="CEE14" s="85"/>
      <c r="CEF14" s="85"/>
      <c r="CEG14" s="85"/>
      <c r="CEH14" s="85"/>
      <c r="CEI14" s="85"/>
      <c r="CEJ14" s="85"/>
      <c r="CEK14" s="85"/>
      <c r="CEL14" s="85"/>
      <c r="CEM14" s="85"/>
      <c r="CEN14" s="85"/>
      <c r="CEO14" s="85"/>
      <c r="CEP14" s="85"/>
      <c r="CEQ14" s="85"/>
      <c r="CER14" s="85"/>
      <c r="CES14" s="85"/>
      <c r="CET14" s="85"/>
      <c r="CEU14" s="85"/>
      <c r="CEV14" s="85"/>
      <c r="CEW14" s="85"/>
      <c r="CEX14" s="85"/>
      <c r="CEY14" s="85"/>
      <c r="CEZ14" s="85"/>
      <c r="CFA14" s="85"/>
      <c r="CFB14" s="85"/>
      <c r="CFC14" s="85"/>
      <c r="CFD14" s="85"/>
      <c r="CFE14" s="85"/>
      <c r="CFF14" s="85"/>
      <c r="CFG14" s="85"/>
      <c r="CFH14" s="85"/>
      <c r="CFI14" s="85"/>
      <c r="CFJ14" s="85"/>
      <c r="CFK14" s="85"/>
      <c r="CFL14" s="85"/>
      <c r="CFM14" s="85"/>
      <c r="CFN14" s="85"/>
      <c r="CFO14" s="85"/>
      <c r="CFP14" s="85"/>
      <c r="CFQ14" s="85"/>
      <c r="CFR14" s="85"/>
      <c r="CFS14" s="85"/>
      <c r="CFT14" s="85"/>
      <c r="CFU14" s="85"/>
      <c r="CFV14" s="85"/>
      <c r="CFW14" s="85"/>
      <c r="CFX14" s="85"/>
      <c r="CFY14" s="85"/>
      <c r="CFZ14" s="85"/>
      <c r="CGA14" s="85"/>
      <c r="CGB14" s="85"/>
      <c r="CGC14" s="85"/>
      <c r="CGD14" s="85"/>
      <c r="CGE14" s="85"/>
      <c r="CGF14" s="85"/>
      <c r="CGG14" s="85"/>
      <c r="CGH14" s="85"/>
      <c r="CGI14" s="85"/>
      <c r="CGJ14" s="85"/>
      <c r="CGK14" s="85"/>
      <c r="CGL14" s="85"/>
      <c r="CGM14" s="85"/>
      <c r="CGN14" s="85"/>
      <c r="CGO14" s="85"/>
      <c r="CGP14" s="85"/>
      <c r="CGQ14" s="85"/>
      <c r="CGR14" s="85"/>
      <c r="CGS14" s="85"/>
      <c r="CGT14" s="85"/>
      <c r="CGU14" s="85"/>
      <c r="CGV14" s="85"/>
      <c r="CGW14" s="85"/>
      <c r="CGX14" s="85"/>
      <c r="CGY14" s="85"/>
      <c r="CGZ14" s="85"/>
      <c r="CHA14" s="85"/>
      <c r="CHB14" s="85"/>
      <c r="CHC14" s="85"/>
      <c r="CHD14" s="85"/>
      <c r="CHE14" s="85"/>
      <c r="CHF14" s="85"/>
      <c r="CHG14" s="85"/>
      <c r="CHH14" s="85"/>
      <c r="CHI14" s="85"/>
      <c r="CHJ14" s="85"/>
      <c r="CHK14" s="85"/>
      <c r="CHL14" s="85"/>
      <c r="CHM14" s="85"/>
      <c r="CHN14" s="85"/>
      <c r="CHO14" s="85"/>
      <c r="CHP14" s="85"/>
      <c r="CHQ14" s="85"/>
      <c r="CHR14" s="85"/>
      <c r="CHS14" s="85"/>
      <c r="CHT14" s="85"/>
      <c r="CHU14" s="85"/>
      <c r="CHV14" s="85"/>
      <c r="CHW14" s="85"/>
      <c r="CHX14" s="85"/>
      <c r="CHY14" s="85"/>
      <c r="CHZ14" s="85"/>
      <c r="CIA14" s="85"/>
      <c r="CIB14" s="85"/>
      <c r="CIC14" s="85"/>
      <c r="CID14" s="85"/>
      <c r="CIE14" s="85"/>
      <c r="CIF14" s="85"/>
      <c r="CIG14" s="85"/>
      <c r="CIH14" s="85"/>
      <c r="CII14" s="85"/>
      <c r="CIJ14" s="85"/>
      <c r="CIK14" s="85"/>
      <c r="CIL14" s="85"/>
      <c r="CIM14" s="85"/>
      <c r="CIN14" s="85"/>
      <c r="CIO14" s="85"/>
      <c r="CIP14" s="85"/>
      <c r="CIQ14" s="85"/>
      <c r="CIR14" s="85"/>
      <c r="CIS14" s="85"/>
      <c r="CIT14" s="85"/>
      <c r="CIU14" s="85"/>
      <c r="CIV14" s="85"/>
      <c r="CIW14" s="85"/>
      <c r="CIX14" s="85"/>
      <c r="CIY14" s="85"/>
      <c r="CIZ14" s="85"/>
      <c r="CJA14" s="85"/>
      <c r="CJB14" s="85"/>
      <c r="CJC14" s="85"/>
      <c r="CJD14" s="85"/>
      <c r="CJE14" s="85"/>
      <c r="CJF14" s="85"/>
      <c r="CJG14" s="85"/>
      <c r="CJH14" s="85"/>
      <c r="CJI14" s="85"/>
      <c r="CJJ14" s="85"/>
      <c r="CJK14" s="85"/>
      <c r="CJL14" s="85"/>
      <c r="CJM14" s="85"/>
      <c r="CJN14" s="85"/>
      <c r="CJO14" s="85"/>
      <c r="CJP14" s="85"/>
      <c r="CJQ14" s="85"/>
      <c r="CJR14" s="85"/>
      <c r="CJS14" s="85"/>
      <c r="CJT14" s="85"/>
      <c r="CJU14" s="85"/>
      <c r="CJV14" s="85"/>
      <c r="CJW14" s="85"/>
      <c r="CJX14" s="85"/>
      <c r="CJY14" s="85"/>
      <c r="CJZ14" s="85"/>
      <c r="CKA14" s="85"/>
      <c r="CKB14" s="85"/>
      <c r="CKC14" s="85"/>
      <c r="CKD14" s="85"/>
      <c r="CKE14" s="85"/>
      <c r="CKF14" s="85"/>
      <c r="CKG14" s="85"/>
      <c r="CKH14" s="85"/>
      <c r="CKI14" s="85"/>
      <c r="CKJ14" s="85"/>
      <c r="CKK14" s="85"/>
      <c r="CKL14" s="85"/>
      <c r="CKM14" s="85"/>
      <c r="CKN14" s="85"/>
      <c r="CKO14" s="85"/>
      <c r="CKP14" s="85"/>
      <c r="CKQ14" s="85"/>
      <c r="CKR14" s="85"/>
      <c r="CKS14" s="85"/>
      <c r="CKT14" s="85"/>
      <c r="CKU14" s="85"/>
      <c r="CKV14" s="85"/>
      <c r="CKW14" s="85"/>
      <c r="CKX14" s="85"/>
      <c r="CKY14" s="85"/>
      <c r="CKZ14" s="85"/>
      <c r="CLA14" s="85"/>
      <c r="CLB14" s="85"/>
      <c r="CLC14" s="85"/>
      <c r="CLD14" s="85"/>
      <c r="CLE14" s="85"/>
      <c r="CLF14" s="85"/>
      <c r="CLG14" s="85"/>
      <c r="CLH14" s="85"/>
      <c r="CLI14" s="85"/>
      <c r="CLJ14" s="85"/>
      <c r="CLK14" s="85"/>
      <c r="CLL14" s="85"/>
      <c r="CLM14" s="85"/>
      <c r="CLN14" s="85"/>
      <c r="CLO14" s="85"/>
      <c r="CLP14" s="85"/>
      <c r="CLQ14" s="85"/>
      <c r="CLR14" s="85"/>
      <c r="CLS14" s="85"/>
      <c r="CLT14" s="85"/>
      <c r="CLU14" s="85"/>
      <c r="CLV14" s="85"/>
      <c r="CLW14" s="85"/>
      <c r="CLX14" s="85"/>
      <c r="CLY14" s="85"/>
      <c r="CLZ14" s="85"/>
      <c r="CMA14" s="85"/>
      <c r="CMB14" s="85"/>
      <c r="CMC14" s="85"/>
      <c r="CMD14" s="85"/>
      <c r="CME14" s="85"/>
      <c r="CMF14" s="85"/>
      <c r="CMG14" s="85"/>
      <c r="CMH14" s="85"/>
      <c r="CMI14" s="85"/>
      <c r="CMJ14" s="85"/>
      <c r="CMK14" s="85"/>
      <c r="CML14" s="85"/>
      <c r="CMM14" s="85"/>
      <c r="CMN14" s="85"/>
      <c r="CMO14" s="85"/>
      <c r="CMP14" s="85"/>
      <c r="CMQ14" s="85"/>
      <c r="CMR14" s="85"/>
      <c r="CMS14" s="85"/>
      <c r="CMT14" s="85"/>
      <c r="CMU14" s="85"/>
      <c r="CMV14" s="85"/>
      <c r="CMW14" s="85"/>
      <c r="CMX14" s="85"/>
      <c r="CMY14" s="85"/>
      <c r="CMZ14" s="85"/>
      <c r="CNA14" s="85"/>
      <c r="CNB14" s="85"/>
      <c r="CNC14" s="85"/>
      <c r="CND14" s="85"/>
      <c r="CNE14" s="85"/>
      <c r="CNF14" s="85"/>
      <c r="CNG14" s="85"/>
      <c r="CNH14" s="85"/>
      <c r="CNI14" s="85"/>
      <c r="CNJ14" s="85"/>
      <c r="CNK14" s="85"/>
      <c r="CNL14" s="85"/>
      <c r="CNM14" s="85"/>
      <c r="CNN14" s="85"/>
      <c r="CNO14" s="85"/>
      <c r="CNP14" s="85"/>
      <c r="CNQ14" s="85"/>
      <c r="CNR14" s="85"/>
      <c r="CNS14" s="85"/>
      <c r="CNT14" s="85"/>
      <c r="CNU14" s="85"/>
      <c r="CNV14" s="85"/>
      <c r="CNW14" s="85"/>
      <c r="CNX14" s="85"/>
      <c r="CNY14" s="85"/>
      <c r="CNZ14" s="85"/>
      <c r="COA14" s="85"/>
      <c r="COB14" s="85"/>
      <c r="COC14" s="85"/>
      <c r="COD14" s="85"/>
      <c r="COE14" s="85"/>
      <c r="COF14" s="85"/>
      <c r="COG14" s="85"/>
      <c r="COH14" s="85"/>
      <c r="COI14" s="85"/>
      <c r="COJ14" s="85"/>
      <c r="COK14" s="85"/>
      <c r="COL14" s="85"/>
      <c r="COM14" s="85"/>
      <c r="CON14" s="85"/>
      <c r="COO14" s="85"/>
      <c r="COP14" s="85"/>
      <c r="COQ14" s="85"/>
      <c r="COR14" s="85"/>
      <c r="COS14" s="85"/>
      <c r="COT14" s="85"/>
      <c r="COU14" s="85"/>
      <c r="COV14" s="85"/>
      <c r="COW14" s="85"/>
      <c r="COX14" s="85"/>
      <c r="COY14" s="85"/>
      <c r="COZ14" s="85"/>
      <c r="CPA14" s="85"/>
      <c r="CPB14" s="85"/>
      <c r="CPC14" s="85"/>
      <c r="CPD14" s="85"/>
      <c r="CPE14" s="85"/>
      <c r="CPF14" s="85"/>
      <c r="CPG14" s="85"/>
      <c r="CPH14" s="85"/>
      <c r="CPI14" s="85"/>
      <c r="CPJ14" s="85"/>
      <c r="CPK14" s="85"/>
      <c r="CPL14" s="85"/>
      <c r="CPM14" s="85"/>
      <c r="CPN14" s="85"/>
      <c r="CPO14" s="85"/>
      <c r="CPP14" s="85"/>
      <c r="CPQ14" s="85"/>
      <c r="CPR14" s="85"/>
      <c r="CPS14" s="85"/>
      <c r="CPT14" s="85"/>
      <c r="CPU14" s="85"/>
      <c r="CPV14" s="85"/>
      <c r="CPW14" s="85"/>
      <c r="CPX14" s="85"/>
      <c r="CPY14" s="85"/>
      <c r="CPZ14" s="85"/>
      <c r="CQA14" s="85"/>
      <c r="CQB14" s="85"/>
      <c r="CQC14" s="85"/>
      <c r="CQD14" s="85"/>
      <c r="CQE14" s="85"/>
      <c r="CQF14" s="85"/>
      <c r="CQG14" s="85"/>
      <c r="CQH14" s="85"/>
      <c r="CQI14" s="85"/>
      <c r="CQJ14" s="85"/>
      <c r="CQK14" s="85"/>
      <c r="CQL14" s="85"/>
      <c r="CQM14" s="85"/>
      <c r="CQN14" s="85"/>
      <c r="CQO14" s="85"/>
      <c r="CQP14" s="85"/>
      <c r="CQQ14" s="85"/>
      <c r="CQR14" s="85"/>
      <c r="CQS14" s="85"/>
      <c r="CQT14" s="85"/>
      <c r="CQU14" s="85"/>
      <c r="CQV14" s="85"/>
      <c r="CQW14" s="85"/>
      <c r="CQX14" s="85"/>
      <c r="CQY14" s="85"/>
      <c r="CQZ14" s="85"/>
      <c r="CRA14" s="85"/>
      <c r="CRB14" s="85"/>
      <c r="CRC14" s="85"/>
      <c r="CRD14" s="85"/>
      <c r="CRE14" s="85"/>
      <c r="CRF14" s="85"/>
      <c r="CRG14" s="85"/>
      <c r="CRH14" s="85"/>
      <c r="CRI14" s="85"/>
      <c r="CRJ14" s="85"/>
      <c r="CRK14" s="85"/>
      <c r="CRL14" s="85"/>
      <c r="CRM14" s="85"/>
      <c r="CRN14" s="85"/>
      <c r="CRO14" s="85"/>
      <c r="CRP14" s="85"/>
      <c r="CRQ14" s="85"/>
      <c r="CRR14" s="85"/>
      <c r="CRS14" s="85"/>
      <c r="CRT14" s="85"/>
      <c r="CRU14" s="85"/>
      <c r="CRV14" s="85"/>
      <c r="CRW14" s="85"/>
      <c r="CRX14" s="85"/>
      <c r="CRY14" s="85"/>
      <c r="CRZ14" s="85"/>
      <c r="CSA14" s="85"/>
      <c r="CSB14" s="85"/>
      <c r="CSC14" s="85"/>
      <c r="CSD14" s="85"/>
      <c r="CSE14" s="85"/>
      <c r="CSF14" s="85"/>
      <c r="CSG14" s="85"/>
      <c r="CSH14" s="85"/>
      <c r="CSI14" s="85"/>
      <c r="CSJ14" s="85"/>
      <c r="CSK14" s="85"/>
      <c r="CSL14" s="85"/>
      <c r="CSM14" s="85"/>
      <c r="CSN14" s="85"/>
      <c r="CSO14" s="85"/>
      <c r="CSP14" s="85"/>
      <c r="CSQ14" s="85"/>
      <c r="CSR14" s="85"/>
      <c r="CSS14" s="85"/>
      <c r="CST14" s="85"/>
      <c r="CSU14" s="85"/>
      <c r="CSV14" s="85"/>
      <c r="CSW14" s="85"/>
      <c r="CSX14" s="85"/>
      <c r="CSY14" s="85"/>
      <c r="CSZ14" s="85"/>
      <c r="CTA14" s="85"/>
      <c r="CTB14" s="85"/>
      <c r="CTC14" s="85"/>
      <c r="CTD14" s="85"/>
      <c r="CTE14" s="85"/>
      <c r="CTF14" s="85"/>
      <c r="CTG14" s="85"/>
      <c r="CTH14" s="85"/>
      <c r="CTI14" s="85"/>
      <c r="CTJ14" s="85"/>
      <c r="CTK14" s="85"/>
      <c r="CTL14" s="85"/>
      <c r="CTM14" s="85"/>
      <c r="CTN14" s="85"/>
      <c r="CTO14" s="85"/>
      <c r="CTP14" s="85"/>
      <c r="CTQ14" s="85"/>
      <c r="CTR14" s="85"/>
      <c r="CTS14" s="85"/>
      <c r="CTT14" s="85"/>
      <c r="CTU14" s="85"/>
      <c r="CTV14" s="85"/>
      <c r="CTW14" s="85"/>
      <c r="CTX14" s="85"/>
      <c r="CTY14" s="85"/>
      <c r="CTZ14" s="85"/>
      <c r="CUA14" s="85"/>
      <c r="CUB14" s="85"/>
      <c r="CUC14" s="85"/>
      <c r="CUD14" s="85"/>
      <c r="CUE14" s="85"/>
      <c r="CUF14" s="85"/>
      <c r="CUG14" s="85"/>
      <c r="CUH14" s="85"/>
      <c r="CUI14" s="85"/>
      <c r="CUJ14" s="85"/>
      <c r="CUK14" s="85"/>
      <c r="CUL14" s="85"/>
      <c r="CUM14" s="85"/>
      <c r="CUN14" s="85"/>
      <c r="CUO14" s="85"/>
      <c r="CUP14" s="85"/>
      <c r="CUQ14" s="85"/>
      <c r="CUR14" s="85"/>
      <c r="CUS14" s="85"/>
      <c r="CUT14" s="85"/>
      <c r="CUU14" s="85"/>
      <c r="CUV14" s="85"/>
      <c r="CUW14" s="85"/>
      <c r="CUX14" s="85"/>
      <c r="CUY14" s="85"/>
      <c r="CUZ14" s="85"/>
      <c r="CVA14" s="85"/>
      <c r="CVB14" s="85"/>
      <c r="CVC14" s="85"/>
      <c r="CVD14" s="85"/>
      <c r="CVE14" s="85"/>
      <c r="CVF14" s="85"/>
      <c r="CVG14" s="85"/>
      <c r="CVH14" s="85"/>
      <c r="CVI14" s="85"/>
      <c r="CVJ14" s="85"/>
      <c r="CVK14" s="85"/>
      <c r="CVL14" s="85"/>
      <c r="CVM14" s="85"/>
      <c r="CVN14" s="85"/>
      <c r="CVO14" s="85"/>
      <c r="CVP14" s="85"/>
      <c r="CVQ14" s="85"/>
      <c r="CVR14" s="85"/>
      <c r="CVS14" s="85"/>
      <c r="CVT14" s="85"/>
      <c r="CVU14" s="85"/>
      <c r="CVV14" s="85"/>
      <c r="CVW14" s="85"/>
      <c r="CVX14" s="85"/>
      <c r="CVY14" s="85"/>
      <c r="CVZ14" s="85"/>
      <c r="CWA14" s="85"/>
      <c r="CWB14" s="85"/>
      <c r="CWC14" s="85"/>
      <c r="CWD14" s="85"/>
      <c r="CWE14" s="85"/>
      <c r="CWF14" s="85"/>
      <c r="CWG14" s="85"/>
      <c r="CWH14" s="85"/>
      <c r="CWI14" s="85"/>
      <c r="CWJ14" s="85"/>
      <c r="CWK14" s="85"/>
      <c r="CWL14" s="85"/>
      <c r="CWM14" s="85"/>
      <c r="CWN14" s="85"/>
      <c r="CWO14" s="85"/>
      <c r="CWP14" s="85"/>
      <c r="CWQ14" s="85"/>
      <c r="CWR14" s="85"/>
      <c r="CWS14" s="85"/>
      <c r="CWT14" s="85"/>
      <c r="CWU14" s="85"/>
      <c r="CWV14" s="85"/>
      <c r="CWW14" s="85"/>
      <c r="CWX14" s="85"/>
      <c r="CWY14" s="85"/>
      <c r="CWZ14" s="85"/>
      <c r="CXA14" s="85"/>
      <c r="CXB14" s="85"/>
      <c r="CXC14" s="85"/>
      <c r="CXD14" s="85"/>
      <c r="CXE14" s="85"/>
      <c r="CXF14" s="85"/>
      <c r="CXG14" s="85"/>
      <c r="CXH14" s="85"/>
      <c r="CXI14" s="85"/>
      <c r="CXJ14" s="85"/>
      <c r="CXK14" s="85"/>
      <c r="CXL14" s="85"/>
      <c r="CXM14" s="85"/>
      <c r="CXN14" s="85"/>
      <c r="CXO14" s="85"/>
      <c r="CXP14" s="85"/>
      <c r="CXQ14" s="85"/>
      <c r="CXR14" s="85"/>
      <c r="CXS14" s="85"/>
      <c r="CXT14" s="85"/>
      <c r="CXU14" s="85"/>
      <c r="CXV14" s="85"/>
      <c r="CXW14" s="85"/>
      <c r="CXX14" s="85"/>
      <c r="CXY14" s="85"/>
      <c r="CXZ14" s="85"/>
      <c r="CYA14" s="85"/>
      <c r="CYB14" s="85"/>
      <c r="CYC14" s="85"/>
      <c r="CYD14" s="85"/>
      <c r="CYE14" s="85"/>
      <c r="CYF14" s="85"/>
      <c r="CYG14" s="85"/>
      <c r="CYH14" s="85"/>
      <c r="CYI14" s="85"/>
      <c r="CYJ14" s="85"/>
      <c r="CYK14" s="85"/>
      <c r="CYL14" s="85"/>
      <c r="CYM14" s="85"/>
      <c r="CYN14" s="85"/>
      <c r="CYO14" s="85"/>
      <c r="CYP14" s="85"/>
      <c r="CYQ14" s="85"/>
      <c r="CYR14" s="85"/>
      <c r="CYS14" s="85"/>
      <c r="CYT14" s="85"/>
      <c r="CYU14" s="85"/>
      <c r="CYV14" s="85"/>
      <c r="CYW14" s="85"/>
      <c r="CYX14" s="85"/>
      <c r="CYY14" s="85"/>
      <c r="CYZ14" s="85"/>
      <c r="CZA14" s="85"/>
      <c r="CZB14" s="85"/>
      <c r="CZC14" s="85"/>
      <c r="CZD14" s="85"/>
      <c r="CZE14" s="85"/>
      <c r="CZF14" s="85"/>
      <c r="CZG14" s="85"/>
      <c r="CZH14" s="85"/>
      <c r="CZI14" s="85"/>
      <c r="CZJ14" s="85"/>
      <c r="CZK14" s="85"/>
      <c r="CZL14" s="85"/>
      <c r="CZM14" s="85"/>
      <c r="CZN14" s="85"/>
      <c r="CZO14" s="85"/>
      <c r="CZP14" s="85"/>
      <c r="CZQ14" s="85"/>
      <c r="CZR14" s="85"/>
      <c r="CZS14" s="85"/>
      <c r="CZT14" s="85"/>
      <c r="CZU14" s="85"/>
      <c r="CZV14" s="85"/>
      <c r="CZW14" s="85"/>
      <c r="CZX14" s="85"/>
      <c r="CZY14" s="85"/>
      <c r="CZZ14" s="85"/>
      <c r="DAA14" s="85"/>
      <c r="DAB14" s="85"/>
      <c r="DAC14" s="85"/>
      <c r="DAD14" s="85"/>
      <c r="DAE14" s="85"/>
      <c r="DAF14" s="85"/>
      <c r="DAG14" s="85"/>
      <c r="DAH14" s="85"/>
      <c r="DAI14" s="85"/>
      <c r="DAJ14" s="85"/>
      <c r="DAK14" s="85"/>
      <c r="DAL14" s="85"/>
      <c r="DAM14" s="85"/>
      <c r="DAN14" s="85"/>
      <c r="DAO14" s="85"/>
      <c r="DAP14" s="85"/>
      <c r="DAQ14" s="85"/>
      <c r="DAR14" s="85"/>
      <c r="DAS14" s="85"/>
      <c r="DAT14" s="85"/>
      <c r="DAU14" s="85"/>
      <c r="DAV14" s="85"/>
      <c r="DAW14" s="85"/>
      <c r="DAX14" s="85"/>
      <c r="DAY14" s="85"/>
      <c r="DAZ14" s="85"/>
      <c r="DBA14" s="85"/>
      <c r="DBB14" s="85"/>
      <c r="DBC14" s="85"/>
      <c r="DBD14" s="85"/>
      <c r="DBE14" s="85"/>
      <c r="DBF14" s="85"/>
      <c r="DBG14" s="85"/>
      <c r="DBH14" s="85"/>
      <c r="DBI14" s="85"/>
      <c r="DBJ14" s="85"/>
      <c r="DBK14" s="85"/>
      <c r="DBL14" s="85"/>
      <c r="DBM14" s="85"/>
      <c r="DBN14" s="85"/>
      <c r="DBO14" s="85"/>
      <c r="DBP14" s="85"/>
      <c r="DBQ14" s="85"/>
      <c r="DBR14" s="85"/>
      <c r="DBS14" s="85"/>
      <c r="DBT14" s="85"/>
      <c r="DBU14" s="85"/>
      <c r="DBV14" s="85"/>
      <c r="DBW14" s="85"/>
      <c r="DBX14" s="85"/>
      <c r="DBY14" s="85"/>
      <c r="DBZ14" s="85"/>
      <c r="DCA14" s="85"/>
      <c r="DCB14" s="85"/>
      <c r="DCC14" s="85"/>
      <c r="DCD14" s="85"/>
      <c r="DCE14" s="85"/>
      <c r="DCF14" s="85"/>
      <c r="DCG14" s="85"/>
      <c r="DCH14" s="85"/>
      <c r="DCI14" s="85"/>
      <c r="DCJ14" s="85"/>
      <c r="DCK14" s="85"/>
      <c r="DCL14" s="85"/>
      <c r="DCM14" s="85"/>
      <c r="DCN14" s="85"/>
      <c r="DCO14" s="85"/>
      <c r="DCP14" s="85"/>
      <c r="DCQ14" s="85"/>
      <c r="DCR14" s="85"/>
      <c r="DCS14" s="85"/>
      <c r="DCT14" s="85"/>
      <c r="DCU14" s="85"/>
      <c r="DCV14" s="85"/>
      <c r="DCW14" s="85"/>
      <c r="DCX14" s="85"/>
      <c r="DCY14" s="85"/>
      <c r="DCZ14" s="85"/>
      <c r="DDA14" s="85"/>
      <c r="DDB14" s="85"/>
      <c r="DDC14" s="85"/>
      <c r="DDD14" s="85"/>
      <c r="DDE14" s="85"/>
      <c r="DDF14" s="85"/>
      <c r="DDG14" s="85"/>
      <c r="DDH14" s="85"/>
      <c r="DDI14" s="85"/>
      <c r="DDJ14" s="85"/>
      <c r="DDK14" s="85"/>
      <c r="DDL14" s="85"/>
      <c r="DDM14" s="85"/>
      <c r="DDN14" s="85"/>
      <c r="DDO14" s="85"/>
      <c r="DDP14" s="85"/>
      <c r="DDQ14" s="85"/>
      <c r="DDR14" s="85"/>
      <c r="DDS14" s="85"/>
      <c r="DDT14" s="85"/>
      <c r="DDU14" s="85"/>
      <c r="DDV14" s="85"/>
      <c r="DDW14" s="85"/>
      <c r="DDX14" s="85"/>
      <c r="DDY14" s="85"/>
      <c r="DDZ14" s="85"/>
      <c r="DEA14" s="85"/>
      <c r="DEB14" s="85"/>
      <c r="DEC14" s="85"/>
      <c r="DED14" s="85"/>
      <c r="DEE14" s="85"/>
      <c r="DEF14" s="85"/>
      <c r="DEG14" s="85"/>
      <c r="DEH14" s="85"/>
      <c r="DEI14" s="85"/>
      <c r="DEJ14" s="85"/>
      <c r="DEK14" s="85"/>
      <c r="DEL14" s="85"/>
      <c r="DEM14" s="85"/>
      <c r="DEN14" s="85"/>
      <c r="DEO14" s="85"/>
      <c r="DEP14" s="85"/>
      <c r="DEQ14" s="85"/>
      <c r="DER14" s="85"/>
      <c r="DES14" s="85"/>
      <c r="DET14" s="85"/>
      <c r="DEU14" s="85"/>
      <c r="DEV14" s="85"/>
      <c r="DEW14" s="85"/>
      <c r="DEX14" s="85"/>
      <c r="DEY14" s="85"/>
      <c r="DEZ14" s="85"/>
      <c r="DFA14" s="85"/>
      <c r="DFB14" s="85"/>
      <c r="DFC14" s="85"/>
      <c r="DFD14" s="85"/>
      <c r="DFE14" s="85"/>
      <c r="DFF14" s="85"/>
      <c r="DFG14" s="85"/>
      <c r="DFH14" s="85"/>
      <c r="DFI14" s="85"/>
      <c r="DFJ14" s="85"/>
      <c r="DFK14" s="85"/>
      <c r="DFL14" s="85"/>
      <c r="DFM14" s="85"/>
      <c r="DFN14" s="85"/>
      <c r="DFO14" s="85"/>
      <c r="DFP14" s="85"/>
      <c r="DFQ14" s="85"/>
      <c r="DFR14" s="85"/>
      <c r="DFS14" s="85"/>
      <c r="DFT14" s="85"/>
      <c r="DFU14" s="85"/>
      <c r="DFV14" s="85"/>
      <c r="DFW14" s="85"/>
      <c r="DFX14" s="85"/>
      <c r="DFY14" s="85"/>
      <c r="DFZ14" s="85"/>
      <c r="DGA14" s="85"/>
      <c r="DGB14" s="85"/>
      <c r="DGC14" s="85"/>
      <c r="DGD14" s="85"/>
      <c r="DGE14" s="85"/>
      <c r="DGF14" s="85"/>
      <c r="DGG14" s="85"/>
      <c r="DGH14" s="85"/>
      <c r="DGI14" s="85"/>
      <c r="DGJ14" s="85"/>
      <c r="DGK14" s="85"/>
      <c r="DGL14" s="85"/>
      <c r="DGM14" s="85"/>
      <c r="DGN14" s="85"/>
      <c r="DGO14" s="85"/>
      <c r="DGP14" s="85"/>
      <c r="DGQ14" s="85"/>
      <c r="DGR14" s="85"/>
      <c r="DGS14" s="85"/>
      <c r="DGT14" s="85"/>
      <c r="DGU14" s="85"/>
      <c r="DGV14" s="85"/>
      <c r="DGW14" s="85"/>
      <c r="DGX14" s="85"/>
      <c r="DGY14" s="85"/>
      <c r="DGZ14" s="85"/>
      <c r="DHA14" s="85"/>
      <c r="DHB14" s="85"/>
      <c r="DHC14" s="85"/>
      <c r="DHD14" s="85"/>
      <c r="DHE14" s="85"/>
      <c r="DHF14" s="85"/>
      <c r="DHG14" s="85"/>
      <c r="DHH14" s="85"/>
      <c r="DHI14" s="85"/>
      <c r="DHJ14" s="85"/>
      <c r="DHK14" s="85"/>
      <c r="DHL14" s="85"/>
      <c r="DHM14" s="85"/>
      <c r="DHN14" s="85"/>
      <c r="DHO14" s="85"/>
      <c r="DHP14" s="85"/>
      <c r="DHQ14" s="85"/>
      <c r="DHR14" s="85"/>
      <c r="DHS14" s="85"/>
      <c r="DHT14" s="85"/>
      <c r="DHU14" s="85"/>
      <c r="DHV14" s="85"/>
      <c r="DHW14" s="85"/>
      <c r="DHX14" s="85"/>
      <c r="DHY14" s="85"/>
      <c r="DHZ14" s="85"/>
      <c r="DIA14" s="85"/>
      <c r="DIB14" s="85"/>
      <c r="DIC14" s="85"/>
      <c r="DID14" s="85"/>
      <c r="DIE14" s="85"/>
      <c r="DIF14" s="85"/>
      <c r="DIG14" s="85"/>
      <c r="DIH14" s="85"/>
      <c r="DII14" s="85"/>
      <c r="DIJ14" s="85"/>
      <c r="DIK14" s="85"/>
      <c r="DIL14" s="85"/>
      <c r="DIM14" s="85"/>
      <c r="DIN14" s="85"/>
      <c r="DIO14" s="85"/>
      <c r="DIP14" s="85"/>
      <c r="DIQ14" s="85"/>
      <c r="DIR14" s="85"/>
      <c r="DIS14" s="85"/>
      <c r="DIT14" s="85"/>
      <c r="DIU14" s="85"/>
      <c r="DIV14" s="85"/>
      <c r="DIW14" s="85"/>
      <c r="DIX14" s="85"/>
      <c r="DIY14" s="85"/>
      <c r="DIZ14" s="85"/>
      <c r="DJA14" s="85"/>
      <c r="DJB14" s="85"/>
      <c r="DJC14" s="85"/>
      <c r="DJD14" s="85"/>
      <c r="DJE14" s="85"/>
      <c r="DJF14" s="85"/>
      <c r="DJG14" s="85"/>
      <c r="DJH14" s="85"/>
      <c r="DJI14" s="85"/>
      <c r="DJJ14" s="85"/>
      <c r="DJK14" s="85"/>
      <c r="DJL14" s="85"/>
      <c r="DJM14" s="85"/>
      <c r="DJN14" s="85"/>
      <c r="DJO14" s="85"/>
      <c r="DJP14" s="85"/>
      <c r="DJQ14" s="85"/>
      <c r="DJR14" s="85"/>
      <c r="DJS14" s="85"/>
      <c r="DJT14" s="85"/>
      <c r="DJU14" s="85"/>
      <c r="DJV14" s="85"/>
      <c r="DJW14" s="85"/>
      <c r="DJX14" s="85"/>
      <c r="DJY14" s="85"/>
      <c r="DJZ14" s="85"/>
      <c r="DKA14" s="85"/>
      <c r="DKB14" s="85"/>
      <c r="DKC14" s="85"/>
      <c r="DKD14" s="85"/>
      <c r="DKE14" s="85"/>
      <c r="DKF14" s="85"/>
      <c r="DKG14" s="85"/>
      <c r="DKH14" s="85"/>
      <c r="DKI14" s="85"/>
      <c r="DKJ14" s="85"/>
      <c r="DKK14" s="85"/>
      <c r="DKL14" s="85"/>
      <c r="DKM14" s="85"/>
      <c r="DKN14" s="85"/>
      <c r="DKO14" s="85"/>
      <c r="DKP14" s="85"/>
      <c r="DKQ14" s="85"/>
      <c r="DKR14" s="85"/>
      <c r="DKS14" s="85"/>
      <c r="DKT14" s="85"/>
      <c r="DKU14" s="85"/>
      <c r="DKV14" s="85"/>
      <c r="DKW14" s="85"/>
      <c r="DKX14" s="85"/>
      <c r="DKY14" s="85"/>
      <c r="DKZ14" s="85"/>
      <c r="DLA14" s="85"/>
      <c r="DLB14" s="85"/>
      <c r="DLC14" s="85"/>
      <c r="DLD14" s="85"/>
      <c r="DLE14" s="85"/>
      <c r="DLF14" s="85"/>
      <c r="DLG14" s="85"/>
      <c r="DLH14" s="85"/>
      <c r="DLI14" s="85"/>
      <c r="DLJ14" s="85"/>
      <c r="DLK14" s="85"/>
      <c r="DLL14" s="85"/>
      <c r="DLM14" s="85"/>
      <c r="DLN14" s="85"/>
      <c r="DLO14" s="85"/>
      <c r="DLP14" s="85"/>
      <c r="DLQ14" s="85"/>
      <c r="DLR14" s="85"/>
      <c r="DLS14" s="85"/>
      <c r="DLT14" s="85"/>
      <c r="DLU14" s="85"/>
      <c r="DLV14" s="85"/>
      <c r="DLW14" s="85"/>
      <c r="DLX14" s="85"/>
      <c r="DLY14" s="85"/>
      <c r="DLZ14" s="85"/>
      <c r="DMA14" s="85"/>
      <c r="DMB14" s="85"/>
      <c r="DMC14" s="85"/>
      <c r="DMD14" s="85"/>
      <c r="DME14" s="85"/>
      <c r="DMF14" s="85"/>
      <c r="DMG14" s="85"/>
      <c r="DMH14" s="85"/>
      <c r="DMI14" s="85"/>
      <c r="DMJ14" s="85"/>
      <c r="DMK14" s="85"/>
      <c r="DML14" s="85"/>
      <c r="DMM14" s="85"/>
      <c r="DMN14" s="85"/>
      <c r="DMO14" s="85"/>
      <c r="DMP14" s="85"/>
      <c r="DMQ14" s="85"/>
      <c r="DMR14" s="85"/>
      <c r="DMS14" s="85"/>
      <c r="DMT14" s="85"/>
      <c r="DMU14" s="85"/>
      <c r="DMV14" s="85"/>
      <c r="DMW14" s="85"/>
      <c r="DMX14" s="85"/>
      <c r="DMY14" s="85"/>
      <c r="DMZ14" s="85"/>
      <c r="DNA14" s="85"/>
      <c r="DNB14" s="85"/>
      <c r="DNC14" s="85"/>
      <c r="DND14" s="85"/>
      <c r="DNE14" s="85"/>
      <c r="DNF14" s="85"/>
      <c r="DNG14" s="85"/>
      <c r="DNH14" s="85"/>
      <c r="DNI14" s="85"/>
      <c r="DNJ14" s="85"/>
      <c r="DNK14" s="85"/>
      <c r="DNL14" s="85"/>
      <c r="DNM14" s="85"/>
      <c r="DNN14" s="85"/>
      <c r="DNO14" s="85"/>
      <c r="DNP14" s="85"/>
      <c r="DNQ14" s="85"/>
      <c r="DNR14" s="85"/>
      <c r="DNS14" s="85"/>
      <c r="DNT14" s="85"/>
      <c r="DNU14" s="85"/>
      <c r="DNV14" s="85"/>
      <c r="DNW14" s="85"/>
      <c r="DNX14" s="85"/>
      <c r="DNY14" s="85"/>
      <c r="DNZ14" s="85"/>
      <c r="DOA14" s="85"/>
      <c r="DOB14" s="85"/>
      <c r="DOC14" s="85"/>
      <c r="DOD14" s="85"/>
      <c r="DOE14" s="85"/>
      <c r="DOF14" s="85"/>
      <c r="DOG14" s="85"/>
      <c r="DOH14" s="85"/>
      <c r="DOI14" s="85"/>
      <c r="DOJ14" s="85"/>
      <c r="DOK14" s="85"/>
      <c r="DOL14" s="85"/>
      <c r="DOM14" s="85"/>
      <c r="DON14" s="85"/>
      <c r="DOO14" s="85"/>
      <c r="DOP14" s="85"/>
      <c r="DOQ14" s="85"/>
      <c r="DOR14" s="85"/>
      <c r="DOS14" s="85"/>
      <c r="DOT14" s="85"/>
      <c r="DOU14" s="85"/>
      <c r="DOV14" s="85"/>
      <c r="DOW14" s="85"/>
      <c r="DOX14" s="85"/>
      <c r="DOY14" s="85"/>
      <c r="DOZ14" s="85"/>
      <c r="DPA14" s="85"/>
      <c r="DPB14" s="85"/>
      <c r="DPC14" s="85"/>
      <c r="DPD14" s="85"/>
      <c r="DPE14" s="85"/>
      <c r="DPF14" s="85"/>
      <c r="DPG14" s="85"/>
      <c r="DPH14" s="85"/>
      <c r="DPI14" s="85"/>
      <c r="DPJ14" s="85"/>
      <c r="DPK14" s="85"/>
      <c r="DPL14" s="85"/>
      <c r="DPM14" s="85"/>
      <c r="DPN14" s="85"/>
      <c r="DPO14" s="85"/>
      <c r="DPP14" s="85"/>
      <c r="DPQ14" s="85"/>
      <c r="DPR14" s="85"/>
      <c r="DPS14" s="85"/>
      <c r="DPT14" s="85"/>
      <c r="DPU14" s="85"/>
      <c r="DPV14" s="85"/>
      <c r="DPW14" s="85"/>
      <c r="DPX14" s="85"/>
      <c r="DPY14" s="85"/>
      <c r="DPZ14" s="85"/>
      <c r="DQA14" s="85"/>
      <c r="DQB14" s="85"/>
      <c r="DQC14" s="85"/>
      <c r="DQD14" s="85"/>
      <c r="DQE14" s="85"/>
      <c r="DQF14" s="85"/>
      <c r="DQG14" s="85"/>
      <c r="DQH14" s="85"/>
      <c r="DQI14" s="85"/>
      <c r="DQJ14" s="85"/>
      <c r="DQK14" s="85"/>
      <c r="DQL14" s="85"/>
      <c r="DQM14" s="85"/>
      <c r="DQN14" s="85"/>
      <c r="DQO14" s="85"/>
      <c r="DQP14" s="85"/>
      <c r="DQQ14" s="85"/>
      <c r="DQR14" s="85"/>
      <c r="DQS14" s="85"/>
      <c r="DQT14" s="85"/>
      <c r="DQU14" s="85"/>
      <c r="DQV14" s="85"/>
      <c r="DQW14" s="85"/>
      <c r="DQX14" s="85"/>
      <c r="DQY14" s="85"/>
      <c r="DQZ14" s="85"/>
      <c r="DRA14" s="85"/>
      <c r="DRB14" s="85"/>
      <c r="DRC14" s="85"/>
      <c r="DRD14" s="85"/>
      <c r="DRE14" s="85"/>
      <c r="DRF14" s="85"/>
      <c r="DRG14" s="85"/>
      <c r="DRH14" s="85"/>
      <c r="DRI14" s="85"/>
      <c r="DRJ14" s="85"/>
      <c r="DRK14" s="85"/>
      <c r="DRL14" s="85"/>
      <c r="DRM14" s="85"/>
      <c r="DRN14" s="85"/>
      <c r="DRO14" s="85"/>
      <c r="DRP14" s="85"/>
      <c r="DRQ14" s="85"/>
      <c r="DRR14" s="85"/>
      <c r="DRS14" s="85"/>
      <c r="DRT14" s="85"/>
      <c r="DRU14" s="85"/>
      <c r="DRV14" s="85"/>
      <c r="DRW14" s="85"/>
      <c r="DRX14" s="85"/>
      <c r="DRY14" s="85"/>
      <c r="DRZ14" s="85"/>
      <c r="DSA14" s="85"/>
      <c r="DSB14" s="85"/>
      <c r="DSC14" s="85"/>
      <c r="DSD14" s="85"/>
      <c r="DSE14" s="85"/>
      <c r="DSF14" s="85"/>
      <c r="DSG14" s="85"/>
      <c r="DSH14" s="85"/>
      <c r="DSI14" s="85"/>
      <c r="DSJ14" s="85"/>
      <c r="DSK14" s="85"/>
      <c r="DSL14" s="85"/>
      <c r="DSM14" s="85"/>
      <c r="DSN14" s="85"/>
      <c r="DSO14" s="85"/>
      <c r="DSP14" s="85"/>
      <c r="DSQ14" s="85"/>
      <c r="DSR14" s="85"/>
      <c r="DSS14" s="85"/>
      <c r="DST14" s="85"/>
      <c r="DSU14" s="85"/>
      <c r="DSV14" s="85"/>
      <c r="DSW14" s="85"/>
      <c r="DSX14" s="85"/>
      <c r="DSY14" s="85"/>
      <c r="DSZ14" s="85"/>
      <c r="DTA14" s="85"/>
      <c r="DTB14" s="85"/>
      <c r="DTC14" s="85"/>
      <c r="DTD14" s="85"/>
      <c r="DTE14" s="85"/>
      <c r="DTF14" s="85"/>
      <c r="DTG14" s="85"/>
      <c r="DTH14" s="85"/>
      <c r="DTI14" s="85"/>
      <c r="DTJ14" s="85"/>
      <c r="DTK14" s="85"/>
      <c r="DTL14" s="85"/>
      <c r="DTM14" s="85"/>
      <c r="DTN14" s="85"/>
      <c r="DTO14" s="85"/>
      <c r="DTP14" s="85"/>
      <c r="DTQ14" s="85"/>
      <c r="DTR14" s="85"/>
      <c r="DTS14" s="85"/>
      <c r="DTT14" s="85"/>
      <c r="DTU14" s="85"/>
      <c r="DTV14" s="85"/>
      <c r="DTW14" s="85"/>
      <c r="DTX14" s="85"/>
      <c r="DTY14" s="85"/>
      <c r="DTZ14" s="85"/>
      <c r="DUA14" s="85"/>
      <c r="DUB14" s="85"/>
      <c r="DUC14" s="85"/>
      <c r="DUD14" s="85"/>
      <c r="DUE14" s="85"/>
      <c r="DUF14" s="85"/>
      <c r="DUG14" s="85"/>
      <c r="DUH14" s="85"/>
      <c r="DUI14" s="85"/>
      <c r="DUJ14" s="85"/>
      <c r="DUK14" s="85"/>
      <c r="DUL14" s="85"/>
      <c r="DUM14" s="85"/>
      <c r="DUN14" s="85"/>
      <c r="DUO14" s="85"/>
      <c r="DUP14" s="85"/>
      <c r="DUQ14" s="85"/>
      <c r="DUR14" s="85"/>
      <c r="DUS14" s="85"/>
      <c r="DUT14" s="85"/>
      <c r="DUU14" s="85"/>
      <c r="DUV14" s="85"/>
      <c r="DUW14" s="85"/>
      <c r="DUX14" s="85"/>
      <c r="DUY14" s="85"/>
      <c r="DUZ14" s="85"/>
      <c r="DVA14" s="85"/>
      <c r="DVB14" s="85"/>
      <c r="DVC14" s="85"/>
      <c r="DVD14" s="85"/>
      <c r="DVE14" s="85"/>
      <c r="DVF14" s="85"/>
      <c r="DVG14" s="85"/>
      <c r="DVH14" s="85"/>
      <c r="DVI14" s="85"/>
      <c r="DVJ14" s="85"/>
      <c r="DVK14" s="85"/>
      <c r="DVL14" s="85"/>
      <c r="DVM14" s="85"/>
      <c r="DVN14" s="85"/>
      <c r="DVO14" s="85"/>
      <c r="DVP14" s="85"/>
      <c r="DVQ14" s="85"/>
      <c r="DVR14" s="85"/>
      <c r="DVS14" s="85"/>
      <c r="DVT14" s="85"/>
      <c r="DVU14" s="85"/>
      <c r="DVV14" s="85"/>
      <c r="DVW14" s="85"/>
      <c r="DVX14" s="85"/>
      <c r="DVY14" s="85"/>
      <c r="DVZ14" s="85"/>
      <c r="DWA14" s="85"/>
      <c r="DWB14" s="85"/>
      <c r="DWC14" s="85"/>
      <c r="DWD14" s="85"/>
      <c r="DWE14" s="85"/>
      <c r="DWF14" s="85"/>
      <c r="DWG14" s="85"/>
      <c r="DWH14" s="85"/>
      <c r="DWI14" s="85"/>
      <c r="DWJ14" s="85"/>
      <c r="DWK14" s="85"/>
      <c r="DWL14" s="85"/>
      <c r="DWM14" s="85"/>
      <c r="DWN14" s="85"/>
      <c r="DWO14" s="85"/>
      <c r="DWP14" s="85"/>
      <c r="DWQ14" s="85"/>
      <c r="DWR14" s="85"/>
      <c r="DWS14" s="85"/>
      <c r="DWT14" s="85"/>
      <c r="DWU14" s="85"/>
      <c r="DWV14" s="85"/>
      <c r="DWW14" s="85"/>
      <c r="DWX14" s="85"/>
      <c r="DWY14" s="85"/>
      <c r="DWZ14" s="85"/>
      <c r="DXA14" s="85"/>
      <c r="DXB14" s="85"/>
      <c r="DXC14" s="85"/>
      <c r="DXD14" s="85"/>
      <c r="DXE14" s="85"/>
      <c r="DXF14" s="85"/>
      <c r="DXG14" s="85"/>
      <c r="DXH14" s="85"/>
      <c r="DXI14" s="85"/>
      <c r="DXJ14" s="85"/>
      <c r="DXK14" s="85"/>
      <c r="DXL14" s="85"/>
      <c r="DXM14" s="85"/>
      <c r="DXN14" s="85"/>
      <c r="DXO14" s="85"/>
      <c r="DXP14" s="85"/>
      <c r="DXQ14" s="85"/>
      <c r="DXR14" s="85"/>
      <c r="DXS14" s="85"/>
      <c r="DXT14" s="85"/>
      <c r="DXU14" s="85"/>
      <c r="DXV14" s="85"/>
      <c r="DXW14" s="85"/>
      <c r="DXX14" s="85"/>
      <c r="DXY14" s="85"/>
      <c r="DXZ14" s="85"/>
      <c r="DYA14" s="85"/>
      <c r="DYB14" s="85"/>
      <c r="DYC14" s="85"/>
      <c r="DYD14" s="85"/>
      <c r="DYE14" s="85"/>
      <c r="DYF14" s="85"/>
      <c r="DYG14" s="85"/>
      <c r="DYH14" s="85"/>
      <c r="DYI14" s="85"/>
      <c r="DYJ14" s="85"/>
      <c r="DYK14" s="85"/>
      <c r="DYL14" s="85"/>
      <c r="DYM14" s="85"/>
      <c r="DYN14" s="85"/>
      <c r="DYO14" s="85"/>
      <c r="DYP14" s="85"/>
      <c r="DYQ14" s="85"/>
      <c r="DYR14" s="85"/>
      <c r="DYS14" s="85"/>
      <c r="DYT14" s="85"/>
      <c r="DYU14" s="85"/>
      <c r="DYV14" s="85"/>
      <c r="DYW14" s="85"/>
      <c r="DYX14" s="85"/>
      <c r="DYY14" s="85"/>
      <c r="DYZ14" s="85"/>
      <c r="DZA14" s="85"/>
      <c r="DZB14" s="85"/>
      <c r="DZC14" s="85"/>
      <c r="DZD14" s="85"/>
      <c r="DZE14" s="85"/>
      <c r="DZF14" s="85"/>
      <c r="DZG14" s="85"/>
      <c r="DZH14" s="85"/>
      <c r="DZI14" s="85"/>
      <c r="DZJ14" s="85"/>
      <c r="DZK14" s="85"/>
      <c r="DZL14" s="85"/>
      <c r="DZM14" s="85"/>
      <c r="DZN14" s="85"/>
      <c r="DZO14" s="85"/>
      <c r="DZP14" s="85"/>
      <c r="DZQ14" s="85"/>
      <c r="DZR14" s="85"/>
      <c r="DZS14" s="85"/>
      <c r="DZT14" s="85"/>
      <c r="DZU14" s="85"/>
      <c r="DZV14" s="85"/>
      <c r="DZW14" s="85"/>
      <c r="DZX14" s="85"/>
      <c r="DZY14" s="85"/>
      <c r="DZZ14" s="85"/>
      <c r="EAA14" s="85"/>
      <c r="EAB14" s="85"/>
      <c r="EAC14" s="85"/>
      <c r="EAD14" s="85"/>
      <c r="EAE14" s="85"/>
      <c r="EAF14" s="85"/>
      <c r="EAG14" s="85"/>
      <c r="EAH14" s="85"/>
      <c r="EAI14" s="85"/>
      <c r="EAJ14" s="85"/>
      <c r="EAK14" s="85"/>
      <c r="EAL14" s="85"/>
      <c r="EAM14" s="85"/>
      <c r="EAN14" s="85"/>
      <c r="EAO14" s="85"/>
      <c r="EAP14" s="85"/>
      <c r="EAQ14" s="85"/>
      <c r="EAR14" s="85"/>
      <c r="EAS14" s="85"/>
      <c r="EAT14" s="85"/>
      <c r="EAU14" s="85"/>
      <c r="EAV14" s="85"/>
      <c r="EAW14" s="85"/>
      <c r="EAX14" s="85"/>
      <c r="EAY14" s="85"/>
      <c r="EAZ14" s="85"/>
      <c r="EBA14" s="85"/>
      <c r="EBB14" s="85"/>
      <c r="EBC14" s="85"/>
      <c r="EBD14" s="85"/>
      <c r="EBE14" s="85"/>
      <c r="EBF14" s="85"/>
      <c r="EBG14" s="85"/>
      <c r="EBH14" s="85"/>
      <c r="EBI14" s="85"/>
      <c r="EBJ14" s="85"/>
      <c r="EBK14" s="85"/>
      <c r="EBL14" s="85"/>
      <c r="EBM14" s="85"/>
      <c r="EBN14" s="85"/>
      <c r="EBO14" s="85"/>
      <c r="EBP14" s="85"/>
      <c r="EBQ14" s="85"/>
      <c r="EBR14" s="85"/>
      <c r="EBS14" s="85"/>
      <c r="EBT14" s="85"/>
      <c r="EBU14" s="85"/>
      <c r="EBV14" s="85"/>
      <c r="EBW14" s="85"/>
      <c r="EBX14" s="85"/>
      <c r="EBY14" s="85"/>
      <c r="EBZ14" s="85"/>
      <c r="ECA14" s="85"/>
      <c r="ECB14" s="85"/>
      <c r="ECC14" s="85"/>
      <c r="ECD14" s="85"/>
      <c r="ECE14" s="85"/>
      <c r="ECF14" s="85"/>
      <c r="ECG14" s="85"/>
      <c r="ECH14" s="85"/>
      <c r="ECI14" s="85"/>
      <c r="ECJ14" s="85"/>
      <c r="ECK14" s="85"/>
      <c r="ECL14" s="85"/>
      <c r="ECM14" s="85"/>
      <c r="ECN14" s="85"/>
      <c r="ECO14" s="85"/>
      <c r="ECP14" s="85"/>
      <c r="ECQ14" s="85"/>
      <c r="ECR14" s="85"/>
      <c r="ECS14" s="85"/>
      <c r="ECT14" s="85"/>
      <c r="ECU14" s="85"/>
      <c r="ECV14" s="85"/>
      <c r="ECW14" s="85"/>
      <c r="ECX14" s="85"/>
      <c r="ECY14" s="85"/>
      <c r="ECZ14" s="85"/>
      <c r="EDA14" s="85"/>
      <c r="EDB14" s="85"/>
      <c r="EDC14" s="85"/>
      <c r="EDD14" s="85"/>
      <c r="EDE14" s="85"/>
      <c r="EDF14" s="85"/>
      <c r="EDG14" s="85"/>
      <c r="EDH14" s="85"/>
      <c r="EDI14" s="85"/>
      <c r="EDJ14" s="85"/>
      <c r="EDK14" s="85"/>
      <c r="EDL14" s="85"/>
      <c r="EDM14" s="85"/>
      <c r="EDN14" s="85"/>
      <c r="EDO14" s="85"/>
      <c r="EDP14" s="85"/>
      <c r="EDQ14" s="85"/>
      <c r="EDR14" s="85"/>
      <c r="EDS14" s="85"/>
      <c r="EDT14" s="85"/>
      <c r="EDU14" s="85"/>
      <c r="EDV14" s="85"/>
      <c r="EDW14" s="85"/>
      <c r="EDX14" s="85"/>
      <c r="EDY14" s="85"/>
      <c r="EDZ14" s="85"/>
      <c r="EEA14" s="85"/>
      <c r="EEB14" s="85"/>
      <c r="EEC14" s="85"/>
      <c r="EED14" s="85"/>
      <c r="EEE14" s="85"/>
      <c r="EEF14" s="85"/>
      <c r="EEG14" s="85"/>
      <c r="EEH14" s="85"/>
      <c r="EEI14" s="85"/>
      <c r="EEJ14" s="85"/>
      <c r="EEK14" s="85"/>
      <c r="EEL14" s="85"/>
      <c r="EEM14" s="85"/>
      <c r="EEN14" s="85"/>
      <c r="EEO14" s="85"/>
      <c r="EEP14" s="85"/>
      <c r="EEQ14" s="85"/>
      <c r="EER14" s="85"/>
      <c r="EES14" s="85"/>
      <c r="EET14" s="85"/>
      <c r="EEU14" s="85"/>
      <c r="EEV14" s="85"/>
      <c r="EEW14" s="85"/>
      <c r="EEX14" s="85"/>
      <c r="EEY14" s="85"/>
      <c r="EEZ14" s="85"/>
      <c r="EFA14" s="85"/>
      <c r="EFB14" s="85"/>
      <c r="EFC14" s="85"/>
      <c r="EFD14" s="85"/>
      <c r="EFE14" s="85"/>
      <c r="EFF14" s="85"/>
      <c r="EFG14" s="85"/>
      <c r="EFH14" s="85"/>
      <c r="EFI14" s="85"/>
      <c r="EFJ14" s="85"/>
      <c r="EFK14" s="85"/>
      <c r="EFL14" s="85"/>
      <c r="EFM14" s="85"/>
      <c r="EFN14" s="85"/>
      <c r="EFO14" s="85"/>
      <c r="EFP14" s="85"/>
      <c r="EFQ14" s="85"/>
      <c r="EFR14" s="85"/>
      <c r="EFS14" s="85"/>
      <c r="EFT14" s="85"/>
      <c r="EFU14" s="85"/>
      <c r="EFV14" s="85"/>
      <c r="EFW14" s="85"/>
      <c r="EFX14" s="85"/>
      <c r="EFY14" s="85"/>
      <c r="EFZ14" s="85"/>
      <c r="EGA14" s="85"/>
      <c r="EGB14" s="85"/>
      <c r="EGC14" s="85"/>
      <c r="EGD14" s="85"/>
      <c r="EGE14" s="85"/>
      <c r="EGF14" s="85"/>
      <c r="EGG14" s="85"/>
      <c r="EGH14" s="85"/>
      <c r="EGI14" s="85"/>
      <c r="EGJ14" s="85"/>
      <c r="EGK14" s="85"/>
      <c r="EGL14" s="85"/>
      <c r="EGM14" s="85"/>
      <c r="EGN14" s="85"/>
      <c r="EGO14" s="85"/>
      <c r="EGP14" s="85"/>
      <c r="EGQ14" s="85"/>
      <c r="EGR14" s="85"/>
      <c r="EGS14" s="85"/>
      <c r="EGT14" s="85"/>
      <c r="EGU14" s="85"/>
      <c r="EGV14" s="85"/>
      <c r="EGW14" s="85"/>
      <c r="EGX14" s="85"/>
      <c r="EGY14" s="85"/>
      <c r="EGZ14" s="85"/>
      <c r="EHA14" s="85"/>
      <c r="EHB14" s="85"/>
      <c r="EHC14" s="85"/>
      <c r="EHD14" s="85"/>
      <c r="EHE14" s="85"/>
      <c r="EHF14" s="85"/>
      <c r="EHG14" s="85"/>
      <c r="EHH14" s="85"/>
      <c r="EHI14" s="85"/>
      <c r="EHJ14" s="85"/>
      <c r="EHK14" s="85"/>
      <c r="EHL14" s="85"/>
      <c r="EHM14" s="85"/>
      <c r="EHN14" s="85"/>
      <c r="EHO14" s="85"/>
      <c r="EHP14" s="85"/>
      <c r="EHQ14" s="85"/>
      <c r="EHR14" s="85"/>
      <c r="EHS14" s="85"/>
      <c r="EHT14" s="85"/>
      <c r="EHU14" s="85"/>
      <c r="EHV14" s="85"/>
      <c r="EHW14" s="85"/>
      <c r="EHX14" s="85"/>
      <c r="EHY14" s="85"/>
      <c r="EHZ14" s="85"/>
      <c r="EIA14" s="85"/>
      <c r="EIB14" s="85"/>
      <c r="EIC14" s="85"/>
      <c r="EID14" s="85"/>
      <c r="EIE14" s="85"/>
      <c r="EIF14" s="85"/>
      <c r="EIG14" s="85"/>
      <c r="EIH14" s="85"/>
      <c r="EII14" s="85"/>
      <c r="EIJ14" s="85"/>
      <c r="EIK14" s="85"/>
      <c r="EIL14" s="85"/>
      <c r="EIM14" s="85"/>
      <c r="EIN14" s="85"/>
      <c r="EIO14" s="85"/>
      <c r="EIP14" s="85"/>
      <c r="EIQ14" s="85"/>
      <c r="EIR14" s="85"/>
      <c r="EIS14" s="85"/>
      <c r="EIT14" s="85"/>
      <c r="EIU14" s="85"/>
      <c r="EIV14" s="85"/>
      <c r="EIW14" s="85"/>
      <c r="EIX14" s="85"/>
      <c r="EIY14" s="85"/>
      <c r="EIZ14" s="85"/>
      <c r="EJA14" s="85"/>
      <c r="EJB14" s="85"/>
      <c r="EJC14" s="85"/>
      <c r="EJD14" s="85"/>
      <c r="EJE14" s="85"/>
      <c r="EJF14" s="85"/>
      <c r="EJG14" s="85"/>
      <c r="EJH14" s="85"/>
      <c r="EJI14" s="85"/>
      <c r="EJJ14" s="85"/>
      <c r="EJK14" s="85"/>
      <c r="EJL14" s="85"/>
      <c r="EJM14" s="85"/>
      <c r="EJN14" s="85"/>
      <c r="EJO14" s="85"/>
      <c r="EJP14" s="85"/>
      <c r="EJQ14" s="85"/>
      <c r="EJR14" s="85"/>
      <c r="EJS14" s="85"/>
      <c r="EJT14" s="85"/>
      <c r="EJU14" s="85"/>
      <c r="EJV14" s="85"/>
      <c r="EJW14" s="85"/>
      <c r="EJX14" s="85"/>
      <c r="EJY14" s="85"/>
      <c r="EJZ14" s="85"/>
      <c r="EKA14" s="85"/>
      <c r="EKB14" s="85"/>
      <c r="EKC14" s="85"/>
      <c r="EKD14" s="85"/>
      <c r="EKE14" s="85"/>
      <c r="EKF14" s="85"/>
      <c r="EKG14" s="85"/>
      <c r="EKH14" s="85"/>
      <c r="EKI14" s="85"/>
      <c r="EKJ14" s="85"/>
      <c r="EKK14" s="85"/>
      <c r="EKL14" s="85"/>
      <c r="EKM14" s="85"/>
      <c r="EKN14" s="85"/>
      <c r="EKO14" s="85"/>
      <c r="EKP14" s="85"/>
      <c r="EKQ14" s="85"/>
      <c r="EKR14" s="85"/>
      <c r="EKS14" s="85"/>
      <c r="EKT14" s="85"/>
      <c r="EKU14" s="85"/>
      <c r="EKV14" s="85"/>
      <c r="EKW14" s="85"/>
      <c r="EKX14" s="85"/>
      <c r="EKY14" s="85"/>
      <c r="EKZ14" s="85"/>
      <c r="ELA14" s="85"/>
      <c r="ELB14" s="85"/>
      <c r="ELC14" s="85"/>
      <c r="ELD14" s="85"/>
      <c r="ELE14" s="85"/>
      <c r="ELF14" s="85"/>
      <c r="ELG14" s="85"/>
      <c r="ELH14" s="85"/>
      <c r="ELI14" s="85"/>
      <c r="ELJ14" s="85"/>
      <c r="ELK14" s="85"/>
      <c r="ELL14" s="85"/>
      <c r="ELM14" s="85"/>
      <c r="ELN14" s="85"/>
      <c r="ELO14" s="85"/>
      <c r="ELP14" s="85"/>
      <c r="ELQ14" s="85"/>
      <c r="ELR14" s="85"/>
      <c r="ELS14" s="85"/>
      <c r="ELT14" s="85"/>
      <c r="ELU14" s="85"/>
      <c r="ELV14" s="85"/>
      <c r="ELW14" s="85"/>
      <c r="ELX14" s="85"/>
      <c r="ELY14" s="85"/>
      <c r="ELZ14" s="85"/>
      <c r="EMA14" s="85"/>
      <c r="EMB14" s="85"/>
      <c r="EMC14" s="85"/>
      <c r="EMD14" s="85"/>
      <c r="EME14" s="85"/>
      <c r="EMF14" s="85"/>
      <c r="EMG14" s="85"/>
      <c r="EMH14" s="85"/>
      <c r="EMI14" s="85"/>
      <c r="EMJ14" s="85"/>
      <c r="EMK14" s="85"/>
      <c r="EML14" s="85"/>
      <c r="EMM14" s="85"/>
      <c r="EMN14" s="85"/>
      <c r="EMO14" s="85"/>
      <c r="EMP14" s="85"/>
      <c r="EMQ14" s="85"/>
      <c r="EMR14" s="85"/>
      <c r="EMS14" s="85"/>
      <c r="EMT14" s="85"/>
      <c r="EMU14" s="85"/>
      <c r="EMV14" s="85"/>
      <c r="EMW14" s="85"/>
      <c r="EMX14" s="85"/>
      <c r="EMY14" s="85"/>
      <c r="EMZ14" s="85"/>
      <c r="ENA14" s="85"/>
      <c r="ENB14" s="85"/>
      <c r="ENC14" s="85"/>
      <c r="END14" s="85"/>
      <c r="ENE14" s="85"/>
      <c r="ENF14" s="85"/>
      <c r="ENG14" s="85"/>
      <c r="ENH14" s="85"/>
      <c r="ENI14" s="85"/>
      <c r="ENJ14" s="85"/>
      <c r="ENK14" s="85"/>
      <c r="ENL14" s="85"/>
      <c r="ENM14" s="85"/>
      <c r="ENN14" s="85"/>
      <c r="ENO14" s="85"/>
      <c r="ENP14" s="85"/>
      <c r="ENQ14" s="85"/>
      <c r="ENR14" s="85"/>
      <c r="ENS14" s="85"/>
      <c r="ENT14" s="85"/>
      <c r="ENU14" s="85"/>
      <c r="ENV14" s="85"/>
      <c r="ENW14" s="85"/>
      <c r="ENX14" s="85"/>
      <c r="ENY14" s="85"/>
      <c r="ENZ14" s="85"/>
      <c r="EOA14" s="85"/>
      <c r="EOB14" s="85"/>
      <c r="EOC14" s="85"/>
      <c r="EOD14" s="85"/>
      <c r="EOE14" s="85"/>
      <c r="EOF14" s="85"/>
      <c r="EOG14" s="85"/>
      <c r="EOH14" s="85"/>
      <c r="EOI14" s="85"/>
      <c r="EOJ14" s="85"/>
      <c r="EOK14" s="85"/>
      <c r="EOL14" s="85"/>
      <c r="EOM14" s="85"/>
      <c r="EON14" s="85"/>
      <c r="EOO14" s="85"/>
      <c r="EOP14" s="85"/>
      <c r="EOQ14" s="85"/>
      <c r="EOR14" s="85"/>
      <c r="EOS14" s="85"/>
      <c r="EOT14" s="85"/>
      <c r="EOU14" s="85"/>
      <c r="EOV14" s="85"/>
      <c r="EOW14" s="85"/>
      <c r="EOX14" s="85"/>
      <c r="EOY14" s="85"/>
      <c r="EOZ14" s="85"/>
      <c r="EPA14" s="85"/>
      <c r="EPB14" s="85"/>
      <c r="EPC14" s="85"/>
      <c r="EPD14" s="85"/>
      <c r="EPE14" s="85"/>
      <c r="EPF14" s="85"/>
      <c r="EPG14" s="85"/>
      <c r="EPH14" s="85"/>
      <c r="EPI14" s="85"/>
      <c r="EPJ14" s="85"/>
      <c r="EPK14" s="85"/>
      <c r="EPL14" s="85"/>
      <c r="EPM14" s="85"/>
      <c r="EPN14" s="85"/>
      <c r="EPO14" s="85"/>
      <c r="EPP14" s="85"/>
      <c r="EPQ14" s="85"/>
      <c r="EPR14" s="85"/>
      <c r="EPS14" s="85"/>
      <c r="EPT14" s="85"/>
      <c r="EPU14" s="85"/>
      <c r="EPV14" s="85"/>
      <c r="EPW14" s="85"/>
      <c r="EPX14" s="85"/>
      <c r="EPY14" s="85"/>
      <c r="EPZ14" s="85"/>
      <c r="EQA14" s="85"/>
      <c r="EQB14" s="85"/>
      <c r="EQC14" s="85"/>
      <c r="EQD14" s="85"/>
      <c r="EQE14" s="85"/>
      <c r="EQF14" s="85"/>
      <c r="EQG14" s="85"/>
      <c r="EQH14" s="85"/>
      <c r="EQI14" s="85"/>
      <c r="EQJ14" s="85"/>
      <c r="EQK14" s="85"/>
      <c r="EQL14" s="85"/>
      <c r="EQM14" s="85"/>
      <c r="EQN14" s="85"/>
      <c r="EQO14" s="85"/>
      <c r="EQP14" s="85"/>
      <c r="EQQ14" s="85"/>
      <c r="EQR14" s="85"/>
      <c r="EQS14" s="85"/>
      <c r="EQT14" s="85"/>
      <c r="EQU14" s="85"/>
      <c r="EQV14" s="85"/>
      <c r="EQW14" s="85"/>
      <c r="EQX14" s="85"/>
      <c r="EQY14" s="85"/>
      <c r="EQZ14" s="85"/>
      <c r="ERA14" s="85"/>
      <c r="ERB14" s="85"/>
      <c r="ERC14" s="85"/>
      <c r="ERD14" s="85"/>
      <c r="ERE14" s="85"/>
      <c r="ERF14" s="85"/>
      <c r="ERG14" s="85"/>
      <c r="ERH14" s="85"/>
      <c r="ERI14" s="85"/>
      <c r="ERJ14" s="85"/>
      <c r="ERK14" s="85"/>
      <c r="ERL14" s="85"/>
      <c r="ERM14" s="85"/>
      <c r="ERN14" s="85"/>
      <c r="ERO14" s="85"/>
      <c r="ERP14" s="85"/>
      <c r="ERQ14" s="85"/>
      <c r="ERR14" s="85"/>
      <c r="ERS14" s="85"/>
      <c r="ERT14" s="85"/>
      <c r="ERU14" s="85"/>
      <c r="ERV14" s="85"/>
      <c r="ERW14" s="85"/>
      <c r="ERX14" s="85"/>
      <c r="ERY14" s="85"/>
      <c r="ERZ14" s="85"/>
      <c r="ESA14" s="85"/>
      <c r="ESB14" s="85"/>
      <c r="ESC14" s="85"/>
      <c r="ESD14" s="85"/>
      <c r="ESE14" s="85"/>
      <c r="ESF14" s="85"/>
      <c r="ESG14" s="85"/>
      <c r="ESH14" s="85"/>
      <c r="ESI14" s="85"/>
      <c r="ESJ14" s="85"/>
      <c r="ESK14" s="85"/>
      <c r="ESL14" s="85"/>
      <c r="ESM14" s="85"/>
      <c r="ESN14" s="85"/>
      <c r="ESO14" s="85"/>
      <c r="ESP14" s="85"/>
      <c r="ESQ14" s="85"/>
      <c r="ESR14" s="85"/>
      <c r="ESS14" s="85"/>
      <c r="EST14" s="85"/>
      <c r="ESU14" s="85"/>
      <c r="ESV14" s="85"/>
      <c r="ESW14" s="85"/>
      <c r="ESX14" s="85"/>
      <c r="ESY14" s="85"/>
      <c r="ESZ14" s="85"/>
      <c r="ETA14" s="85"/>
      <c r="ETB14" s="85"/>
      <c r="ETC14" s="85"/>
      <c r="ETD14" s="85"/>
      <c r="ETE14" s="85"/>
      <c r="ETF14" s="85"/>
      <c r="ETG14" s="85"/>
      <c r="ETH14" s="85"/>
      <c r="ETI14" s="85"/>
      <c r="ETJ14" s="85"/>
      <c r="ETK14" s="85"/>
      <c r="ETL14" s="85"/>
      <c r="ETM14" s="85"/>
      <c r="ETN14" s="85"/>
      <c r="ETO14" s="85"/>
      <c r="ETP14" s="85"/>
      <c r="ETQ14" s="85"/>
      <c r="ETR14" s="85"/>
      <c r="ETS14" s="85"/>
      <c r="ETT14" s="85"/>
      <c r="ETU14" s="85"/>
      <c r="ETV14" s="85"/>
      <c r="ETW14" s="85"/>
      <c r="ETX14" s="85"/>
      <c r="ETY14" s="85"/>
      <c r="ETZ14" s="85"/>
      <c r="EUA14" s="85"/>
      <c r="EUB14" s="85"/>
      <c r="EUC14" s="85"/>
      <c r="EUD14" s="85"/>
      <c r="EUE14" s="85"/>
      <c r="EUF14" s="85"/>
      <c r="EUG14" s="85"/>
      <c r="EUH14" s="85"/>
      <c r="EUI14" s="85"/>
      <c r="EUJ14" s="85"/>
      <c r="EUK14" s="85"/>
      <c r="EUL14" s="85"/>
      <c r="EUM14" s="85"/>
      <c r="EUN14" s="85"/>
      <c r="EUO14" s="85"/>
      <c r="EUP14" s="85"/>
      <c r="EUQ14" s="85"/>
      <c r="EUR14" s="85"/>
      <c r="EUS14" s="85"/>
      <c r="EUT14" s="85"/>
      <c r="EUU14" s="85"/>
      <c r="EUV14" s="85"/>
      <c r="EUW14" s="85"/>
      <c r="EUX14" s="85"/>
      <c r="EUY14" s="85"/>
      <c r="EUZ14" s="85"/>
      <c r="EVA14" s="85"/>
      <c r="EVB14" s="85"/>
      <c r="EVC14" s="85"/>
      <c r="EVD14" s="85"/>
      <c r="EVE14" s="85"/>
      <c r="EVF14" s="85"/>
      <c r="EVG14" s="85"/>
      <c r="EVH14" s="85"/>
      <c r="EVI14" s="85"/>
      <c r="EVJ14" s="85"/>
      <c r="EVK14" s="85"/>
      <c r="EVL14" s="85"/>
      <c r="EVM14" s="85"/>
      <c r="EVN14" s="85"/>
      <c r="EVO14" s="85"/>
      <c r="EVP14" s="85"/>
      <c r="EVQ14" s="85"/>
      <c r="EVR14" s="85"/>
      <c r="EVS14" s="85"/>
      <c r="EVT14" s="85"/>
      <c r="EVU14" s="85"/>
      <c r="EVV14" s="85"/>
      <c r="EVW14" s="85"/>
      <c r="EVX14" s="85"/>
      <c r="EVY14" s="85"/>
      <c r="EVZ14" s="85"/>
      <c r="EWA14" s="85"/>
      <c r="EWB14" s="85"/>
      <c r="EWC14" s="85"/>
      <c r="EWD14" s="85"/>
      <c r="EWE14" s="85"/>
      <c r="EWF14" s="85"/>
      <c r="EWG14" s="85"/>
      <c r="EWH14" s="85"/>
      <c r="EWI14" s="85"/>
      <c r="EWJ14" s="85"/>
      <c r="EWK14" s="85"/>
      <c r="EWL14" s="85"/>
      <c r="EWM14" s="85"/>
      <c r="EWN14" s="85"/>
      <c r="EWO14" s="85"/>
      <c r="EWP14" s="85"/>
      <c r="EWQ14" s="85"/>
      <c r="EWR14" s="85"/>
      <c r="EWS14" s="85"/>
      <c r="EWT14" s="85"/>
      <c r="EWU14" s="85"/>
      <c r="EWV14" s="85"/>
      <c r="EWW14" s="85"/>
      <c r="EWX14" s="85"/>
      <c r="EWY14" s="85"/>
      <c r="EWZ14" s="85"/>
      <c r="EXA14" s="85"/>
      <c r="EXB14" s="85"/>
      <c r="EXC14" s="85"/>
      <c r="EXD14" s="85"/>
      <c r="EXE14" s="85"/>
      <c r="EXF14" s="85"/>
      <c r="EXG14" s="85"/>
      <c r="EXH14" s="85"/>
      <c r="EXI14" s="85"/>
      <c r="EXJ14" s="85"/>
      <c r="EXK14" s="85"/>
      <c r="EXL14" s="85"/>
      <c r="EXM14" s="85"/>
      <c r="EXN14" s="85"/>
      <c r="EXO14" s="85"/>
      <c r="EXP14" s="85"/>
      <c r="EXQ14" s="85"/>
      <c r="EXR14" s="85"/>
      <c r="EXS14" s="85"/>
      <c r="EXT14" s="85"/>
      <c r="EXU14" s="85"/>
      <c r="EXV14" s="85"/>
      <c r="EXW14" s="85"/>
      <c r="EXX14" s="85"/>
      <c r="EXY14" s="85"/>
      <c r="EXZ14" s="85"/>
      <c r="EYA14" s="85"/>
      <c r="EYB14" s="85"/>
      <c r="EYC14" s="85"/>
      <c r="EYD14" s="85"/>
      <c r="EYE14" s="85"/>
      <c r="EYF14" s="85"/>
      <c r="EYG14" s="85"/>
      <c r="EYH14" s="85"/>
      <c r="EYI14" s="85"/>
      <c r="EYJ14" s="85"/>
      <c r="EYK14" s="85"/>
      <c r="EYL14" s="85"/>
      <c r="EYM14" s="85"/>
      <c r="EYN14" s="85"/>
      <c r="EYO14" s="85"/>
      <c r="EYP14" s="85"/>
      <c r="EYQ14" s="85"/>
      <c r="EYR14" s="85"/>
      <c r="EYS14" s="85"/>
      <c r="EYT14" s="85"/>
      <c r="EYU14" s="85"/>
      <c r="EYV14" s="85"/>
      <c r="EYW14" s="85"/>
      <c r="EYX14" s="85"/>
      <c r="EYY14" s="85"/>
      <c r="EYZ14" s="85"/>
      <c r="EZA14" s="85"/>
      <c r="EZB14" s="85"/>
      <c r="EZC14" s="85"/>
      <c r="EZD14" s="85"/>
      <c r="EZE14" s="85"/>
      <c r="EZF14" s="85"/>
      <c r="EZG14" s="85"/>
      <c r="EZH14" s="85"/>
      <c r="EZI14" s="85"/>
      <c r="EZJ14" s="85"/>
      <c r="EZK14" s="85"/>
      <c r="EZL14" s="85"/>
      <c r="EZM14" s="85"/>
      <c r="EZN14" s="85"/>
      <c r="EZO14" s="85"/>
      <c r="EZP14" s="85"/>
      <c r="EZQ14" s="85"/>
      <c r="EZR14" s="85"/>
      <c r="EZS14" s="85"/>
      <c r="EZT14" s="85"/>
      <c r="EZU14" s="85"/>
      <c r="EZV14" s="85"/>
      <c r="EZW14" s="85"/>
      <c r="EZX14" s="85"/>
      <c r="EZY14" s="85"/>
      <c r="EZZ14" s="85"/>
      <c r="FAA14" s="85"/>
      <c r="FAB14" s="85"/>
      <c r="FAC14" s="85"/>
      <c r="FAD14" s="85"/>
      <c r="FAE14" s="85"/>
      <c r="FAF14" s="85"/>
      <c r="FAG14" s="85"/>
      <c r="FAH14" s="85"/>
      <c r="FAI14" s="85"/>
      <c r="FAJ14" s="85"/>
      <c r="FAK14" s="85"/>
      <c r="FAL14" s="85"/>
      <c r="FAM14" s="85"/>
      <c r="FAN14" s="85"/>
      <c r="FAO14" s="85"/>
      <c r="FAP14" s="85"/>
      <c r="FAQ14" s="85"/>
      <c r="FAR14" s="85"/>
      <c r="FAS14" s="85"/>
      <c r="FAT14" s="85"/>
      <c r="FAU14" s="85"/>
      <c r="FAV14" s="85"/>
      <c r="FAW14" s="85"/>
      <c r="FAX14" s="85"/>
      <c r="FAY14" s="85"/>
      <c r="FAZ14" s="85"/>
      <c r="FBA14" s="85"/>
      <c r="FBB14" s="85"/>
      <c r="FBC14" s="85"/>
      <c r="FBD14" s="85"/>
      <c r="FBE14" s="85"/>
      <c r="FBF14" s="85"/>
      <c r="FBG14" s="85"/>
      <c r="FBH14" s="85"/>
      <c r="FBI14" s="85"/>
      <c r="FBJ14" s="85"/>
      <c r="FBK14" s="85"/>
      <c r="FBL14" s="85"/>
      <c r="FBM14" s="85"/>
      <c r="FBN14" s="85"/>
      <c r="FBO14" s="85"/>
      <c r="FBP14" s="85"/>
      <c r="FBQ14" s="85"/>
      <c r="FBR14" s="85"/>
      <c r="FBS14" s="85"/>
      <c r="FBT14" s="85"/>
      <c r="FBU14" s="85"/>
      <c r="FBV14" s="85"/>
      <c r="FBW14" s="85"/>
      <c r="FBX14" s="85"/>
      <c r="FBY14" s="85"/>
      <c r="FBZ14" s="85"/>
      <c r="FCA14" s="85"/>
      <c r="FCB14" s="85"/>
      <c r="FCC14" s="85"/>
      <c r="FCD14" s="85"/>
      <c r="FCE14" s="85"/>
      <c r="FCF14" s="85"/>
      <c r="FCG14" s="85"/>
      <c r="FCH14" s="85"/>
      <c r="FCI14" s="85"/>
      <c r="FCJ14" s="85"/>
      <c r="FCK14" s="85"/>
      <c r="FCL14" s="85"/>
      <c r="FCM14" s="85"/>
      <c r="FCN14" s="85"/>
      <c r="FCO14" s="85"/>
      <c r="FCP14" s="85"/>
      <c r="FCQ14" s="85"/>
      <c r="FCR14" s="85"/>
      <c r="FCS14" s="85"/>
      <c r="FCT14" s="85"/>
      <c r="FCU14" s="85"/>
      <c r="FCV14" s="85"/>
      <c r="FCW14" s="85"/>
      <c r="FCX14" s="85"/>
      <c r="FCY14" s="85"/>
      <c r="FCZ14" s="85"/>
      <c r="FDA14" s="85"/>
      <c r="FDB14" s="85"/>
      <c r="FDC14" s="85"/>
      <c r="FDD14" s="85"/>
      <c r="FDE14" s="85"/>
      <c r="FDF14" s="85"/>
      <c r="FDG14" s="85"/>
      <c r="FDH14" s="85"/>
      <c r="FDI14" s="85"/>
      <c r="FDJ14" s="85"/>
      <c r="FDK14" s="85"/>
      <c r="FDL14" s="85"/>
      <c r="FDM14" s="85"/>
      <c r="FDN14" s="85"/>
      <c r="FDO14" s="85"/>
      <c r="FDP14" s="85"/>
      <c r="FDQ14" s="85"/>
      <c r="FDR14" s="85"/>
      <c r="FDS14" s="85"/>
      <c r="FDT14" s="85"/>
      <c r="FDU14" s="85"/>
      <c r="FDV14" s="85"/>
      <c r="FDW14" s="85"/>
      <c r="FDX14" s="85"/>
      <c r="FDY14" s="85"/>
      <c r="FDZ14" s="85"/>
      <c r="FEA14" s="85"/>
      <c r="FEB14" s="85"/>
      <c r="FEC14" s="85"/>
      <c r="FED14" s="85"/>
      <c r="FEE14" s="85"/>
      <c r="FEF14" s="85"/>
      <c r="FEG14" s="85"/>
      <c r="FEH14" s="85"/>
      <c r="FEI14" s="85"/>
      <c r="FEJ14" s="85"/>
      <c r="FEK14" s="85"/>
      <c r="FEL14" s="85"/>
      <c r="FEM14" s="85"/>
      <c r="FEN14" s="85"/>
      <c r="FEO14" s="85"/>
      <c r="FEP14" s="85"/>
      <c r="FEQ14" s="85"/>
      <c r="FER14" s="85"/>
      <c r="FES14" s="85"/>
      <c r="FET14" s="85"/>
      <c r="FEU14" s="85"/>
      <c r="FEV14" s="85"/>
      <c r="FEW14" s="85"/>
      <c r="FEX14" s="85"/>
      <c r="FEY14" s="85"/>
      <c r="FEZ14" s="85"/>
      <c r="FFA14" s="85"/>
      <c r="FFB14" s="85"/>
      <c r="FFC14" s="85"/>
      <c r="FFD14" s="85"/>
      <c r="FFE14" s="85"/>
      <c r="FFF14" s="85"/>
      <c r="FFG14" s="85"/>
      <c r="FFH14" s="85"/>
      <c r="FFI14" s="85"/>
      <c r="FFJ14" s="85"/>
      <c r="FFK14" s="85"/>
      <c r="FFL14" s="85"/>
      <c r="FFM14" s="85"/>
      <c r="FFN14" s="85"/>
      <c r="FFO14" s="85"/>
      <c r="FFP14" s="85"/>
      <c r="FFQ14" s="85"/>
      <c r="FFR14" s="85"/>
      <c r="FFS14" s="85"/>
      <c r="FFT14" s="85"/>
      <c r="FFU14" s="85"/>
      <c r="FFV14" s="85"/>
      <c r="FFW14" s="85"/>
      <c r="FFX14" s="85"/>
      <c r="FFY14" s="85"/>
      <c r="FFZ14" s="85"/>
      <c r="FGA14" s="85"/>
      <c r="FGB14" s="85"/>
      <c r="FGC14" s="85"/>
      <c r="FGD14" s="85"/>
      <c r="FGE14" s="85"/>
      <c r="FGF14" s="85"/>
      <c r="FGG14" s="85"/>
      <c r="FGH14" s="85"/>
      <c r="FGI14" s="85"/>
      <c r="FGJ14" s="85"/>
      <c r="FGK14" s="85"/>
      <c r="FGL14" s="85"/>
      <c r="FGM14" s="85"/>
      <c r="FGN14" s="85"/>
      <c r="FGO14" s="85"/>
      <c r="FGP14" s="85"/>
      <c r="FGQ14" s="85"/>
      <c r="FGR14" s="85"/>
      <c r="FGS14" s="85"/>
      <c r="FGT14" s="85"/>
      <c r="FGU14" s="85"/>
      <c r="FGV14" s="85"/>
      <c r="FGW14" s="85"/>
      <c r="FGX14" s="85"/>
      <c r="FGY14" s="85"/>
      <c r="FGZ14" s="85"/>
      <c r="FHA14" s="85"/>
      <c r="FHB14" s="85"/>
      <c r="FHC14" s="85"/>
      <c r="FHD14" s="85"/>
      <c r="FHE14" s="85"/>
      <c r="FHF14" s="85"/>
      <c r="FHG14" s="85"/>
      <c r="FHH14" s="85"/>
      <c r="FHI14" s="85"/>
      <c r="FHJ14" s="85"/>
      <c r="FHK14" s="85"/>
      <c r="FHL14" s="85"/>
      <c r="FHM14" s="85"/>
      <c r="FHN14" s="85"/>
      <c r="FHO14" s="85"/>
      <c r="FHP14" s="85"/>
      <c r="FHQ14" s="85"/>
      <c r="FHR14" s="85"/>
      <c r="FHS14" s="85"/>
      <c r="FHT14" s="85"/>
      <c r="FHU14" s="85"/>
      <c r="FHV14" s="85"/>
      <c r="FHW14" s="85"/>
      <c r="FHX14" s="85"/>
      <c r="FHY14" s="85"/>
      <c r="FHZ14" s="85"/>
      <c r="FIA14" s="85"/>
      <c r="FIB14" s="85"/>
      <c r="FIC14" s="85"/>
      <c r="FID14" s="85"/>
      <c r="FIE14" s="85"/>
      <c r="FIF14" s="85"/>
      <c r="FIG14" s="85"/>
      <c r="FIH14" s="85"/>
      <c r="FII14" s="85"/>
      <c r="FIJ14" s="85"/>
      <c r="FIK14" s="85"/>
      <c r="FIL14" s="85"/>
      <c r="FIM14" s="85"/>
      <c r="FIN14" s="85"/>
      <c r="FIO14" s="85"/>
      <c r="FIP14" s="85"/>
      <c r="FIQ14" s="85"/>
      <c r="FIR14" s="85"/>
      <c r="FIS14" s="85"/>
      <c r="FIT14" s="85"/>
      <c r="FIU14" s="85"/>
      <c r="FIV14" s="85"/>
      <c r="FIW14" s="85"/>
      <c r="FIX14" s="85"/>
      <c r="FIY14" s="85"/>
      <c r="FIZ14" s="85"/>
      <c r="FJA14" s="85"/>
      <c r="FJB14" s="85"/>
      <c r="FJC14" s="85"/>
      <c r="FJD14" s="85"/>
      <c r="FJE14" s="85"/>
      <c r="FJF14" s="85"/>
      <c r="FJG14" s="85"/>
      <c r="FJH14" s="85"/>
      <c r="FJI14" s="85"/>
      <c r="FJJ14" s="85"/>
      <c r="FJK14" s="85"/>
      <c r="FJL14" s="85"/>
      <c r="FJM14" s="85"/>
      <c r="FJN14" s="85"/>
      <c r="FJO14" s="85"/>
      <c r="FJP14" s="85"/>
      <c r="FJQ14" s="85"/>
      <c r="FJR14" s="85"/>
      <c r="FJS14" s="85"/>
      <c r="FJT14" s="85"/>
      <c r="FJU14" s="85"/>
      <c r="FJV14" s="85"/>
      <c r="FJW14" s="85"/>
      <c r="FJX14" s="85"/>
      <c r="FJY14" s="85"/>
      <c r="FJZ14" s="85"/>
      <c r="FKA14" s="85"/>
      <c r="FKB14" s="85"/>
      <c r="FKC14" s="85"/>
      <c r="FKD14" s="85"/>
      <c r="FKE14" s="85"/>
      <c r="FKF14" s="85"/>
      <c r="FKG14" s="85"/>
      <c r="FKH14" s="85"/>
      <c r="FKI14" s="85"/>
      <c r="FKJ14" s="85"/>
      <c r="FKK14" s="85"/>
      <c r="FKL14" s="85"/>
      <c r="FKM14" s="85"/>
      <c r="FKN14" s="85"/>
      <c r="FKO14" s="85"/>
      <c r="FKP14" s="85"/>
      <c r="FKQ14" s="85"/>
      <c r="FKR14" s="85"/>
      <c r="FKS14" s="85"/>
      <c r="FKT14" s="85"/>
      <c r="FKU14" s="85"/>
      <c r="FKV14" s="85"/>
      <c r="FKW14" s="85"/>
      <c r="FKX14" s="85"/>
      <c r="FKY14" s="85"/>
      <c r="FKZ14" s="85"/>
      <c r="FLA14" s="85"/>
      <c r="FLB14" s="85"/>
      <c r="FLC14" s="85"/>
      <c r="FLD14" s="85"/>
      <c r="FLE14" s="85"/>
      <c r="FLF14" s="85"/>
      <c r="FLG14" s="85"/>
      <c r="FLH14" s="85"/>
      <c r="FLI14" s="85"/>
      <c r="FLJ14" s="85"/>
      <c r="FLK14" s="85"/>
      <c r="FLL14" s="85"/>
      <c r="FLM14" s="85"/>
      <c r="FLN14" s="85"/>
      <c r="FLO14" s="85"/>
      <c r="FLP14" s="85"/>
      <c r="FLQ14" s="85"/>
      <c r="FLR14" s="85"/>
      <c r="FLS14" s="85"/>
      <c r="FLT14" s="85"/>
      <c r="FLU14" s="85"/>
      <c r="FLV14" s="85"/>
      <c r="FLW14" s="85"/>
      <c r="FLX14" s="85"/>
      <c r="FLY14" s="85"/>
      <c r="FLZ14" s="85"/>
      <c r="FMA14" s="85"/>
      <c r="FMB14" s="85"/>
      <c r="FMC14" s="85"/>
      <c r="FMD14" s="85"/>
      <c r="FME14" s="85"/>
      <c r="FMF14" s="85"/>
      <c r="FMG14" s="85"/>
      <c r="FMH14" s="85"/>
      <c r="FMI14" s="85"/>
      <c r="FMJ14" s="85"/>
      <c r="FMK14" s="85"/>
      <c r="FML14" s="85"/>
      <c r="FMM14" s="85"/>
      <c r="FMN14" s="85"/>
      <c r="FMO14" s="85"/>
      <c r="FMP14" s="85"/>
      <c r="FMQ14" s="85"/>
      <c r="FMR14" s="85"/>
      <c r="FMS14" s="85"/>
      <c r="FMT14" s="85"/>
      <c r="FMU14" s="85"/>
      <c r="FMV14" s="85"/>
      <c r="FMW14" s="85"/>
      <c r="FMX14" s="85"/>
      <c r="FMY14" s="85"/>
      <c r="FMZ14" s="85"/>
      <c r="FNA14" s="85"/>
      <c r="FNB14" s="85"/>
      <c r="FNC14" s="85"/>
      <c r="FND14" s="85"/>
      <c r="FNE14" s="85"/>
      <c r="FNF14" s="85"/>
      <c r="FNG14" s="85"/>
      <c r="FNH14" s="85"/>
      <c r="FNI14" s="85"/>
      <c r="FNJ14" s="85"/>
      <c r="FNK14" s="85"/>
      <c r="FNL14" s="85"/>
      <c r="FNM14" s="85"/>
      <c r="FNN14" s="85"/>
      <c r="FNO14" s="85"/>
      <c r="FNP14" s="85"/>
      <c r="FNQ14" s="85"/>
      <c r="FNR14" s="85"/>
      <c r="FNS14" s="85"/>
      <c r="FNT14" s="85"/>
      <c r="FNU14" s="85"/>
      <c r="FNV14" s="85"/>
      <c r="FNW14" s="85"/>
      <c r="FNX14" s="85"/>
      <c r="FNY14" s="85"/>
      <c r="FNZ14" s="85"/>
      <c r="FOA14" s="85"/>
      <c r="FOB14" s="85"/>
      <c r="FOC14" s="85"/>
      <c r="FOD14" s="85"/>
      <c r="FOE14" s="85"/>
      <c r="FOF14" s="85"/>
      <c r="FOG14" s="85"/>
      <c r="FOH14" s="85"/>
      <c r="FOI14" s="85"/>
      <c r="FOJ14" s="85"/>
      <c r="FOK14" s="85"/>
      <c r="FOL14" s="85"/>
      <c r="FOM14" s="85"/>
      <c r="FON14" s="85"/>
      <c r="FOO14" s="85"/>
      <c r="FOP14" s="85"/>
      <c r="FOQ14" s="85"/>
      <c r="FOR14" s="85"/>
      <c r="FOS14" s="85"/>
      <c r="FOT14" s="85"/>
      <c r="FOU14" s="85"/>
      <c r="FOV14" s="85"/>
      <c r="FOW14" s="85"/>
      <c r="FOX14" s="85"/>
      <c r="FOY14" s="85"/>
      <c r="FOZ14" s="85"/>
      <c r="FPA14" s="85"/>
      <c r="FPB14" s="85"/>
      <c r="FPC14" s="85"/>
      <c r="FPD14" s="85"/>
      <c r="FPE14" s="85"/>
      <c r="FPF14" s="85"/>
      <c r="FPG14" s="85"/>
      <c r="FPH14" s="85"/>
      <c r="FPI14" s="85"/>
      <c r="FPJ14" s="85"/>
      <c r="FPK14" s="85"/>
      <c r="FPL14" s="85"/>
      <c r="FPM14" s="85"/>
      <c r="FPN14" s="85"/>
      <c r="FPO14" s="85"/>
      <c r="FPP14" s="85"/>
      <c r="FPQ14" s="85"/>
      <c r="FPR14" s="85"/>
      <c r="FPS14" s="85"/>
      <c r="FPT14" s="85"/>
      <c r="FPU14" s="85"/>
      <c r="FPV14" s="85"/>
      <c r="FPW14" s="85"/>
      <c r="FPX14" s="85"/>
      <c r="FPY14" s="85"/>
      <c r="FPZ14" s="85"/>
      <c r="FQA14" s="85"/>
      <c r="FQB14" s="85"/>
      <c r="FQC14" s="85"/>
      <c r="FQD14" s="85"/>
      <c r="FQE14" s="85"/>
      <c r="FQF14" s="85"/>
      <c r="FQG14" s="85"/>
      <c r="FQH14" s="85"/>
      <c r="FQI14" s="85"/>
      <c r="FQJ14" s="85"/>
      <c r="FQK14" s="85"/>
      <c r="FQL14" s="85"/>
      <c r="FQM14" s="85"/>
      <c r="FQN14" s="85"/>
      <c r="FQO14" s="85"/>
      <c r="FQP14" s="85"/>
      <c r="FQQ14" s="85"/>
      <c r="FQR14" s="85"/>
      <c r="FQS14" s="85"/>
      <c r="FQT14" s="85"/>
      <c r="FQU14" s="85"/>
      <c r="FQV14" s="85"/>
      <c r="FQW14" s="85"/>
      <c r="FQX14" s="85"/>
      <c r="FQY14" s="85"/>
      <c r="FQZ14" s="85"/>
      <c r="FRA14" s="85"/>
      <c r="FRB14" s="85"/>
      <c r="FRC14" s="85"/>
      <c r="FRD14" s="85"/>
      <c r="FRE14" s="85"/>
      <c r="FRF14" s="85"/>
      <c r="FRG14" s="85"/>
      <c r="FRH14" s="85"/>
      <c r="FRI14" s="85"/>
      <c r="FRJ14" s="85"/>
      <c r="FRK14" s="85"/>
      <c r="FRL14" s="85"/>
      <c r="FRM14" s="85"/>
      <c r="FRN14" s="85"/>
      <c r="FRO14" s="85"/>
      <c r="FRP14" s="85"/>
      <c r="FRQ14" s="85"/>
      <c r="FRR14" s="85"/>
      <c r="FRS14" s="85"/>
      <c r="FRT14" s="85"/>
      <c r="FRU14" s="85"/>
      <c r="FRV14" s="85"/>
      <c r="FRW14" s="85"/>
      <c r="FRX14" s="85"/>
      <c r="FRY14" s="85"/>
      <c r="FRZ14" s="85"/>
      <c r="FSA14" s="85"/>
      <c r="FSB14" s="85"/>
      <c r="FSC14" s="85"/>
      <c r="FSD14" s="85"/>
      <c r="FSE14" s="85"/>
      <c r="FSF14" s="85"/>
      <c r="FSG14" s="85"/>
      <c r="FSH14" s="85"/>
      <c r="FSI14" s="85"/>
      <c r="FSJ14" s="85"/>
      <c r="FSK14" s="85"/>
      <c r="FSL14" s="85"/>
      <c r="FSM14" s="85"/>
      <c r="FSN14" s="85"/>
      <c r="FSO14" s="85"/>
      <c r="FSP14" s="85"/>
      <c r="FSQ14" s="85"/>
      <c r="FSR14" s="85"/>
      <c r="FSS14" s="85"/>
      <c r="FST14" s="85"/>
      <c r="FSU14" s="85"/>
      <c r="FSV14" s="85"/>
      <c r="FSW14" s="85"/>
      <c r="FSX14" s="85"/>
      <c r="FSY14" s="85"/>
      <c r="FSZ14" s="85"/>
      <c r="FTA14" s="85"/>
      <c r="FTB14" s="85"/>
      <c r="FTC14" s="85"/>
      <c r="FTD14" s="85"/>
      <c r="FTE14" s="85"/>
      <c r="FTF14" s="85"/>
      <c r="FTG14" s="85"/>
      <c r="FTH14" s="85"/>
      <c r="FTI14" s="85"/>
      <c r="FTJ14" s="85"/>
      <c r="FTK14" s="85"/>
      <c r="FTL14" s="85"/>
      <c r="FTM14" s="85"/>
      <c r="FTN14" s="85"/>
      <c r="FTO14" s="85"/>
      <c r="FTP14" s="85"/>
      <c r="FTQ14" s="85"/>
      <c r="FTR14" s="85"/>
      <c r="FTS14" s="85"/>
      <c r="FTT14" s="85"/>
      <c r="FTU14" s="85"/>
      <c r="FTV14" s="85"/>
      <c r="FTW14" s="85"/>
      <c r="FTX14" s="85"/>
      <c r="FTY14" s="85"/>
      <c r="FTZ14" s="85"/>
      <c r="FUA14" s="85"/>
      <c r="FUB14" s="85"/>
      <c r="FUC14" s="85"/>
      <c r="FUD14" s="85"/>
      <c r="FUE14" s="85"/>
      <c r="FUF14" s="85"/>
      <c r="FUG14" s="85"/>
      <c r="FUH14" s="85"/>
      <c r="FUI14" s="85"/>
      <c r="FUJ14" s="85"/>
      <c r="FUK14" s="85"/>
      <c r="FUL14" s="85"/>
      <c r="FUM14" s="85"/>
      <c r="FUN14" s="85"/>
      <c r="FUO14" s="85"/>
      <c r="FUP14" s="85"/>
      <c r="FUQ14" s="85"/>
      <c r="FUR14" s="85"/>
      <c r="FUS14" s="85"/>
      <c r="FUT14" s="85"/>
      <c r="FUU14" s="85"/>
      <c r="FUV14" s="85"/>
      <c r="FUW14" s="85"/>
      <c r="FUX14" s="85"/>
      <c r="FUY14" s="85"/>
      <c r="FUZ14" s="85"/>
      <c r="FVA14" s="85"/>
      <c r="FVB14" s="85"/>
      <c r="FVC14" s="85"/>
      <c r="FVD14" s="85"/>
      <c r="FVE14" s="85"/>
      <c r="FVF14" s="85"/>
      <c r="FVG14" s="85"/>
      <c r="FVH14" s="85"/>
      <c r="FVI14" s="85"/>
      <c r="FVJ14" s="85"/>
      <c r="FVK14" s="85"/>
      <c r="FVL14" s="85"/>
      <c r="FVM14" s="85"/>
      <c r="FVN14" s="85"/>
      <c r="FVO14" s="85"/>
      <c r="FVP14" s="85"/>
      <c r="FVQ14" s="85"/>
      <c r="FVR14" s="85"/>
      <c r="FVS14" s="85"/>
      <c r="FVT14" s="85"/>
      <c r="FVU14" s="85"/>
      <c r="FVV14" s="85"/>
      <c r="FVW14" s="85"/>
      <c r="FVX14" s="85"/>
      <c r="FVY14" s="85"/>
      <c r="FVZ14" s="85"/>
      <c r="FWA14" s="85"/>
      <c r="FWB14" s="85"/>
      <c r="FWC14" s="85"/>
      <c r="FWD14" s="85"/>
      <c r="FWE14" s="85"/>
      <c r="FWF14" s="85"/>
      <c r="FWG14" s="85"/>
      <c r="FWH14" s="85"/>
      <c r="FWI14" s="85"/>
      <c r="FWJ14" s="85"/>
      <c r="FWK14" s="85"/>
      <c r="FWL14" s="85"/>
      <c r="FWM14" s="85"/>
      <c r="FWN14" s="85"/>
      <c r="FWO14" s="85"/>
      <c r="FWP14" s="85"/>
      <c r="FWQ14" s="85"/>
      <c r="FWR14" s="85"/>
      <c r="FWS14" s="85"/>
      <c r="FWT14" s="85"/>
      <c r="FWU14" s="85"/>
      <c r="FWV14" s="85"/>
      <c r="FWW14" s="85"/>
      <c r="FWX14" s="85"/>
      <c r="FWY14" s="85"/>
      <c r="FWZ14" s="85"/>
      <c r="FXA14" s="85"/>
      <c r="FXB14" s="85"/>
      <c r="FXC14" s="85"/>
      <c r="FXD14" s="85"/>
      <c r="FXE14" s="85"/>
      <c r="FXF14" s="85"/>
      <c r="FXG14" s="85"/>
      <c r="FXH14" s="85"/>
      <c r="FXI14" s="85"/>
      <c r="FXJ14" s="85"/>
      <c r="FXK14" s="85"/>
      <c r="FXL14" s="85"/>
      <c r="FXM14" s="85"/>
      <c r="FXN14" s="85"/>
      <c r="FXO14" s="85"/>
      <c r="FXP14" s="85"/>
      <c r="FXQ14" s="85"/>
      <c r="FXR14" s="85"/>
      <c r="FXS14" s="85"/>
      <c r="FXT14" s="85"/>
      <c r="FXU14" s="85"/>
      <c r="FXV14" s="85"/>
      <c r="FXW14" s="85"/>
      <c r="FXX14" s="85"/>
      <c r="FXY14" s="85"/>
      <c r="FXZ14" s="85"/>
      <c r="FYA14" s="85"/>
      <c r="FYB14" s="85"/>
      <c r="FYC14" s="85"/>
      <c r="FYD14" s="85"/>
      <c r="FYE14" s="85"/>
      <c r="FYF14" s="85"/>
      <c r="FYG14" s="85"/>
      <c r="FYH14" s="85"/>
      <c r="FYI14" s="85"/>
      <c r="FYJ14" s="85"/>
      <c r="FYK14" s="85"/>
      <c r="FYL14" s="85"/>
      <c r="FYM14" s="85"/>
      <c r="FYN14" s="85"/>
      <c r="FYO14" s="85"/>
      <c r="FYP14" s="85"/>
      <c r="FYQ14" s="85"/>
      <c r="FYR14" s="85"/>
      <c r="FYS14" s="85"/>
      <c r="FYT14" s="85"/>
      <c r="FYU14" s="85"/>
      <c r="FYV14" s="85"/>
      <c r="FYW14" s="85"/>
      <c r="FYX14" s="85"/>
      <c r="FYY14" s="85"/>
      <c r="FYZ14" s="85"/>
      <c r="FZA14" s="85"/>
      <c r="FZB14" s="85"/>
      <c r="FZC14" s="85"/>
      <c r="FZD14" s="85"/>
      <c r="FZE14" s="85"/>
      <c r="FZF14" s="85"/>
      <c r="FZG14" s="85"/>
      <c r="FZH14" s="85"/>
      <c r="FZI14" s="85"/>
      <c r="FZJ14" s="85"/>
      <c r="FZK14" s="85"/>
      <c r="FZL14" s="85"/>
      <c r="FZM14" s="85"/>
      <c r="FZN14" s="85"/>
      <c r="FZO14" s="85"/>
      <c r="FZP14" s="85"/>
      <c r="FZQ14" s="85"/>
      <c r="FZR14" s="85"/>
      <c r="FZS14" s="85"/>
      <c r="FZT14" s="85"/>
      <c r="FZU14" s="85"/>
      <c r="FZV14" s="85"/>
      <c r="FZW14" s="85"/>
      <c r="FZX14" s="85"/>
      <c r="FZY14" s="85"/>
      <c r="FZZ14" s="85"/>
      <c r="GAA14" s="85"/>
      <c r="GAB14" s="85"/>
      <c r="GAC14" s="85"/>
      <c r="GAD14" s="85"/>
      <c r="GAE14" s="85"/>
      <c r="GAF14" s="85"/>
      <c r="GAG14" s="85"/>
      <c r="GAH14" s="85"/>
      <c r="GAI14" s="85"/>
      <c r="GAJ14" s="85"/>
      <c r="GAK14" s="85"/>
      <c r="GAL14" s="85"/>
      <c r="GAM14" s="85"/>
      <c r="GAN14" s="85"/>
      <c r="GAO14" s="85"/>
      <c r="GAP14" s="85"/>
      <c r="GAQ14" s="85"/>
      <c r="GAR14" s="85"/>
      <c r="GAS14" s="85"/>
      <c r="GAT14" s="85"/>
      <c r="GAU14" s="85"/>
      <c r="GAV14" s="85"/>
      <c r="GAW14" s="85"/>
      <c r="GAX14" s="85"/>
      <c r="GAY14" s="85"/>
      <c r="GAZ14" s="85"/>
      <c r="GBA14" s="85"/>
      <c r="GBB14" s="85"/>
      <c r="GBC14" s="85"/>
      <c r="GBD14" s="85"/>
      <c r="GBE14" s="85"/>
      <c r="GBF14" s="85"/>
      <c r="GBG14" s="85"/>
      <c r="GBH14" s="85"/>
      <c r="GBI14" s="85"/>
      <c r="GBJ14" s="85"/>
      <c r="GBK14" s="85"/>
      <c r="GBL14" s="85"/>
      <c r="GBM14" s="85"/>
      <c r="GBN14" s="85"/>
      <c r="GBO14" s="85"/>
      <c r="GBP14" s="85"/>
      <c r="GBQ14" s="85"/>
      <c r="GBR14" s="85"/>
      <c r="GBS14" s="85"/>
      <c r="GBT14" s="85"/>
      <c r="GBU14" s="85"/>
      <c r="GBV14" s="85"/>
      <c r="GBW14" s="85"/>
      <c r="GBX14" s="85"/>
      <c r="GBY14" s="85"/>
      <c r="GBZ14" s="85"/>
      <c r="GCA14" s="85"/>
      <c r="GCB14" s="85"/>
      <c r="GCC14" s="85"/>
      <c r="GCD14" s="85"/>
      <c r="GCE14" s="85"/>
      <c r="GCF14" s="85"/>
      <c r="GCG14" s="85"/>
      <c r="GCH14" s="85"/>
      <c r="GCI14" s="85"/>
      <c r="GCJ14" s="85"/>
      <c r="GCK14" s="85"/>
      <c r="GCL14" s="85"/>
      <c r="GCM14" s="85"/>
      <c r="GCN14" s="85"/>
      <c r="GCO14" s="85"/>
      <c r="GCP14" s="85"/>
      <c r="GCQ14" s="85"/>
      <c r="GCR14" s="85"/>
      <c r="GCS14" s="85"/>
      <c r="GCT14" s="85"/>
      <c r="GCU14" s="85"/>
      <c r="GCV14" s="85"/>
      <c r="GCW14" s="85"/>
      <c r="GCX14" s="85"/>
      <c r="GCY14" s="85"/>
      <c r="GCZ14" s="85"/>
      <c r="GDA14" s="85"/>
      <c r="GDB14" s="85"/>
      <c r="GDC14" s="85"/>
      <c r="GDD14" s="85"/>
      <c r="GDE14" s="85"/>
      <c r="GDF14" s="85"/>
      <c r="GDG14" s="85"/>
      <c r="GDH14" s="85"/>
      <c r="GDI14" s="85"/>
      <c r="GDJ14" s="85"/>
      <c r="GDK14" s="85"/>
      <c r="GDL14" s="85"/>
      <c r="GDM14" s="85"/>
      <c r="GDN14" s="85"/>
      <c r="GDO14" s="85"/>
      <c r="GDP14" s="85"/>
      <c r="GDQ14" s="85"/>
      <c r="GDR14" s="85"/>
      <c r="GDS14" s="85"/>
      <c r="GDT14" s="85"/>
      <c r="GDU14" s="85"/>
      <c r="GDV14" s="85"/>
      <c r="GDW14" s="85"/>
      <c r="GDX14" s="85"/>
      <c r="GDY14" s="85"/>
      <c r="GDZ14" s="85"/>
      <c r="GEA14" s="85"/>
      <c r="GEB14" s="85"/>
      <c r="GEC14" s="85"/>
      <c r="GED14" s="85"/>
      <c r="GEE14" s="85"/>
      <c r="GEF14" s="85"/>
      <c r="GEG14" s="85"/>
      <c r="GEH14" s="85"/>
      <c r="GEI14" s="85"/>
      <c r="GEJ14" s="85"/>
      <c r="GEK14" s="85"/>
      <c r="GEL14" s="85"/>
      <c r="GEM14" s="85"/>
      <c r="GEN14" s="85"/>
      <c r="GEO14" s="85"/>
      <c r="GEP14" s="85"/>
      <c r="GEQ14" s="85"/>
      <c r="GER14" s="85"/>
      <c r="GES14" s="85"/>
      <c r="GET14" s="85"/>
      <c r="GEU14" s="85"/>
      <c r="GEV14" s="85"/>
      <c r="GEW14" s="85"/>
      <c r="GEX14" s="85"/>
      <c r="GEY14" s="85"/>
      <c r="GEZ14" s="85"/>
      <c r="GFA14" s="85"/>
      <c r="GFB14" s="85"/>
      <c r="GFC14" s="85"/>
      <c r="GFD14" s="85"/>
      <c r="GFE14" s="85"/>
      <c r="GFF14" s="85"/>
      <c r="GFG14" s="85"/>
      <c r="GFH14" s="85"/>
      <c r="GFI14" s="85"/>
      <c r="GFJ14" s="85"/>
      <c r="GFK14" s="85"/>
      <c r="GFL14" s="85"/>
      <c r="GFM14" s="85"/>
      <c r="GFN14" s="85"/>
      <c r="GFO14" s="85"/>
      <c r="GFP14" s="85"/>
      <c r="GFQ14" s="85"/>
      <c r="GFR14" s="85"/>
      <c r="GFS14" s="85"/>
      <c r="GFT14" s="85"/>
      <c r="GFU14" s="85"/>
      <c r="GFV14" s="85"/>
      <c r="GFW14" s="85"/>
      <c r="GFX14" s="85"/>
      <c r="GFY14" s="85"/>
      <c r="GFZ14" s="85"/>
      <c r="GGA14" s="85"/>
      <c r="GGB14" s="85"/>
      <c r="GGC14" s="85"/>
      <c r="GGD14" s="85"/>
      <c r="GGE14" s="85"/>
      <c r="GGF14" s="85"/>
      <c r="GGG14" s="85"/>
      <c r="GGH14" s="85"/>
      <c r="GGI14" s="85"/>
      <c r="GGJ14" s="85"/>
      <c r="GGK14" s="85"/>
      <c r="GGL14" s="85"/>
      <c r="GGM14" s="85"/>
      <c r="GGN14" s="85"/>
      <c r="GGO14" s="85"/>
      <c r="GGP14" s="85"/>
      <c r="GGQ14" s="85"/>
      <c r="GGR14" s="85"/>
      <c r="GGS14" s="85"/>
      <c r="GGT14" s="85"/>
      <c r="GGU14" s="85"/>
      <c r="GGV14" s="85"/>
      <c r="GGW14" s="85"/>
      <c r="GGX14" s="85"/>
      <c r="GGY14" s="85"/>
      <c r="GGZ14" s="85"/>
      <c r="GHA14" s="85"/>
      <c r="GHB14" s="85"/>
      <c r="GHC14" s="85"/>
      <c r="GHD14" s="85"/>
      <c r="GHE14" s="85"/>
      <c r="GHF14" s="85"/>
      <c r="GHG14" s="85"/>
      <c r="GHH14" s="85"/>
      <c r="GHI14" s="85"/>
      <c r="GHJ14" s="85"/>
      <c r="GHK14" s="85"/>
      <c r="GHL14" s="85"/>
      <c r="GHM14" s="85"/>
      <c r="GHN14" s="85"/>
      <c r="GHO14" s="85"/>
      <c r="GHP14" s="85"/>
      <c r="GHQ14" s="85"/>
      <c r="GHR14" s="85"/>
      <c r="GHS14" s="85"/>
      <c r="GHT14" s="85"/>
      <c r="GHU14" s="85"/>
      <c r="GHV14" s="85"/>
      <c r="GHW14" s="85"/>
      <c r="GHX14" s="85"/>
      <c r="GHY14" s="85"/>
      <c r="GHZ14" s="85"/>
      <c r="GIA14" s="85"/>
      <c r="GIB14" s="85"/>
      <c r="GIC14" s="85"/>
      <c r="GID14" s="85"/>
      <c r="GIE14" s="85"/>
      <c r="GIF14" s="85"/>
      <c r="GIG14" s="85"/>
      <c r="GIH14" s="85"/>
      <c r="GII14" s="85"/>
      <c r="GIJ14" s="85"/>
      <c r="GIK14" s="85"/>
      <c r="GIL14" s="85"/>
      <c r="GIM14" s="85"/>
      <c r="GIN14" s="85"/>
      <c r="GIO14" s="85"/>
      <c r="GIP14" s="85"/>
      <c r="GIQ14" s="85"/>
      <c r="GIR14" s="85"/>
      <c r="GIS14" s="85"/>
      <c r="GIT14" s="85"/>
      <c r="GIU14" s="85"/>
      <c r="GIV14" s="85"/>
      <c r="GIW14" s="85"/>
      <c r="GIX14" s="85"/>
      <c r="GIY14" s="85"/>
      <c r="GIZ14" s="85"/>
      <c r="GJA14" s="85"/>
      <c r="GJB14" s="85"/>
      <c r="GJC14" s="85"/>
      <c r="GJD14" s="85"/>
      <c r="GJE14" s="85"/>
      <c r="GJF14" s="85"/>
      <c r="GJG14" s="85"/>
      <c r="GJH14" s="85"/>
      <c r="GJI14" s="85"/>
      <c r="GJJ14" s="85"/>
      <c r="GJK14" s="85"/>
      <c r="GJL14" s="85"/>
      <c r="GJM14" s="85"/>
      <c r="GJN14" s="85"/>
      <c r="GJO14" s="85"/>
      <c r="GJP14" s="85"/>
      <c r="GJQ14" s="85"/>
      <c r="GJR14" s="85"/>
      <c r="GJS14" s="85"/>
      <c r="GJT14" s="85"/>
      <c r="GJU14" s="85"/>
      <c r="GJV14" s="85"/>
      <c r="GJW14" s="85"/>
      <c r="GJX14" s="85"/>
      <c r="GJY14" s="85"/>
      <c r="GJZ14" s="85"/>
      <c r="GKA14" s="85"/>
      <c r="GKB14" s="85"/>
      <c r="GKC14" s="85"/>
      <c r="GKD14" s="85"/>
      <c r="GKE14" s="85"/>
      <c r="GKF14" s="85"/>
      <c r="GKG14" s="85"/>
      <c r="GKH14" s="85"/>
      <c r="GKI14" s="85"/>
      <c r="GKJ14" s="85"/>
      <c r="GKK14" s="85"/>
      <c r="GKL14" s="85"/>
      <c r="GKM14" s="85"/>
      <c r="GKN14" s="85"/>
      <c r="GKO14" s="85"/>
      <c r="GKP14" s="85"/>
      <c r="GKQ14" s="85"/>
      <c r="GKR14" s="85"/>
      <c r="GKS14" s="85"/>
      <c r="GKT14" s="85"/>
      <c r="GKU14" s="85"/>
      <c r="GKV14" s="85"/>
      <c r="GKW14" s="85"/>
      <c r="GKX14" s="85"/>
      <c r="GKY14" s="85"/>
      <c r="GKZ14" s="85"/>
      <c r="GLA14" s="85"/>
      <c r="GLB14" s="85"/>
      <c r="GLC14" s="85"/>
      <c r="GLD14" s="85"/>
      <c r="GLE14" s="85"/>
      <c r="GLF14" s="85"/>
      <c r="GLG14" s="85"/>
      <c r="GLH14" s="85"/>
      <c r="GLI14" s="85"/>
      <c r="GLJ14" s="85"/>
      <c r="GLK14" s="85"/>
      <c r="GLL14" s="85"/>
      <c r="GLM14" s="85"/>
      <c r="GLN14" s="85"/>
      <c r="GLO14" s="85"/>
      <c r="GLP14" s="85"/>
      <c r="GLQ14" s="85"/>
      <c r="GLR14" s="85"/>
      <c r="GLS14" s="85"/>
      <c r="GLT14" s="85"/>
      <c r="GLU14" s="85"/>
      <c r="GLV14" s="85"/>
      <c r="GLW14" s="85"/>
      <c r="GLX14" s="85"/>
      <c r="GLY14" s="85"/>
      <c r="GLZ14" s="85"/>
      <c r="GMA14" s="85"/>
      <c r="GMB14" s="85"/>
      <c r="GMC14" s="85"/>
      <c r="GMD14" s="85"/>
      <c r="GME14" s="85"/>
      <c r="GMF14" s="85"/>
      <c r="GMG14" s="85"/>
      <c r="GMH14" s="85"/>
      <c r="GMI14" s="85"/>
      <c r="GMJ14" s="85"/>
      <c r="GMK14" s="85"/>
      <c r="GML14" s="85"/>
      <c r="GMM14" s="85"/>
      <c r="GMN14" s="85"/>
      <c r="GMO14" s="85"/>
      <c r="GMP14" s="85"/>
      <c r="GMQ14" s="85"/>
      <c r="GMR14" s="85"/>
      <c r="GMS14" s="85"/>
      <c r="GMT14" s="85"/>
      <c r="GMU14" s="85"/>
      <c r="GMV14" s="85"/>
      <c r="GMW14" s="85"/>
      <c r="GMX14" s="85"/>
      <c r="GMY14" s="85"/>
      <c r="GMZ14" s="85"/>
      <c r="GNA14" s="85"/>
      <c r="GNB14" s="85"/>
      <c r="GNC14" s="85"/>
      <c r="GND14" s="85"/>
      <c r="GNE14" s="85"/>
      <c r="GNF14" s="85"/>
      <c r="GNG14" s="85"/>
      <c r="GNH14" s="85"/>
      <c r="GNI14" s="85"/>
      <c r="GNJ14" s="85"/>
      <c r="GNK14" s="85"/>
      <c r="GNL14" s="85"/>
      <c r="GNM14" s="85"/>
      <c r="GNN14" s="85"/>
      <c r="GNO14" s="85"/>
      <c r="GNP14" s="85"/>
      <c r="GNQ14" s="85"/>
      <c r="GNR14" s="85"/>
      <c r="GNS14" s="85"/>
      <c r="GNT14" s="85"/>
      <c r="GNU14" s="85"/>
      <c r="GNV14" s="85"/>
      <c r="GNW14" s="85"/>
      <c r="GNX14" s="85"/>
      <c r="GNY14" s="85"/>
      <c r="GNZ14" s="85"/>
      <c r="GOA14" s="85"/>
      <c r="GOB14" s="85"/>
      <c r="GOC14" s="85"/>
      <c r="GOD14" s="85"/>
      <c r="GOE14" s="85"/>
      <c r="GOF14" s="85"/>
      <c r="GOG14" s="85"/>
      <c r="GOH14" s="85"/>
      <c r="GOI14" s="85"/>
      <c r="GOJ14" s="85"/>
      <c r="GOK14" s="85"/>
      <c r="GOL14" s="85"/>
      <c r="GOM14" s="85"/>
      <c r="GON14" s="85"/>
      <c r="GOO14" s="85"/>
      <c r="GOP14" s="85"/>
      <c r="GOQ14" s="85"/>
      <c r="GOR14" s="85"/>
      <c r="GOS14" s="85"/>
      <c r="GOT14" s="85"/>
      <c r="GOU14" s="85"/>
      <c r="GOV14" s="85"/>
      <c r="GOW14" s="85"/>
      <c r="GOX14" s="85"/>
      <c r="GOY14" s="85"/>
      <c r="GOZ14" s="85"/>
      <c r="GPA14" s="85"/>
      <c r="GPB14" s="85"/>
      <c r="GPC14" s="85"/>
      <c r="GPD14" s="85"/>
      <c r="GPE14" s="85"/>
      <c r="GPF14" s="85"/>
      <c r="GPG14" s="85"/>
      <c r="GPH14" s="85"/>
      <c r="GPI14" s="85"/>
      <c r="GPJ14" s="85"/>
      <c r="GPK14" s="85"/>
      <c r="GPL14" s="85"/>
      <c r="GPM14" s="85"/>
      <c r="GPN14" s="85"/>
      <c r="GPO14" s="85"/>
      <c r="GPP14" s="85"/>
      <c r="GPQ14" s="85"/>
      <c r="GPR14" s="85"/>
      <c r="GPS14" s="85"/>
      <c r="GPT14" s="85"/>
      <c r="GPU14" s="85"/>
      <c r="GPV14" s="85"/>
      <c r="GPW14" s="85"/>
      <c r="GPX14" s="85"/>
      <c r="GPY14" s="85"/>
      <c r="GPZ14" s="85"/>
      <c r="GQA14" s="85"/>
      <c r="GQB14" s="85"/>
      <c r="GQC14" s="85"/>
      <c r="GQD14" s="85"/>
      <c r="GQE14" s="85"/>
      <c r="GQF14" s="85"/>
      <c r="GQG14" s="85"/>
      <c r="GQH14" s="85"/>
      <c r="GQI14" s="85"/>
      <c r="GQJ14" s="85"/>
      <c r="GQK14" s="85"/>
      <c r="GQL14" s="85"/>
      <c r="GQM14" s="85"/>
      <c r="GQN14" s="85"/>
      <c r="GQO14" s="85"/>
      <c r="GQP14" s="85"/>
      <c r="GQQ14" s="85"/>
      <c r="GQR14" s="85"/>
      <c r="GQS14" s="85"/>
      <c r="GQT14" s="85"/>
      <c r="GQU14" s="85"/>
      <c r="GQV14" s="85"/>
      <c r="GQW14" s="85"/>
      <c r="GQX14" s="85"/>
      <c r="GQY14" s="85"/>
      <c r="GQZ14" s="85"/>
      <c r="GRA14" s="85"/>
      <c r="GRB14" s="85"/>
      <c r="GRC14" s="85"/>
      <c r="GRD14" s="85"/>
      <c r="GRE14" s="85"/>
      <c r="GRF14" s="85"/>
      <c r="GRG14" s="85"/>
      <c r="GRH14" s="85"/>
      <c r="GRI14" s="85"/>
      <c r="GRJ14" s="85"/>
      <c r="GRK14" s="85"/>
      <c r="GRL14" s="85"/>
      <c r="GRM14" s="85"/>
      <c r="GRN14" s="85"/>
      <c r="GRO14" s="85"/>
      <c r="GRP14" s="85"/>
      <c r="GRQ14" s="85"/>
      <c r="GRR14" s="85"/>
      <c r="GRS14" s="85"/>
      <c r="GRT14" s="85"/>
      <c r="GRU14" s="85"/>
      <c r="GRV14" s="85"/>
      <c r="GRW14" s="85"/>
      <c r="GRX14" s="85"/>
      <c r="GRY14" s="85"/>
      <c r="GRZ14" s="85"/>
      <c r="GSA14" s="85"/>
      <c r="GSB14" s="85"/>
      <c r="GSC14" s="85"/>
      <c r="GSD14" s="85"/>
      <c r="GSE14" s="85"/>
      <c r="GSF14" s="85"/>
      <c r="GSG14" s="85"/>
      <c r="GSH14" s="85"/>
      <c r="GSI14" s="85"/>
      <c r="GSJ14" s="85"/>
      <c r="GSK14" s="85"/>
      <c r="GSL14" s="85"/>
      <c r="GSM14" s="85"/>
      <c r="GSN14" s="85"/>
      <c r="GSO14" s="85"/>
      <c r="GSP14" s="85"/>
      <c r="GSQ14" s="85"/>
      <c r="GSR14" s="85"/>
      <c r="GSS14" s="85"/>
      <c r="GST14" s="85"/>
      <c r="GSU14" s="85"/>
      <c r="GSV14" s="85"/>
      <c r="GSW14" s="85"/>
      <c r="GSX14" s="85"/>
      <c r="GSY14" s="85"/>
      <c r="GSZ14" s="85"/>
      <c r="GTA14" s="85"/>
      <c r="GTB14" s="85"/>
      <c r="GTC14" s="85"/>
      <c r="GTD14" s="85"/>
      <c r="GTE14" s="85"/>
      <c r="GTF14" s="85"/>
      <c r="GTG14" s="85"/>
      <c r="GTH14" s="85"/>
      <c r="GTI14" s="85"/>
      <c r="GTJ14" s="85"/>
      <c r="GTK14" s="85"/>
      <c r="GTL14" s="85"/>
      <c r="GTM14" s="85"/>
      <c r="GTN14" s="85"/>
      <c r="GTO14" s="85"/>
      <c r="GTP14" s="85"/>
      <c r="GTQ14" s="85"/>
      <c r="GTR14" s="85"/>
      <c r="GTS14" s="85"/>
      <c r="GTT14" s="85"/>
      <c r="GTU14" s="85"/>
      <c r="GTV14" s="85"/>
      <c r="GTW14" s="85"/>
      <c r="GTX14" s="85"/>
      <c r="GTY14" s="85"/>
      <c r="GTZ14" s="85"/>
      <c r="GUA14" s="85"/>
      <c r="GUB14" s="85"/>
      <c r="GUC14" s="85"/>
      <c r="GUD14" s="85"/>
      <c r="GUE14" s="85"/>
      <c r="GUF14" s="85"/>
      <c r="GUG14" s="85"/>
      <c r="GUH14" s="85"/>
      <c r="GUI14" s="85"/>
      <c r="GUJ14" s="85"/>
      <c r="GUK14" s="85"/>
      <c r="GUL14" s="85"/>
      <c r="GUM14" s="85"/>
      <c r="GUN14" s="85"/>
      <c r="GUO14" s="85"/>
      <c r="GUP14" s="85"/>
      <c r="GUQ14" s="85"/>
      <c r="GUR14" s="85"/>
      <c r="GUS14" s="85"/>
      <c r="GUT14" s="85"/>
      <c r="GUU14" s="85"/>
      <c r="GUV14" s="85"/>
      <c r="GUW14" s="85"/>
      <c r="GUX14" s="85"/>
      <c r="GUY14" s="85"/>
      <c r="GUZ14" s="85"/>
      <c r="GVA14" s="85"/>
      <c r="GVB14" s="85"/>
      <c r="GVC14" s="85"/>
      <c r="GVD14" s="85"/>
      <c r="GVE14" s="85"/>
      <c r="GVF14" s="85"/>
      <c r="GVG14" s="85"/>
      <c r="GVH14" s="85"/>
      <c r="GVI14" s="85"/>
      <c r="GVJ14" s="85"/>
      <c r="GVK14" s="85"/>
      <c r="GVL14" s="85"/>
      <c r="GVM14" s="85"/>
      <c r="GVN14" s="85"/>
      <c r="GVO14" s="85"/>
      <c r="GVP14" s="85"/>
      <c r="GVQ14" s="85"/>
      <c r="GVR14" s="85"/>
      <c r="GVS14" s="85"/>
      <c r="GVT14" s="85"/>
      <c r="GVU14" s="85"/>
      <c r="GVV14" s="85"/>
      <c r="GVW14" s="85"/>
      <c r="GVX14" s="85"/>
      <c r="GVY14" s="85"/>
      <c r="GVZ14" s="85"/>
      <c r="GWA14" s="85"/>
      <c r="GWB14" s="85"/>
      <c r="GWC14" s="85"/>
      <c r="GWD14" s="85"/>
      <c r="GWE14" s="85"/>
      <c r="GWF14" s="85"/>
      <c r="GWG14" s="85"/>
      <c r="GWH14" s="85"/>
      <c r="GWI14" s="85"/>
      <c r="GWJ14" s="85"/>
      <c r="GWK14" s="85"/>
      <c r="GWL14" s="85"/>
      <c r="GWM14" s="85"/>
      <c r="GWN14" s="85"/>
      <c r="GWO14" s="85"/>
      <c r="GWP14" s="85"/>
      <c r="GWQ14" s="85"/>
      <c r="GWR14" s="85"/>
      <c r="GWS14" s="85"/>
      <c r="GWT14" s="85"/>
      <c r="GWU14" s="85"/>
      <c r="GWV14" s="85"/>
      <c r="GWW14" s="85"/>
      <c r="GWX14" s="85"/>
      <c r="GWY14" s="85"/>
      <c r="GWZ14" s="85"/>
      <c r="GXA14" s="85"/>
      <c r="GXB14" s="85"/>
      <c r="GXC14" s="85"/>
      <c r="GXD14" s="85"/>
      <c r="GXE14" s="85"/>
      <c r="GXF14" s="85"/>
      <c r="GXG14" s="85"/>
      <c r="GXH14" s="85"/>
      <c r="GXI14" s="85"/>
      <c r="GXJ14" s="85"/>
      <c r="GXK14" s="85"/>
      <c r="GXL14" s="85"/>
      <c r="GXM14" s="85"/>
      <c r="GXN14" s="85"/>
      <c r="GXO14" s="85"/>
      <c r="GXP14" s="85"/>
      <c r="GXQ14" s="85"/>
      <c r="GXR14" s="85"/>
      <c r="GXS14" s="85"/>
      <c r="GXT14" s="85"/>
      <c r="GXU14" s="85"/>
      <c r="GXV14" s="85"/>
      <c r="GXW14" s="85"/>
      <c r="GXX14" s="85"/>
      <c r="GXY14" s="85"/>
      <c r="GXZ14" s="85"/>
      <c r="GYA14" s="85"/>
      <c r="GYB14" s="85"/>
      <c r="GYC14" s="85"/>
      <c r="GYD14" s="85"/>
      <c r="GYE14" s="85"/>
      <c r="GYF14" s="85"/>
      <c r="GYG14" s="85"/>
      <c r="GYH14" s="85"/>
      <c r="GYI14" s="85"/>
      <c r="GYJ14" s="85"/>
      <c r="GYK14" s="85"/>
      <c r="GYL14" s="85"/>
      <c r="GYM14" s="85"/>
      <c r="GYN14" s="85"/>
      <c r="GYO14" s="85"/>
      <c r="GYP14" s="85"/>
      <c r="GYQ14" s="85"/>
      <c r="GYR14" s="85"/>
      <c r="GYS14" s="85"/>
      <c r="GYT14" s="85"/>
      <c r="GYU14" s="85"/>
      <c r="GYV14" s="85"/>
      <c r="GYW14" s="85"/>
      <c r="GYX14" s="85"/>
      <c r="GYY14" s="85"/>
      <c r="GYZ14" s="85"/>
      <c r="GZA14" s="85"/>
      <c r="GZB14" s="85"/>
      <c r="GZC14" s="85"/>
      <c r="GZD14" s="85"/>
      <c r="GZE14" s="85"/>
      <c r="GZF14" s="85"/>
      <c r="GZG14" s="85"/>
      <c r="GZH14" s="85"/>
      <c r="GZI14" s="85"/>
      <c r="GZJ14" s="85"/>
      <c r="GZK14" s="85"/>
      <c r="GZL14" s="85"/>
      <c r="GZM14" s="85"/>
      <c r="GZN14" s="85"/>
      <c r="GZO14" s="85"/>
      <c r="GZP14" s="85"/>
      <c r="GZQ14" s="85"/>
      <c r="GZR14" s="85"/>
      <c r="GZS14" s="85"/>
      <c r="GZT14" s="85"/>
      <c r="GZU14" s="85"/>
      <c r="GZV14" s="85"/>
      <c r="GZW14" s="85"/>
      <c r="GZX14" s="85"/>
      <c r="GZY14" s="85"/>
      <c r="GZZ14" s="85"/>
      <c r="HAA14" s="85"/>
      <c r="HAB14" s="85"/>
      <c r="HAC14" s="85"/>
      <c r="HAD14" s="85"/>
      <c r="HAE14" s="85"/>
      <c r="HAF14" s="85"/>
      <c r="HAG14" s="85"/>
      <c r="HAH14" s="85"/>
      <c r="HAI14" s="85"/>
      <c r="HAJ14" s="85"/>
      <c r="HAK14" s="85"/>
      <c r="HAL14" s="85"/>
      <c r="HAM14" s="85"/>
      <c r="HAN14" s="85"/>
      <c r="HAO14" s="85"/>
      <c r="HAP14" s="85"/>
      <c r="HAQ14" s="85"/>
      <c r="HAR14" s="85"/>
      <c r="HAS14" s="85"/>
      <c r="HAT14" s="85"/>
      <c r="HAU14" s="85"/>
      <c r="HAV14" s="85"/>
      <c r="HAW14" s="85"/>
      <c r="HAX14" s="85"/>
      <c r="HAY14" s="85"/>
      <c r="HAZ14" s="85"/>
      <c r="HBA14" s="85"/>
      <c r="HBB14" s="85"/>
      <c r="HBC14" s="85"/>
      <c r="HBD14" s="85"/>
      <c r="HBE14" s="85"/>
      <c r="HBF14" s="85"/>
      <c r="HBG14" s="85"/>
      <c r="HBH14" s="85"/>
      <c r="HBI14" s="85"/>
      <c r="HBJ14" s="85"/>
      <c r="HBK14" s="85"/>
      <c r="HBL14" s="85"/>
      <c r="HBM14" s="85"/>
      <c r="HBN14" s="85"/>
      <c r="HBO14" s="85"/>
      <c r="HBP14" s="85"/>
      <c r="HBQ14" s="85"/>
      <c r="HBR14" s="85"/>
      <c r="HBS14" s="85"/>
      <c r="HBT14" s="85"/>
      <c r="HBU14" s="85"/>
      <c r="HBV14" s="85"/>
      <c r="HBW14" s="85"/>
      <c r="HBX14" s="85"/>
      <c r="HBY14" s="85"/>
      <c r="HBZ14" s="85"/>
      <c r="HCA14" s="85"/>
      <c r="HCB14" s="85"/>
      <c r="HCC14" s="85"/>
      <c r="HCD14" s="85"/>
      <c r="HCE14" s="85"/>
      <c r="HCF14" s="85"/>
      <c r="HCG14" s="85"/>
      <c r="HCH14" s="85"/>
      <c r="HCI14" s="85"/>
      <c r="HCJ14" s="85"/>
      <c r="HCK14" s="85"/>
      <c r="HCL14" s="85"/>
      <c r="HCM14" s="85"/>
      <c r="HCN14" s="85"/>
      <c r="HCO14" s="85"/>
      <c r="HCP14" s="85"/>
      <c r="HCQ14" s="85"/>
      <c r="HCR14" s="85"/>
      <c r="HCS14" s="85"/>
      <c r="HCT14" s="85"/>
      <c r="HCU14" s="85"/>
      <c r="HCV14" s="85"/>
      <c r="HCW14" s="85"/>
      <c r="HCX14" s="85"/>
      <c r="HCY14" s="85"/>
      <c r="HCZ14" s="85"/>
      <c r="HDA14" s="85"/>
      <c r="HDB14" s="85"/>
      <c r="HDC14" s="85"/>
      <c r="HDD14" s="85"/>
      <c r="HDE14" s="85"/>
      <c r="HDF14" s="85"/>
      <c r="HDG14" s="85"/>
      <c r="HDH14" s="85"/>
      <c r="HDI14" s="85"/>
      <c r="HDJ14" s="85"/>
      <c r="HDK14" s="85"/>
      <c r="HDL14" s="85"/>
      <c r="HDM14" s="85"/>
      <c r="HDN14" s="85"/>
      <c r="HDO14" s="85"/>
      <c r="HDP14" s="85"/>
      <c r="HDQ14" s="85"/>
      <c r="HDR14" s="85"/>
      <c r="HDS14" s="85"/>
      <c r="HDT14" s="85"/>
      <c r="HDU14" s="85"/>
      <c r="HDV14" s="85"/>
      <c r="HDW14" s="85"/>
      <c r="HDX14" s="85"/>
      <c r="HDY14" s="85"/>
      <c r="HDZ14" s="85"/>
      <c r="HEA14" s="85"/>
      <c r="HEB14" s="85"/>
      <c r="HEC14" s="85"/>
      <c r="HED14" s="85"/>
      <c r="HEE14" s="85"/>
      <c r="HEF14" s="85"/>
      <c r="HEG14" s="85"/>
      <c r="HEH14" s="85"/>
      <c r="HEI14" s="85"/>
      <c r="HEJ14" s="85"/>
      <c r="HEK14" s="85"/>
      <c r="HEL14" s="85"/>
      <c r="HEM14" s="85"/>
      <c r="HEN14" s="85"/>
      <c r="HEO14" s="85"/>
      <c r="HEP14" s="85"/>
      <c r="HEQ14" s="85"/>
      <c r="HER14" s="85"/>
      <c r="HES14" s="85"/>
      <c r="HET14" s="85"/>
      <c r="HEU14" s="85"/>
      <c r="HEV14" s="85"/>
      <c r="HEW14" s="85"/>
      <c r="HEX14" s="85"/>
      <c r="HEY14" s="85"/>
      <c r="HEZ14" s="85"/>
      <c r="HFA14" s="85"/>
      <c r="HFB14" s="85"/>
      <c r="HFC14" s="85"/>
      <c r="HFD14" s="85"/>
      <c r="HFE14" s="85"/>
      <c r="HFF14" s="85"/>
      <c r="HFG14" s="85"/>
      <c r="HFH14" s="85"/>
      <c r="HFI14" s="85"/>
      <c r="HFJ14" s="85"/>
      <c r="HFK14" s="85"/>
      <c r="HFL14" s="85"/>
      <c r="HFM14" s="85"/>
      <c r="HFN14" s="85"/>
      <c r="HFO14" s="85"/>
      <c r="HFP14" s="85"/>
      <c r="HFQ14" s="85"/>
      <c r="HFR14" s="85"/>
      <c r="HFS14" s="85"/>
      <c r="HFT14" s="85"/>
      <c r="HFU14" s="85"/>
      <c r="HFV14" s="85"/>
      <c r="HFW14" s="85"/>
      <c r="HFX14" s="85"/>
      <c r="HFY14" s="85"/>
      <c r="HFZ14" s="85"/>
      <c r="HGA14" s="85"/>
      <c r="HGB14" s="85"/>
      <c r="HGC14" s="85"/>
      <c r="HGD14" s="85"/>
      <c r="HGE14" s="85"/>
      <c r="HGF14" s="85"/>
      <c r="HGG14" s="85"/>
      <c r="HGH14" s="85"/>
      <c r="HGI14" s="85"/>
      <c r="HGJ14" s="85"/>
      <c r="HGK14" s="85"/>
      <c r="HGL14" s="85"/>
      <c r="HGM14" s="85"/>
      <c r="HGN14" s="85"/>
      <c r="HGO14" s="85"/>
      <c r="HGP14" s="85"/>
      <c r="HGQ14" s="85"/>
      <c r="HGR14" s="85"/>
      <c r="HGS14" s="85"/>
      <c r="HGT14" s="85"/>
      <c r="HGU14" s="85"/>
      <c r="HGV14" s="85"/>
      <c r="HGW14" s="85"/>
      <c r="HGX14" s="85"/>
      <c r="HGY14" s="85"/>
      <c r="HGZ14" s="85"/>
      <c r="HHA14" s="85"/>
      <c r="HHB14" s="85"/>
      <c r="HHC14" s="85"/>
      <c r="HHD14" s="85"/>
      <c r="HHE14" s="85"/>
      <c r="HHF14" s="85"/>
      <c r="HHG14" s="85"/>
      <c r="HHH14" s="85"/>
      <c r="HHI14" s="85"/>
      <c r="HHJ14" s="85"/>
      <c r="HHK14" s="85"/>
      <c r="HHL14" s="85"/>
      <c r="HHM14" s="85"/>
      <c r="HHN14" s="85"/>
      <c r="HHO14" s="85"/>
      <c r="HHP14" s="85"/>
      <c r="HHQ14" s="85"/>
      <c r="HHR14" s="85"/>
      <c r="HHS14" s="85"/>
      <c r="HHT14" s="85"/>
      <c r="HHU14" s="85"/>
      <c r="HHV14" s="85"/>
      <c r="HHW14" s="85"/>
      <c r="HHX14" s="85"/>
      <c r="HHY14" s="85"/>
      <c r="HHZ14" s="85"/>
      <c r="HIA14" s="85"/>
      <c r="HIB14" s="85"/>
      <c r="HIC14" s="85"/>
      <c r="HID14" s="85"/>
      <c r="HIE14" s="85"/>
      <c r="HIF14" s="85"/>
      <c r="HIG14" s="85"/>
      <c r="HIH14" s="85"/>
      <c r="HII14" s="85"/>
      <c r="HIJ14" s="85"/>
      <c r="HIK14" s="85"/>
      <c r="HIL14" s="85"/>
      <c r="HIM14" s="85"/>
      <c r="HIN14" s="85"/>
      <c r="HIO14" s="85"/>
      <c r="HIP14" s="85"/>
      <c r="HIQ14" s="85"/>
      <c r="HIR14" s="85"/>
      <c r="HIS14" s="85"/>
      <c r="HIT14" s="85"/>
      <c r="HIU14" s="85"/>
      <c r="HIV14" s="85"/>
      <c r="HIW14" s="85"/>
      <c r="HIX14" s="85"/>
      <c r="HIY14" s="85"/>
      <c r="HIZ14" s="85"/>
      <c r="HJA14" s="85"/>
      <c r="HJB14" s="85"/>
      <c r="HJC14" s="85"/>
      <c r="HJD14" s="85"/>
      <c r="HJE14" s="85"/>
      <c r="HJF14" s="85"/>
      <c r="HJG14" s="85"/>
      <c r="HJH14" s="85"/>
      <c r="HJI14" s="85"/>
      <c r="HJJ14" s="85"/>
      <c r="HJK14" s="85"/>
      <c r="HJL14" s="85"/>
      <c r="HJM14" s="85"/>
      <c r="HJN14" s="85"/>
      <c r="HJO14" s="85"/>
      <c r="HJP14" s="85"/>
      <c r="HJQ14" s="85"/>
      <c r="HJR14" s="85"/>
      <c r="HJS14" s="85"/>
      <c r="HJT14" s="85"/>
      <c r="HJU14" s="85"/>
      <c r="HJV14" s="85"/>
      <c r="HJW14" s="85"/>
      <c r="HJX14" s="85"/>
      <c r="HJY14" s="85"/>
      <c r="HJZ14" s="85"/>
      <c r="HKA14" s="85"/>
      <c r="HKB14" s="85"/>
      <c r="HKC14" s="85"/>
      <c r="HKD14" s="85"/>
      <c r="HKE14" s="85"/>
      <c r="HKF14" s="85"/>
      <c r="HKG14" s="85"/>
      <c r="HKH14" s="85"/>
      <c r="HKI14" s="85"/>
      <c r="HKJ14" s="85"/>
      <c r="HKK14" s="85"/>
      <c r="HKL14" s="85"/>
      <c r="HKM14" s="85"/>
      <c r="HKN14" s="85"/>
      <c r="HKO14" s="85"/>
      <c r="HKP14" s="85"/>
      <c r="HKQ14" s="85"/>
      <c r="HKR14" s="85"/>
      <c r="HKS14" s="85"/>
      <c r="HKT14" s="85"/>
      <c r="HKU14" s="85"/>
      <c r="HKV14" s="85"/>
      <c r="HKW14" s="85"/>
      <c r="HKX14" s="85"/>
      <c r="HKY14" s="85"/>
      <c r="HKZ14" s="85"/>
      <c r="HLA14" s="85"/>
      <c r="HLB14" s="85"/>
      <c r="HLC14" s="85"/>
      <c r="HLD14" s="85"/>
      <c r="HLE14" s="85"/>
      <c r="HLF14" s="85"/>
      <c r="HLG14" s="85"/>
      <c r="HLH14" s="85"/>
      <c r="HLI14" s="85"/>
      <c r="HLJ14" s="85"/>
      <c r="HLK14" s="85"/>
      <c r="HLL14" s="85"/>
      <c r="HLM14" s="85"/>
      <c r="HLN14" s="85"/>
      <c r="HLO14" s="85"/>
      <c r="HLP14" s="85"/>
      <c r="HLQ14" s="85"/>
      <c r="HLR14" s="85"/>
      <c r="HLS14" s="85"/>
      <c r="HLT14" s="85"/>
      <c r="HLU14" s="85"/>
      <c r="HLV14" s="85"/>
      <c r="HLW14" s="85"/>
      <c r="HLX14" s="85"/>
      <c r="HLY14" s="85"/>
      <c r="HLZ14" s="85"/>
      <c r="HMA14" s="85"/>
      <c r="HMB14" s="85"/>
      <c r="HMC14" s="85"/>
      <c r="HMD14" s="85"/>
      <c r="HME14" s="85"/>
      <c r="HMF14" s="85"/>
      <c r="HMG14" s="85"/>
      <c r="HMH14" s="85"/>
      <c r="HMI14" s="85"/>
      <c r="HMJ14" s="85"/>
      <c r="HMK14" s="85"/>
      <c r="HML14" s="85"/>
      <c r="HMM14" s="85"/>
      <c r="HMN14" s="85"/>
      <c r="HMO14" s="85"/>
      <c r="HMP14" s="85"/>
      <c r="HMQ14" s="85"/>
      <c r="HMR14" s="85"/>
      <c r="HMS14" s="85"/>
      <c r="HMT14" s="85"/>
      <c r="HMU14" s="85"/>
      <c r="HMV14" s="85"/>
      <c r="HMW14" s="85"/>
      <c r="HMX14" s="85"/>
      <c r="HMY14" s="85"/>
      <c r="HMZ14" s="85"/>
      <c r="HNA14" s="85"/>
      <c r="HNB14" s="85"/>
      <c r="HNC14" s="85"/>
      <c r="HND14" s="85"/>
      <c r="HNE14" s="85"/>
      <c r="HNF14" s="85"/>
      <c r="HNG14" s="85"/>
      <c r="HNH14" s="85"/>
      <c r="HNI14" s="85"/>
      <c r="HNJ14" s="85"/>
      <c r="HNK14" s="85"/>
      <c r="HNL14" s="85"/>
      <c r="HNM14" s="85"/>
      <c r="HNN14" s="85"/>
      <c r="HNO14" s="85"/>
      <c r="HNP14" s="85"/>
      <c r="HNQ14" s="85"/>
      <c r="HNR14" s="85"/>
      <c r="HNS14" s="85"/>
      <c r="HNT14" s="85"/>
      <c r="HNU14" s="85"/>
      <c r="HNV14" s="85"/>
      <c r="HNW14" s="85"/>
      <c r="HNX14" s="85"/>
      <c r="HNY14" s="85"/>
      <c r="HNZ14" s="85"/>
      <c r="HOA14" s="85"/>
      <c r="HOB14" s="85"/>
      <c r="HOC14" s="85"/>
      <c r="HOD14" s="85"/>
      <c r="HOE14" s="85"/>
      <c r="HOF14" s="85"/>
      <c r="HOG14" s="85"/>
      <c r="HOH14" s="85"/>
      <c r="HOI14" s="85"/>
      <c r="HOJ14" s="85"/>
      <c r="HOK14" s="85"/>
      <c r="HOL14" s="85"/>
      <c r="HOM14" s="85"/>
      <c r="HON14" s="85"/>
      <c r="HOO14" s="85"/>
      <c r="HOP14" s="85"/>
      <c r="HOQ14" s="85"/>
      <c r="HOR14" s="85"/>
      <c r="HOS14" s="85"/>
      <c r="HOT14" s="85"/>
      <c r="HOU14" s="85"/>
      <c r="HOV14" s="85"/>
      <c r="HOW14" s="85"/>
      <c r="HOX14" s="85"/>
      <c r="HOY14" s="85"/>
      <c r="HOZ14" s="85"/>
      <c r="HPA14" s="85"/>
      <c r="HPB14" s="85"/>
      <c r="HPC14" s="85"/>
      <c r="HPD14" s="85"/>
      <c r="HPE14" s="85"/>
      <c r="HPF14" s="85"/>
      <c r="HPG14" s="85"/>
      <c r="HPH14" s="85"/>
      <c r="HPI14" s="85"/>
      <c r="HPJ14" s="85"/>
      <c r="HPK14" s="85"/>
      <c r="HPL14" s="85"/>
      <c r="HPM14" s="85"/>
      <c r="HPN14" s="85"/>
      <c r="HPO14" s="85"/>
      <c r="HPP14" s="85"/>
      <c r="HPQ14" s="85"/>
      <c r="HPR14" s="85"/>
      <c r="HPS14" s="85"/>
      <c r="HPT14" s="85"/>
      <c r="HPU14" s="85"/>
      <c r="HPV14" s="85"/>
      <c r="HPW14" s="85"/>
      <c r="HPX14" s="85"/>
      <c r="HPY14" s="85"/>
      <c r="HPZ14" s="85"/>
      <c r="HQA14" s="85"/>
      <c r="HQB14" s="85"/>
      <c r="HQC14" s="85"/>
      <c r="HQD14" s="85"/>
      <c r="HQE14" s="85"/>
      <c r="HQF14" s="85"/>
      <c r="HQG14" s="85"/>
      <c r="HQH14" s="85"/>
      <c r="HQI14" s="85"/>
      <c r="HQJ14" s="85"/>
      <c r="HQK14" s="85"/>
      <c r="HQL14" s="85"/>
      <c r="HQM14" s="85"/>
      <c r="HQN14" s="85"/>
      <c r="HQO14" s="85"/>
      <c r="HQP14" s="85"/>
      <c r="HQQ14" s="85"/>
      <c r="HQR14" s="85"/>
      <c r="HQS14" s="85"/>
      <c r="HQT14" s="85"/>
      <c r="HQU14" s="85"/>
      <c r="HQV14" s="85"/>
      <c r="HQW14" s="85"/>
      <c r="HQX14" s="85"/>
      <c r="HQY14" s="85"/>
      <c r="HQZ14" s="85"/>
      <c r="HRA14" s="85"/>
      <c r="HRB14" s="85"/>
      <c r="HRC14" s="85"/>
      <c r="HRD14" s="85"/>
      <c r="HRE14" s="85"/>
      <c r="HRF14" s="85"/>
      <c r="HRG14" s="85"/>
      <c r="HRH14" s="85"/>
      <c r="HRI14" s="85"/>
      <c r="HRJ14" s="85"/>
      <c r="HRK14" s="85"/>
      <c r="HRL14" s="85"/>
      <c r="HRM14" s="85"/>
      <c r="HRN14" s="85"/>
      <c r="HRO14" s="85"/>
      <c r="HRP14" s="85"/>
      <c r="HRQ14" s="85"/>
      <c r="HRR14" s="85"/>
      <c r="HRS14" s="85"/>
      <c r="HRT14" s="85"/>
      <c r="HRU14" s="85"/>
      <c r="HRV14" s="85"/>
      <c r="HRW14" s="85"/>
      <c r="HRX14" s="85"/>
      <c r="HRY14" s="85"/>
      <c r="HRZ14" s="85"/>
      <c r="HSA14" s="85"/>
      <c r="HSB14" s="85"/>
      <c r="HSC14" s="85"/>
      <c r="HSD14" s="85"/>
      <c r="HSE14" s="85"/>
      <c r="HSF14" s="85"/>
      <c r="HSG14" s="85"/>
      <c r="HSH14" s="85"/>
      <c r="HSI14" s="85"/>
      <c r="HSJ14" s="85"/>
      <c r="HSK14" s="85"/>
      <c r="HSL14" s="85"/>
      <c r="HSM14" s="85"/>
      <c r="HSN14" s="85"/>
      <c r="HSO14" s="85"/>
      <c r="HSP14" s="85"/>
      <c r="HSQ14" s="85"/>
      <c r="HSR14" s="85"/>
      <c r="HSS14" s="85"/>
      <c r="HST14" s="85"/>
      <c r="HSU14" s="85"/>
      <c r="HSV14" s="85"/>
      <c r="HSW14" s="85"/>
      <c r="HSX14" s="85"/>
      <c r="HSY14" s="85"/>
      <c r="HSZ14" s="85"/>
      <c r="HTA14" s="85"/>
      <c r="HTB14" s="85"/>
      <c r="HTC14" s="85"/>
      <c r="HTD14" s="85"/>
      <c r="HTE14" s="85"/>
      <c r="HTF14" s="85"/>
      <c r="HTG14" s="85"/>
      <c r="HTH14" s="85"/>
      <c r="HTI14" s="85"/>
      <c r="HTJ14" s="85"/>
      <c r="HTK14" s="85"/>
      <c r="HTL14" s="85"/>
      <c r="HTM14" s="85"/>
      <c r="HTN14" s="85"/>
      <c r="HTO14" s="85"/>
      <c r="HTP14" s="85"/>
      <c r="HTQ14" s="85"/>
      <c r="HTR14" s="85"/>
      <c r="HTS14" s="85"/>
      <c r="HTT14" s="85"/>
      <c r="HTU14" s="85"/>
      <c r="HTV14" s="85"/>
      <c r="HTW14" s="85"/>
      <c r="HTX14" s="85"/>
      <c r="HTY14" s="85"/>
      <c r="HTZ14" s="85"/>
      <c r="HUA14" s="85"/>
      <c r="HUB14" s="85"/>
      <c r="HUC14" s="85"/>
      <c r="HUD14" s="85"/>
      <c r="HUE14" s="85"/>
      <c r="HUF14" s="85"/>
      <c r="HUG14" s="85"/>
      <c r="HUH14" s="85"/>
      <c r="HUI14" s="85"/>
      <c r="HUJ14" s="85"/>
      <c r="HUK14" s="85"/>
      <c r="HUL14" s="85"/>
      <c r="HUM14" s="85"/>
      <c r="HUN14" s="85"/>
      <c r="HUO14" s="85"/>
      <c r="HUP14" s="85"/>
      <c r="HUQ14" s="85"/>
      <c r="HUR14" s="85"/>
      <c r="HUS14" s="85"/>
      <c r="HUT14" s="85"/>
      <c r="HUU14" s="85"/>
      <c r="HUV14" s="85"/>
      <c r="HUW14" s="85"/>
      <c r="HUX14" s="85"/>
      <c r="HUY14" s="85"/>
      <c r="HUZ14" s="85"/>
      <c r="HVA14" s="85"/>
      <c r="HVB14" s="85"/>
      <c r="HVC14" s="85"/>
      <c r="HVD14" s="85"/>
      <c r="HVE14" s="85"/>
      <c r="HVF14" s="85"/>
      <c r="HVG14" s="85"/>
      <c r="HVH14" s="85"/>
      <c r="HVI14" s="85"/>
      <c r="HVJ14" s="85"/>
      <c r="HVK14" s="85"/>
      <c r="HVL14" s="85"/>
      <c r="HVM14" s="85"/>
      <c r="HVN14" s="85"/>
      <c r="HVO14" s="85"/>
      <c r="HVP14" s="85"/>
      <c r="HVQ14" s="85"/>
      <c r="HVR14" s="85"/>
      <c r="HVS14" s="85"/>
      <c r="HVT14" s="85"/>
      <c r="HVU14" s="85"/>
      <c r="HVV14" s="85"/>
      <c r="HVW14" s="85"/>
      <c r="HVX14" s="85"/>
      <c r="HVY14" s="85"/>
      <c r="HVZ14" s="85"/>
      <c r="HWA14" s="85"/>
      <c r="HWB14" s="85"/>
      <c r="HWC14" s="85"/>
      <c r="HWD14" s="85"/>
      <c r="HWE14" s="85"/>
      <c r="HWF14" s="85"/>
      <c r="HWG14" s="85"/>
      <c r="HWH14" s="85"/>
      <c r="HWI14" s="85"/>
      <c r="HWJ14" s="85"/>
      <c r="HWK14" s="85"/>
      <c r="HWL14" s="85"/>
      <c r="HWM14" s="85"/>
      <c r="HWN14" s="85"/>
      <c r="HWO14" s="85"/>
      <c r="HWP14" s="85"/>
      <c r="HWQ14" s="85"/>
      <c r="HWR14" s="85"/>
      <c r="HWS14" s="85"/>
      <c r="HWT14" s="85"/>
      <c r="HWU14" s="85"/>
      <c r="HWV14" s="85"/>
      <c r="HWW14" s="85"/>
      <c r="HWX14" s="85"/>
      <c r="HWY14" s="85"/>
      <c r="HWZ14" s="85"/>
      <c r="HXA14" s="85"/>
      <c r="HXB14" s="85"/>
      <c r="HXC14" s="85"/>
      <c r="HXD14" s="85"/>
      <c r="HXE14" s="85"/>
      <c r="HXF14" s="85"/>
      <c r="HXG14" s="85"/>
      <c r="HXH14" s="85"/>
      <c r="HXI14" s="85"/>
      <c r="HXJ14" s="85"/>
      <c r="HXK14" s="85"/>
      <c r="HXL14" s="85"/>
      <c r="HXM14" s="85"/>
      <c r="HXN14" s="85"/>
      <c r="HXO14" s="85"/>
      <c r="HXP14" s="85"/>
      <c r="HXQ14" s="85"/>
      <c r="HXR14" s="85"/>
      <c r="HXS14" s="85"/>
      <c r="HXT14" s="85"/>
      <c r="HXU14" s="85"/>
      <c r="HXV14" s="85"/>
      <c r="HXW14" s="85"/>
      <c r="HXX14" s="85"/>
      <c r="HXY14" s="85"/>
      <c r="HXZ14" s="85"/>
      <c r="HYA14" s="85"/>
      <c r="HYB14" s="85"/>
      <c r="HYC14" s="85"/>
      <c r="HYD14" s="85"/>
      <c r="HYE14" s="85"/>
      <c r="HYF14" s="85"/>
      <c r="HYG14" s="85"/>
      <c r="HYH14" s="85"/>
      <c r="HYI14" s="85"/>
      <c r="HYJ14" s="85"/>
      <c r="HYK14" s="85"/>
      <c r="HYL14" s="85"/>
      <c r="HYM14" s="85"/>
      <c r="HYN14" s="85"/>
      <c r="HYO14" s="85"/>
      <c r="HYP14" s="85"/>
      <c r="HYQ14" s="85"/>
      <c r="HYR14" s="85"/>
      <c r="HYS14" s="85"/>
      <c r="HYT14" s="85"/>
      <c r="HYU14" s="85"/>
      <c r="HYV14" s="85"/>
      <c r="HYW14" s="85"/>
      <c r="HYX14" s="85"/>
      <c r="HYY14" s="85"/>
      <c r="HYZ14" s="85"/>
      <c r="HZA14" s="85"/>
      <c r="HZB14" s="85"/>
      <c r="HZC14" s="85"/>
      <c r="HZD14" s="85"/>
      <c r="HZE14" s="85"/>
      <c r="HZF14" s="85"/>
      <c r="HZG14" s="85"/>
      <c r="HZH14" s="85"/>
      <c r="HZI14" s="85"/>
      <c r="HZJ14" s="85"/>
      <c r="HZK14" s="85"/>
      <c r="HZL14" s="85"/>
      <c r="HZM14" s="85"/>
      <c r="HZN14" s="85"/>
      <c r="HZO14" s="85"/>
      <c r="HZP14" s="85"/>
      <c r="HZQ14" s="85"/>
      <c r="HZR14" s="85"/>
      <c r="HZS14" s="85"/>
      <c r="HZT14" s="85"/>
      <c r="HZU14" s="85"/>
      <c r="HZV14" s="85"/>
      <c r="HZW14" s="85"/>
      <c r="HZX14" s="85"/>
      <c r="HZY14" s="85"/>
      <c r="HZZ14" s="85"/>
      <c r="IAA14" s="85"/>
      <c r="IAB14" s="85"/>
      <c r="IAC14" s="85"/>
      <c r="IAD14" s="85"/>
      <c r="IAE14" s="85"/>
      <c r="IAF14" s="85"/>
      <c r="IAG14" s="85"/>
      <c r="IAH14" s="85"/>
      <c r="IAI14" s="85"/>
      <c r="IAJ14" s="85"/>
      <c r="IAK14" s="85"/>
      <c r="IAL14" s="85"/>
      <c r="IAM14" s="85"/>
      <c r="IAN14" s="85"/>
      <c r="IAO14" s="85"/>
      <c r="IAP14" s="85"/>
      <c r="IAQ14" s="85"/>
      <c r="IAR14" s="85"/>
      <c r="IAS14" s="85"/>
      <c r="IAT14" s="85"/>
      <c r="IAU14" s="85"/>
      <c r="IAV14" s="85"/>
      <c r="IAW14" s="85"/>
      <c r="IAX14" s="85"/>
      <c r="IAY14" s="85"/>
      <c r="IAZ14" s="85"/>
      <c r="IBA14" s="85"/>
      <c r="IBB14" s="85"/>
      <c r="IBC14" s="85"/>
      <c r="IBD14" s="85"/>
      <c r="IBE14" s="85"/>
      <c r="IBF14" s="85"/>
      <c r="IBG14" s="85"/>
      <c r="IBH14" s="85"/>
      <c r="IBI14" s="85"/>
      <c r="IBJ14" s="85"/>
      <c r="IBK14" s="85"/>
      <c r="IBL14" s="85"/>
      <c r="IBM14" s="85"/>
      <c r="IBN14" s="85"/>
      <c r="IBO14" s="85"/>
      <c r="IBP14" s="85"/>
      <c r="IBQ14" s="85"/>
      <c r="IBR14" s="85"/>
      <c r="IBS14" s="85"/>
      <c r="IBT14" s="85"/>
      <c r="IBU14" s="85"/>
      <c r="IBV14" s="85"/>
      <c r="IBW14" s="85"/>
      <c r="IBX14" s="85"/>
      <c r="IBY14" s="85"/>
      <c r="IBZ14" s="85"/>
      <c r="ICA14" s="85"/>
      <c r="ICB14" s="85"/>
      <c r="ICC14" s="85"/>
      <c r="ICD14" s="85"/>
      <c r="ICE14" s="85"/>
      <c r="ICF14" s="85"/>
      <c r="ICG14" s="85"/>
      <c r="ICH14" s="85"/>
      <c r="ICI14" s="85"/>
      <c r="ICJ14" s="85"/>
      <c r="ICK14" s="85"/>
      <c r="ICL14" s="85"/>
      <c r="ICM14" s="85"/>
      <c r="ICN14" s="85"/>
      <c r="ICO14" s="85"/>
      <c r="ICP14" s="85"/>
      <c r="ICQ14" s="85"/>
      <c r="ICR14" s="85"/>
      <c r="ICS14" s="85"/>
      <c r="ICT14" s="85"/>
      <c r="ICU14" s="85"/>
      <c r="ICV14" s="85"/>
      <c r="ICW14" s="85"/>
      <c r="ICX14" s="85"/>
      <c r="ICY14" s="85"/>
      <c r="ICZ14" s="85"/>
      <c r="IDA14" s="85"/>
      <c r="IDB14" s="85"/>
      <c r="IDC14" s="85"/>
      <c r="IDD14" s="85"/>
      <c r="IDE14" s="85"/>
      <c r="IDF14" s="85"/>
      <c r="IDG14" s="85"/>
      <c r="IDH14" s="85"/>
      <c r="IDI14" s="85"/>
      <c r="IDJ14" s="85"/>
      <c r="IDK14" s="85"/>
      <c r="IDL14" s="85"/>
      <c r="IDM14" s="85"/>
      <c r="IDN14" s="85"/>
      <c r="IDO14" s="85"/>
      <c r="IDP14" s="85"/>
      <c r="IDQ14" s="85"/>
      <c r="IDR14" s="85"/>
      <c r="IDS14" s="85"/>
      <c r="IDT14" s="85"/>
      <c r="IDU14" s="85"/>
      <c r="IDV14" s="85"/>
      <c r="IDW14" s="85"/>
      <c r="IDX14" s="85"/>
      <c r="IDY14" s="85"/>
      <c r="IDZ14" s="85"/>
      <c r="IEA14" s="85"/>
      <c r="IEB14" s="85"/>
      <c r="IEC14" s="85"/>
      <c r="IED14" s="85"/>
      <c r="IEE14" s="85"/>
      <c r="IEF14" s="85"/>
      <c r="IEG14" s="85"/>
      <c r="IEH14" s="85"/>
      <c r="IEI14" s="85"/>
      <c r="IEJ14" s="85"/>
      <c r="IEK14" s="85"/>
      <c r="IEL14" s="85"/>
      <c r="IEM14" s="85"/>
      <c r="IEN14" s="85"/>
      <c r="IEO14" s="85"/>
      <c r="IEP14" s="85"/>
      <c r="IEQ14" s="85"/>
      <c r="IER14" s="85"/>
      <c r="IES14" s="85"/>
      <c r="IET14" s="85"/>
      <c r="IEU14" s="85"/>
      <c r="IEV14" s="85"/>
      <c r="IEW14" s="85"/>
      <c r="IEX14" s="85"/>
      <c r="IEY14" s="85"/>
      <c r="IEZ14" s="85"/>
      <c r="IFA14" s="85"/>
      <c r="IFB14" s="85"/>
      <c r="IFC14" s="85"/>
      <c r="IFD14" s="85"/>
      <c r="IFE14" s="85"/>
      <c r="IFF14" s="85"/>
      <c r="IFG14" s="85"/>
      <c r="IFH14" s="85"/>
      <c r="IFI14" s="85"/>
      <c r="IFJ14" s="85"/>
      <c r="IFK14" s="85"/>
      <c r="IFL14" s="85"/>
      <c r="IFM14" s="85"/>
      <c r="IFN14" s="85"/>
      <c r="IFO14" s="85"/>
      <c r="IFP14" s="85"/>
      <c r="IFQ14" s="85"/>
      <c r="IFR14" s="85"/>
      <c r="IFS14" s="85"/>
      <c r="IFT14" s="85"/>
      <c r="IFU14" s="85"/>
      <c r="IFV14" s="85"/>
      <c r="IFW14" s="85"/>
      <c r="IFX14" s="85"/>
      <c r="IFY14" s="85"/>
      <c r="IFZ14" s="85"/>
      <c r="IGA14" s="85"/>
      <c r="IGB14" s="85"/>
      <c r="IGC14" s="85"/>
      <c r="IGD14" s="85"/>
      <c r="IGE14" s="85"/>
      <c r="IGF14" s="85"/>
      <c r="IGG14" s="85"/>
      <c r="IGH14" s="85"/>
      <c r="IGI14" s="85"/>
      <c r="IGJ14" s="85"/>
      <c r="IGK14" s="85"/>
      <c r="IGL14" s="85"/>
      <c r="IGM14" s="85"/>
      <c r="IGN14" s="85"/>
      <c r="IGO14" s="85"/>
      <c r="IGP14" s="85"/>
      <c r="IGQ14" s="85"/>
      <c r="IGR14" s="85"/>
      <c r="IGS14" s="85"/>
      <c r="IGT14" s="85"/>
      <c r="IGU14" s="85"/>
      <c r="IGV14" s="85"/>
      <c r="IGW14" s="85"/>
      <c r="IGX14" s="85"/>
      <c r="IGY14" s="85"/>
      <c r="IGZ14" s="85"/>
      <c r="IHA14" s="85"/>
      <c r="IHB14" s="85"/>
      <c r="IHC14" s="85"/>
      <c r="IHD14" s="85"/>
      <c r="IHE14" s="85"/>
      <c r="IHF14" s="85"/>
      <c r="IHG14" s="85"/>
      <c r="IHH14" s="85"/>
      <c r="IHI14" s="85"/>
      <c r="IHJ14" s="85"/>
      <c r="IHK14" s="85"/>
      <c r="IHL14" s="85"/>
      <c r="IHM14" s="85"/>
      <c r="IHN14" s="85"/>
      <c r="IHO14" s="85"/>
      <c r="IHP14" s="85"/>
      <c r="IHQ14" s="85"/>
      <c r="IHR14" s="85"/>
      <c r="IHS14" s="85"/>
      <c r="IHT14" s="85"/>
      <c r="IHU14" s="85"/>
      <c r="IHV14" s="85"/>
      <c r="IHW14" s="85"/>
      <c r="IHX14" s="85"/>
      <c r="IHY14" s="85"/>
      <c r="IHZ14" s="85"/>
      <c r="IIA14" s="85"/>
      <c r="IIB14" s="85"/>
      <c r="IIC14" s="85"/>
      <c r="IID14" s="85"/>
      <c r="IIE14" s="85"/>
      <c r="IIF14" s="85"/>
      <c r="IIG14" s="85"/>
      <c r="IIH14" s="85"/>
      <c r="III14" s="85"/>
      <c r="IIJ14" s="85"/>
      <c r="IIK14" s="85"/>
      <c r="IIL14" s="85"/>
      <c r="IIM14" s="85"/>
      <c r="IIN14" s="85"/>
      <c r="IIO14" s="85"/>
      <c r="IIP14" s="85"/>
      <c r="IIQ14" s="85"/>
      <c r="IIR14" s="85"/>
      <c r="IIS14" s="85"/>
      <c r="IIT14" s="85"/>
      <c r="IIU14" s="85"/>
      <c r="IIV14" s="85"/>
      <c r="IIW14" s="85"/>
      <c r="IIX14" s="85"/>
      <c r="IIY14" s="85"/>
      <c r="IIZ14" s="85"/>
      <c r="IJA14" s="85"/>
      <c r="IJB14" s="85"/>
      <c r="IJC14" s="85"/>
      <c r="IJD14" s="85"/>
      <c r="IJE14" s="85"/>
      <c r="IJF14" s="85"/>
      <c r="IJG14" s="85"/>
      <c r="IJH14" s="85"/>
      <c r="IJI14" s="85"/>
      <c r="IJJ14" s="85"/>
      <c r="IJK14" s="85"/>
      <c r="IJL14" s="85"/>
      <c r="IJM14" s="85"/>
      <c r="IJN14" s="85"/>
      <c r="IJO14" s="85"/>
      <c r="IJP14" s="85"/>
      <c r="IJQ14" s="85"/>
      <c r="IJR14" s="85"/>
      <c r="IJS14" s="85"/>
      <c r="IJT14" s="85"/>
      <c r="IJU14" s="85"/>
      <c r="IJV14" s="85"/>
      <c r="IJW14" s="85"/>
      <c r="IJX14" s="85"/>
      <c r="IJY14" s="85"/>
      <c r="IJZ14" s="85"/>
      <c r="IKA14" s="85"/>
      <c r="IKB14" s="85"/>
      <c r="IKC14" s="85"/>
      <c r="IKD14" s="85"/>
      <c r="IKE14" s="85"/>
      <c r="IKF14" s="85"/>
      <c r="IKG14" s="85"/>
      <c r="IKH14" s="85"/>
      <c r="IKI14" s="85"/>
      <c r="IKJ14" s="85"/>
      <c r="IKK14" s="85"/>
      <c r="IKL14" s="85"/>
      <c r="IKM14" s="85"/>
      <c r="IKN14" s="85"/>
      <c r="IKO14" s="85"/>
      <c r="IKP14" s="85"/>
      <c r="IKQ14" s="85"/>
      <c r="IKR14" s="85"/>
      <c r="IKS14" s="85"/>
      <c r="IKT14" s="85"/>
      <c r="IKU14" s="85"/>
      <c r="IKV14" s="85"/>
      <c r="IKW14" s="85"/>
      <c r="IKX14" s="85"/>
      <c r="IKY14" s="85"/>
      <c r="IKZ14" s="85"/>
      <c r="ILA14" s="85"/>
      <c r="ILB14" s="85"/>
      <c r="ILC14" s="85"/>
      <c r="ILD14" s="85"/>
      <c r="ILE14" s="85"/>
      <c r="ILF14" s="85"/>
      <c r="ILG14" s="85"/>
      <c r="ILH14" s="85"/>
      <c r="ILI14" s="85"/>
      <c r="ILJ14" s="85"/>
      <c r="ILK14" s="85"/>
      <c r="ILL14" s="85"/>
      <c r="ILM14" s="85"/>
      <c r="ILN14" s="85"/>
      <c r="ILO14" s="85"/>
      <c r="ILP14" s="85"/>
      <c r="ILQ14" s="85"/>
      <c r="ILR14" s="85"/>
      <c r="ILS14" s="85"/>
      <c r="ILT14" s="85"/>
      <c r="ILU14" s="85"/>
      <c r="ILV14" s="85"/>
      <c r="ILW14" s="85"/>
      <c r="ILX14" s="85"/>
      <c r="ILY14" s="85"/>
      <c r="ILZ14" s="85"/>
      <c r="IMA14" s="85"/>
      <c r="IMB14" s="85"/>
      <c r="IMC14" s="85"/>
      <c r="IMD14" s="85"/>
      <c r="IME14" s="85"/>
      <c r="IMF14" s="85"/>
      <c r="IMG14" s="85"/>
      <c r="IMH14" s="85"/>
      <c r="IMI14" s="85"/>
      <c r="IMJ14" s="85"/>
      <c r="IMK14" s="85"/>
      <c r="IML14" s="85"/>
      <c r="IMM14" s="85"/>
      <c r="IMN14" s="85"/>
      <c r="IMO14" s="85"/>
      <c r="IMP14" s="85"/>
      <c r="IMQ14" s="85"/>
      <c r="IMR14" s="85"/>
      <c r="IMS14" s="85"/>
      <c r="IMT14" s="85"/>
      <c r="IMU14" s="85"/>
      <c r="IMV14" s="85"/>
      <c r="IMW14" s="85"/>
      <c r="IMX14" s="85"/>
      <c r="IMY14" s="85"/>
      <c r="IMZ14" s="85"/>
      <c r="INA14" s="85"/>
      <c r="INB14" s="85"/>
      <c r="INC14" s="85"/>
      <c r="IND14" s="85"/>
      <c r="INE14" s="85"/>
      <c r="INF14" s="85"/>
      <c r="ING14" s="85"/>
      <c r="INH14" s="85"/>
      <c r="INI14" s="85"/>
      <c r="INJ14" s="85"/>
      <c r="INK14" s="85"/>
      <c r="INL14" s="85"/>
      <c r="INM14" s="85"/>
      <c r="INN14" s="85"/>
      <c r="INO14" s="85"/>
      <c r="INP14" s="85"/>
      <c r="INQ14" s="85"/>
      <c r="INR14" s="85"/>
      <c r="INS14" s="85"/>
      <c r="INT14" s="85"/>
      <c r="INU14" s="85"/>
      <c r="INV14" s="85"/>
      <c r="INW14" s="85"/>
      <c r="INX14" s="85"/>
      <c r="INY14" s="85"/>
      <c r="INZ14" s="85"/>
      <c r="IOA14" s="85"/>
      <c r="IOB14" s="85"/>
      <c r="IOC14" s="85"/>
      <c r="IOD14" s="85"/>
      <c r="IOE14" s="85"/>
      <c r="IOF14" s="85"/>
      <c r="IOG14" s="85"/>
      <c r="IOH14" s="85"/>
      <c r="IOI14" s="85"/>
      <c r="IOJ14" s="85"/>
      <c r="IOK14" s="85"/>
      <c r="IOL14" s="85"/>
      <c r="IOM14" s="85"/>
      <c r="ION14" s="85"/>
      <c r="IOO14" s="85"/>
      <c r="IOP14" s="85"/>
      <c r="IOQ14" s="85"/>
      <c r="IOR14" s="85"/>
      <c r="IOS14" s="85"/>
      <c r="IOT14" s="85"/>
      <c r="IOU14" s="85"/>
      <c r="IOV14" s="85"/>
      <c r="IOW14" s="85"/>
      <c r="IOX14" s="85"/>
      <c r="IOY14" s="85"/>
      <c r="IOZ14" s="85"/>
      <c r="IPA14" s="85"/>
      <c r="IPB14" s="85"/>
      <c r="IPC14" s="85"/>
      <c r="IPD14" s="85"/>
      <c r="IPE14" s="85"/>
      <c r="IPF14" s="85"/>
      <c r="IPG14" s="85"/>
      <c r="IPH14" s="85"/>
      <c r="IPI14" s="85"/>
      <c r="IPJ14" s="85"/>
      <c r="IPK14" s="85"/>
      <c r="IPL14" s="85"/>
      <c r="IPM14" s="85"/>
      <c r="IPN14" s="85"/>
      <c r="IPO14" s="85"/>
      <c r="IPP14" s="85"/>
      <c r="IPQ14" s="85"/>
      <c r="IPR14" s="85"/>
      <c r="IPS14" s="85"/>
      <c r="IPT14" s="85"/>
      <c r="IPU14" s="85"/>
      <c r="IPV14" s="85"/>
      <c r="IPW14" s="85"/>
      <c r="IPX14" s="85"/>
      <c r="IPY14" s="85"/>
      <c r="IPZ14" s="85"/>
      <c r="IQA14" s="85"/>
      <c r="IQB14" s="85"/>
      <c r="IQC14" s="85"/>
      <c r="IQD14" s="85"/>
      <c r="IQE14" s="85"/>
      <c r="IQF14" s="85"/>
      <c r="IQG14" s="85"/>
      <c r="IQH14" s="85"/>
      <c r="IQI14" s="85"/>
      <c r="IQJ14" s="85"/>
      <c r="IQK14" s="85"/>
      <c r="IQL14" s="85"/>
      <c r="IQM14" s="85"/>
      <c r="IQN14" s="85"/>
      <c r="IQO14" s="85"/>
      <c r="IQP14" s="85"/>
      <c r="IQQ14" s="85"/>
      <c r="IQR14" s="85"/>
      <c r="IQS14" s="85"/>
      <c r="IQT14" s="85"/>
      <c r="IQU14" s="85"/>
      <c r="IQV14" s="85"/>
      <c r="IQW14" s="85"/>
      <c r="IQX14" s="85"/>
      <c r="IQY14" s="85"/>
      <c r="IQZ14" s="85"/>
      <c r="IRA14" s="85"/>
      <c r="IRB14" s="85"/>
      <c r="IRC14" s="85"/>
      <c r="IRD14" s="85"/>
      <c r="IRE14" s="85"/>
      <c r="IRF14" s="85"/>
      <c r="IRG14" s="85"/>
      <c r="IRH14" s="85"/>
      <c r="IRI14" s="85"/>
      <c r="IRJ14" s="85"/>
      <c r="IRK14" s="85"/>
      <c r="IRL14" s="85"/>
      <c r="IRM14" s="85"/>
      <c r="IRN14" s="85"/>
      <c r="IRO14" s="85"/>
      <c r="IRP14" s="85"/>
      <c r="IRQ14" s="85"/>
      <c r="IRR14" s="85"/>
      <c r="IRS14" s="85"/>
      <c r="IRT14" s="85"/>
      <c r="IRU14" s="85"/>
      <c r="IRV14" s="85"/>
      <c r="IRW14" s="85"/>
      <c r="IRX14" s="85"/>
      <c r="IRY14" s="85"/>
      <c r="IRZ14" s="85"/>
      <c r="ISA14" s="85"/>
      <c r="ISB14" s="85"/>
      <c r="ISC14" s="85"/>
      <c r="ISD14" s="85"/>
      <c r="ISE14" s="85"/>
      <c r="ISF14" s="85"/>
      <c r="ISG14" s="85"/>
      <c r="ISH14" s="85"/>
      <c r="ISI14" s="85"/>
      <c r="ISJ14" s="85"/>
      <c r="ISK14" s="85"/>
      <c r="ISL14" s="85"/>
      <c r="ISM14" s="85"/>
      <c r="ISN14" s="85"/>
      <c r="ISO14" s="85"/>
      <c r="ISP14" s="85"/>
      <c r="ISQ14" s="85"/>
      <c r="ISR14" s="85"/>
      <c r="ISS14" s="85"/>
      <c r="IST14" s="85"/>
      <c r="ISU14" s="85"/>
      <c r="ISV14" s="85"/>
      <c r="ISW14" s="85"/>
      <c r="ISX14" s="85"/>
      <c r="ISY14" s="85"/>
      <c r="ISZ14" s="85"/>
      <c r="ITA14" s="85"/>
      <c r="ITB14" s="85"/>
      <c r="ITC14" s="85"/>
      <c r="ITD14" s="85"/>
      <c r="ITE14" s="85"/>
      <c r="ITF14" s="85"/>
      <c r="ITG14" s="85"/>
      <c r="ITH14" s="85"/>
      <c r="ITI14" s="85"/>
      <c r="ITJ14" s="85"/>
      <c r="ITK14" s="85"/>
      <c r="ITL14" s="85"/>
      <c r="ITM14" s="85"/>
      <c r="ITN14" s="85"/>
      <c r="ITO14" s="85"/>
      <c r="ITP14" s="85"/>
      <c r="ITQ14" s="85"/>
      <c r="ITR14" s="85"/>
      <c r="ITS14" s="85"/>
      <c r="ITT14" s="85"/>
      <c r="ITU14" s="85"/>
      <c r="ITV14" s="85"/>
      <c r="ITW14" s="85"/>
      <c r="ITX14" s="85"/>
      <c r="ITY14" s="85"/>
      <c r="ITZ14" s="85"/>
      <c r="IUA14" s="85"/>
      <c r="IUB14" s="85"/>
      <c r="IUC14" s="85"/>
      <c r="IUD14" s="85"/>
      <c r="IUE14" s="85"/>
      <c r="IUF14" s="85"/>
      <c r="IUG14" s="85"/>
      <c r="IUH14" s="85"/>
      <c r="IUI14" s="85"/>
      <c r="IUJ14" s="85"/>
      <c r="IUK14" s="85"/>
      <c r="IUL14" s="85"/>
      <c r="IUM14" s="85"/>
      <c r="IUN14" s="85"/>
      <c r="IUO14" s="85"/>
      <c r="IUP14" s="85"/>
      <c r="IUQ14" s="85"/>
      <c r="IUR14" s="85"/>
      <c r="IUS14" s="85"/>
      <c r="IUT14" s="85"/>
      <c r="IUU14" s="85"/>
      <c r="IUV14" s="85"/>
      <c r="IUW14" s="85"/>
      <c r="IUX14" s="85"/>
      <c r="IUY14" s="85"/>
      <c r="IUZ14" s="85"/>
      <c r="IVA14" s="85"/>
      <c r="IVB14" s="85"/>
      <c r="IVC14" s="85"/>
      <c r="IVD14" s="85"/>
      <c r="IVE14" s="85"/>
      <c r="IVF14" s="85"/>
      <c r="IVG14" s="85"/>
      <c r="IVH14" s="85"/>
      <c r="IVI14" s="85"/>
      <c r="IVJ14" s="85"/>
      <c r="IVK14" s="85"/>
      <c r="IVL14" s="85"/>
      <c r="IVM14" s="85"/>
      <c r="IVN14" s="85"/>
      <c r="IVO14" s="85"/>
      <c r="IVP14" s="85"/>
      <c r="IVQ14" s="85"/>
      <c r="IVR14" s="85"/>
      <c r="IVS14" s="85"/>
      <c r="IVT14" s="85"/>
      <c r="IVU14" s="85"/>
      <c r="IVV14" s="85"/>
      <c r="IVW14" s="85"/>
      <c r="IVX14" s="85"/>
      <c r="IVY14" s="85"/>
      <c r="IVZ14" s="85"/>
      <c r="IWA14" s="85"/>
      <c r="IWB14" s="85"/>
      <c r="IWC14" s="85"/>
      <c r="IWD14" s="85"/>
      <c r="IWE14" s="85"/>
      <c r="IWF14" s="85"/>
      <c r="IWG14" s="85"/>
      <c r="IWH14" s="85"/>
      <c r="IWI14" s="85"/>
      <c r="IWJ14" s="85"/>
      <c r="IWK14" s="85"/>
      <c r="IWL14" s="85"/>
      <c r="IWM14" s="85"/>
      <c r="IWN14" s="85"/>
      <c r="IWO14" s="85"/>
      <c r="IWP14" s="85"/>
      <c r="IWQ14" s="85"/>
      <c r="IWR14" s="85"/>
      <c r="IWS14" s="85"/>
      <c r="IWT14" s="85"/>
      <c r="IWU14" s="85"/>
      <c r="IWV14" s="85"/>
      <c r="IWW14" s="85"/>
      <c r="IWX14" s="85"/>
      <c r="IWY14" s="85"/>
      <c r="IWZ14" s="85"/>
      <c r="IXA14" s="85"/>
      <c r="IXB14" s="85"/>
      <c r="IXC14" s="85"/>
      <c r="IXD14" s="85"/>
      <c r="IXE14" s="85"/>
      <c r="IXF14" s="85"/>
      <c r="IXG14" s="85"/>
      <c r="IXH14" s="85"/>
      <c r="IXI14" s="85"/>
      <c r="IXJ14" s="85"/>
      <c r="IXK14" s="85"/>
      <c r="IXL14" s="85"/>
      <c r="IXM14" s="85"/>
      <c r="IXN14" s="85"/>
      <c r="IXO14" s="85"/>
      <c r="IXP14" s="85"/>
      <c r="IXQ14" s="85"/>
      <c r="IXR14" s="85"/>
      <c r="IXS14" s="85"/>
      <c r="IXT14" s="85"/>
      <c r="IXU14" s="85"/>
      <c r="IXV14" s="85"/>
      <c r="IXW14" s="85"/>
      <c r="IXX14" s="85"/>
      <c r="IXY14" s="85"/>
      <c r="IXZ14" s="85"/>
      <c r="IYA14" s="85"/>
      <c r="IYB14" s="85"/>
      <c r="IYC14" s="85"/>
      <c r="IYD14" s="85"/>
      <c r="IYE14" s="85"/>
      <c r="IYF14" s="85"/>
      <c r="IYG14" s="85"/>
      <c r="IYH14" s="85"/>
      <c r="IYI14" s="85"/>
      <c r="IYJ14" s="85"/>
      <c r="IYK14" s="85"/>
      <c r="IYL14" s="85"/>
      <c r="IYM14" s="85"/>
      <c r="IYN14" s="85"/>
      <c r="IYO14" s="85"/>
      <c r="IYP14" s="85"/>
      <c r="IYQ14" s="85"/>
      <c r="IYR14" s="85"/>
      <c r="IYS14" s="85"/>
      <c r="IYT14" s="85"/>
      <c r="IYU14" s="85"/>
      <c r="IYV14" s="85"/>
      <c r="IYW14" s="85"/>
      <c r="IYX14" s="85"/>
      <c r="IYY14" s="85"/>
      <c r="IYZ14" s="85"/>
      <c r="IZA14" s="85"/>
      <c r="IZB14" s="85"/>
      <c r="IZC14" s="85"/>
      <c r="IZD14" s="85"/>
      <c r="IZE14" s="85"/>
      <c r="IZF14" s="85"/>
      <c r="IZG14" s="85"/>
      <c r="IZH14" s="85"/>
      <c r="IZI14" s="85"/>
      <c r="IZJ14" s="85"/>
      <c r="IZK14" s="85"/>
      <c r="IZL14" s="85"/>
      <c r="IZM14" s="85"/>
      <c r="IZN14" s="85"/>
      <c r="IZO14" s="85"/>
      <c r="IZP14" s="85"/>
      <c r="IZQ14" s="85"/>
      <c r="IZR14" s="85"/>
      <c r="IZS14" s="85"/>
      <c r="IZT14" s="85"/>
      <c r="IZU14" s="85"/>
      <c r="IZV14" s="85"/>
      <c r="IZW14" s="85"/>
      <c r="IZX14" s="85"/>
      <c r="IZY14" s="85"/>
      <c r="IZZ14" s="85"/>
      <c r="JAA14" s="85"/>
      <c r="JAB14" s="85"/>
      <c r="JAC14" s="85"/>
      <c r="JAD14" s="85"/>
      <c r="JAE14" s="85"/>
      <c r="JAF14" s="85"/>
      <c r="JAG14" s="85"/>
      <c r="JAH14" s="85"/>
      <c r="JAI14" s="85"/>
      <c r="JAJ14" s="85"/>
      <c r="JAK14" s="85"/>
      <c r="JAL14" s="85"/>
      <c r="JAM14" s="85"/>
      <c r="JAN14" s="85"/>
      <c r="JAO14" s="85"/>
      <c r="JAP14" s="85"/>
      <c r="JAQ14" s="85"/>
      <c r="JAR14" s="85"/>
      <c r="JAS14" s="85"/>
      <c r="JAT14" s="85"/>
      <c r="JAU14" s="85"/>
      <c r="JAV14" s="85"/>
      <c r="JAW14" s="85"/>
      <c r="JAX14" s="85"/>
      <c r="JAY14" s="85"/>
      <c r="JAZ14" s="85"/>
      <c r="JBA14" s="85"/>
      <c r="JBB14" s="85"/>
      <c r="JBC14" s="85"/>
      <c r="JBD14" s="85"/>
      <c r="JBE14" s="85"/>
      <c r="JBF14" s="85"/>
      <c r="JBG14" s="85"/>
      <c r="JBH14" s="85"/>
      <c r="JBI14" s="85"/>
      <c r="JBJ14" s="85"/>
      <c r="JBK14" s="85"/>
      <c r="JBL14" s="85"/>
      <c r="JBM14" s="85"/>
      <c r="JBN14" s="85"/>
      <c r="JBO14" s="85"/>
      <c r="JBP14" s="85"/>
      <c r="JBQ14" s="85"/>
      <c r="JBR14" s="85"/>
      <c r="JBS14" s="85"/>
      <c r="JBT14" s="85"/>
      <c r="JBU14" s="85"/>
      <c r="JBV14" s="85"/>
      <c r="JBW14" s="85"/>
      <c r="JBX14" s="85"/>
      <c r="JBY14" s="85"/>
      <c r="JBZ14" s="85"/>
      <c r="JCA14" s="85"/>
      <c r="JCB14" s="85"/>
      <c r="JCC14" s="85"/>
      <c r="JCD14" s="85"/>
      <c r="JCE14" s="85"/>
      <c r="JCF14" s="85"/>
      <c r="JCG14" s="85"/>
      <c r="JCH14" s="85"/>
      <c r="JCI14" s="85"/>
      <c r="JCJ14" s="85"/>
      <c r="JCK14" s="85"/>
      <c r="JCL14" s="85"/>
      <c r="JCM14" s="85"/>
      <c r="JCN14" s="85"/>
      <c r="JCO14" s="85"/>
      <c r="JCP14" s="85"/>
      <c r="JCQ14" s="85"/>
      <c r="JCR14" s="85"/>
      <c r="JCS14" s="85"/>
      <c r="JCT14" s="85"/>
      <c r="JCU14" s="85"/>
      <c r="JCV14" s="85"/>
      <c r="JCW14" s="85"/>
      <c r="JCX14" s="85"/>
      <c r="JCY14" s="85"/>
      <c r="JCZ14" s="85"/>
      <c r="JDA14" s="85"/>
      <c r="JDB14" s="85"/>
      <c r="JDC14" s="85"/>
      <c r="JDD14" s="85"/>
      <c r="JDE14" s="85"/>
      <c r="JDF14" s="85"/>
      <c r="JDG14" s="85"/>
      <c r="JDH14" s="85"/>
      <c r="JDI14" s="85"/>
      <c r="JDJ14" s="85"/>
      <c r="JDK14" s="85"/>
      <c r="JDL14" s="85"/>
      <c r="JDM14" s="85"/>
      <c r="JDN14" s="85"/>
      <c r="JDO14" s="85"/>
      <c r="JDP14" s="85"/>
      <c r="JDQ14" s="85"/>
      <c r="JDR14" s="85"/>
      <c r="JDS14" s="85"/>
      <c r="JDT14" s="85"/>
      <c r="JDU14" s="85"/>
      <c r="JDV14" s="85"/>
      <c r="JDW14" s="85"/>
      <c r="JDX14" s="85"/>
      <c r="JDY14" s="85"/>
      <c r="JDZ14" s="85"/>
      <c r="JEA14" s="85"/>
      <c r="JEB14" s="85"/>
      <c r="JEC14" s="85"/>
      <c r="JED14" s="85"/>
      <c r="JEE14" s="85"/>
      <c r="JEF14" s="85"/>
      <c r="JEG14" s="85"/>
      <c r="JEH14" s="85"/>
      <c r="JEI14" s="85"/>
      <c r="JEJ14" s="85"/>
      <c r="JEK14" s="85"/>
      <c r="JEL14" s="85"/>
      <c r="JEM14" s="85"/>
      <c r="JEN14" s="85"/>
      <c r="JEO14" s="85"/>
      <c r="JEP14" s="85"/>
      <c r="JEQ14" s="85"/>
      <c r="JER14" s="85"/>
      <c r="JES14" s="85"/>
      <c r="JET14" s="85"/>
      <c r="JEU14" s="85"/>
      <c r="JEV14" s="85"/>
      <c r="JEW14" s="85"/>
      <c r="JEX14" s="85"/>
      <c r="JEY14" s="85"/>
      <c r="JEZ14" s="85"/>
      <c r="JFA14" s="85"/>
      <c r="JFB14" s="85"/>
      <c r="JFC14" s="85"/>
      <c r="JFD14" s="85"/>
      <c r="JFE14" s="85"/>
      <c r="JFF14" s="85"/>
      <c r="JFG14" s="85"/>
      <c r="JFH14" s="85"/>
      <c r="JFI14" s="85"/>
      <c r="JFJ14" s="85"/>
      <c r="JFK14" s="85"/>
      <c r="JFL14" s="85"/>
      <c r="JFM14" s="85"/>
      <c r="JFN14" s="85"/>
      <c r="JFO14" s="85"/>
      <c r="JFP14" s="85"/>
      <c r="JFQ14" s="85"/>
      <c r="JFR14" s="85"/>
      <c r="JFS14" s="85"/>
      <c r="JFT14" s="85"/>
      <c r="JFU14" s="85"/>
      <c r="JFV14" s="85"/>
      <c r="JFW14" s="85"/>
      <c r="JFX14" s="85"/>
      <c r="JFY14" s="85"/>
      <c r="JFZ14" s="85"/>
      <c r="JGA14" s="85"/>
      <c r="JGB14" s="85"/>
      <c r="JGC14" s="85"/>
      <c r="JGD14" s="85"/>
      <c r="JGE14" s="85"/>
      <c r="JGF14" s="85"/>
      <c r="JGG14" s="85"/>
      <c r="JGH14" s="85"/>
      <c r="JGI14" s="85"/>
      <c r="JGJ14" s="85"/>
      <c r="JGK14" s="85"/>
      <c r="JGL14" s="85"/>
      <c r="JGM14" s="85"/>
      <c r="JGN14" s="85"/>
      <c r="JGO14" s="85"/>
      <c r="JGP14" s="85"/>
      <c r="JGQ14" s="85"/>
      <c r="JGR14" s="85"/>
      <c r="JGS14" s="85"/>
      <c r="JGT14" s="85"/>
      <c r="JGU14" s="85"/>
      <c r="JGV14" s="85"/>
      <c r="JGW14" s="85"/>
      <c r="JGX14" s="85"/>
      <c r="JGY14" s="85"/>
      <c r="JGZ14" s="85"/>
      <c r="JHA14" s="85"/>
      <c r="JHB14" s="85"/>
      <c r="JHC14" s="85"/>
      <c r="JHD14" s="85"/>
      <c r="JHE14" s="85"/>
      <c r="JHF14" s="85"/>
      <c r="JHG14" s="85"/>
      <c r="JHH14" s="85"/>
      <c r="JHI14" s="85"/>
      <c r="JHJ14" s="85"/>
      <c r="JHK14" s="85"/>
      <c r="JHL14" s="85"/>
      <c r="JHM14" s="85"/>
      <c r="JHN14" s="85"/>
      <c r="JHO14" s="85"/>
      <c r="JHP14" s="85"/>
      <c r="JHQ14" s="85"/>
      <c r="JHR14" s="85"/>
      <c r="JHS14" s="85"/>
      <c r="JHT14" s="85"/>
      <c r="JHU14" s="85"/>
      <c r="JHV14" s="85"/>
      <c r="JHW14" s="85"/>
      <c r="JHX14" s="85"/>
      <c r="JHY14" s="85"/>
      <c r="JHZ14" s="85"/>
      <c r="JIA14" s="85"/>
      <c r="JIB14" s="85"/>
      <c r="JIC14" s="85"/>
      <c r="JID14" s="85"/>
      <c r="JIE14" s="85"/>
      <c r="JIF14" s="85"/>
      <c r="JIG14" s="85"/>
      <c r="JIH14" s="85"/>
      <c r="JII14" s="85"/>
      <c r="JIJ14" s="85"/>
      <c r="JIK14" s="85"/>
      <c r="JIL14" s="85"/>
      <c r="JIM14" s="85"/>
      <c r="JIN14" s="85"/>
      <c r="JIO14" s="85"/>
      <c r="JIP14" s="85"/>
      <c r="JIQ14" s="85"/>
      <c r="JIR14" s="85"/>
      <c r="JIS14" s="85"/>
      <c r="JIT14" s="85"/>
      <c r="JIU14" s="85"/>
      <c r="JIV14" s="85"/>
      <c r="JIW14" s="85"/>
      <c r="JIX14" s="85"/>
      <c r="JIY14" s="85"/>
      <c r="JIZ14" s="85"/>
      <c r="JJA14" s="85"/>
      <c r="JJB14" s="85"/>
      <c r="JJC14" s="85"/>
      <c r="JJD14" s="85"/>
      <c r="JJE14" s="85"/>
      <c r="JJF14" s="85"/>
      <c r="JJG14" s="85"/>
      <c r="JJH14" s="85"/>
      <c r="JJI14" s="85"/>
      <c r="JJJ14" s="85"/>
      <c r="JJK14" s="85"/>
      <c r="JJL14" s="85"/>
      <c r="JJM14" s="85"/>
      <c r="JJN14" s="85"/>
      <c r="JJO14" s="85"/>
      <c r="JJP14" s="85"/>
      <c r="JJQ14" s="85"/>
      <c r="JJR14" s="85"/>
      <c r="JJS14" s="85"/>
      <c r="JJT14" s="85"/>
      <c r="JJU14" s="85"/>
      <c r="JJV14" s="85"/>
      <c r="JJW14" s="85"/>
      <c r="JJX14" s="85"/>
      <c r="JJY14" s="85"/>
      <c r="JJZ14" s="85"/>
      <c r="JKA14" s="85"/>
      <c r="JKB14" s="85"/>
      <c r="JKC14" s="85"/>
      <c r="JKD14" s="85"/>
      <c r="JKE14" s="85"/>
      <c r="JKF14" s="85"/>
      <c r="JKG14" s="85"/>
      <c r="JKH14" s="85"/>
      <c r="JKI14" s="85"/>
      <c r="JKJ14" s="85"/>
      <c r="JKK14" s="85"/>
      <c r="JKL14" s="85"/>
      <c r="JKM14" s="85"/>
      <c r="JKN14" s="85"/>
      <c r="JKO14" s="85"/>
      <c r="JKP14" s="85"/>
      <c r="JKQ14" s="85"/>
      <c r="JKR14" s="85"/>
      <c r="JKS14" s="85"/>
      <c r="JKT14" s="85"/>
      <c r="JKU14" s="85"/>
      <c r="JKV14" s="85"/>
      <c r="JKW14" s="85"/>
      <c r="JKX14" s="85"/>
      <c r="JKY14" s="85"/>
      <c r="JKZ14" s="85"/>
      <c r="JLA14" s="85"/>
      <c r="JLB14" s="85"/>
      <c r="JLC14" s="85"/>
      <c r="JLD14" s="85"/>
      <c r="JLE14" s="85"/>
      <c r="JLF14" s="85"/>
      <c r="JLG14" s="85"/>
      <c r="JLH14" s="85"/>
      <c r="JLI14" s="85"/>
      <c r="JLJ14" s="85"/>
      <c r="JLK14" s="85"/>
      <c r="JLL14" s="85"/>
      <c r="JLM14" s="85"/>
      <c r="JLN14" s="85"/>
      <c r="JLO14" s="85"/>
      <c r="JLP14" s="85"/>
      <c r="JLQ14" s="85"/>
      <c r="JLR14" s="85"/>
      <c r="JLS14" s="85"/>
      <c r="JLT14" s="85"/>
      <c r="JLU14" s="85"/>
      <c r="JLV14" s="85"/>
      <c r="JLW14" s="85"/>
      <c r="JLX14" s="85"/>
      <c r="JLY14" s="85"/>
      <c r="JLZ14" s="85"/>
      <c r="JMA14" s="85"/>
      <c r="JMB14" s="85"/>
      <c r="JMC14" s="85"/>
      <c r="JMD14" s="85"/>
      <c r="JME14" s="85"/>
      <c r="JMF14" s="85"/>
      <c r="JMG14" s="85"/>
      <c r="JMH14" s="85"/>
      <c r="JMI14" s="85"/>
      <c r="JMJ14" s="85"/>
      <c r="JMK14" s="85"/>
      <c r="JML14" s="85"/>
      <c r="JMM14" s="85"/>
      <c r="JMN14" s="85"/>
      <c r="JMO14" s="85"/>
      <c r="JMP14" s="85"/>
      <c r="JMQ14" s="85"/>
      <c r="JMR14" s="85"/>
      <c r="JMS14" s="85"/>
      <c r="JMT14" s="85"/>
      <c r="JMU14" s="85"/>
      <c r="JMV14" s="85"/>
      <c r="JMW14" s="85"/>
      <c r="JMX14" s="85"/>
      <c r="JMY14" s="85"/>
      <c r="JMZ14" s="85"/>
      <c r="JNA14" s="85"/>
      <c r="JNB14" s="85"/>
      <c r="JNC14" s="85"/>
      <c r="JND14" s="85"/>
      <c r="JNE14" s="85"/>
      <c r="JNF14" s="85"/>
      <c r="JNG14" s="85"/>
      <c r="JNH14" s="85"/>
      <c r="JNI14" s="85"/>
      <c r="JNJ14" s="85"/>
      <c r="JNK14" s="85"/>
      <c r="JNL14" s="85"/>
      <c r="JNM14" s="85"/>
      <c r="JNN14" s="85"/>
      <c r="JNO14" s="85"/>
      <c r="JNP14" s="85"/>
      <c r="JNQ14" s="85"/>
      <c r="JNR14" s="85"/>
      <c r="JNS14" s="85"/>
      <c r="JNT14" s="85"/>
      <c r="JNU14" s="85"/>
      <c r="JNV14" s="85"/>
      <c r="JNW14" s="85"/>
      <c r="JNX14" s="85"/>
      <c r="JNY14" s="85"/>
      <c r="JNZ14" s="85"/>
      <c r="JOA14" s="85"/>
      <c r="JOB14" s="85"/>
      <c r="JOC14" s="85"/>
      <c r="JOD14" s="85"/>
      <c r="JOE14" s="85"/>
      <c r="JOF14" s="85"/>
      <c r="JOG14" s="85"/>
      <c r="JOH14" s="85"/>
      <c r="JOI14" s="85"/>
      <c r="JOJ14" s="85"/>
      <c r="JOK14" s="85"/>
      <c r="JOL14" s="85"/>
      <c r="JOM14" s="85"/>
      <c r="JON14" s="85"/>
      <c r="JOO14" s="85"/>
      <c r="JOP14" s="85"/>
      <c r="JOQ14" s="85"/>
      <c r="JOR14" s="85"/>
      <c r="JOS14" s="85"/>
      <c r="JOT14" s="85"/>
      <c r="JOU14" s="85"/>
      <c r="JOV14" s="85"/>
      <c r="JOW14" s="85"/>
      <c r="JOX14" s="85"/>
      <c r="JOY14" s="85"/>
      <c r="JOZ14" s="85"/>
      <c r="JPA14" s="85"/>
      <c r="JPB14" s="85"/>
      <c r="JPC14" s="85"/>
      <c r="JPD14" s="85"/>
      <c r="JPE14" s="85"/>
      <c r="JPF14" s="85"/>
      <c r="JPG14" s="85"/>
      <c r="JPH14" s="85"/>
      <c r="JPI14" s="85"/>
      <c r="JPJ14" s="85"/>
      <c r="JPK14" s="85"/>
      <c r="JPL14" s="85"/>
      <c r="JPM14" s="85"/>
      <c r="JPN14" s="85"/>
      <c r="JPO14" s="85"/>
      <c r="JPP14" s="85"/>
      <c r="JPQ14" s="85"/>
      <c r="JPR14" s="85"/>
      <c r="JPS14" s="85"/>
      <c r="JPT14" s="85"/>
      <c r="JPU14" s="85"/>
      <c r="JPV14" s="85"/>
      <c r="JPW14" s="85"/>
      <c r="JPX14" s="85"/>
      <c r="JPY14" s="85"/>
      <c r="JPZ14" s="85"/>
      <c r="JQA14" s="85"/>
      <c r="JQB14" s="85"/>
      <c r="JQC14" s="85"/>
      <c r="JQD14" s="85"/>
      <c r="JQE14" s="85"/>
      <c r="JQF14" s="85"/>
      <c r="JQG14" s="85"/>
      <c r="JQH14" s="85"/>
      <c r="JQI14" s="85"/>
      <c r="JQJ14" s="85"/>
      <c r="JQK14" s="85"/>
      <c r="JQL14" s="85"/>
      <c r="JQM14" s="85"/>
      <c r="JQN14" s="85"/>
      <c r="JQO14" s="85"/>
      <c r="JQP14" s="85"/>
      <c r="JQQ14" s="85"/>
      <c r="JQR14" s="85"/>
      <c r="JQS14" s="85"/>
      <c r="JQT14" s="85"/>
      <c r="JQU14" s="85"/>
      <c r="JQV14" s="85"/>
      <c r="JQW14" s="85"/>
      <c r="JQX14" s="85"/>
      <c r="JQY14" s="85"/>
      <c r="JQZ14" s="85"/>
      <c r="JRA14" s="85"/>
      <c r="JRB14" s="85"/>
      <c r="JRC14" s="85"/>
      <c r="JRD14" s="85"/>
      <c r="JRE14" s="85"/>
      <c r="JRF14" s="85"/>
      <c r="JRG14" s="85"/>
      <c r="JRH14" s="85"/>
      <c r="JRI14" s="85"/>
      <c r="JRJ14" s="85"/>
      <c r="JRK14" s="85"/>
      <c r="JRL14" s="85"/>
      <c r="JRM14" s="85"/>
      <c r="JRN14" s="85"/>
      <c r="JRO14" s="85"/>
      <c r="JRP14" s="85"/>
      <c r="JRQ14" s="85"/>
      <c r="JRR14" s="85"/>
      <c r="JRS14" s="85"/>
      <c r="JRT14" s="85"/>
      <c r="JRU14" s="85"/>
      <c r="JRV14" s="85"/>
      <c r="JRW14" s="85"/>
      <c r="JRX14" s="85"/>
      <c r="JRY14" s="85"/>
      <c r="JRZ14" s="85"/>
      <c r="JSA14" s="85"/>
      <c r="JSB14" s="85"/>
      <c r="JSC14" s="85"/>
      <c r="JSD14" s="85"/>
      <c r="JSE14" s="85"/>
      <c r="JSF14" s="85"/>
      <c r="JSG14" s="85"/>
      <c r="JSH14" s="85"/>
      <c r="JSI14" s="85"/>
      <c r="JSJ14" s="85"/>
      <c r="JSK14" s="85"/>
      <c r="JSL14" s="85"/>
      <c r="JSM14" s="85"/>
      <c r="JSN14" s="85"/>
      <c r="JSO14" s="85"/>
      <c r="JSP14" s="85"/>
      <c r="JSQ14" s="85"/>
      <c r="JSR14" s="85"/>
      <c r="JSS14" s="85"/>
      <c r="JST14" s="85"/>
      <c r="JSU14" s="85"/>
      <c r="JSV14" s="85"/>
      <c r="JSW14" s="85"/>
      <c r="JSX14" s="85"/>
      <c r="JSY14" s="85"/>
      <c r="JSZ14" s="85"/>
      <c r="JTA14" s="85"/>
      <c r="JTB14" s="85"/>
      <c r="JTC14" s="85"/>
      <c r="JTD14" s="85"/>
      <c r="JTE14" s="85"/>
      <c r="JTF14" s="85"/>
      <c r="JTG14" s="85"/>
      <c r="JTH14" s="85"/>
      <c r="JTI14" s="85"/>
      <c r="JTJ14" s="85"/>
      <c r="JTK14" s="85"/>
      <c r="JTL14" s="85"/>
      <c r="JTM14" s="85"/>
      <c r="JTN14" s="85"/>
      <c r="JTO14" s="85"/>
      <c r="JTP14" s="85"/>
      <c r="JTQ14" s="85"/>
      <c r="JTR14" s="85"/>
      <c r="JTS14" s="85"/>
      <c r="JTT14" s="85"/>
      <c r="JTU14" s="85"/>
      <c r="JTV14" s="85"/>
      <c r="JTW14" s="85"/>
      <c r="JTX14" s="85"/>
      <c r="JTY14" s="85"/>
      <c r="JTZ14" s="85"/>
      <c r="JUA14" s="85"/>
      <c r="JUB14" s="85"/>
      <c r="JUC14" s="85"/>
      <c r="JUD14" s="85"/>
      <c r="JUE14" s="85"/>
      <c r="JUF14" s="85"/>
      <c r="JUG14" s="85"/>
      <c r="JUH14" s="85"/>
      <c r="JUI14" s="85"/>
      <c r="JUJ14" s="85"/>
      <c r="JUK14" s="85"/>
      <c r="JUL14" s="85"/>
      <c r="JUM14" s="85"/>
      <c r="JUN14" s="85"/>
      <c r="JUO14" s="85"/>
      <c r="JUP14" s="85"/>
      <c r="JUQ14" s="85"/>
      <c r="JUR14" s="85"/>
      <c r="JUS14" s="85"/>
      <c r="JUT14" s="85"/>
      <c r="JUU14" s="85"/>
      <c r="JUV14" s="85"/>
      <c r="JUW14" s="85"/>
      <c r="JUX14" s="85"/>
      <c r="JUY14" s="85"/>
      <c r="JUZ14" s="85"/>
      <c r="JVA14" s="85"/>
      <c r="JVB14" s="85"/>
      <c r="JVC14" s="85"/>
      <c r="JVD14" s="85"/>
      <c r="JVE14" s="85"/>
      <c r="JVF14" s="85"/>
      <c r="JVG14" s="85"/>
      <c r="JVH14" s="85"/>
      <c r="JVI14" s="85"/>
      <c r="JVJ14" s="85"/>
      <c r="JVK14" s="85"/>
      <c r="JVL14" s="85"/>
      <c r="JVM14" s="85"/>
      <c r="JVN14" s="85"/>
      <c r="JVO14" s="85"/>
      <c r="JVP14" s="85"/>
      <c r="JVQ14" s="85"/>
      <c r="JVR14" s="85"/>
      <c r="JVS14" s="85"/>
      <c r="JVT14" s="85"/>
      <c r="JVU14" s="85"/>
      <c r="JVV14" s="85"/>
      <c r="JVW14" s="85"/>
      <c r="JVX14" s="85"/>
      <c r="JVY14" s="85"/>
      <c r="JVZ14" s="85"/>
      <c r="JWA14" s="85"/>
      <c r="JWB14" s="85"/>
      <c r="JWC14" s="85"/>
      <c r="JWD14" s="85"/>
      <c r="JWE14" s="85"/>
      <c r="JWF14" s="85"/>
      <c r="JWG14" s="85"/>
      <c r="JWH14" s="85"/>
      <c r="JWI14" s="85"/>
      <c r="JWJ14" s="85"/>
      <c r="JWK14" s="85"/>
      <c r="JWL14" s="85"/>
      <c r="JWM14" s="85"/>
      <c r="JWN14" s="85"/>
      <c r="JWO14" s="85"/>
      <c r="JWP14" s="85"/>
      <c r="JWQ14" s="85"/>
      <c r="JWR14" s="85"/>
      <c r="JWS14" s="85"/>
      <c r="JWT14" s="85"/>
      <c r="JWU14" s="85"/>
      <c r="JWV14" s="85"/>
      <c r="JWW14" s="85"/>
      <c r="JWX14" s="85"/>
      <c r="JWY14" s="85"/>
      <c r="JWZ14" s="85"/>
      <c r="JXA14" s="85"/>
      <c r="JXB14" s="85"/>
      <c r="JXC14" s="85"/>
      <c r="JXD14" s="85"/>
      <c r="JXE14" s="85"/>
      <c r="JXF14" s="85"/>
      <c r="JXG14" s="85"/>
      <c r="JXH14" s="85"/>
      <c r="JXI14" s="85"/>
      <c r="JXJ14" s="85"/>
      <c r="JXK14" s="85"/>
      <c r="JXL14" s="85"/>
      <c r="JXM14" s="85"/>
      <c r="JXN14" s="85"/>
      <c r="JXO14" s="85"/>
      <c r="JXP14" s="85"/>
      <c r="JXQ14" s="85"/>
      <c r="JXR14" s="85"/>
      <c r="JXS14" s="85"/>
      <c r="JXT14" s="85"/>
      <c r="JXU14" s="85"/>
      <c r="JXV14" s="85"/>
      <c r="JXW14" s="85"/>
      <c r="JXX14" s="85"/>
      <c r="JXY14" s="85"/>
      <c r="JXZ14" s="85"/>
      <c r="JYA14" s="85"/>
      <c r="JYB14" s="85"/>
      <c r="JYC14" s="85"/>
      <c r="JYD14" s="85"/>
      <c r="JYE14" s="85"/>
      <c r="JYF14" s="85"/>
      <c r="JYG14" s="85"/>
      <c r="JYH14" s="85"/>
      <c r="JYI14" s="85"/>
      <c r="JYJ14" s="85"/>
      <c r="JYK14" s="85"/>
      <c r="JYL14" s="85"/>
      <c r="JYM14" s="85"/>
      <c r="JYN14" s="85"/>
      <c r="JYO14" s="85"/>
      <c r="JYP14" s="85"/>
      <c r="JYQ14" s="85"/>
      <c r="JYR14" s="85"/>
      <c r="JYS14" s="85"/>
      <c r="JYT14" s="85"/>
      <c r="JYU14" s="85"/>
      <c r="JYV14" s="85"/>
      <c r="JYW14" s="85"/>
      <c r="JYX14" s="85"/>
      <c r="JYY14" s="85"/>
      <c r="JYZ14" s="85"/>
      <c r="JZA14" s="85"/>
      <c r="JZB14" s="85"/>
      <c r="JZC14" s="85"/>
      <c r="JZD14" s="85"/>
      <c r="JZE14" s="85"/>
      <c r="JZF14" s="85"/>
      <c r="JZG14" s="85"/>
      <c r="JZH14" s="85"/>
      <c r="JZI14" s="85"/>
      <c r="JZJ14" s="85"/>
      <c r="JZK14" s="85"/>
      <c r="JZL14" s="85"/>
      <c r="JZM14" s="85"/>
      <c r="JZN14" s="85"/>
      <c r="JZO14" s="85"/>
      <c r="JZP14" s="85"/>
      <c r="JZQ14" s="85"/>
      <c r="JZR14" s="85"/>
      <c r="JZS14" s="85"/>
      <c r="JZT14" s="85"/>
      <c r="JZU14" s="85"/>
      <c r="JZV14" s="85"/>
      <c r="JZW14" s="85"/>
      <c r="JZX14" s="85"/>
      <c r="JZY14" s="85"/>
      <c r="JZZ14" s="85"/>
      <c r="KAA14" s="85"/>
      <c r="KAB14" s="85"/>
      <c r="KAC14" s="85"/>
      <c r="KAD14" s="85"/>
      <c r="KAE14" s="85"/>
      <c r="KAF14" s="85"/>
      <c r="KAG14" s="85"/>
      <c r="KAH14" s="85"/>
      <c r="KAI14" s="85"/>
      <c r="KAJ14" s="85"/>
      <c r="KAK14" s="85"/>
      <c r="KAL14" s="85"/>
      <c r="KAM14" s="85"/>
      <c r="KAN14" s="85"/>
      <c r="KAO14" s="85"/>
      <c r="KAP14" s="85"/>
      <c r="KAQ14" s="85"/>
      <c r="KAR14" s="85"/>
      <c r="KAS14" s="85"/>
      <c r="KAT14" s="85"/>
      <c r="KAU14" s="85"/>
      <c r="KAV14" s="85"/>
      <c r="KAW14" s="85"/>
      <c r="KAX14" s="85"/>
      <c r="KAY14" s="85"/>
      <c r="KAZ14" s="85"/>
      <c r="KBA14" s="85"/>
      <c r="KBB14" s="85"/>
      <c r="KBC14" s="85"/>
      <c r="KBD14" s="85"/>
      <c r="KBE14" s="85"/>
      <c r="KBF14" s="85"/>
      <c r="KBG14" s="85"/>
      <c r="KBH14" s="85"/>
      <c r="KBI14" s="85"/>
      <c r="KBJ14" s="85"/>
      <c r="KBK14" s="85"/>
      <c r="KBL14" s="85"/>
      <c r="KBM14" s="85"/>
      <c r="KBN14" s="85"/>
      <c r="KBO14" s="85"/>
      <c r="KBP14" s="85"/>
      <c r="KBQ14" s="85"/>
      <c r="KBR14" s="85"/>
      <c r="KBS14" s="85"/>
      <c r="KBT14" s="85"/>
      <c r="KBU14" s="85"/>
      <c r="KBV14" s="85"/>
      <c r="KBW14" s="85"/>
      <c r="KBX14" s="85"/>
      <c r="KBY14" s="85"/>
      <c r="KBZ14" s="85"/>
      <c r="KCA14" s="85"/>
      <c r="KCB14" s="85"/>
      <c r="KCC14" s="85"/>
      <c r="KCD14" s="85"/>
      <c r="KCE14" s="85"/>
      <c r="KCF14" s="85"/>
      <c r="KCG14" s="85"/>
      <c r="KCH14" s="85"/>
      <c r="KCI14" s="85"/>
      <c r="KCJ14" s="85"/>
      <c r="KCK14" s="85"/>
      <c r="KCL14" s="85"/>
      <c r="KCM14" s="85"/>
      <c r="KCN14" s="85"/>
      <c r="KCO14" s="85"/>
      <c r="KCP14" s="85"/>
      <c r="KCQ14" s="85"/>
      <c r="KCR14" s="85"/>
      <c r="KCS14" s="85"/>
      <c r="KCT14" s="85"/>
      <c r="KCU14" s="85"/>
      <c r="KCV14" s="85"/>
      <c r="KCW14" s="85"/>
      <c r="KCX14" s="85"/>
      <c r="KCY14" s="85"/>
      <c r="KCZ14" s="85"/>
      <c r="KDA14" s="85"/>
      <c r="KDB14" s="85"/>
      <c r="KDC14" s="85"/>
      <c r="KDD14" s="85"/>
      <c r="KDE14" s="85"/>
      <c r="KDF14" s="85"/>
      <c r="KDG14" s="85"/>
      <c r="KDH14" s="85"/>
      <c r="KDI14" s="85"/>
      <c r="KDJ14" s="85"/>
      <c r="KDK14" s="85"/>
      <c r="KDL14" s="85"/>
      <c r="KDM14" s="85"/>
      <c r="KDN14" s="85"/>
      <c r="KDO14" s="85"/>
      <c r="KDP14" s="85"/>
      <c r="KDQ14" s="85"/>
      <c r="KDR14" s="85"/>
      <c r="KDS14" s="85"/>
      <c r="KDT14" s="85"/>
      <c r="KDU14" s="85"/>
      <c r="KDV14" s="85"/>
      <c r="KDW14" s="85"/>
      <c r="KDX14" s="85"/>
      <c r="KDY14" s="85"/>
      <c r="KDZ14" s="85"/>
      <c r="KEA14" s="85"/>
      <c r="KEB14" s="85"/>
      <c r="KEC14" s="85"/>
      <c r="KED14" s="85"/>
      <c r="KEE14" s="85"/>
      <c r="KEF14" s="85"/>
      <c r="KEG14" s="85"/>
      <c r="KEH14" s="85"/>
      <c r="KEI14" s="85"/>
      <c r="KEJ14" s="85"/>
      <c r="KEK14" s="85"/>
      <c r="KEL14" s="85"/>
      <c r="KEM14" s="85"/>
      <c r="KEN14" s="85"/>
      <c r="KEO14" s="85"/>
      <c r="KEP14" s="85"/>
      <c r="KEQ14" s="85"/>
      <c r="KER14" s="85"/>
      <c r="KES14" s="85"/>
      <c r="KET14" s="85"/>
      <c r="KEU14" s="85"/>
      <c r="KEV14" s="85"/>
      <c r="KEW14" s="85"/>
      <c r="KEX14" s="85"/>
      <c r="KEY14" s="85"/>
      <c r="KEZ14" s="85"/>
      <c r="KFA14" s="85"/>
      <c r="KFB14" s="85"/>
      <c r="KFC14" s="85"/>
      <c r="KFD14" s="85"/>
      <c r="KFE14" s="85"/>
      <c r="KFF14" s="85"/>
      <c r="KFG14" s="85"/>
      <c r="KFH14" s="85"/>
      <c r="KFI14" s="85"/>
      <c r="KFJ14" s="85"/>
      <c r="KFK14" s="85"/>
      <c r="KFL14" s="85"/>
      <c r="KFM14" s="85"/>
      <c r="KFN14" s="85"/>
      <c r="KFO14" s="85"/>
      <c r="KFP14" s="85"/>
      <c r="KFQ14" s="85"/>
      <c r="KFR14" s="85"/>
      <c r="KFS14" s="85"/>
      <c r="KFT14" s="85"/>
      <c r="KFU14" s="85"/>
      <c r="KFV14" s="85"/>
      <c r="KFW14" s="85"/>
      <c r="KFX14" s="85"/>
      <c r="KFY14" s="85"/>
      <c r="KFZ14" s="85"/>
      <c r="KGA14" s="85"/>
      <c r="KGB14" s="85"/>
      <c r="KGC14" s="85"/>
      <c r="KGD14" s="85"/>
      <c r="KGE14" s="85"/>
      <c r="KGF14" s="85"/>
      <c r="KGG14" s="85"/>
      <c r="KGH14" s="85"/>
      <c r="KGI14" s="85"/>
      <c r="KGJ14" s="85"/>
      <c r="KGK14" s="85"/>
      <c r="KGL14" s="85"/>
      <c r="KGM14" s="85"/>
      <c r="KGN14" s="85"/>
      <c r="KGO14" s="85"/>
      <c r="KGP14" s="85"/>
      <c r="KGQ14" s="85"/>
      <c r="KGR14" s="85"/>
      <c r="KGS14" s="85"/>
      <c r="KGT14" s="85"/>
      <c r="KGU14" s="85"/>
      <c r="KGV14" s="85"/>
      <c r="KGW14" s="85"/>
      <c r="KGX14" s="85"/>
      <c r="KGY14" s="85"/>
      <c r="KGZ14" s="85"/>
      <c r="KHA14" s="85"/>
      <c r="KHB14" s="85"/>
      <c r="KHC14" s="85"/>
      <c r="KHD14" s="85"/>
      <c r="KHE14" s="85"/>
      <c r="KHF14" s="85"/>
      <c r="KHG14" s="85"/>
      <c r="KHH14" s="85"/>
      <c r="KHI14" s="85"/>
      <c r="KHJ14" s="85"/>
      <c r="KHK14" s="85"/>
      <c r="KHL14" s="85"/>
      <c r="KHM14" s="85"/>
      <c r="KHN14" s="85"/>
      <c r="KHO14" s="85"/>
      <c r="KHP14" s="85"/>
      <c r="KHQ14" s="85"/>
      <c r="KHR14" s="85"/>
      <c r="KHS14" s="85"/>
      <c r="KHT14" s="85"/>
      <c r="KHU14" s="85"/>
      <c r="KHV14" s="85"/>
      <c r="KHW14" s="85"/>
      <c r="KHX14" s="85"/>
      <c r="KHY14" s="85"/>
      <c r="KHZ14" s="85"/>
      <c r="KIA14" s="85"/>
      <c r="KIB14" s="85"/>
      <c r="KIC14" s="85"/>
      <c r="KID14" s="85"/>
      <c r="KIE14" s="85"/>
      <c r="KIF14" s="85"/>
      <c r="KIG14" s="85"/>
      <c r="KIH14" s="85"/>
      <c r="KII14" s="85"/>
      <c r="KIJ14" s="85"/>
      <c r="KIK14" s="85"/>
      <c r="KIL14" s="85"/>
      <c r="KIM14" s="85"/>
      <c r="KIN14" s="85"/>
      <c r="KIO14" s="85"/>
      <c r="KIP14" s="85"/>
      <c r="KIQ14" s="85"/>
      <c r="KIR14" s="85"/>
      <c r="KIS14" s="85"/>
      <c r="KIT14" s="85"/>
      <c r="KIU14" s="85"/>
      <c r="KIV14" s="85"/>
      <c r="KIW14" s="85"/>
      <c r="KIX14" s="85"/>
      <c r="KIY14" s="85"/>
      <c r="KIZ14" s="85"/>
      <c r="KJA14" s="85"/>
      <c r="KJB14" s="85"/>
      <c r="KJC14" s="85"/>
      <c r="KJD14" s="85"/>
      <c r="KJE14" s="85"/>
      <c r="KJF14" s="85"/>
      <c r="KJG14" s="85"/>
      <c r="KJH14" s="85"/>
      <c r="KJI14" s="85"/>
      <c r="KJJ14" s="85"/>
      <c r="KJK14" s="85"/>
      <c r="KJL14" s="85"/>
      <c r="KJM14" s="85"/>
      <c r="KJN14" s="85"/>
      <c r="KJO14" s="85"/>
      <c r="KJP14" s="85"/>
      <c r="KJQ14" s="85"/>
      <c r="KJR14" s="85"/>
      <c r="KJS14" s="85"/>
      <c r="KJT14" s="85"/>
      <c r="KJU14" s="85"/>
      <c r="KJV14" s="85"/>
      <c r="KJW14" s="85"/>
      <c r="KJX14" s="85"/>
      <c r="KJY14" s="85"/>
      <c r="KJZ14" s="85"/>
      <c r="KKA14" s="85"/>
      <c r="KKB14" s="85"/>
      <c r="KKC14" s="85"/>
      <c r="KKD14" s="85"/>
      <c r="KKE14" s="85"/>
      <c r="KKF14" s="85"/>
      <c r="KKG14" s="85"/>
      <c r="KKH14" s="85"/>
      <c r="KKI14" s="85"/>
      <c r="KKJ14" s="85"/>
      <c r="KKK14" s="85"/>
      <c r="KKL14" s="85"/>
      <c r="KKM14" s="85"/>
      <c r="KKN14" s="85"/>
      <c r="KKO14" s="85"/>
      <c r="KKP14" s="85"/>
      <c r="KKQ14" s="85"/>
      <c r="KKR14" s="85"/>
      <c r="KKS14" s="85"/>
      <c r="KKT14" s="85"/>
      <c r="KKU14" s="85"/>
      <c r="KKV14" s="85"/>
      <c r="KKW14" s="85"/>
      <c r="KKX14" s="85"/>
      <c r="KKY14" s="85"/>
      <c r="KKZ14" s="85"/>
      <c r="KLA14" s="85"/>
      <c r="KLB14" s="85"/>
      <c r="KLC14" s="85"/>
      <c r="KLD14" s="85"/>
      <c r="KLE14" s="85"/>
      <c r="KLF14" s="85"/>
      <c r="KLG14" s="85"/>
      <c r="KLH14" s="85"/>
      <c r="KLI14" s="85"/>
      <c r="KLJ14" s="85"/>
      <c r="KLK14" s="85"/>
      <c r="KLL14" s="85"/>
      <c r="KLM14" s="85"/>
      <c r="KLN14" s="85"/>
      <c r="KLO14" s="85"/>
      <c r="KLP14" s="85"/>
      <c r="KLQ14" s="85"/>
      <c r="KLR14" s="85"/>
      <c r="KLS14" s="85"/>
      <c r="KLT14" s="85"/>
      <c r="KLU14" s="85"/>
      <c r="KLV14" s="85"/>
      <c r="KLW14" s="85"/>
      <c r="KLX14" s="85"/>
      <c r="KLY14" s="85"/>
      <c r="KLZ14" s="85"/>
      <c r="KMA14" s="85"/>
      <c r="KMB14" s="85"/>
      <c r="KMC14" s="85"/>
      <c r="KMD14" s="85"/>
      <c r="KME14" s="85"/>
      <c r="KMF14" s="85"/>
      <c r="KMG14" s="85"/>
      <c r="KMH14" s="85"/>
      <c r="KMI14" s="85"/>
      <c r="KMJ14" s="85"/>
      <c r="KMK14" s="85"/>
      <c r="KML14" s="85"/>
      <c r="KMM14" s="85"/>
      <c r="KMN14" s="85"/>
      <c r="KMO14" s="85"/>
      <c r="KMP14" s="85"/>
      <c r="KMQ14" s="85"/>
      <c r="KMR14" s="85"/>
      <c r="KMS14" s="85"/>
      <c r="KMT14" s="85"/>
      <c r="KMU14" s="85"/>
      <c r="KMV14" s="85"/>
      <c r="KMW14" s="85"/>
      <c r="KMX14" s="85"/>
      <c r="KMY14" s="85"/>
      <c r="KMZ14" s="85"/>
      <c r="KNA14" s="85"/>
      <c r="KNB14" s="85"/>
      <c r="KNC14" s="85"/>
      <c r="KND14" s="85"/>
      <c r="KNE14" s="85"/>
      <c r="KNF14" s="85"/>
      <c r="KNG14" s="85"/>
      <c r="KNH14" s="85"/>
      <c r="KNI14" s="85"/>
      <c r="KNJ14" s="85"/>
      <c r="KNK14" s="85"/>
      <c r="KNL14" s="85"/>
      <c r="KNM14" s="85"/>
      <c r="KNN14" s="85"/>
      <c r="KNO14" s="85"/>
      <c r="KNP14" s="85"/>
      <c r="KNQ14" s="85"/>
      <c r="KNR14" s="85"/>
      <c r="KNS14" s="85"/>
      <c r="KNT14" s="85"/>
      <c r="KNU14" s="85"/>
      <c r="KNV14" s="85"/>
      <c r="KNW14" s="85"/>
      <c r="KNX14" s="85"/>
      <c r="KNY14" s="85"/>
      <c r="KNZ14" s="85"/>
      <c r="KOA14" s="85"/>
      <c r="KOB14" s="85"/>
      <c r="KOC14" s="85"/>
      <c r="KOD14" s="85"/>
      <c r="KOE14" s="85"/>
      <c r="KOF14" s="85"/>
      <c r="KOG14" s="85"/>
      <c r="KOH14" s="85"/>
      <c r="KOI14" s="85"/>
      <c r="KOJ14" s="85"/>
      <c r="KOK14" s="85"/>
      <c r="KOL14" s="85"/>
      <c r="KOM14" s="85"/>
      <c r="KON14" s="85"/>
      <c r="KOO14" s="85"/>
      <c r="KOP14" s="85"/>
      <c r="KOQ14" s="85"/>
      <c r="KOR14" s="85"/>
      <c r="KOS14" s="85"/>
      <c r="KOT14" s="85"/>
      <c r="KOU14" s="85"/>
      <c r="KOV14" s="85"/>
      <c r="KOW14" s="85"/>
      <c r="KOX14" s="85"/>
      <c r="KOY14" s="85"/>
      <c r="KOZ14" s="85"/>
      <c r="KPA14" s="85"/>
      <c r="KPB14" s="85"/>
      <c r="KPC14" s="85"/>
      <c r="KPD14" s="85"/>
      <c r="KPE14" s="85"/>
      <c r="KPF14" s="85"/>
      <c r="KPG14" s="85"/>
      <c r="KPH14" s="85"/>
      <c r="KPI14" s="85"/>
      <c r="KPJ14" s="85"/>
      <c r="KPK14" s="85"/>
      <c r="KPL14" s="85"/>
      <c r="KPM14" s="85"/>
      <c r="KPN14" s="85"/>
      <c r="KPO14" s="85"/>
      <c r="KPP14" s="85"/>
      <c r="KPQ14" s="85"/>
      <c r="KPR14" s="85"/>
      <c r="KPS14" s="85"/>
      <c r="KPT14" s="85"/>
      <c r="KPU14" s="85"/>
      <c r="KPV14" s="85"/>
      <c r="KPW14" s="85"/>
      <c r="KPX14" s="85"/>
      <c r="KPY14" s="85"/>
      <c r="KPZ14" s="85"/>
      <c r="KQA14" s="85"/>
      <c r="KQB14" s="85"/>
      <c r="KQC14" s="85"/>
      <c r="KQD14" s="85"/>
      <c r="KQE14" s="85"/>
      <c r="KQF14" s="85"/>
      <c r="KQG14" s="85"/>
      <c r="KQH14" s="85"/>
      <c r="KQI14" s="85"/>
      <c r="KQJ14" s="85"/>
      <c r="KQK14" s="85"/>
      <c r="KQL14" s="85"/>
      <c r="KQM14" s="85"/>
      <c r="KQN14" s="85"/>
      <c r="KQO14" s="85"/>
      <c r="KQP14" s="85"/>
      <c r="KQQ14" s="85"/>
      <c r="KQR14" s="85"/>
      <c r="KQS14" s="85"/>
      <c r="KQT14" s="85"/>
      <c r="KQU14" s="85"/>
      <c r="KQV14" s="85"/>
      <c r="KQW14" s="85"/>
      <c r="KQX14" s="85"/>
      <c r="KQY14" s="85"/>
      <c r="KQZ14" s="85"/>
      <c r="KRA14" s="85"/>
      <c r="KRB14" s="85"/>
      <c r="KRC14" s="85"/>
      <c r="KRD14" s="85"/>
      <c r="KRE14" s="85"/>
      <c r="KRF14" s="85"/>
      <c r="KRG14" s="85"/>
      <c r="KRH14" s="85"/>
      <c r="KRI14" s="85"/>
      <c r="KRJ14" s="85"/>
      <c r="KRK14" s="85"/>
      <c r="KRL14" s="85"/>
      <c r="KRM14" s="85"/>
      <c r="KRN14" s="85"/>
      <c r="KRO14" s="85"/>
      <c r="KRP14" s="85"/>
      <c r="KRQ14" s="85"/>
      <c r="KRR14" s="85"/>
      <c r="KRS14" s="85"/>
      <c r="KRT14" s="85"/>
      <c r="KRU14" s="85"/>
      <c r="KRV14" s="85"/>
      <c r="KRW14" s="85"/>
      <c r="KRX14" s="85"/>
      <c r="KRY14" s="85"/>
      <c r="KRZ14" s="85"/>
      <c r="KSA14" s="85"/>
      <c r="KSB14" s="85"/>
      <c r="KSC14" s="85"/>
      <c r="KSD14" s="85"/>
      <c r="KSE14" s="85"/>
      <c r="KSF14" s="85"/>
      <c r="KSG14" s="85"/>
      <c r="KSH14" s="85"/>
      <c r="KSI14" s="85"/>
      <c r="KSJ14" s="85"/>
      <c r="KSK14" s="85"/>
      <c r="KSL14" s="85"/>
      <c r="KSM14" s="85"/>
      <c r="KSN14" s="85"/>
      <c r="KSO14" s="85"/>
      <c r="KSP14" s="85"/>
      <c r="KSQ14" s="85"/>
      <c r="KSR14" s="85"/>
      <c r="KSS14" s="85"/>
      <c r="KST14" s="85"/>
      <c r="KSU14" s="85"/>
      <c r="KSV14" s="85"/>
      <c r="KSW14" s="85"/>
      <c r="KSX14" s="85"/>
      <c r="KSY14" s="85"/>
      <c r="KSZ14" s="85"/>
      <c r="KTA14" s="85"/>
      <c r="KTB14" s="85"/>
      <c r="KTC14" s="85"/>
      <c r="KTD14" s="85"/>
      <c r="KTE14" s="85"/>
      <c r="KTF14" s="85"/>
      <c r="KTG14" s="85"/>
      <c r="KTH14" s="85"/>
      <c r="KTI14" s="85"/>
      <c r="KTJ14" s="85"/>
      <c r="KTK14" s="85"/>
      <c r="KTL14" s="85"/>
      <c r="KTM14" s="85"/>
      <c r="KTN14" s="85"/>
      <c r="KTO14" s="85"/>
      <c r="KTP14" s="85"/>
      <c r="KTQ14" s="85"/>
      <c r="KTR14" s="85"/>
      <c r="KTS14" s="85"/>
      <c r="KTT14" s="85"/>
      <c r="KTU14" s="85"/>
      <c r="KTV14" s="85"/>
      <c r="KTW14" s="85"/>
      <c r="KTX14" s="85"/>
      <c r="KTY14" s="85"/>
      <c r="KTZ14" s="85"/>
      <c r="KUA14" s="85"/>
      <c r="KUB14" s="85"/>
      <c r="KUC14" s="85"/>
      <c r="KUD14" s="85"/>
      <c r="KUE14" s="85"/>
      <c r="KUF14" s="85"/>
      <c r="KUG14" s="85"/>
      <c r="KUH14" s="85"/>
      <c r="KUI14" s="85"/>
      <c r="KUJ14" s="85"/>
      <c r="KUK14" s="85"/>
      <c r="KUL14" s="85"/>
      <c r="KUM14" s="85"/>
      <c r="KUN14" s="85"/>
      <c r="KUO14" s="85"/>
      <c r="KUP14" s="85"/>
      <c r="KUQ14" s="85"/>
      <c r="KUR14" s="85"/>
      <c r="KUS14" s="85"/>
      <c r="KUT14" s="85"/>
      <c r="KUU14" s="85"/>
      <c r="KUV14" s="85"/>
      <c r="KUW14" s="85"/>
      <c r="KUX14" s="85"/>
      <c r="KUY14" s="85"/>
      <c r="KUZ14" s="85"/>
      <c r="KVA14" s="85"/>
      <c r="KVB14" s="85"/>
      <c r="KVC14" s="85"/>
      <c r="KVD14" s="85"/>
      <c r="KVE14" s="85"/>
      <c r="KVF14" s="85"/>
      <c r="KVG14" s="85"/>
      <c r="KVH14" s="85"/>
      <c r="KVI14" s="85"/>
      <c r="KVJ14" s="85"/>
      <c r="KVK14" s="85"/>
      <c r="KVL14" s="85"/>
      <c r="KVM14" s="85"/>
      <c r="KVN14" s="85"/>
      <c r="KVO14" s="85"/>
      <c r="KVP14" s="85"/>
      <c r="KVQ14" s="85"/>
      <c r="KVR14" s="85"/>
      <c r="KVS14" s="85"/>
      <c r="KVT14" s="85"/>
      <c r="KVU14" s="85"/>
      <c r="KVV14" s="85"/>
      <c r="KVW14" s="85"/>
      <c r="KVX14" s="85"/>
      <c r="KVY14" s="85"/>
      <c r="KVZ14" s="85"/>
      <c r="KWA14" s="85"/>
      <c r="KWB14" s="85"/>
      <c r="KWC14" s="85"/>
      <c r="KWD14" s="85"/>
      <c r="KWE14" s="85"/>
      <c r="KWF14" s="85"/>
      <c r="KWG14" s="85"/>
      <c r="KWH14" s="85"/>
      <c r="KWI14" s="85"/>
      <c r="KWJ14" s="85"/>
      <c r="KWK14" s="85"/>
      <c r="KWL14" s="85"/>
      <c r="KWM14" s="85"/>
      <c r="KWN14" s="85"/>
      <c r="KWO14" s="85"/>
      <c r="KWP14" s="85"/>
      <c r="KWQ14" s="85"/>
      <c r="KWR14" s="85"/>
      <c r="KWS14" s="85"/>
      <c r="KWT14" s="85"/>
      <c r="KWU14" s="85"/>
      <c r="KWV14" s="85"/>
      <c r="KWW14" s="85"/>
      <c r="KWX14" s="85"/>
      <c r="KWY14" s="85"/>
      <c r="KWZ14" s="85"/>
      <c r="KXA14" s="85"/>
      <c r="KXB14" s="85"/>
      <c r="KXC14" s="85"/>
      <c r="KXD14" s="85"/>
      <c r="KXE14" s="85"/>
      <c r="KXF14" s="85"/>
      <c r="KXG14" s="85"/>
      <c r="KXH14" s="85"/>
      <c r="KXI14" s="85"/>
      <c r="KXJ14" s="85"/>
      <c r="KXK14" s="85"/>
      <c r="KXL14" s="85"/>
      <c r="KXM14" s="85"/>
      <c r="KXN14" s="85"/>
      <c r="KXO14" s="85"/>
      <c r="KXP14" s="85"/>
      <c r="KXQ14" s="85"/>
      <c r="KXR14" s="85"/>
      <c r="KXS14" s="85"/>
      <c r="KXT14" s="85"/>
      <c r="KXU14" s="85"/>
      <c r="KXV14" s="85"/>
      <c r="KXW14" s="85"/>
      <c r="KXX14" s="85"/>
      <c r="KXY14" s="85"/>
      <c r="KXZ14" s="85"/>
      <c r="KYA14" s="85"/>
      <c r="KYB14" s="85"/>
      <c r="KYC14" s="85"/>
      <c r="KYD14" s="85"/>
      <c r="KYE14" s="85"/>
      <c r="KYF14" s="85"/>
      <c r="KYG14" s="85"/>
      <c r="KYH14" s="85"/>
      <c r="KYI14" s="85"/>
      <c r="KYJ14" s="85"/>
      <c r="KYK14" s="85"/>
      <c r="KYL14" s="85"/>
      <c r="KYM14" s="85"/>
      <c r="KYN14" s="85"/>
      <c r="KYO14" s="85"/>
      <c r="KYP14" s="85"/>
      <c r="KYQ14" s="85"/>
      <c r="KYR14" s="85"/>
      <c r="KYS14" s="85"/>
      <c r="KYT14" s="85"/>
      <c r="KYU14" s="85"/>
      <c r="KYV14" s="85"/>
      <c r="KYW14" s="85"/>
      <c r="KYX14" s="85"/>
      <c r="KYY14" s="85"/>
      <c r="KYZ14" s="85"/>
      <c r="KZA14" s="85"/>
      <c r="KZB14" s="85"/>
      <c r="KZC14" s="85"/>
      <c r="KZD14" s="85"/>
      <c r="KZE14" s="85"/>
      <c r="KZF14" s="85"/>
      <c r="KZG14" s="85"/>
      <c r="KZH14" s="85"/>
      <c r="KZI14" s="85"/>
      <c r="KZJ14" s="85"/>
      <c r="KZK14" s="85"/>
      <c r="KZL14" s="85"/>
      <c r="KZM14" s="85"/>
      <c r="KZN14" s="85"/>
      <c r="KZO14" s="85"/>
      <c r="KZP14" s="85"/>
      <c r="KZQ14" s="85"/>
      <c r="KZR14" s="85"/>
      <c r="KZS14" s="85"/>
      <c r="KZT14" s="85"/>
      <c r="KZU14" s="85"/>
      <c r="KZV14" s="85"/>
      <c r="KZW14" s="85"/>
      <c r="KZX14" s="85"/>
      <c r="KZY14" s="85"/>
      <c r="KZZ14" s="85"/>
      <c r="LAA14" s="85"/>
      <c r="LAB14" s="85"/>
      <c r="LAC14" s="85"/>
      <c r="LAD14" s="85"/>
      <c r="LAE14" s="85"/>
      <c r="LAF14" s="85"/>
      <c r="LAG14" s="85"/>
      <c r="LAH14" s="85"/>
      <c r="LAI14" s="85"/>
      <c r="LAJ14" s="85"/>
      <c r="LAK14" s="85"/>
      <c r="LAL14" s="85"/>
      <c r="LAM14" s="85"/>
      <c r="LAN14" s="85"/>
      <c r="LAO14" s="85"/>
      <c r="LAP14" s="85"/>
      <c r="LAQ14" s="85"/>
      <c r="LAR14" s="85"/>
      <c r="LAS14" s="85"/>
      <c r="LAT14" s="85"/>
      <c r="LAU14" s="85"/>
      <c r="LAV14" s="85"/>
      <c r="LAW14" s="85"/>
      <c r="LAX14" s="85"/>
      <c r="LAY14" s="85"/>
      <c r="LAZ14" s="85"/>
      <c r="LBA14" s="85"/>
      <c r="LBB14" s="85"/>
      <c r="LBC14" s="85"/>
      <c r="LBD14" s="85"/>
      <c r="LBE14" s="85"/>
      <c r="LBF14" s="85"/>
      <c r="LBG14" s="85"/>
      <c r="LBH14" s="85"/>
      <c r="LBI14" s="85"/>
      <c r="LBJ14" s="85"/>
      <c r="LBK14" s="85"/>
      <c r="LBL14" s="85"/>
      <c r="LBM14" s="85"/>
      <c r="LBN14" s="85"/>
      <c r="LBO14" s="85"/>
      <c r="LBP14" s="85"/>
      <c r="LBQ14" s="85"/>
      <c r="LBR14" s="85"/>
      <c r="LBS14" s="85"/>
      <c r="LBT14" s="85"/>
      <c r="LBU14" s="85"/>
      <c r="LBV14" s="85"/>
      <c r="LBW14" s="85"/>
      <c r="LBX14" s="85"/>
      <c r="LBY14" s="85"/>
      <c r="LBZ14" s="85"/>
      <c r="LCA14" s="85"/>
      <c r="LCB14" s="85"/>
      <c r="LCC14" s="85"/>
      <c r="LCD14" s="85"/>
      <c r="LCE14" s="85"/>
      <c r="LCF14" s="85"/>
      <c r="LCG14" s="85"/>
      <c r="LCH14" s="85"/>
      <c r="LCI14" s="85"/>
      <c r="LCJ14" s="85"/>
      <c r="LCK14" s="85"/>
      <c r="LCL14" s="85"/>
      <c r="LCM14" s="85"/>
      <c r="LCN14" s="85"/>
      <c r="LCO14" s="85"/>
      <c r="LCP14" s="85"/>
      <c r="LCQ14" s="85"/>
      <c r="LCR14" s="85"/>
      <c r="LCS14" s="85"/>
      <c r="LCT14" s="85"/>
      <c r="LCU14" s="85"/>
      <c r="LCV14" s="85"/>
      <c r="LCW14" s="85"/>
      <c r="LCX14" s="85"/>
      <c r="LCY14" s="85"/>
      <c r="LCZ14" s="85"/>
      <c r="LDA14" s="85"/>
      <c r="LDB14" s="85"/>
      <c r="LDC14" s="85"/>
      <c r="LDD14" s="85"/>
      <c r="LDE14" s="85"/>
      <c r="LDF14" s="85"/>
      <c r="LDG14" s="85"/>
      <c r="LDH14" s="85"/>
      <c r="LDI14" s="85"/>
      <c r="LDJ14" s="85"/>
      <c r="LDK14" s="85"/>
      <c r="LDL14" s="85"/>
      <c r="LDM14" s="85"/>
      <c r="LDN14" s="85"/>
      <c r="LDO14" s="85"/>
      <c r="LDP14" s="85"/>
      <c r="LDQ14" s="85"/>
      <c r="LDR14" s="85"/>
      <c r="LDS14" s="85"/>
      <c r="LDT14" s="85"/>
      <c r="LDU14" s="85"/>
      <c r="LDV14" s="85"/>
      <c r="LDW14" s="85"/>
      <c r="LDX14" s="85"/>
      <c r="LDY14" s="85"/>
      <c r="LDZ14" s="85"/>
      <c r="LEA14" s="85"/>
      <c r="LEB14" s="85"/>
      <c r="LEC14" s="85"/>
      <c r="LED14" s="85"/>
      <c r="LEE14" s="85"/>
      <c r="LEF14" s="85"/>
      <c r="LEG14" s="85"/>
      <c r="LEH14" s="85"/>
      <c r="LEI14" s="85"/>
      <c r="LEJ14" s="85"/>
      <c r="LEK14" s="85"/>
      <c r="LEL14" s="85"/>
      <c r="LEM14" s="85"/>
      <c r="LEN14" s="85"/>
      <c r="LEO14" s="85"/>
      <c r="LEP14" s="85"/>
      <c r="LEQ14" s="85"/>
      <c r="LER14" s="85"/>
      <c r="LES14" s="85"/>
      <c r="LET14" s="85"/>
      <c r="LEU14" s="85"/>
      <c r="LEV14" s="85"/>
      <c r="LEW14" s="85"/>
      <c r="LEX14" s="85"/>
      <c r="LEY14" s="85"/>
      <c r="LEZ14" s="85"/>
      <c r="LFA14" s="85"/>
      <c r="LFB14" s="85"/>
      <c r="LFC14" s="85"/>
      <c r="LFD14" s="85"/>
      <c r="LFE14" s="85"/>
      <c r="LFF14" s="85"/>
      <c r="LFG14" s="85"/>
      <c r="LFH14" s="85"/>
      <c r="LFI14" s="85"/>
      <c r="LFJ14" s="85"/>
      <c r="LFK14" s="85"/>
      <c r="LFL14" s="85"/>
      <c r="LFM14" s="85"/>
      <c r="LFN14" s="85"/>
      <c r="LFO14" s="85"/>
      <c r="LFP14" s="85"/>
      <c r="LFQ14" s="85"/>
      <c r="LFR14" s="85"/>
      <c r="LFS14" s="85"/>
      <c r="LFT14" s="85"/>
      <c r="LFU14" s="85"/>
      <c r="LFV14" s="85"/>
      <c r="LFW14" s="85"/>
      <c r="LFX14" s="85"/>
      <c r="LFY14" s="85"/>
      <c r="LFZ14" s="85"/>
      <c r="LGA14" s="85"/>
      <c r="LGB14" s="85"/>
      <c r="LGC14" s="85"/>
      <c r="LGD14" s="85"/>
      <c r="LGE14" s="85"/>
      <c r="LGF14" s="85"/>
      <c r="LGG14" s="85"/>
      <c r="LGH14" s="85"/>
      <c r="LGI14" s="85"/>
      <c r="LGJ14" s="85"/>
      <c r="LGK14" s="85"/>
      <c r="LGL14" s="85"/>
      <c r="LGM14" s="85"/>
      <c r="LGN14" s="85"/>
      <c r="LGO14" s="85"/>
      <c r="LGP14" s="85"/>
      <c r="LGQ14" s="85"/>
      <c r="LGR14" s="85"/>
      <c r="LGS14" s="85"/>
      <c r="LGT14" s="85"/>
      <c r="LGU14" s="85"/>
      <c r="LGV14" s="85"/>
      <c r="LGW14" s="85"/>
      <c r="LGX14" s="85"/>
      <c r="LGY14" s="85"/>
      <c r="LGZ14" s="85"/>
      <c r="LHA14" s="85"/>
      <c r="LHB14" s="85"/>
      <c r="LHC14" s="85"/>
      <c r="LHD14" s="85"/>
      <c r="LHE14" s="85"/>
      <c r="LHF14" s="85"/>
      <c r="LHG14" s="85"/>
      <c r="LHH14" s="85"/>
      <c r="LHI14" s="85"/>
      <c r="LHJ14" s="85"/>
      <c r="LHK14" s="85"/>
      <c r="LHL14" s="85"/>
      <c r="LHM14" s="85"/>
      <c r="LHN14" s="85"/>
      <c r="LHO14" s="85"/>
      <c r="LHP14" s="85"/>
      <c r="LHQ14" s="85"/>
      <c r="LHR14" s="85"/>
      <c r="LHS14" s="85"/>
      <c r="LHT14" s="85"/>
      <c r="LHU14" s="85"/>
      <c r="LHV14" s="85"/>
      <c r="LHW14" s="85"/>
      <c r="LHX14" s="85"/>
      <c r="LHY14" s="85"/>
      <c r="LHZ14" s="85"/>
      <c r="LIA14" s="85"/>
      <c r="LIB14" s="85"/>
      <c r="LIC14" s="85"/>
      <c r="LID14" s="85"/>
      <c r="LIE14" s="85"/>
      <c r="LIF14" s="85"/>
      <c r="LIG14" s="85"/>
      <c r="LIH14" s="85"/>
      <c r="LII14" s="85"/>
      <c r="LIJ14" s="85"/>
      <c r="LIK14" s="85"/>
      <c r="LIL14" s="85"/>
      <c r="LIM14" s="85"/>
      <c r="LIN14" s="85"/>
      <c r="LIO14" s="85"/>
      <c r="LIP14" s="85"/>
      <c r="LIQ14" s="85"/>
      <c r="LIR14" s="85"/>
      <c r="LIS14" s="85"/>
      <c r="LIT14" s="85"/>
      <c r="LIU14" s="85"/>
      <c r="LIV14" s="85"/>
      <c r="LIW14" s="85"/>
      <c r="LIX14" s="85"/>
      <c r="LIY14" s="85"/>
      <c r="LIZ14" s="85"/>
      <c r="LJA14" s="85"/>
      <c r="LJB14" s="85"/>
      <c r="LJC14" s="85"/>
      <c r="LJD14" s="85"/>
      <c r="LJE14" s="85"/>
      <c r="LJF14" s="85"/>
      <c r="LJG14" s="85"/>
      <c r="LJH14" s="85"/>
      <c r="LJI14" s="85"/>
      <c r="LJJ14" s="85"/>
      <c r="LJK14" s="85"/>
      <c r="LJL14" s="85"/>
      <c r="LJM14" s="85"/>
      <c r="LJN14" s="85"/>
      <c r="LJO14" s="85"/>
      <c r="LJP14" s="85"/>
      <c r="LJQ14" s="85"/>
      <c r="LJR14" s="85"/>
      <c r="LJS14" s="85"/>
      <c r="LJT14" s="85"/>
      <c r="LJU14" s="85"/>
      <c r="LJV14" s="85"/>
      <c r="LJW14" s="85"/>
      <c r="LJX14" s="85"/>
      <c r="LJY14" s="85"/>
      <c r="LJZ14" s="85"/>
      <c r="LKA14" s="85"/>
      <c r="LKB14" s="85"/>
      <c r="LKC14" s="85"/>
      <c r="LKD14" s="85"/>
      <c r="LKE14" s="85"/>
      <c r="LKF14" s="85"/>
      <c r="LKG14" s="85"/>
      <c r="LKH14" s="85"/>
      <c r="LKI14" s="85"/>
      <c r="LKJ14" s="85"/>
      <c r="LKK14" s="85"/>
      <c r="LKL14" s="85"/>
      <c r="LKM14" s="85"/>
      <c r="LKN14" s="85"/>
      <c r="LKO14" s="85"/>
      <c r="LKP14" s="85"/>
      <c r="LKQ14" s="85"/>
      <c r="LKR14" s="85"/>
      <c r="LKS14" s="85"/>
      <c r="LKT14" s="85"/>
      <c r="LKU14" s="85"/>
      <c r="LKV14" s="85"/>
      <c r="LKW14" s="85"/>
      <c r="LKX14" s="85"/>
      <c r="LKY14" s="85"/>
      <c r="LKZ14" s="85"/>
      <c r="LLA14" s="85"/>
      <c r="LLB14" s="85"/>
      <c r="LLC14" s="85"/>
      <c r="LLD14" s="85"/>
      <c r="LLE14" s="85"/>
      <c r="LLF14" s="85"/>
      <c r="LLG14" s="85"/>
      <c r="LLH14" s="85"/>
      <c r="LLI14" s="85"/>
      <c r="LLJ14" s="85"/>
      <c r="LLK14" s="85"/>
      <c r="LLL14" s="85"/>
      <c r="LLM14" s="85"/>
      <c r="LLN14" s="85"/>
      <c r="LLO14" s="85"/>
      <c r="LLP14" s="85"/>
      <c r="LLQ14" s="85"/>
      <c r="LLR14" s="85"/>
      <c r="LLS14" s="85"/>
      <c r="LLT14" s="85"/>
      <c r="LLU14" s="85"/>
      <c r="LLV14" s="85"/>
      <c r="LLW14" s="85"/>
      <c r="LLX14" s="85"/>
      <c r="LLY14" s="85"/>
      <c r="LLZ14" s="85"/>
      <c r="LMA14" s="85"/>
      <c r="LMB14" s="85"/>
      <c r="LMC14" s="85"/>
      <c r="LMD14" s="85"/>
      <c r="LME14" s="85"/>
      <c r="LMF14" s="85"/>
      <c r="LMG14" s="85"/>
      <c r="LMH14" s="85"/>
      <c r="LMI14" s="85"/>
      <c r="LMJ14" s="85"/>
      <c r="LMK14" s="85"/>
      <c r="LML14" s="85"/>
      <c r="LMM14" s="85"/>
      <c r="LMN14" s="85"/>
      <c r="LMO14" s="85"/>
      <c r="LMP14" s="85"/>
      <c r="LMQ14" s="85"/>
      <c r="LMR14" s="85"/>
      <c r="LMS14" s="85"/>
      <c r="LMT14" s="85"/>
      <c r="LMU14" s="85"/>
      <c r="LMV14" s="85"/>
      <c r="LMW14" s="85"/>
      <c r="LMX14" s="85"/>
      <c r="LMY14" s="85"/>
      <c r="LMZ14" s="85"/>
      <c r="LNA14" s="85"/>
      <c r="LNB14" s="85"/>
      <c r="LNC14" s="85"/>
      <c r="LND14" s="85"/>
      <c r="LNE14" s="85"/>
      <c r="LNF14" s="85"/>
      <c r="LNG14" s="85"/>
      <c r="LNH14" s="85"/>
      <c r="LNI14" s="85"/>
      <c r="LNJ14" s="85"/>
      <c r="LNK14" s="85"/>
      <c r="LNL14" s="85"/>
      <c r="LNM14" s="85"/>
      <c r="LNN14" s="85"/>
      <c r="LNO14" s="85"/>
      <c r="LNP14" s="85"/>
      <c r="LNQ14" s="85"/>
      <c r="LNR14" s="85"/>
      <c r="LNS14" s="85"/>
      <c r="LNT14" s="85"/>
      <c r="LNU14" s="85"/>
      <c r="LNV14" s="85"/>
      <c r="LNW14" s="85"/>
      <c r="LNX14" s="85"/>
      <c r="LNY14" s="85"/>
      <c r="LNZ14" s="85"/>
      <c r="LOA14" s="85"/>
      <c r="LOB14" s="85"/>
      <c r="LOC14" s="85"/>
      <c r="LOD14" s="85"/>
      <c r="LOE14" s="85"/>
      <c r="LOF14" s="85"/>
      <c r="LOG14" s="85"/>
      <c r="LOH14" s="85"/>
      <c r="LOI14" s="85"/>
      <c r="LOJ14" s="85"/>
      <c r="LOK14" s="85"/>
      <c r="LOL14" s="85"/>
      <c r="LOM14" s="85"/>
      <c r="LON14" s="85"/>
      <c r="LOO14" s="85"/>
      <c r="LOP14" s="85"/>
      <c r="LOQ14" s="85"/>
      <c r="LOR14" s="85"/>
      <c r="LOS14" s="85"/>
      <c r="LOT14" s="85"/>
      <c r="LOU14" s="85"/>
      <c r="LOV14" s="85"/>
      <c r="LOW14" s="85"/>
      <c r="LOX14" s="85"/>
      <c r="LOY14" s="85"/>
      <c r="LOZ14" s="85"/>
      <c r="LPA14" s="85"/>
      <c r="LPB14" s="85"/>
      <c r="LPC14" s="85"/>
      <c r="LPD14" s="85"/>
      <c r="LPE14" s="85"/>
      <c r="LPF14" s="85"/>
      <c r="LPG14" s="85"/>
      <c r="LPH14" s="85"/>
      <c r="LPI14" s="85"/>
      <c r="LPJ14" s="85"/>
      <c r="LPK14" s="85"/>
      <c r="LPL14" s="85"/>
      <c r="LPM14" s="85"/>
      <c r="LPN14" s="85"/>
      <c r="LPO14" s="85"/>
      <c r="LPP14" s="85"/>
      <c r="LPQ14" s="85"/>
      <c r="LPR14" s="85"/>
      <c r="LPS14" s="85"/>
      <c r="LPT14" s="85"/>
      <c r="LPU14" s="85"/>
      <c r="LPV14" s="85"/>
      <c r="LPW14" s="85"/>
      <c r="LPX14" s="85"/>
      <c r="LPY14" s="85"/>
      <c r="LPZ14" s="85"/>
      <c r="LQA14" s="85"/>
      <c r="LQB14" s="85"/>
      <c r="LQC14" s="85"/>
      <c r="LQD14" s="85"/>
      <c r="LQE14" s="85"/>
      <c r="LQF14" s="85"/>
      <c r="LQG14" s="85"/>
      <c r="LQH14" s="85"/>
      <c r="LQI14" s="85"/>
      <c r="LQJ14" s="85"/>
      <c r="LQK14" s="85"/>
      <c r="LQL14" s="85"/>
      <c r="LQM14" s="85"/>
      <c r="LQN14" s="85"/>
      <c r="LQO14" s="85"/>
      <c r="LQP14" s="85"/>
      <c r="LQQ14" s="85"/>
      <c r="LQR14" s="85"/>
      <c r="LQS14" s="85"/>
      <c r="LQT14" s="85"/>
      <c r="LQU14" s="85"/>
      <c r="LQV14" s="85"/>
      <c r="LQW14" s="85"/>
      <c r="LQX14" s="85"/>
      <c r="LQY14" s="85"/>
      <c r="LQZ14" s="85"/>
      <c r="LRA14" s="85"/>
      <c r="LRB14" s="85"/>
      <c r="LRC14" s="85"/>
      <c r="LRD14" s="85"/>
      <c r="LRE14" s="85"/>
      <c r="LRF14" s="85"/>
      <c r="LRG14" s="85"/>
      <c r="LRH14" s="85"/>
      <c r="LRI14" s="85"/>
      <c r="LRJ14" s="85"/>
      <c r="LRK14" s="85"/>
      <c r="LRL14" s="85"/>
      <c r="LRM14" s="85"/>
      <c r="LRN14" s="85"/>
      <c r="LRO14" s="85"/>
      <c r="LRP14" s="85"/>
      <c r="LRQ14" s="85"/>
      <c r="LRR14" s="85"/>
      <c r="LRS14" s="85"/>
      <c r="LRT14" s="85"/>
      <c r="LRU14" s="85"/>
      <c r="LRV14" s="85"/>
      <c r="LRW14" s="85"/>
      <c r="LRX14" s="85"/>
      <c r="LRY14" s="85"/>
      <c r="LRZ14" s="85"/>
      <c r="LSA14" s="85"/>
      <c r="LSB14" s="85"/>
      <c r="LSC14" s="85"/>
      <c r="LSD14" s="85"/>
      <c r="LSE14" s="85"/>
      <c r="LSF14" s="85"/>
      <c r="LSG14" s="85"/>
      <c r="LSH14" s="85"/>
      <c r="LSI14" s="85"/>
      <c r="LSJ14" s="85"/>
      <c r="LSK14" s="85"/>
      <c r="LSL14" s="85"/>
      <c r="LSM14" s="85"/>
      <c r="LSN14" s="85"/>
      <c r="LSO14" s="85"/>
      <c r="LSP14" s="85"/>
      <c r="LSQ14" s="85"/>
      <c r="LSR14" s="85"/>
      <c r="LSS14" s="85"/>
      <c r="LST14" s="85"/>
      <c r="LSU14" s="85"/>
      <c r="LSV14" s="85"/>
      <c r="LSW14" s="85"/>
      <c r="LSX14" s="85"/>
      <c r="LSY14" s="85"/>
      <c r="LSZ14" s="85"/>
      <c r="LTA14" s="85"/>
      <c r="LTB14" s="85"/>
      <c r="LTC14" s="85"/>
      <c r="LTD14" s="85"/>
      <c r="LTE14" s="85"/>
      <c r="LTF14" s="85"/>
      <c r="LTG14" s="85"/>
      <c r="LTH14" s="85"/>
      <c r="LTI14" s="85"/>
      <c r="LTJ14" s="85"/>
      <c r="LTK14" s="85"/>
      <c r="LTL14" s="85"/>
      <c r="LTM14" s="85"/>
      <c r="LTN14" s="85"/>
      <c r="LTO14" s="85"/>
      <c r="LTP14" s="85"/>
      <c r="LTQ14" s="85"/>
      <c r="LTR14" s="85"/>
      <c r="LTS14" s="85"/>
      <c r="LTT14" s="85"/>
      <c r="LTU14" s="85"/>
      <c r="LTV14" s="85"/>
      <c r="LTW14" s="85"/>
      <c r="LTX14" s="85"/>
      <c r="LTY14" s="85"/>
      <c r="LTZ14" s="85"/>
      <c r="LUA14" s="85"/>
      <c r="LUB14" s="85"/>
      <c r="LUC14" s="85"/>
      <c r="LUD14" s="85"/>
      <c r="LUE14" s="85"/>
      <c r="LUF14" s="85"/>
      <c r="LUG14" s="85"/>
      <c r="LUH14" s="85"/>
      <c r="LUI14" s="85"/>
      <c r="LUJ14" s="85"/>
      <c r="LUK14" s="85"/>
      <c r="LUL14" s="85"/>
      <c r="LUM14" s="85"/>
      <c r="LUN14" s="85"/>
      <c r="LUO14" s="85"/>
      <c r="LUP14" s="85"/>
      <c r="LUQ14" s="85"/>
      <c r="LUR14" s="85"/>
      <c r="LUS14" s="85"/>
      <c r="LUT14" s="85"/>
      <c r="LUU14" s="85"/>
      <c r="LUV14" s="85"/>
      <c r="LUW14" s="85"/>
      <c r="LUX14" s="85"/>
      <c r="LUY14" s="85"/>
      <c r="LUZ14" s="85"/>
      <c r="LVA14" s="85"/>
      <c r="LVB14" s="85"/>
      <c r="LVC14" s="85"/>
      <c r="LVD14" s="85"/>
      <c r="LVE14" s="85"/>
      <c r="LVF14" s="85"/>
      <c r="LVG14" s="85"/>
      <c r="LVH14" s="85"/>
      <c r="LVI14" s="85"/>
      <c r="LVJ14" s="85"/>
      <c r="LVK14" s="85"/>
      <c r="LVL14" s="85"/>
      <c r="LVM14" s="85"/>
      <c r="LVN14" s="85"/>
      <c r="LVO14" s="85"/>
      <c r="LVP14" s="85"/>
      <c r="LVQ14" s="85"/>
      <c r="LVR14" s="85"/>
      <c r="LVS14" s="85"/>
      <c r="LVT14" s="85"/>
      <c r="LVU14" s="85"/>
      <c r="LVV14" s="85"/>
      <c r="LVW14" s="85"/>
      <c r="LVX14" s="85"/>
      <c r="LVY14" s="85"/>
      <c r="LVZ14" s="85"/>
      <c r="LWA14" s="85"/>
      <c r="LWB14" s="85"/>
      <c r="LWC14" s="85"/>
      <c r="LWD14" s="85"/>
      <c r="LWE14" s="85"/>
      <c r="LWF14" s="85"/>
      <c r="LWG14" s="85"/>
      <c r="LWH14" s="85"/>
      <c r="LWI14" s="85"/>
      <c r="LWJ14" s="85"/>
      <c r="LWK14" s="85"/>
      <c r="LWL14" s="85"/>
      <c r="LWM14" s="85"/>
      <c r="LWN14" s="85"/>
      <c r="LWO14" s="85"/>
      <c r="LWP14" s="85"/>
      <c r="LWQ14" s="85"/>
      <c r="LWR14" s="85"/>
      <c r="LWS14" s="85"/>
      <c r="LWT14" s="85"/>
      <c r="LWU14" s="85"/>
      <c r="LWV14" s="85"/>
      <c r="LWW14" s="85"/>
      <c r="LWX14" s="85"/>
      <c r="LWY14" s="85"/>
      <c r="LWZ14" s="85"/>
      <c r="LXA14" s="85"/>
      <c r="LXB14" s="85"/>
      <c r="LXC14" s="85"/>
      <c r="LXD14" s="85"/>
      <c r="LXE14" s="85"/>
      <c r="LXF14" s="85"/>
      <c r="LXG14" s="85"/>
      <c r="LXH14" s="85"/>
      <c r="LXI14" s="85"/>
      <c r="LXJ14" s="85"/>
      <c r="LXK14" s="85"/>
      <c r="LXL14" s="85"/>
      <c r="LXM14" s="85"/>
      <c r="LXN14" s="85"/>
      <c r="LXO14" s="85"/>
      <c r="LXP14" s="85"/>
      <c r="LXQ14" s="85"/>
      <c r="LXR14" s="85"/>
      <c r="LXS14" s="85"/>
      <c r="LXT14" s="85"/>
      <c r="LXU14" s="85"/>
      <c r="LXV14" s="85"/>
      <c r="LXW14" s="85"/>
      <c r="LXX14" s="85"/>
      <c r="LXY14" s="85"/>
      <c r="LXZ14" s="85"/>
      <c r="LYA14" s="85"/>
      <c r="LYB14" s="85"/>
      <c r="LYC14" s="85"/>
      <c r="LYD14" s="85"/>
      <c r="LYE14" s="85"/>
      <c r="LYF14" s="85"/>
      <c r="LYG14" s="85"/>
      <c r="LYH14" s="85"/>
      <c r="LYI14" s="85"/>
      <c r="LYJ14" s="85"/>
      <c r="LYK14" s="85"/>
      <c r="LYL14" s="85"/>
      <c r="LYM14" s="85"/>
      <c r="LYN14" s="85"/>
      <c r="LYO14" s="85"/>
      <c r="LYP14" s="85"/>
      <c r="LYQ14" s="85"/>
      <c r="LYR14" s="85"/>
      <c r="LYS14" s="85"/>
      <c r="LYT14" s="85"/>
      <c r="LYU14" s="85"/>
      <c r="LYV14" s="85"/>
      <c r="LYW14" s="85"/>
      <c r="LYX14" s="85"/>
      <c r="LYY14" s="85"/>
      <c r="LYZ14" s="85"/>
      <c r="LZA14" s="85"/>
      <c r="LZB14" s="85"/>
      <c r="LZC14" s="85"/>
      <c r="LZD14" s="85"/>
      <c r="LZE14" s="85"/>
      <c r="LZF14" s="85"/>
      <c r="LZG14" s="85"/>
      <c r="LZH14" s="85"/>
      <c r="LZI14" s="85"/>
      <c r="LZJ14" s="85"/>
      <c r="LZK14" s="85"/>
      <c r="LZL14" s="85"/>
      <c r="LZM14" s="85"/>
      <c r="LZN14" s="85"/>
      <c r="LZO14" s="85"/>
      <c r="LZP14" s="85"/>
      <c r="LZQ14" s="85"/>
      <c r="LZR14" s="85"/>
      <c r="LZS14" s="85"/>
      <c r="LZT14" s="85"/>
      <c r="LZU14" s="85"/>
      <c r="LZV14" s="85"/>
      <c r="LZW14" s="85"/>
      <c r="LZX14" s="85"/>
      <c r="LZY14" s="85"/>
      <c r="LZZ14" s="85"/>
      <c r="MAA14" s="85"/>
      <c r="MAB14" s="85"/>
      <c r="MAC14" s="85"/>
      <c r="MAD14" s="85"/>
      <c r="MAE14" s="85"/>
      <c r="MAF14" s="85"/>
      <c r="MAG14" s="85"/>
      <c r="MAH14" s="85"/>
      <c r="MAI14" s="85"/>
      <c r="MAJ14" s="85"/>
      <c r="MAK14" s="85"/>
      <c r="MAL14" s="85"/>
      <c r="MAM14" s="85"/>
      <c r="MAN14" s="85"/>
      <c r="MAO14" s="85"/>
      <c r="MAP14" s="85"/>
      <c r="MAQ14" s="85"/>
      <c r="MAR14" s="85"/>
      <c r="MAS14" s="85"/>
      <c r="MAT14" s="85"/>
      <c r="MAU14" s="85"/>
      <c r="MAV14" s="85"/>
      <c r="MAW14" s="85"/>
      <c r="MAX14" s="85"/>
      <c r="MAY14" s="85"/>
      <c r="MAZ14" s="85"/>
      <c r="MBA14" s="85"/>
      <c r="MBB14" s="85"/>
      <c r="MBC14" s="85"/>
      <c r="MBD14" s="85"/>
      <c r="MBE14" s="85"/>
      <c r="MBF14" s="85"/>
      <c r="MBG14" s="85"/>
      <c r="MBH14" s="85"/>
      <c r="MBI14" s="85"/>
      <c r="MBJ14" s="85"/>
      <c r="MBK14" s="85"/>
      <c r="MBL14" s="85"/>
      <c r="MBM14" s="85"/>
      <c r="MBN14" s="85"/>
      <c r="MBO14" s="85"/>
      <c r="MBP14" s="85"/>
      <c r="MBQ14" s="85"/>
      <c r="MBR14" s="85"/>
      <c r="MBS14" s="85"/>
      <c r="MBT14" s="85"/>
      <c r="MBU14" s="85"/>
      <c r="MBV14" s="85"/>
      <c r="MBW14" s="85"/>
      <c r="MBX14" s="85"/>
      <c r="MBY14" s="85"/>
      <c r="MBZ14" s="85"/>
      <c r="MCA14" s="85"/>
      <c r="MCB14" s="85"/>
      <c r="MCC14" s="85"/>
      <c r="MCD14" s="85"/>
      <c r="MCE14" s="85"/>
      <c r="MCF14" s="85"/>
      <c r="MCG14" s="85"/>
      <c r="MCH14" s="85"/>
      <c r="MCI14" s="85"/>
      <c r="MCJ14" s="85"/>
      <c r="MCK14" s="85"/>
      <c r="MCL14" s="85"/>
      <c r="MCM14" s="85"/>
      <c r="MCN14" s="85"/>
      <c r="MCO14" s="85"/>
      <c r="MCP14" s="85"/>
      <c r="MCQ14" s="85"/>
      <c r="MCR14" s="85"/>
      <c r="MCS14" s="85"/>
      <c r="MCT14" s="85"/>
      <c r="MCU14" s="85"/>
      <c r="MCV14" s="85"/>
      <c r="MCW14" s="85"/>
      <c r="MCX14" s="85"/>
      <c r="MCY14" s="85"/>
      <c r="MCZ14" s="85"/>
      <c r="MDA14" s="85"/>
      <c r="MDB14" s="85"/>
      <c r="MDC14" s="85"/>
      <c r="MDD14" s="85"/>
      <c r="MDE14" s="85"/>
      <c r="MDF14" s="85"/>
      <c r="MDG14" s="85"/>
      <c r="MDH14" s="85"/>
      <c r="MDI14" s="85"/>
      <c r="MDJ14" s="85"/>
      <c r="MDK14" s="85"/>
      <c r="MDL14" s="85"/>
      <c r="MDM14" s="85"/>
      <c r="MDN14" s="85"/>
      <c r="MDO14" s="85"/>
      <c r="MDP14" s="85"/>
      <c r="MDQ14" s="85"/>
      <c r="MDR14" s="85"/>
      <c r="MDS14" s="85"/>
      <c r="MDT14" s="85"/>
      <c r="MDU14" s="85"/>
      <c r="MDV14" s="85"/>
      <c r="MDW14" s="85"/>
      <c r="MDX14" s="85"/>
      <c r="MDY14" s="85"/>
      <c r="MDZ14" s="85"/>
      <c r="MEA14" s="85"/>
      <c r="MEB14" s="85"/>
      <c r="MEC14" s="85"/>
      <c r="MED14" s="85"/>
      <c r="MEE14" s="85"/>
      <c r="MEF14" s="85"/>
      <c r="MEG14" s="85"/>
      <c r="MEH14" s="85"/>
      <c r="MEI14" s="85"/>
      <c r="MEJ14" s="85"/>
      <c r="MEK14" s="85"/>
      <c r="MEL14" s="85"/>
      <c r="MEM14" s="85"/>
      <c r="MEN14" s="85"/>
      <c r="MEO14" s="85"/>
      <c r="MEP14" s="85"/>
      <c r="MEQ14" s="85"/>
      <c r="MER14" s="85"/>
      <c r="MES14" s="85"/>
      <c r="MET14" s="85"/>
      <c r="MEU14" s="85"/>
      <c r="MEV14" s="85"/>
      <c r="MEW14" s="85"/>
      <c r="MEX14" s="85"/>
      <c r="MEY14" s="85"/>
      <c r="MEZ14" s="85"/>
      <c r="MFA14" s="85"/>
      <c r="MFB14" s="85"/>
      <c r="MFC14" s="85"/>
      <c r="MFD14" s="85"/>
      <c r="MFE14" s="85"/>
      <c r="MFF14" s="85"/>
      <c r="MFG14" s="85"/>
      <c r="MFH14" s="85"/>
      <c r="MFI14" s="85"/>
      <c r="MFJ14" s="85"/>
      <c r="MFK14" s="85"/>
      <c r="MFL14" s="85"/>
      <c r="MFM14" s="85"/>
      <c r="MFN14" s="85"/>
      <c r="MFO14" s="85"/>
      <c r="MFP14" s="85"/>
      <c r="MFQ14" s="85"/>
      <c r="MFR14" s="85"/>
      <c r="MFS14" s="85"/>
      <c r="MFT14" s="85"/>
      <c r="MFU14" s="85"/>
      <c r="MFV14" s="85"/>
      <c r="MFW14" s="85"/>
      <c r="MFX14" s="85"/>
      <c r="MFY14" s="85"/>
      <c r="MFZ14" s="85"/>
      <c r="MGA14" s="85"/>
      <c r="MGB14" s="85"/>
      <c r="MGC14" s="85"/>
      <c r="MGD14" s="85"/>
      <c r="MGE14" s="85"/>
      <c r="MGF14" s="85"/>
      <c r="MGG14" s="85"/>
      <c r="MGH14" s="85"/>
      <c r="MGI14" s="85"/>
      <c r="MGJ14" s="85"/>
      <c r="MGK14" s="85"/>
      <c r="MGL14" s="85"/>
      <c r="MGM14" s="85"/>
      <c r="MGN14" s="85"/>
      <c r="MGO14" s="85"/>
      <c r="MGP14" s="85"/>
      <c r="MGQ14" s="85"/>
      <c r="MGR14" s="85"/>
      <c r="MGS14" s="85"/>
      <c r="MGT14" s="85"/>
      <c r="MGU14" s="85"/>
      <c r="MGV14" s="85"/>
      <c r="MGW14" s="85"/>
      <c r="MGX14" s="85"/>
      <c r="MGY14" s="85"/>
      <c r="MGZ14" s="85"/>
      <c r="MHA14" s="85"/>
      <c r="MHB14" s="85"/>
      <c r="MHC14" s="85"/>
      <c r="MHD14" s="85"/>
      <c r="MHE14" s="85"/>
      <c r="MHF14" s="85"/>
      <c r="MHG14" s="85"/>
      <c r="MHH14" s="85"/>
      <c r="MHI14" s="85"/>
      <c r="MHJ14" s="85"/>
      <c r="MHK14" s="85"/>
      <c r="MHL14" s="85"/>
      <c r="MHM14" s="85"/>
      <c r="MHN14" s="85"/>
      <c r="MHO14" s="85"/>
      <c r="MHP14" s="85"/>
      <c r="MHQ14" s="85"/>
      <c r="MHR14" s="85"/>
      <c r="MHS14" s="85"/>
      <c r="MHT14" s="85"/>
      <c r="MHU14" s="85"/>
      <c r="MHV14" s="85"/>
      <c r="MHW14" s="85"/>
      <c r="MHX14" s="85"/>
      <c r="MHY14" s="85"/>
      <c r="MHZ14" s="85"/>
      <c r="MIA14" s="85"/>
      <c r="MIB14" s="85"/>
      <c r="MIC14" s="85"/>
      <c r="MID14" s="85"/>
      <c r="MIE14" s="85"/>
      <c r="MIF14" s="85"/>
      <c r="MIG14" s="85"/>
      <c r="MIH14" s="85"/>
      <c r="MII14" s="85"/>
      <c r="MIJ14" s="85"/>
      <c r="MIK14" s="85"/>
      <c r="MIL14" s="85"/>
      <c r="MIM14" s="85"/>
      <c r="MIN14" s="85"/>
      <c r="MIO14" s="85"/>
      <c r="MIP14" s="85"/>
      <c r="MIQ14" s="85"/>
      <c r="MIR14" s="85"/>
      <c r="MIS14" s="85"/>
      <c r="MIT14" s="85"/>
      <c r="MIU14" s="85"/>
      <c r="MIV14" s="85"/>
      <c r="MIW14" s="85"/>
      <c r="MIX14" s="85"/>
      <c r="MIY14" s="85"/>
      <c r="MIZ14" s="85"/>
      <c r="MJA14" s="85"/>
      <c r="MJB14" s="85"/>
      <c r="MJC14" s="85"/>
      <c r="MJD14" s="85"/>
      <c r="MJE14" s="85"/>
      <c r="MJF14" s="85"/>
      <c r="MJG14" s="85"/>
      <c r="MJH14" s="85"/>
      <c r="MJI14" s="85"/>
      <c r="MJJ14" s="85"/>
      <c r="MJK14" s="85"/>
      <c r="MJL14" s="85"/>
      <c r="MJM14" s="85"/>
      <c r="MJN14" s="85"/>
      <c r="MJO14" s="85"/>
      <c r="MJP14" s="85"/>
      <c r="MJQ14" s="85"/>
      <c r="MJR14" s="85"/>
      <c r="MJS14" s="85"/>
      <c r="MJT14" s="85"/>
      <c r="MJU14" s="85"/>
      <c r="MJV14" s="85"/>
      <c r="MJW14" s="85"/>
      <c r="MJX14" s="85"/>
      <c r="MJY14" s="85"/>
      <c r="MJZ14" s="85"/>
      <c r="MKA14" s="85"/>
      <c r="MKB14" s="85"/>
      <c r="MKC14" s="85"/>
      <c r="MKD14" s="85"/>
      <c r="MKE14" s="85"/>
      <c r="MKF14" s="85"/>
      <c r="MKG14" s="85"/>
      <c r="MKH14" s="85"/>
      <c r="MKI14" s="85"/>
      <c r="MKJ14" s="85"/>
      <c r="MKK14" s="85"/>
      <c r="MKL14" s="85"/>
      <c r="MKM14" s="85"/>
      <c r="MKN14" s="85"/>
      <c r="MKO14" s="85"/>
      <c r="MKP14" s="85"/>
      <c r="MKQ14" s="85"/>
      <c r="MKR14" s="85"/>
      <c r="MKS14" s="85"/>
      <c r="MKT14" s="85"/>
      <c r="MKU14" s="85"/>
      <c r="MKV14" s="85"/>
      <c r="MKW14" s="85"/>
      <c r="MKX14" s="85"/>
      <c r="MKY14" s="85"/>
      <c r="MKZ14" s="85"/>
      <c r="MLA14" s="85"/>
      <c r="MLB14" s="85"/>
      <c r="MLC14" s="85"/>
      <c r="MLD14" s="85"/>
      <c r="MLE14" s="85"/>
      <c r="MLF14" s="85"/>
      <c r="MLG14" s="85"/>
      <c r="MLH14" s="85"/>
      <c r="MLI14" s="85"/>
      <c r="MLJ14" s="85"/>
      <c r="MLK14" s="85"/>
      <c r="MLL14" s="85"/>
      <c r="MLM14" s="85"/>
      <c r="MLN14" s="85"/>
      <c r="MLO14" s="85"/>
      <c r="MLP14" s="85"/>
      <c r="MLQ14" s="85"/>
      <c r="MLR14" s="85"/>
      <c r="MLS14" s="85"/>
      <c r="MLT14" s="85"/>
      <c r="MLU14" s="85"/>
      <c r="MLV14" s="85"/>
      <c r="MLW14" s="85"/>
      <c r="MLX14" s="85"/>
      <c r="MLY14" s="85"/>
      <c r="MLZ14" s="85"/>
      <c r="MMA14" s="85"/>
      <c r="MMB14" s="85"/>
      <c r="MMC14" s="85"/>
      <c r="MMD14" s="85"/>
      <c r="MME14" s="85"/>
      <c r="MMF14" s="85"/>
      <c r="MMG14" s="85"/>
      <c r="MMH14" s="85"/>
      <c r="MMI14" s="85"/>
      <c r="MMJ14" s="85"/>
      <c r="MMK14" s="85"/>
      <c r="MML14" s="85"/>
      <c r="MMM14" s="85"/>
      <c r="MMN14" s="85"/>
      <c r="MMO14" s="85"/>
      <c r="MMP14" s="85"/>
      <c r="MMQ14" s="85"/>
      <c r="MMR14" s="85"/>
      <c r="MMS14" s="85"/>
      <c r="MMT14" s="85"/>
      <c r="MMU14" s="85"/>
      <c r="MMV14" s="85"/>
      <c r="MMW14" s="85"/>
      <c r="MMX14" s="85"/>
      <c r="MMY14" s="85"/>
      <c r="MMZ14" s="85"/>
      <c r="MNA14" s="85"/>
      <c r="MNB14" s="85"/>
      <c r="MNC14" s="85"/>
      <c r="MND14" s="85"/>
      <c r="MNE14" s="85"/>
      <c r="MNF14" s="85"/>
      <c r="MNG14" s="85"/>
      <c r="MNH14" s="85"/>
      <c r="MNI14" s="85"/>
      <c r="MNJ14" s="85"/>
      <c r="MNK14" s="85"/>
      <c r="MNL14" s="85"/>
      <c r="MNM14" s="85"/>
      <c r="MNN14" s="85"/>
      <c r="MNO14" s="85"/>
      <c r="MNP14" s="85"/>
      <c r="MNQ14" s="85"/>
      <c r="MNR14" s="85"/>
      <c r="MNS14" s="85"/>
      <c r="MNT14" s="85"/>
      <c r="MNU14" s="85"/>
      <c r="MNV14" s="85"/>
      <c r="MNW14" s="85"/>
      <c r="MNX14" s="85"/>
      <c r="MNY14" s="85"/>
      <c r="MNZ14" s="85"/>
      <c r="MOA14" s="85"/>
      <c r="MOB14" s="85"/>
      <c r="MOC14" s="85"/>
      <c r="MOD14" s="85"/>
      <c r="MOE14" s="85"/>
      <c r="MOF14" s="85"/>
      <c r="MOG14" s="85"/>
      <c r="MOH14" s="85"/>
      <c r="MOI14" s="85"/>
      <c r="MOJ14" s="85"/>
      <c r="MOK14" s="85"/>
      <c r="MOL14" s="85"/>
      <c r="MOM14" s="85"/>
      <c r="MON14" s="85"/>
      <c r="MOO14" s="85"/>
      <c r="MOP14" s="85"/>
      <c r="MOQ14" s="85"/>
      <c r="MOR14" s="85"/>
      <c r="MOS14" s="85"/>
      <c r="MOT14" s="85"/>
      <c r="MOU14" s="85"/>
      <c r="MOV14" s="85"/>
      <c r="MOW14" s="85"/>
      <c r="MOX14" s="85"/>
      <c r="MOY14" s="85"/>
      <c r="MOZ14" s="85"/>
      <c r="MPA14" s="85"/>
      <c r="MPB14" s="85"/>
      <c r="MPC14" s="85"/>
      <c r="MPD14" s="85"/>
      <c r="MPE14" s="85"/>
      <c r="MPF14" s="85"/>
      <c r="MPG14" s="85"/>
      <c r="MPH14" s="85"/>
      <c r="MPI14" s="85"/>
      <c r="MPJ14" s="85"/>
      <c r="MPK14" s="85"/>
      <c r="MPL14" s="85"/>
      <c r="MPM14" s="85"/>
      <c r="MPN14" s="85"/>
      <c r="MPO14" s="85"/>
      <c r="MPP14" s="85"/>
      <c r="MPQ14" s="85"/>
      <c r="MPR14" s="85"/>
      <c r="MPS14" s="85"/>
      <c r="MPT14" s="85"/>
      <c r="MPU14" s="85"/>
      <c r="MPV14" s="85"/>
      <c r="MPW14" s="85"/>
      <c r="MPX14" s="85"/>
      <c r="MPY14" s="85"/>
      <c r="MPZ14" s="85"/>
      <c r="MQA14" s="85"/>
      <c r="MQB14" s="85"/>
      <c r="MQC14" s="85"/>
      <c r="MQD14" s="85"/>
      <c r="MQE14" s="85"/>
      <c r="MQF14" s="85"/>
      <c r="MQG14" s="85"/>
      <c r="MQH14" s="85"/>
      <c r="MQI14" s="85"/>
      <c r="MQJ14" s="85"/>
      <c r="MQK14" s="85"/>
      <c r="MQL14" s="85"/>
      <c r="MQM14" s="85"/>
      <c r="MQN14" s="85"/>
      <c r="MQO14" s="85"/>
      <c r="MQP14" s="85"/>
      <c r="MQQ14" s="85"/>
      <c r="MQR14" s="85"/>
      <c r="MQS14" s="85"/>
      <c r="MQT14" s="85"/>
      <c r="MQU14" s="85"/>
      <c r="MQV14" s="85"/>
      <c r="MQW14" s="85"/>
      <c r="MQX14" s="85"/>
      <c r="MQY14" s="85"/>
      <c r="MQZ14" s="85"/>
      <c r="MRA14" s="85"/>
      <c r="MRB14" s="85"/>
      <c r="MRC14" s="85"/>
      <c r="MRD14" s="85"/>
      <c r="MRE14" s="85"/>
      <c r="MRF14" s="85"/>
      <c r="MRG14" s="85"/>
      <c r="MRH14" s="85"/>
      <c r="MRI14" s="85"/>
      <c r="MRJ14" s="85"/>
      <c r="MRK14" s="85"/>
      <c r="MRL14" s="85"/>
      <c r="MRM14" s="85"/>
      <c r="MRN14" s="85"/>
      <c r="MRO14" s="85"/>
      <c r="MRP14" s="85"/>
      <c r="MRQ14" s="85"/>
      <c r="MRR14" s="85"/>
      <c r="MRS14" s="85"/>
      <c r="MRT14" s="85"/>
      <c r="MRU14" s="85"/>
      <c r="MRV14" s="85"/>
      <c r="MRW14" s="85"/>
      <c r="MRX14" s="85"/>
      <c r="MRY14" s="85"/>
      <c r="MRZ14" s="85"/>
      <c r="MSA14" s="85"/>
      <c r="MSB14" s="85"/>
      <c r="MSC14" s="85"/>
      <c r="MSD14" s="85"/>
      <c r="MSE14" s="85"/>
      <c r="MSF14" s="85"/>
      <c r="MSG14" s="85"/>
      <c r="MSH14" s="85"/>
      <c r="MSI14" s="85"/>
      <c r="MSJ14" s="85"/>
      <c r="MSK14" s="85"/>
      <c r="MSL14" s="85"/>
      <c r="MSM14" s="85"/>
      <c r="MSN14" s="85"/>
      <c r="MSO14" s="85"/>
      <c r="MSP14" s="85"/>
      <c r="MSQ14" s="85"/>
      <c r="MSR14" s="85"/>
      <c r="MSS14" s="85"/>
      <c r="MST14" s="85"/>
      <c r="MSU14" s="85"/>
      <c r="MSV14" s="85"/>
      <c r="MSW14" s="85"/>
      <c r="MSX14" s="85"/>
      <c r="MSY14" s="85"/>
      <c r="MSZ14" s="85"/>
      <c r="MTA14" s="85"/>
      <c r="MTB14" s="85"/>
      <c r="MTC14" s="85"/>
      <c r="MTD14" s="85"/>
      <c r="MTE14" s="85"/>
      <c r="MTF14" s="85"/>
      <c r="MTG14" s="85"/>
      <c r="MTH14" s="85"/>
      <c r="MTI14" s="85"/>
      <c r="MTJ14" s="85"/>
      <c r="MTK14" s="85"/>
      <c r="MTL14" s="85"/>
      <c r="MTM14" s="85"/>
      <c r="MTN14" s="85"/>
      <c r="MTO14" s="85"/>
      <c r="MTP14" s="85"/>
      <c r="MTQ14" s="85"/>
      <c r="MTR14" s="85"/>
      <c r="MTS14" s="85"/>
      <c r="MTT14" s="85"/>
      <c r="MTU14" s="85"/>
      <c r="MTV14" s="85"/>
      <c r="MTW14" s="85"/>
      <c r="MTX14" s="85"/>
      <c r="MTY14" s="85"/>
      <c r="MTZ14" s="85"/>
      <c r="MUA14" s="85"/>
      <c r="MUB14" s="85"/>
      <c r="MUC14" s="85"/>
      <c r="MUD14" s="85"/>
      <c r="MUE14" s="85"/>
      <c r="MUF14" s="85"/>
      <c r="MUG14" s="85"/>
      <c r="MUH14" s="85"/>
      <c r="MUI14" s="85"/>
      <c r="MUJ14" s="85"/>
      <c r="MUK14" s="85"/>
      <c r="MUL14" s="85"/>
      <c r="MUM14" s="85"/>
      <c r="MUN14" s="85"/>
      <c r="MUO14" s="85"/>
      <c r="MUP14" s="85"/>
      <c r="MUQ14" s="85"/>
      <c r="MUR14" s="85"/>
      <c r="MUS14" s="85"/>
      <c r="MUT14" s="85"/>
      <c r="MUU14" s="85"/>
      <c r="MUV14" s="85"/>
      <c r="MUW14" s="85"/>
      <c r="MUX14" s="85"/>
      <c r="MUY14" s="85"/>
      <c r="MUZ14" s="85"/>
      <c r="MVA14" s="85"/>
      <c r="MVB14" s="85"/>
      <c r="MVC14" s="85"/>
      <c r="MVD14" s="85"/>
      <c r="MVE14" s="85"/>
      <c r="MVF14" s="85"/>
      <c r="MVG14" s="85"/>
      <c r="MVH14" s="85"/>
      <c r="MVI14" s="85"/>
      <c r="MVJ14" s="85"/>
      <c r="MVK14" s="85"/>
      <c r="MVL14" s="85"/>
      <c r="MVM14" s="85"/>
      <c r="MVN14" s="85"/>
      <c r="MVO14" s="85"/>
      <c r="MVP14" s="85"/>
      <c r="MVQ14" s="85"/>
      <c r="MVR14" s="85"/>
      <c r="MVS14" s="85"/>
      <c r="MVT14" s="85"/>
      <c r="MVU14" s="85"/>
      <c r="MVV14" s="85"/>
      <c r="MVW14" s="85"/>
      <c r="MVX14" s="85"/>
      <c r="MVY14" s="85"/>
      <c r="MVZ14" s="85"/>
      <c r="MWA14" s="85"/>
      <c r="MWB14" s="85"/>
      <c r="MWC14" s="85"/>
      <c r="MWD14" s="85"/>
      <c r="MWE14" s="85"/>
      <c r="MWF14" s="85"/>
      <c r="MWG14" s="85"/>
      <c r="MWH14" s="85"/>
      <c r="MWI14" s="85"/>
      <c r="MWJ14" s="85"/>
      <c r="MWK14" s="85"/>
      <c r="MWL14" s="85"/>
      <c r="MWM14" s="85"/>
      <c r="MWN14" s="85"/>
      <c r="MWO14" s="85"/>
      <c r="MWP14" s="85"/>
      <c r="MWQ14" s="85"/>
      <c r="MWR14" s="85"/>
      <c r="MWS14" s="85"/>
      <c r="MWT14" s="85"/>
      <c r="MWU14" s="85"/>
      <c r="MWV14" s="85"/>
      <c r="MWW14" s="85"/>
      <c r="MWX14" s="85"/>
      <c r="MWY14" s="85"/>
      <c r="MWZ14" s="85"/>
      <c r="MXA14" s="85"/>
      <c r="MXB14" s="85"/>
      <c r="MXC14" s="85"/>
      <c r="MXD14" s="85"/>
      <c r="MXE14" s="85"/>
      <c r="MXF14" s="85"/>
      <c r="MXG14" s="85"/>
      <c r="MXH14" s="85"/>
      <c r="MXI14" s="85"/>
      <c r="MXJ14" s="85"/>
      <c r="MXK14" s="85"/>
      <c r="MXL14" s="85"/>
      <c r="MXM14" s="85"/>
      <c r="MXN14" s="85"/>
      <c r="MXO14" s="85"/>
      <c r="MXP14" s="85"/>
      <c r="MXQ14" s="85"/>
      <c r="MXR14" s="85"/>
      <c r="MXS14" s="85"/>
      <c r="MXT14" s="85"/>
      <c r="MXU14" s="85"/>
      <c r="MXV14" s="85"/>
      <c r="MXW14" s="85"/>
      <c r="MXX14" s="85"/>
      <c r="MXY14" s="85"/>
      <c r="MXZ14" s="85"/>
      <c r="MYA14" s="85"/>
      <c r="MYB14" s="85"/>
      <c r="MYC14" s="85"/>
      <c r="MYD14" s="85"/>
      <c r="MYE14" s="85"/>
      <c r="MYF14" s="85"/>
      <c r="MYG14" s="85"/>
      <c r="MYH14" s="85"/>
      <c r="MYI14" s="85"/>
      <c r="MYJ14" s="85"/>
      <c r="MYK14" s="85"/>
      <c r="MYL14" s="85"/>
      <c r="MYM14" s="85"/>
      <c r="MYN14" s="85"/>
      <c r="MYO14" s="85"/>
      <c r="MYP14" s="85"/>
      <c r="MYQ14" s="85"/>
      <c r="MYR14" s="85"/>
      <c r="MYS14" s="85"/>
      <c r="MYT14" s="85"/>
      <c r="MYU14" s="85"/>
      <c r="MYV14" s="85"/>
      <c r="MYW14" s="85"/>
      <c r="MYX14" s="85"/>
      <c r="MYY14" s="85"/>
      <c r="MYZ14" s="85"/>
      <c r="MZA14" s="85"/>
      <c r="MZB14" s="85"/>
      <c r="MZC14" s="85"/>
      <c r="MZD14" s="85"/>
      <c r="MZE14" s="85"/>
      <c r="MZF14" s="85"/>
      <c r="MZG14" s="85"/>
      <c r="MZH14" s="85"/>
      <c r="MZI14" s="85"/>
      <c r="MZJ14" s="85"/>
      <c r="MZK14" s="85"/>
      <c r="MZL14" s="85"/>
      <c r="MZM14" s="85"/>
      <c r="MZN14" s="85"/>
      <c r="MZO14" s="85"/>
      <c r="MZP14" s="85"/>
      <c r="MZQ14" s="85"/>
      <c r="MZR14" s="85"/>
      <c r="MZS14" s="85"/>
      <c r="MZT14" s="85"/>
      <c r="MZU14" s="85"/>
      <c r="MZV14" s="85"/>
      <c r="MZW14" s="85"/>
      <c r="MZX14" s="85"/>
      <c r="MZY14" s="85"/>
      <c r="MZZ14" s="85"/>
      <c r="NAA14" s="85"/>
      <c r="NAB14" s="85"/>
      <c r="NAC14" s="85"/>
      <c r="NAD14" s="85"/>
      <c r="NAE14" s="85"/>
      <c r="NAF14" s="85"/>
      <c r="NAG14" s="85"/>
      <c r="NAH14" s="85"/>
      <c r="NAI14" s="85"/>
      <c r="NAJ14" s="85"/>
      <c r="NAK14" s="85"/>
      <c r="NAL14" s="85"/>
      <c r="NAM14" s="85"/>
      <c r="NAN14" s="85"/>
      <c r="NAO14" s="85"/>
      <c r="NAP14" s="85"/>
      <c r="NAQ14" s="85"/>
      <c r="NAR14" s="85"/>
      <c r="NAS14" s="85"/>
      <c r="NAT14" s="85"/>
      <c r="NAU14" s="85"/>
      <c r="NAV14" s="85"/>
      <c r="NAW14" s="85"/>
      <c r="NAX14" s="85"/>
      <c r="NAY14" s="85"/>
      <c r="NAZ14" s="85"/>
      <c r="NBA14" s="85"/>
      <c r="NBB14" s="85"/>
      <c r="NBC14" s="85"/>
      <c r="NBD14" s="85"/>
      <c r="NBE14" s="85"/>
      <c r="NBF14" s="85"/>
      <c r="NBG14" s="85"/>
      <c r="NBH14" s="85"/>
      <c r="NBI14" s="85"/>
      <c r="NBJ14" s="85"/>
      <c r="NBK14" s="85"/>
      <c r="NBL14" s="85"/>
      <c r="NBM14" s="85"/>
      <c r="NBN14" s="85"/>
      <c r="NBO14" s="85"/>
      <c r="NBP14" s="85"/>
      <c r="NBQ14" s="85"/>
      <c r="NBR14" s="85"/>
      <c r="NBS14" s="85"/>
      <c r="NBT14" s="85"/>
      <c r="NBU14" s="85"/>
      <c r="NBV14" s="85"/>
      <c r="NBW14" s="85"/>
      <c r="NBX14" s="85"/>
      <c r="NBY14" s="85"/>
      <c r="NBZ14" s="85"/>
      <c r="NCA14" s="85"/>
      <c r="NCB14" s="85"/>
      <c r="NCC14" s="85"/>
      <c r="NCD14" s="85"/>
      <c r="NCE14" s="85"/>
      <c r="NCF14" s="85"/>
      <c r="NCG14" s="85"/>
      <c r="NCH14" s="85"/>
      <c r="NCI14" s="85"/>
      <c r="NCJ14" s="85"/>
      <c r="NCK14" s="85"/>
      <c r="NCL14" s="85"/>
      <c r="NCM14" s="85"/>
      <c r="NCN14" s="85"/>
      <c r="NCO14" s="85"/>
      <c r="NCP14" s="85"/>
      <c r="NCQ14" s="85"/>
      <c r="NCR14" s="85"/>
      <c r="NCS14" s="85"/>
      <c r="NCT14" s="85"/>
      <c r="NCU14" s="85"/>
      <c r="NCV14" s="85"/>
      <c r="NCW14" s="85"/>
      <c r="NCX14" s="85"/>
      <c r="NCY14" s="85"/>
      <c r="NCZ14" s="85"/>
      <c r="NDA14" s="85"/>
      <c r="NDB14" s="85"/>
      <c r="NDC14" s="85"/>
      <c r="NDD14" s="85"/>
      <c r="NDE14" s="85"/>
      <c r="NDF14" s="85"/>
      <c r="NDG14" s="85"/>
      <c r="NDH14" s="85"/>
      <c r="NDI14" s="85"/>
      <c r="NDJ14" s="85"/>
      <c r="NDK14" s="85"/>
      <c r="NDL14" s="85"/>
      <c r="NDM14" s="85"/>
      <c r="NDN14" s="85"/>
      <c r="NDO14" s="85"/>
      <c r="NDP14" s="85"/>
      <c r="NDQ14" s="85"/>
      <c r="NDR14" s="85"/>
      <c r="NDS14" s="85"/>
      <c r="NDT14" s="85"/>
      <c r="NDU14" s="85"/>
      <c r="NDV14" s="85"/>
      <c r="NDW14" s="85"/>
      <c r="NDX14" s="85"/>
      <c r="NDY14" s="85"/>
      <c r="NDZ14" s="85"/>
      <c r="NEA14" s="85"/>
      <c r="NEB14" s="85"/>
      <c r="NEC14" s="85"/>
      <c r="NED14" s="85"/>
      <c r="NEE14" s="85"/>
      <c r="NEF14" s="85"/>
      <c r="NEG14" s="85"/>
      <c r="NEH14" s="85"/>
      <c r="NEI14" s="85"/>
      <c r="NEJ14" s="85"/>
      <c r="NEK14" s="85"/>
      <c r="NEL14" s="85"/>
      <c r="NEM14" s="85"/>
      <c r="NEN14" s="85"/>
      <c r="NEO14" s="85"/>
      <c r="NEP14" s="85"/>
      <c r="NEQ14" s="85"/>
      <c r="NER14" s="85"/>
      <c r="NES14" s="85"/>
      <c r="NET14" s="85"/>
      <c r="NEU14" s="85"/>
      <c r="NEV14" s="85"/>
      <c r="NEW14" s="85"/>
      <c r="NEX14" s="85"/>
      <c r="NEY14" s="85"/>
      <c r="NEZ14" s="85"/>
      <c r="NFA14" s="85"/>
      <c r="NFB14" s="85"/>
      <c r="NFC14" s="85"/>
      <c r="NFD14" s="85"/>
      <c r="NFE14" s="85"/>
      <c r="NFF14" s="85"/>
      <c r="NFG14" s="85"/>
      <c r="NFH14" s="85"/>
      <c r="NFI14" s="85"/>
      <c r="NFJ14" s="85"/>
      <c r="NFK14" s="85"/>
      <c r="NFL14" s="85"/>
      <c r="NFM14" s="85"/>
      <c r="NFN14" s="85"/>
      <c r="NFO14" s="85"/>
      <c r="NFP14" s="85"/>
      <c r="NFQ14" s="85"/>
      <c r="NFR14" s="85"/>
      <c r="NFS14" s="85"/>
      <c r="NFT14" s="85"/>
      <c r="NFU14" s="85"/>
      <c r="NFV14" s="85"/>
      <c r="NFW14" s="85"/>
      <c r="NFX14" s="85"/>
      <c r="NFY14" s="85"/>
      <c r="NFZ14" s="85"/>
      <c r="NGA14" s="85"/>
      <c r="NGB14" s="85"/>
      <c r="NGC14" s="85"/>
      <c r="NGD14" s="85"/>
      <c r="NGE14" s="85"/>
      <c r="NGF14" s="85"/>
      <c r="NGG14" s="85"/>
      <c r="NGH14" s="85"/>
      <c r="NGI14" s="85"/>
      <c r="NGJ14" s="85"/>
      <c r="NGK14" s="85"/>
      <c r="NGL14" s="85"/>
      <c r="NGM14" s="85"/>
      <c r="NGN14" s="85"/>
      <c r="NGO14" s="85"/>
      <c r="NGP14" s="85"/>
      <c r="NGQ14" s="85"/>
      <c r="NGR14" s="85"/>
      <c r="NGS14" s="85"/>
      <c r="NGT14" s="85"/>
      <c r="NGU14" s="85"/>
      <c r="NGV14" s="85"/>
      <c r="NGW14" s="85"/>
      <c r="NGX14" s="85"/>
      <c r="NGY14" s="85"/>
      <c r="NGZ14" s="85"/>
      <c r="NHA14" s="85"/>
      <c r="NHB14" s="85"/>
      <c r="NHC14" s="85"/>
      <c r="NHD14" s="85"/>
      <c r="NHE14" s="85"/>
      <c r="NHF14" s="85"/>
      <c r="NHG14" s="85"/>
      <c r="NHH14" s="85"/>
      <c r="NHI14" s="85"/>
      <c r="NHJ14" s="85"/>
      <c r="NHK14" s="85"/>
      <c r="NHL14" s="85"/>
      <c r="NHM14" s="85"/>
      <c r="NHN14" s="85"/>
      <c r="NHO14" s="85"/>
      <c r="NHP14" s="85"/>
      <c r="NHQ14" s="85"/>
      <c r="NHR14" s="85"/>
      <c r="NHS14" s="85"/>
      <c r="NHT14" s="85"/>
      <c r="NHU14" s="85"/>
      <c r="NHV14" s="85"/>
      <c r="NHW14" s="85"/>
      <c r="NHX14" s="85"/>
      <c r="NHY14" s="85"/>
      <c r="NHZ14" s="85"/>
      <c r="NIA14" s="85"/>
      <c r="NIB14" s="85"/>
      <c r="NIC14" s="85"/>
      <c r="NID14" s="85"/>
      <c r="NIE14" s="85"/>
      <c r="NIF14" s="85"/>
      <c r="NIG14" s="85"/>
      <c r="NIH14" s="85"/>
      <c r="NII14" s="85"/>
      <c r="NIJ14" s="85"/>
      <c r="NIK14" s="85"/>
      <c r="NIL14" s="85"/>
      <c r="NIM14" s="85"/>
      <c r="NIN14" s="85"/>
      <c r="NIO14" s="85"/>
      <c r="NIP14" s="85"/>
      <c r="NIQ14" s="85"/>
      <c r="NIR14" s="85"/>
      <c r="NIS14" s="85"/>
      <c r="NIT14" s="85"/>
      <c r="NIU14" s="85"/>
      <c r="NIV14" s="85"/>
      <c r="NIW14" s="85"/>
      <c r="NIX14" s="85"/>
      <c r="NIY14" s="85"/>
      <c r="NIZ14" s="85"/>
      <c r="NJA14" s="85"/>
      <c r="NJB14" s="85"/>
      <c r="NJC14" s="85"/>
      <c r="NJD14" s="85"/>
      <c r="NJE14" s="85"/>
      <c r="NJF14" s="85"/>
      <c r="NJG14" s="85"/>
      <c r="NJH14" s="85"/>
      <c r="NJI14" s="85"/>
      <c r="NJJ14" s="85"/>
      <c r="NJK14" s="85"/>
      <c r="NJL14" s="85"/>
      <c r="NJM14" s="85"/>
      <c r="NJN14" s="85"/>
      <c r="NJO14" s="85"/>
      <c r="NJP14" s="85"/>
      <c r="NJQ14" s="85"/>
      <c r="NJR14" s="85"/>
      <c r="NJS14" s="85"/>
      <c r="NJT14" s="85"/>
      <c r="NJU14" s="85"/>
      <c r="NJV14" s="85"/>
      <c r="NJW14" s="85"/>
      <c r="NJX14" s="85"/>
      <c r="NJY14" s="85"/>
      <c r="NJZ14" s="85"/>
      <c r="NKA14" s="85"/>
      <c r="NKB14" s="85"/>
      <c r="NKC14" s="85"/>
      <c r="NKD14" s="85"/>
      <c r="NKE14" s="85"/>
      <c r="NKF14" s="85"/>
      <c r="NKG14" s="85"/>
      <c r="NKH14" s="85"/>
      <c r="NKI14" s="85"/>
      <c r="NKJ14" s="85"/>
      <c r="NKK14" s="85"/>
      <c r="NKL14" s="85"/>
      <c r="NKM14" s="85"/>
      <c r="NKN14" s="85"/>
      <c r="NKO14" s="85"/>
      <c r="NKP14" s="85"/>
      <c r="NKQ14" s="85"/>
      <c r="NKR14" s="85"/>
      <c r="NKS14" s="85"/>
      <c r="NKT14" s="85"/>
      <c r="NKU14" s="85"/>
      <c r="NKV14" s="85"/>
      <c r="NKW14" s="85"/>
      <c r="NKX14" s="85"/>
      <c r="NKY14" s="85"/>
      <c r="NKZ14" s="85"/>
      <c r="NLA14" s="85"/>
      <c r="NLB14" s="85"/>
      <c r="NLC14" s="85"/>
      <c r="NLD14" s="85"/>
      <c r="NLE14" s="85"/>
      <c r="NLF14" s="85"/>
      <c r="NLG14" s="85"/>
      <c r="NLH14" s="85"/>
      <c r="NLI14" s="85"/>
      <c r="NLJ14" s="85"/>
      <c r="NLK14" s="85"/>
      <c r="NLL14" s="85"/>
      <c r="NLM14" s="85"/>
      <c r="NLN14" s="85"/>
      <c r="NLO14" s="85"/>
      <c r="NLP14" s="85"/>
      <c r="NLQ14" s="85"/>
      <c r="NLR14" s="85"/>
      <c r="NLS14" s="85"/>
      <c r="NLT14" s="85"/>
      <c r="NLU14" s="85"/>
      <c r="NLV14" s="85"/>
      <c r="NLW14" s="85"/>
      <c r="NLX14" s="85"/>
      <c r="NLY14" s="85"/>
      <c r="NLZ14" s="85"/>
      <c r="NMA14" s="85"/>
      <c r="NMB14" s="85"/>
      <c r="NMC14" s="85"/>
      <c r="NMD14" s="85"/>
      <c r="NME14" s="85"/>
      <c r="NMF14" s="85"/>
      <c r="NMG14" s="85"/>
      <c r="NMH14" s="85"/>
      <c r="NMI14" s="85"/>
      <c r="NMJ14" s="85"/>
      <c r="NMK14" s="85"/>
      <c r="NML14" s="85"/>
      <c r="NMM14" s="85"/>
      <c r="NMN14" s="85"/>
      <c r="NMO14" s="85"/>
      <c r="NMP14" s="85"/>
      <c r="NMQ14" s="85"/>
      <c r="NMR14" s="85"/>
      <c r="NMS14" s="85"/>
      <c r="NMT14" s="85"/>
      <c r="NMU14" s="85"/>
      <c r="NMV14" s="85"/>
      <c r="NMW14" s="85"/>
      <c r="NMX14" s="85"/>
      <c r="NMY14" s="85"/>
      <c r="NMZ14" s="85"/>
      <c r="NNA14" s="85"/>
      <c r="NNB14" s="85"/>
      <c r="NNC14" s="85"/>
      <c r="NND14" s="85"/>
      <c r="NNE14" s="85"/>
      <c r="NNF14" s="85"/>
      <c r="NNG14" s="85"/>
      <c r="NNH14" s="85"/>
      <c r="NNI14" s="85"/>
      <c r="NNJ14" s="85"/>
      <c r="NNK14" s="85"/>
      <c r="NNL14" s="85"/>
      <c r="NNM14" s="85"/>
      <c r="NNN14" s="85"/>
      <c r="NNO14" s="85"/>
      <c r="NNP14" s="85"/>
      <c r="NNQ14" s="85"/>
      <c r="NNR14" s="85"/>
      <c r="NNS14" s="85"/>
      <c r="NNT14" s="85"/>
      <c r="NNU14" s="85"/>
      <c r="NNV14" s="85"/>
      <c r="NNW14" s="85"/>
      <c r="NNX14" s="85"/>
      <c r="NNY14" s="85"/>
      <c r="NNZ14" s="85"/>
      <c r="NOA14" s="85"/>
      <c r="NOB14" s="85"/>
      <c r="NOC14" s="85"/>
      <c r="NOD14" s="85"/>
      <c r="NOE14" s="85"/>
      <c r="NOF14" s="85"/>
      <c r="NOG14" s="85"/>
      <c r="NOH14" s="85"/>
      <c r="NOI14" s="85"/>
      <c r="NOJ14" s="85"/>
      <c r="NOK14" s="85"/>
      <c r="NOL14" s="85"/>
      <c r="NOM14" s="85"/>
      <c r="NON14" s="85"/>
      <c r="NOO14" s="85"/>
      <c r="NOP14" s="85"/>
      <c r="NOQ14" s="85"/>
      <c r="NOR14" s="85"/>
      <c r="NOS14" s="85"/>
      <c r="NOT14" s="85"/>
      <c r="NOU14" s="85"/>
      <c r="NOV14" s="85"/>
      <c r="NOW14" s="85"/>
      <c r="NOX14" s="85"/>
      <c r="NOY14" s="85"/>
      <c r="NOZ14" s="85"/>
      <c r="NPA14" s="85"/>
      <c r="NPB14" s="85"/>
      <c r="NPC14" s="85"/>
      <c r="NPD14" s="85"/>
      <c r="NPE14" s="85"/>
      <c r="NPF14" s="85"/>
      <c r="NPG14" s="85"/>
      <c r="NPH14" s="85"/>
      <c r="NPI14" s="85"/>
      <c r="NPJ14" s="85"/>
      <c r="NPK14" s="85"/>
      <c r="NPL14" s="85"/>
      <c r="NPM14" s="85"/>
      <c r="NPN14" s="85"/>
      <c r="NPO14" s="85"/>
      <c r="NPP14" s="85"/>
      <c r="NPQ14" s="85"/>
      <c r="NPR14" s="85"/>
      <c r="NPS14" s="85"/>
      <c r="NPT14" s="85"/>
      <c r="NPU14" s="85"/>
      <c r="NPV14" s="85"/>
      <c r="NPW14" s="85"/>
      <c r="NPX14" s="85"/>
      <c r="NPY14" s="85"/>
      <c r="NPZ14" s="85"/>
      <c r="NQA14" s="85"/>
      <c r="NQB14" s="85"/>
      <c r="NQC14" s="85"/>
      <c r="NQD14" s="85"/>
      <c r="NQE14" s="85"/>
      <c r="NQF14" s="85"/>
      <c r="NQG14" s="85"/>
      <c r="NQH14" s="85"/>
      <c r="NQI14" s="85"/>
      <c r="NQJ14" s="85"/>
      <c r="NQK14" s="85"/>
      <c r="NQL14" s="85"/>
      <c r="NQM14" s="85"/>
      <c r="NQN14" s="85"/>
      <c r="NQO14" s="85"/>
      <c r="NQP14" s="85"/>
      <c r="NQQ14" s="85"/>
      <c r="NQR14" s="85"/>
      <c r="NQS14" s="85"/>
      <c r="NQT14" s="85"/>
      <c r="NQU14" s="85"/>
      <c r="NQV14" s="85"/>
      <c r="NQW14" s="85"/>
      <c r="NQX14" s="85"/>
      <c r="NQY14" s="85"/>
      <c r="NQZ14" s="85"/>
      <c r="NRA14" s="85"/>
      <c r="NRB14" s="85"/>
      <c r="NRC14" s="85"/>
      <c r="NRD14" s="85"/>
      <c r="NRE14" s="85"/>
      <c r="NRF14" s="85"/>
      <c r="NRG14" s="85"/>
      <c r="NRH14" s="85"/>
      <c r="NRI14" s="85"/>
      <c r="NRJ14" s="85"/>
      <c r="NRK14" s="85"/>
      <c r="NRL14" s="85"/>
      <c r="NRM14" s="85"/>
      <c r="NRN14" s="85"/>
      <c r="NRO14" s="85"/>
      <c r="NRP14" s="85"/>
      <c r="NRQ14" s="85"/>
      <c r="NRR14" s="85"/>
      <c r="NRS14" s="85"/>
      <c r="NRT14" s="85"/>
      <c r="NRU14" s="85"/>
      <c r="NRV14" s="85"/>
      <c r="NRW14" s="85"/>
      <c r="NRX14" s="85"/>
      <c r="NRY14" s="85"/>
      <c r="NRZ14" s="85"/>
      <c r="NSA14" s="85"/>
      <c r="NSB14" s="85"/>
      <c r="NSC14" s="85"/>
      <c r="NSD14" s="85"/>
      <c r="NSE14" s="85"/>
      <c r="NSF14" s="85"/>
      <c r="NSG14" s="85"/>
      <c r="NSH14" s="85"/>
      <c r="NSI14" s="85"/>
      <c r="NSJ14" s="85"/>
      <c r="NSK14" s="85"/>
      <c r="NSL14" s="85"/>
      <c r="NSM14" s="85"/>
      <c r="NSN14" s="85"/>
      <c r="NSO14" s="85"/>
      <c r="NSP14" s="85"/>
      <c r="NSQ14" s="85"/>
      <c r="NSR14" s="85"/>
      <c r="NSS14" s="85"/>
      <c r="NST14" s="85"/>
      <c r="NSU14" s="85"/>
      <c r="NSV14" s="85"/>
      <c r="NSW14" s="85"/>
      <c r="NSX14" s="85"/>
      <c r="NSY14" s="85"/>
      <c r="NSZ14" s="85"/>
      <c r="NTA14" s="85"/>
      <c r="NTB14" s="85"/>
      <c r="NTC14" s="85"/>
      <c r="NTD14" s="85"/>
      <c r="NTE14" s="85"/>
      <c r="NTF14" s="85"/>
      <c r="NTG14" s="85"/>
      <c r="NTH14" s="85"/>
      <c r="NTI14" s="85"/>
      <c r="NTJ14" s="85"/>
      <c r="NTK14" s="85"/>
      <c r="NTL14" s="85"/>
      <c r="NTM14" s="85"/>
      <c r="NTN14" s="85"/>
      <c r="NTO14" s="85"/>
      <c r="NTP14" s="85"/>
      <c r="NTQ14" s="85"/>
      <c r="NTR14" s="85"/>
      <c r="NTS14" s="85"/>
      <c r="NTT14" s="85"/>
      <c r="NTU14" s="85"/>
      <c r="NTV14" s="85"/>
      <c r="NTW14" s="85"/>
      <c r="NTX14" s="85"/>
      <c r="NTY14" s="85"/>
      <c r="NTZ14" s="85"/>
      <c r="NUA14" s="85"/>
      <c r="NUB14" s="85"/>
      <c r="NUC14" s="85"/>
      <c r="NUD14" s="85"/>
      <c r="NUE14" s="85"/>
      <c r="NUF14" s="85"/>
      <c r="NUG14" s="85"/>
      <c r="NUH14" s="85"/>
      <c r="NUI14" s="85"/>
      <c r="NUJ14" s="85"/>
      <c r="NUK14" s="85"/>
      <c r="NUL14" s="85"/>
      <c r="NUM14" s="85"/>
      <c r="NUN14" s="85"/>
      <c r="NUO14" s="85"/>
      <c r="NUP14" s="85"/>
      <c r="NUQ14" s="85"/>
      <c r="NUR14" s="85"/>
      <c r="NUS14" s="85"/>
      <c r="NUT14" s="85"/>
      <c r="NUU14" s="85"/>
      <c r="NUV14" s="85"/>
      <c r="NUW14" s="85"/>
      <c r="NUX14" s="85"/>
      <c r="NUY14" s="85"/>
      <c r="NUZ14" s="85"/>
      <c r="NVA14" s="85"/>
      <c r="NVB14" s="85"/>
      <c r="NVC14" s="85"/>
      <c r="NVD14" s="85"/>
      <c r="NVE14" s="85"/>
      <c r="NVF14" s="85"/>
      <c r="NVG14" s="85"/>
      <c r="NVH14" s="85"/>
      <c r="NVI14" s="85"/>
      <c r="NVJ14" s="85"/>
      <c r="NVK14" s="85"/>
      <c r="NVL14" s="85"/>
      <c r="NVM14" s="85"/>
      <c r="NVN14" s="85"/>
      <c r="NVO14" s="85"/>
      <c r="NVP14" s="85"/>
      <c r="NVQ14" s="85"/>
      <c r="NVR14" s="85"/>
      <c r="NVS14" s="85"/>
      <c r="NVT14" s="85"/>
      <c r="NVU14" s="85"/>
      <c r="NVV14" s="85"/>
      <c r="NVW14" s="85"/>
      <c r="NVX14" s="85"/>
      <c r="NVY14" s="85"/>
      <c r="NVZ14" s="85"/>
      <c r="NWA14" s="85"/>
      <c r="NWB14" s="85"/>
      <c r="NWC14" s="85"/>
      <c r="NWD14" s="85"/>
      <c r="NWE14" s="85"/>
      <c r="NWF14" s="85"/>
      <c r="NWG14" s="85"/>
      <c r="NWH14" s="85"/>
      <c r="NWI14" s="85"/>
      <c r="NWJ14" s="85"/>
      <c r="NWK14" s="85"/>
      <c r="NWL14" s="85"/>
      <c r="NWM14" s="85"/>
      <c r="NWN14" s="85"/>
      <c r="NWO14" s="85"/>
      <c r="NWP14" s="85"/>
      <c r="NWQ14" s="85"/>
      <c r="NWR14" s="85"/>
      <c r="NWS14" s="85"/>
      <c r="NWT14" s="85"/>
      <c r="NWU14" s="85"/>
      <c r="NWV14" s="85"/>
      <c r="NWW14" s="85"/>
      <c r="NWX14" s="85"/>
      <c r="NWY14" s="85"/>
      <c r="NWZ14" s="85"/>
      <c r="NXA14" s="85"/>
      <c r="NXB14" s="85"/>
      <c r="NXC14" s="85"/>
      <c r="NXD14" s="85"/>
      <c r="NXE14" s="85"/>
      <c r="NXF14" s="85"/>
      <c r="NXG14" s="85"/>
      <c r="NXH14" s="85"/>
      <c r="NXI14" s="85"/>
      <c r="NXJ14" s="85"/>
      <c r="NXK14" s="85"/>
      <c r="NXL14" s="85"/>
      <c r="NXM14" s="85"/>
      <c r="NXN14" s="85"/>
      <c r="NXO14" s="85"/>
      <c r="NXP14" s="85"/>
      <c r="NXQ14" s="85"/>
      <c r="NXR14" s="85"/>
      <c r="NXS14" s="85"/>
      <c r="NXT14" s="85"/>
      <c r="NXU14" s="85"/>
      <c r="NXV14" s="85"/>
      <c r="NXW14" s="85"/>
      <c r="NXX14" s="85"/>
      <c r="NXY14" s="85"/>
      <c r="NXZ14" s="85"/>
      <c r="NYA14" s="85"/>
      <c r="NYB14" s="85"/>
      <c r="NYC14" s="85"/>
      <c r="NYD14" s="85"/>
      <c r="NYE14" s="85"/>
      <c r="NYF14" s="85"/>
      <c r="NYG14" s="85"/>
      <c r="NYH14" s="85"/>
      <c r="NYI14" s="85"/>
      <c r="NYJ14" s="85"/>
      <c r="NYK14" s="85"/>
      <c r="NYL14" s="85"/>
      <c r="NYM14" s="85"/>
      <c r="NYN14" s="85"/>
      <c r="NYO14" s="85"/>
      <c r="NYP14" s="85"/>
      <c r="NYQ14" s="85"/>
      <c r="NYR14" s="85"/>
      <c r="NYS14" s="85"/>
      <c r="NYT14" s="85"/>
      <c r="NYU14" s="85"/>
      <c r="NYV14" s="85"/>
      <c r="NYW14" s="85"/>
      <c r="NYX14" s="85"/>
      <c r="NYY14" s="85"/>
      <c r="NYZ14" s="85"/>
      <c r="NZA14" s="85"/>
      <c r="NZB14" s="85"/>
      <c r="NZC14" s="85"/>
      <c r="NZD14" s="85"/>
      <c r="NZE14" s="85"/>
      <c r="NZF14" s="85"/>
      <c r="NZG14" s="85"/>
      <c r="NZH14" s="85"/>
      <c r="NZI14" s="85"/>
      <c r="NZJ14" s="85"/>
      <c r="NZK14" s="85"/>
      <c r="NZL14" s="85"/>
      <c r="NZM14" s="85"/>
      <c r="NZN14" s="85"/>
      <c r="NZO14" s="85"/>
      <c r="NZP14" s="85"/>
      <c r="NZQ14" s="85"/>
      <c r="NZR14" s="85"/>
      <c r="NZS14" s="85"/>
      <c r="NZT14" s="85"/>
      <c r="NZU14" s="85"/>
      <c r="NZV14" s="85"/>
      <c r="NZW14" s="85"/>
      <c r="NZX14" s="85"/>
      <c r="NZY14" s="85"/>
      <c r="NZZ14" s="85"/>
      <c r="OAA14" s="85"/>
      <c r="OAB14" s="85"/>
      <c r="OAC14" s="85"/>
      <c r="OAD14" s="85"/>
      <c r="OAE14" s="85"/>
      <c r="OAF14" s="85"/>
      <c r="OAG14" s="85"/>
      <c r="OAH14" s="85"/>
      <c r="OAI14" s="85"/>
      <c r="OAJ14" s="85"/>
      <c r="OAK14" s="85"/>
      <c r="OAL14" s="85"/>
      <c r="OAM14" s="85"/>
      <c r="OAN14" s="85"/>
      <c r="OAO14" s="85"/>
      <c r="OAP14" s="85"/>
      <c r="OAQ14" s="85"/>
      <c r="OAR14" s="85"/>
      <c r="OAS14" s="85"/>
      <c r="OAT14" s="85"/>
      <c r="OAU14" s="85"/>
      <c r="OAV14" s="85"/>
      <c r="OAW14" s="85"/>
      <c r="OAX14" s="85"/>
      <c r="OAY14" s="85"/>
      <c r="OAZ14" s="85"/>
      <c r="OBA14" s="85"/>
      <c r="OBB14" s="85"/>
      <c r="OBC14" s="85"/>
      <c r="OBD14" s="85"/>
      <c r="OBE14" s="85"/>
      <c r="OBF14" s="85"/>
      <c r="OBG14" s="85"/>
      <c r="OBH14" s="85"/>
      <c r="OBI14" s="85"/>
      <c r="OBJ14" s="85"/>
      <c r="OBK14" s="85"/>
      <c r="OBL14" s="85"/>
      <c r="OBM14" s="85"/>
      <c r="OBN14" s="85"/>
      <c r="OBO14" s="85"/>
      <c r="OBP14" s="85"/>
      <c r="OBQ14" s="85"/>
      <c r="OBR14" s="85"/>
      <c r="OBS14" s="85"/>
      <c r="OBT14" s="85"/>
      <c r="OBU14" s="85"/>
      <c r="OBV14" s="85"/>
      <c r="OBW14" s="85"/>
      <c r="OBX14" s="85"/>
      <c r="OBY14" s="85"/>
      <c r="OBZ14" s="85"/>
      <c r="OCA14" s="85"/>
      <c r="OCB14" s="85"/>
      <c r="OCC14" s="85"/>
      <c r="OCD14" s="85"/>
      <c r="OCE14" s="85"/>
      <c r="OCF14" s="85"/>
      <c r="OCG14" s="85"/>
      <c r="OCH14" s="85"/>
      <c r="OCI14" s="85"/>
      <c r="OCJ14" s="85"/>
      <c r="OCK14" s="85"/>
      <c r="OCL14" s="85"/>
      <c r="OCM14" s="85"/>
      <c r="OCN14" s="85"/>
      <c r="OCO14" s="85"/>
      <c r="OCP14" s="85"/>
      <c r="OCQ14" s="85"/>
      <c r="OCR14" s="85"/>
      <c r="OCS14" s="85"/>
      <c r="OCT14" s="85"/>
      <c r="OCU14" s="85"/>
      <c r="OCV14" s="85"/>
      <c r="OCW14" s="85"/>
      <c r="OCX14" s="85"/>
      <c r="OCY14" s="85"/>
      <c r="OCZ14" s="85"/>
      <c r="ODA14" s="85"/>
      <c r="ODB14" s="85"/>
      <c r="ODC14" s="85"/>
      <c r="ODD14" s="85"/>
      <c r="ODE14" s="85"/>
      <c r="ODF14" s="85"/>
      <c r="ODG14" s="85"/>
      <c r="ODH14" s="85"/>
      <c r="ODI14" s="85"/>
      <c r="ODJ14" s="85"/>
      <c r="ODK14" s="85"/>
      <c r="ODL14" s="85"/>
      <c r="ODM14" s="85"/>
      <c r="ODN14" s="85"/>
      <c r="ODO14" s="85"/>
      <c r="ODP14" s="85"/>
      <c r="ODQ14" s="85"/>
      <c r="ODR14" s="85"/>
      <c r="ODS14" s="85"/>
      <c r="ODT14" s="85"/>
      <c r="ODU14" s="85"/>
      <c r="ODV14" s="85"/>
      <c r="ODW14" s="85"/>
      <c r="ODX14" s="85"/>
      <c r="ODY14" s="85"/>
      <c r="ODZ14" s="85"/>
      <c r="OEA14" s="85"/>
      <c r="OEB14" s="85"/>
      <c r="OEC14" s="85"/>
      <c r="OED14" s="85"/>
      <c r="OEE14" s="85"/>
      <c r="OEF14" s="85"/>
      <c r="OEG14" s="85"/>
      <c r="OEH14" s="85"/>
      <c r="OEI14" s="85"/>
      <c r="OEJ14" s="85"/>
      <c r="OEK14" s="85"/>
      <c r="OEL14" s="85"/>
      <c r="OEM14" s="85"/>
      <c r="OEN14" s="85"/>
      <c r="OEO14" s="85"/>
      <c r="OEP14" s="85"/>
      <c r="OEQ14" s="85"/>
      <c r="OER14" s="85"/>
      <c r="OES14" s="85"/>
      <c r="OET14" s="85"/>
      <c r="OEU14" s="85"/>
      <c r="OEV14" s="85"/>
      <c r="OEW14" s="85"/>
      <c r="OEX14" s="85"/>
      <c r="OEY14" s="85"/>
      <c r="OEZ14" s="85"/>
      <c r="OFA14" s="85"/>
      <c r="OFB14" s="85"/>
      <c r="OFC14" s="85"/>
      <c r="OFD14" s="85"/>
      <c r="OFE14" s="85"/>
      <c r="OFF14" s="85"/>
      <c r="OFG14" s="85"/>
      <c r="OFH14" s="85"/>
      <c r="OFI14" s="85"/>
      <c r="OFJ14" s="85"/>
      <c r="OFK14" s="85"/>
      <c r="OFL14" s="85"/>
      <c r="OFM14" s="85"/>
      <c r="OFN14" s="85"/>
      <c r="OFO14" s="85"/>
      <c r="OFP14" s="85"/>
      <c r="OFQ14" s="85"/>
      <c r="OFR14" s="85"/>
      <c r="OFS14" s="85"/>
      <c r="OFT14" s="85"/>
      <c r="OFU14" s="85"/>
      <c r="OFV14" s="85"/>
      <c r="OFW14" s="85"/>
      <c r="OFX14" s="85"/>
      <c r="OFY14" s="85"/>
      <c r="OFZ14" s="85"/>
      <c r="OGA14" s="85"/>
      <c r="OGB14" s="85"/>
      <c r="OGC14" s="85"/>
      <c r="OGD14" s="85"/>
      <c r="OGE14" s="85"/>
      <c r="OGF14" s="85"/>
      <c r="OGG14" s="85"/>
      <c r="OGH14" s="85"/>
      <c r="OGI14" s="85"/>
      <c r="OGJ14" s="85"/>
      <c r="OGK14" s="85"/>
      <c r="OGL14" s="85"/>
      <c r="OGM14" s="85"/>
      <c r="OGN14" s="85"/>
      <c r="OGO14" s="85"/>
      <c r="OGP14" s="85"/>
      <c r="OGQ14" s="85"/>
      <c r="OGR14" s="85"/>
      <c r="OGS14" s="85"/>
      <c r="OGT14" s="85"/>
      <c r="OGU14" s="85"/>
      <c r="OGV14" s="85"/>
      <c r="OGW14" s="85"/>
      <c r="OGX14" s="85"/>
      <c r="OGY14" s="85"/>
      <c r="OGZ14" s="85"/>
      <c r="OHA14" s="85"/>
      <c r="OHB14" s="85"/>
      <c r="OHC14" s="85"/>
      <c r="OHD14" s="85"/>
      <c r="OHE14" s="85"/>
      <c r="OHF14" s="85"/>
      <c r="OHG14" s="85"/>
      <c r="OHH14" s="85"/>
      <c r="OHI14" s="85"/>
      <c r="OHJ14" s="85"/>
      <c r="OHK14" s="85"/>
      <c r="OHL14" s="85"/>
      <c r="OHM14" s="85"/>
      <c r="OHN14" s="85"/>
      <c r="OHO14" s="85"/>
      <c r="OHP14" s="85"/>
      <c r="OHQ14" s="85"/>
      <c r="OHR14" s="85"/>
      <c r="OHS14" s="85"/>
      <c r="OHT14" s="85"/>
      <c r="OHU14" s="85"/>
      <c r="OHV14" s="85"/>
      <c r="OHW14" s="85"/>
      <c r="OHX14" s="85"/>
      <c r="OHY14" s="85"/>
      <c r="OHZ14" s="85"/>
      <c r="OIA14" s="85"/>
      <c r="OIB14" s="85"/>
      <c r="OIC14" s="85"/>
      <c r="OID14" s="85"/>
      <c r="OIE14" s="85"/>
      <c r="OIF14" s="85"/>
      <c r="OIG14" s="85"/>
      <c r="OIH14" s="85"/>
      <c r="OII14" s="85"/>
      <c r="OIJ14" s="85"/>
      <c r="OIK14" s="85"/>
      <c r="OIL14" s="85"/>
      <c r="OIM14" s="85"/>
      <c r="OIN14" s="85"/>
      <c r="OIO14" s="85"/>
      <c r="OIP14" s="85"/>
      <c r="OIQ14" s="85"/>
      <c r="OIR14" s="85"/>
      <c r="OIS14" s="85"/>
      <c r="OIT14" s="85"/>
      <c r="OIU14" s="85"/>
      <c r="OIV14" s="85"/>
      <c r="OIW14" s="85"/>
      <c r="OIX14" s="85"/>
      <c r="OIY14" s="85"/>
      <c r="OIZ14" s="85"/>
      <c r="OJA14" s="85"/>
      <c r="OJB14" s="85"/>
      <c r="OJC14" s="85"/>
      <c r="OJD14" s="85"/>
      <c r="OJE14" s="85"/>
      <c r="OJF14" s="85"/>
      <c r="OJG14" s="85"/>
      <c r="OJH14" s="85"/>
      <c r="OJI14" s="85"/>
      <c r="OJJ14" s="85"/>
      <c r="OJK14" s="85"/>
      <c r="OJL14" s="85"/>
      <c r="OJM14" s="85"/>
      <c r="OJN14" s="85"/>
      <c r="OJO14" s="85"/>
      <c r="OJP14" s="85"/>
      <c r="OJQ14" s="85"/>
      <c r="OJR14" s="85"/>
      <c r="OJS14" s="85"/>
      <c r="OJT14" s="85"/>
      <c r="OJU14" s="85"/>
      <c r="OJV14" s="85"/>
      <c r="OJW14" s="85"/>
      <c r="OJX14" s="85"/>
      <c r="OJY14" s="85"/>
      <c r="OJZ14" s="85"/>
      <c r="OKA14" s="85"/>
      <c r="OKB14" s="85"/>
      <c r="OKC14" s="85"/>
      <c r="OKD14" s="85"/>
      <c r="OKE14" s="85"/>
      <c r="OKF14" s="85"/>
      <c r="OKG14" s="85"/>
      <c r="OKH14" s="85"/>
      <c r="OKI14" s="85"/>
      <c r="OKJ14" s="85"/>
      <c r="OKK14" s="85"/>
      <c r="OKL14" s="85"/>
      <c r="OKM14" s="85"/>
      <c r="OKN14" s="85"/>
      <c r="OKO14" s="85"/>
      <c r="OKP14" s="85"/>
      <c r="OKQ14" s="85"/>
      <c r="OKR14" s="85"/>
      <c r="OKS14" s="85"/>
      <c r="OKT14" s="85"/>
      <c r="OKU14" s="85"/>
      <c r="OKV14" s="85"/>
      <c r="OKW14" s="85"/>
      <c r="OKX14" s="85"/>
      <c r="OKY14" s="85"/>
      <c r="OKZ14" s="85"/>
      <c r="OLA14" s="85"/>
      <c r="OLB14" s="85"/>
      <c r="OLC14" s="85"/>
      <c r="OLD14" s="85"/>
      <c r="OLE14" s="85"/>
      <c r="OLF14" s="85"/>
      <c r="OLG14" s="85"/>
      <c r="OLH14" s="85"/>
      <c r="OLI14" s="85"/>
      <c r="OLJ14" s="85"/>
      <c r="OLK14" s="85"/>
      <c r="OLL14" s="85"/>
      <c r="OLM14" s="85"/>
      <c r="OLN14" s="85"/>
      <c r="OLO14" s="85"/>
      <c r="OLP14" s="85"/>
      <c r="OLQ14" s="85"/>
      <c r="OLR14" s="85"/>
      <c r="OLS14" s="85"/>
      <c r="OLT14" s="85"/>
      <c r="OLU14" s="85"/>
      <c r="OLV14" s="85"/>
      <c r="OLW14" s="85"/>
      <c r="OLX14" s="85"/>
      <c r="OLY14" s="85"/>
      <c r="OLZ14" s="85"/>
      <c r="OMA14" s="85"/>
      <c r="OMB14" s="85"/>
      <c r="OMC14" s="85"/>
      <c r="OMD14" s="85"/>
      <c r="OME14" s="85"/>
      <c r="OMF14" s="85"/>
      <c r="OMG14" s="85"/>
      <c r="OMH14" s="85"/>
      <c r="OMI14" s="85"/>
      <c r="OMJ14" s="85"/>
      <c r="OMK14" s="85"/>
      <c r="OML14" s="85"/>
      <c r="OMM14" s="85"/>
      <c r="OMN14" s="85"/>
      <c r="OMO14" s="85"/>
      <c r="OMP14" s="85"/>
      <c r="OMQ14" s="85"/>
      <c r="OMR14" s="85"/>
      <c r="OMS14" s="85"/>
      <c r="OMT14" s="85"/>
      <c r="OMU14" s="85"/>
      <c r="OMV14" s="85"/>
      <c r="OMW14" s="85"/>
      <c r="OMX14" s="85"/>
      <c r="OMY14" s="85"/>
      <c r="OMZ14" s="85"/>
      <c r="ONA14" s="85"/>
      <c r="ONB14" s="85"/>
      <c r="ONC14" s="85"/>
      <c r="OND14" s="85"/>
      <c r="ONE14" s="85"/>
      <c r="ONF14" s="85"/>
      <c r="ONG14" s="85"/>
      <c r="ONH14" s="85"/>
      <c r="ONI14" s="85"/>
      <c r="ONJ14" s="85"/>
      <c r="ONK14" s="85"/>
      <c r="ONL14" s="85"/>
      <c r="ONM14" s="85"/>
      <c r="ONN14" s="85"/>
      <c r="ONO14" s="85"/>
      <c r="ONP14" s="85"/>
      <c r="ONQ14" s="85"/>
      <c r="ONR14" s="85"/>
      <c r="ONS14" s="85"/>
      <c r="ONT14" s="85"/>
      <c r="ONU14" s="85"/>
      <c r="ONV14" s="85"/>
      <c r="ONW14" s="85"/>
      <c r="ONX14" s="85"/>
      <c r="ONY14" s="85"/>
      <c r="ONZ14" s="85"/>
      <c r="OOA14" s="85"/>
      <c r="OOB14" s="85"/>
      <c r="OOC14" s="85"/>
      <c r="OOD14" s="85"/>
      <c r="OOE14" s="85"/>
      <c r="OOF14" s="85"/>
      <c r="OOG14" s="85"/>
      <c r="OOH14" s="85"/>
      <c r="OOI14" s="85"/>
      <c r="OOJ14" s="85"/>
      <c r="OOK14" s="85"/>
      <c r="OOL14" s="85"/>
      <c r="OOM14" s="85"/>
      <c r="OON14" s="85"/>
      <c r="OOO14" s="85"/>
      <c r="OOP14" s="85"/>
      <c r="OOQ14" s="85"/>
      <c r="OOR14" s="85"/>
      <c r="OOS14" s="85"/>
      <c r="OOT14" s="85"/>
      <c r="OOU14" s="85"/>
      <c r="OOV14" s="85"/>
      <c r="OOW14" s="85"/>
      <c r="OOX14" s="85"/>
      <c r="OOY14" s="85"/>
      <c r="OOZ14" s="85"/>
      <c r="OPA14" s="85"/>
      <c r="OPB14" s="85"/>
      <c r="OPC14" s="85"/>
      <c r="OPD14" s="85"/>
      <c r="OPE14" s="85"/>
      <c r="OPF14" s="85"/>
      <c r="OPG14" s="85"/>
      <c r="OPH14" s="85"/>
      <c r="OPI14" s="85"/>
      <c r="OPJ14" s="85"/>
      <c r="OPK14" s="85"/>
      <c r="OPL14" s="85"/>
      <c r="OPM14" s="85"/>
      <c r="OPN14" s="85"/>
      <c r="OPO14" s="85"/>
      <c r="OPP14" s="85"/>
      <c r="OPQ14" s="85"/>
      <c r="OPR14" s="85"/>
      <c r="OPS14" s="85"/>
      <c r="OPT14" s="85"/>
      <c r="OPU14" s="85"/>
      <c r="OPV14" s="85"/>
      <c r="OPW14" s="85"/>
      <c r="OPX14" s="85"/>
      <c r="OPY14" s="85"/>
      <c r="OPZ14" s="85"/>
      <c r="OQA14" s="85"/>
      <c r="OQB14" s="85"/>
      <c r="OQC14" s="85"/>
      <c r="OQD14" s="85"/>
      <c r="OQE14" s="85"/>
      <c r="OQF14" s="85"/>
      <c r="OQG14" s="85"/>
      <c r="OQH14" s="85"/>
      <c r="OQI14" s="85"/>
      <c r="OQJ14" s="85"/>
      <c r="OQK14" s="85"/>
      <c r="OQL14" s="85"/>
      <c r="OQM14" s="85"/>
      <c r="OQN14" s="85"/>
      <c r="OQO14" s="85"/>
      <c r="OQP14" s="85"/>
      <c r="OQQ14" s="85"/>
      <c r="OQR14" s="85"/>
      <c r="OQS14" s="85"/>
      <c r="OQT14" s="85"/>
      <c r="OQU14" s="85"/>
      <c r="OQV14" s="85"/>
      <c r="OQW14" s="85"/>
      <c r="OQX14" s="85"/>
      <c r="OQY14" s="85"/>
      <c r="OQZ14" s="85"/>
      <c r="ORA14" s="85"/>
      <c r="ORB14" s="85"/>
      <c r="ORC14" s="85"/>
      <c r="ORD14" s="85"/>
      <c r="ORE14" s="85"/>
      <c r="ORF14" s="85"/>
      <c r="ORG14" s="85"/>
      <c r="ORH14" s="85"/>
      <c r="ORI14" s="85"/>
      <c r="ORJ14" s="85"/>
      <c r="ORK14" s="85"/>
      <c r="ORL14" s="85"/>
      <c r="ORM14" s="85"/>
      <c r="ORN14" s="85"/>
      <c r="ORO14" s="85"/>
      <c r="ORP14" s="85"/>
      <c r="ORQ14" s="85"/>
      <c r="ORR14" s="85"/>
      <c r="ORS14" s="85"/>
      <c r="ORT14" s="85"/>
      <c r="ORU14" s="85"/>
      <c r="ORV14" s="85"/>
      <c r="ORW14" s="85"/>
      <c r="ORX14" s="85"/>
      <c r="ORY14" s="85"/>
      <c r="ORZ14" s="85"/>
      <c r="OSA14" s="85"/>
      <c r="OSB14" s="85"/>
      <c r="OSC14" s="85"/>
      <c r="OSD14" s="85"/>
      <c r="OSE14" s="85"/>
      <c r="OSF14" s="85"/>
      <c r="OSG14" s="85"/>
      <c r="OSH14" s="85"/>
      <c r="OSI14" s="85"/>
      <c r="OSJ14" s="85"/>
      <c r="OSK14" s="85"/>
      <c r="OSL14" s="85"/>
      <c r="OSM14" s="85"/>
      <c r="OSN14" s="85"/>
      <c r="OSO14" s="85"/>
      <c r="OSP14" s="85"/>
      <c r="OSQ14" s="85"/>
      <c r="OSR14" s="85"/>
      <c r="OSS14" s="85"/>
      <c r="OST14" s="85"/>
      <c r="OSU14" s="85"/>
      <c r="OSV14" s="85"/>
      <c r="OSW14" s="85"/>
      <c r="OSX14" s="85"/>
      <c r="OSY14" s="85"/>
      <c r="OSZ14" s="85"/>
      <c r="OTA14" s="85"/>
      <c r="OTB14" s="85"/>
      <c r="OTC14" s="85"/>
      <c r="OTD14" s="85"/>
      <c r="OTE14" s="85"/>
      <c r="OTF14" s="85"/>
      <c r="OTG14" s="85"/>
      <c r="OTH14" s="85"/>
      <c r="OTI14" s="85"/>
      <c r="OTJ14" s="85"/>
      <c r="OTK14" s="85"/>
      <c r="OTL14" s="85"/>
      <c r="OTM14" s="85"/>
      <c r="OTN14" s="85"/>
      <c r="OTO14" s="85"/>
      <c r="OTP14" s="85"/>
      <c r="OTQ14" s="85"/>
      <c r="OTR14" s="85"/>
      <c r="OTS14" s="85"/>
      <c r="OTT14" s="85"/>
      <c r="OTU14" s="85"/>
      <c r="OTV14" s="85"/>
      <c r="OTW14" s="85"/>
      <c r="OTX14" s="85"/>
      <c r="OTY14" s="85"/>
      <c r="OTZ14" s="85"/>
      <c r="OUA14" s="85"/>
      <c r="OUB14" s="85"/>
      <c r="OUC14" s="85"/>
      <c r="OUD14" s="85"/>
      <c r="OUE14" s="85"/>
      <c r="OUF14" s="85"/>
      <c r="OUG14" s="85"/>
      <c r="OUH14" s="85"/>
      <c r="OUI14" s="85"/>
      <c r="OUJ14" s="85"/>
      <c r="OUK14" s="85"/>
      <c r="OUL14" s="85"/>
      <c r="OUM14" s="85"/>
      <c r="OUN14" s="85"/>
      <c r="OUO14" s="85"/>
      <c r="OUP14" s="85"/>
      <c r="OUQ14" s="85"/>
      <c r="OUR14" s="85"/>
      <c r="OUS14" s="85"/>
      <c r="OUT14" s="85"/>
      <c r="OUU14" s="85"/>
      <c r="OUV14" s="85"/>
      <c r="OUW14" s="85"/>
      <c r="OUX14" s="85"/>
      <c r="OUY14" s="85"/>
      <c r="OUZ14" s="85"/>
      <c r="OVA14" s="85"/>
      <c r="OVB14" s="85"/>
      <c r="OVC14" s="85"/>
      <c r="OVD14" s="85"/>
      <c r="OVE14" s="85"/>
      <c r="OVF14" s="85"/>
      <c r="OVG14" s="85"/>
      <c r="OVH14" s="85"/>
      <c r="OVI14" s="85"/>
      <c r="OVJ14" s="85"/>
      <c r="OVK14" s="85"/>
      <c r="OVL14" s="85"/>
      <c r="OVM14" s="85"/>
      <c r="OVN14" s="85"/>
      <c r="OVO14" s="85"/>
      <c r="OVP14" s="85"/>
      <c r="OVQ14" s="85"/>
      <c r="OVR14" s="85"/>
      <c r="OVS14" s="85"/>
      <c r="OVT14" s="85"/>
      <c r="OVU14" s="85"/>
      <c r="OVV14" s="85"/>
      <c r="OVW14" s="85"/>
      <c r="OVX14" s="85"/>
      <c r="OVY14" s="85"/>
      <c r="OVZ14" s="85"/>
      <c r="OWA14" s="85"/>
      <c r="OWB14" s="85"/>
      <c r="OWC14" s="85"/>
      <c r="OWD14" s="85"/>
      <c r="OWE14" s="85"/>
      <c r="OWF14" s="85"/>
      <c r="OWG14" s="85"/>
      <c r="OWH14" s="85"/>
      <c r="OWI14" s="85"/>
      <c r="OWJ14" s="85"/>
      <c r="OWK14" s="85"/>
      <c r="OWL14" s="85"/>
      <c r="OWM14" s="85"/>
      <c r="OWN14" s="85"/>
      <c r="OWO14" s="85"/>
      <c r="OWP14" s="85"/>
      <c r="OWQ14" s="85"/>
      <c r="OWR14" s="85"/>
      <c r="OWS14" s="85"/>
      <c r="OWT14" s="85"/>
      <c r="OWU14" s="85"/>
      <c r="OWV14" s="85"/>
      <c r="OWW14" s="85"/>
      <c r="OWX14" s="85"/>
      <c r="OWY14" s="85"/>
      <c r="OWZ14" s="85"/>
      <c r="OXA14" s="85"/>
      <c r="OXB14" s="85"/>
      <c r="OXC14" s="85"/>
      <c r="OXD14" s="85"/>
      <c r="OXE14" s="85"/>
      <c r="OXF14" s="85"/>
      <c r="OXG14" s="85"/>
      <c r="OXH14" s="85"/>
      <c r="OXI14" s="85"/>
      <c r="OXJ14" s="85"/>
      <c r="OXK14" s="85"/>
      <c r="OXL14" s="85"/>
      <c r="OXM14" s="85"/>
      <c r="OXN14" s="85"/>
      <c r="OXO14" s="85"/>
      <c r="OXP14" s="85"/>
      <c r="OXQ14" s="85"/>
      <c r="OXR14" s="85"/>
      <c r="OXS14" s="85"/>
      <c r="OXT14" s="85"/>
      <c r="OXU14" s="85"/>
      <c r="OXV14" s="85"/>
      <c r="OXW14" s="85"/>
      <c r="OXX14" s="85"/>
      <c r="OXY14" s="85"/>
      <c r="OXZ14" s="85"/>
      <c r="OYA14" s="85"/>
      <c r="OYB14" s="85"/>
      <c r="OYC14" s="85"/>
      <c r="OYD14" s="85"/>
      <c r="OYE14" s="85"/>
      <c r="OYF14" s="85"/>
      <c r="OYG14" s="85"/>
      <c r="OYH14" s="85"/>
      <c r="OYI14" s="85"/>
      <c r="OYJ14" s="85"/>
      <c r="OYK14" s="85"/>
      <c r="OYL14" s="85"/>
      <c r="OYM14" s="85"/>
      <c r="OYN14" s="85"/>
      <c r="OYO14" s="85"/>
      <c r="OYP14" s="85"/>
      <c r="OYQ14" s="85"/>
      <c r="OYR14" s="85"/>
      <c r="OYS14" s="85"/>
      <c r="OYT14" s="85"/>
      <c r="OYU14" s="85"/>
      <c r="OYV14" s="85"/>
      <c r="OYW14" s="85"/>
      <c r="OYX14" s="85"/>
      <c r="OYY14" s="85"/>
      <c r="OYZ14" s="85"/>
      <c r="OZA14" s="85"/>
      <c r="OZB14" s="85"/>
      <c r="OZC14" s="85"/>
      <c r="OZD14" s="85"/>
      <c r="OZE14" s="85"/>
      <c r="OZF14" s="85"/>
      <c r="OZG14" s="85"/>
      <c r="OZH14" s="85"/>
      <c r="OZI14" s="85"/>
      <c r="OZJ14" s="85"/>
      <c r="OZK14" s="85"/>
      <c r="OZL14" s="85"/>
      <c r="OZM14" s="85"/>
      <c r="OZN14" s="85"/>
      <c r="OZO14" s="85"/>
      <c r="OZP14" s="85"/>
      <c r="OZQ14" s="85"/>
      <c r="OZR14" s="85"/>
      <c r="OZS14" s="85"/>
      <c r="OZT14" s="85"/>
      <c r="OZU14" s="85"/>
      <c r="OZV14" s="85"/>
      <c r="OZW14" s="85"/>
      <c r="OZX14" s="85"/>
      <c r="OZY14" s="85"/>
      <c r="OZZ14" s="85"/>
      <c r="PAA14" s="85"/>
      <c r="PAB14" s="85"/>
      <c r="PAC14" s="85"/>
      <c r="PAD14" s="85"/>
      <c r="PAE14" s="85"/>
      <c r="PAF14" s="85"/>
      <c r="PAG14" s="85"/>
      <c r="PAH14" s="85"/>
      <c r="PAI14" s="85"/>
      <c r="PAJ14" s="85"/>
      <c r="PAK14" s="85"/>
      <c r="PAL14" s="85"/>
      <c r="PAM14" s="85"/>
      <c r="PAN14" s="85"/>
      <c r="PAO14" s="85"/>
      <c r="PAP14" s="85"/>
      <c r="PAQ14" s="85"/>
      <c r="PAR14" s="85"/>
      <c r="PAS14" s="85"/>
      <c r="PAT14" s="85"/>
      <c r="PAU14" s="85"/>
      <c r="PAV14" s="85"/>
      <c r="PAW14" s="85"/>
      <c r="PAX14" s="85"/>
      <c r="PAY14" s="85"/>
      <c r="PAZ14" s="85"/>
      <c r="PBA14" s="85"/>
      <c r="PBB14" s="85"/>
      <c r="PBC14" s="85"/>
      <c r="PBD14" s="85"/>
      <c r="PBE14" s="85"/>
      <c r="PBF14" s="85"/>
      <c r="PBG14" s="85"/>
      <c r="PBH14" s="85"/>
      <c r="PBI14" s="85"/>
      <c r="PBJ14" s="85"/>
      <c r="PBK14" s="85"/>
      <c r="PBL14" s="85"/>
      <c r="PBM14" s="85"/>
      <c r="PBN14" s="85"/>
      <c r="PBO14" s="85"/>
      <c r="PBP14" s="85"/>
      <c r="PBQ14" s="85"/>
      <c r="PBR14" s="85"/>
      <c r="PBS14" s="85"/>
      <c r="PBT14" s="85"/>
      <c r="PBU14" s="85"/>
      <c r="PBV14" s="85"/>
      <c r="PBW14" s="85"/>
      <c r="PBX14" s="85"/>
      <c r="PBY14" s="85"/>
      <c r="PBZ14" s="85"/>
      <c r="PCA14" s="85"/>
      <c r="PCB14" s="85"/>
      <c r="PCC14" s="85"/>
      <c r="PCD14" s="85"/>
      <c r="PCE14" s="85"/>
      <c r="PCF14" s="85"/>
      <c r="PCG14" s="85"/>
      <c r="PCH14" s="85"/>
      <c r="PCI14" s="85"/>
      <c r="PCJ14" s="85"/>
      <c r="PCK14" s="85"/>
      <c r="PCL14" s="85"/>
      <c r="PCM14" s="85"/>
      <c r="PCN14" s="85"/>
      <c r="PCO14" s="85"/>
      <c r="PCP14" s="85"/>
      <c r="PCQ14" s="85"/>
      <c r="PCR14" s="85"/>
      <c r="PCS14" s="85"/>
      <c r="PCT14" s="85"/>
      <c r="PCU14" s="85"/>
      <c r="PCV14" s="85"/>
      <c r="PCW14" s="85"/>
      <c r="PCX14" s="85"/>
      <c r="PCY14" s="85"/>
      <c r="PCZ14" s="85"/>
      <c r="PDA14" s="85"/>
      <c r="PDB14" s="85"/>
      <c r="PDC14" s="85"/>
      <c r="PDD14" s="85"/>
      <c r="PDE14" s="85"/>
      <c r="PDF14" s="85"/>
      <c r="PDG14" s="85"/>
      <c r="PDH14" s="85"/>
      <c r="PDI14" s="85"/>
      <c r="PDJ14" s="85"/>
      <c r="PDK14" s="85"/>
      <c r="PDL14" s="85"/>
      <c r="PDM14" s="85"/>
      <c r="PDN14" s="85"/>
      <c r="PDO14" s="85"/>
      <c r="PDP14" s="85"/>
      <c r="PDQ14" s="85"/>
      <c r="PDR14" s="85"/>
      <c r="PDS14" s="85"/>
      <c r="PDT14" s="85"/>
      <c r="PDU14" s="85"/>
      <c r="PDV14" s="85"/>
      <c r="PDW14" s="85"/>
      <c r="PDX14" s="85"/>
      <c r="PDY14" s="85"/>
      <c r="PDZ14" s="85"/>
      <c r="PEA14" s="85"/>
      <c r="PEB14" s="85"/>
      <c r="PEC14" s="85"/>
      <c r="PED14" s="85"/>
      <c r="PEE14" s="85"/>
      <c r="PEF14" s="85"/>
      <c r="PEG14" s="85"/>
      <c r="PEH14" s="85"/>
      <c r="PEI14" s="85"/>
      <c r="PEJ14" s="85"/>
      <c r="PEK14" s="85"/>
      <c r="PEL14" s="85"/>
      <c r="PEM14" s="85"/>
      <c r="PEN14" s="85"/>
      <c r="PEO14" s="85"/>
      <c r="PEP14" s="85"/>
      <c r="PEQ14" s="85"/>
      <c r="PER14" s="85"/>
      <c r="PES14" s="85"/>
      <c r="PET14" s="85"/>
      <c r="PEU14" s="85"/>
      <c r="PEV14" s="85"/>
      <c r="PEW14" s="85"/>
      <c r="PEX14" s="85"/>
      <c r="PEY14" s="85"/>
      <c r="PEZ14" s="85"/>
      <c r="PFA14" s="85"/>
      <c r="PFB14" s="85"/>
      <c r="PFC14" s="85"/>
      <c r="PFD14" s="85"/>
      <c r="PFE14" s="85"/>
      <c r="PFF14" s="85"/>
      <c r="PFG14" s="85"/>
      <c r="PFH14" s="85"/>
      <c r="PFI14" s="85"/>
      <c r="PFJ14" s="85"/>
      <c r="PFK14" s="85"/>
      <c r="PFL14" s="85"/>
      <c r="PFM14" s="85"/>
      <c r="PFN14" s="85"/>
      <c r="PFO14" s="85"/>
      <c r="PFP14" s="85"/>
      <c r="PFQ14" s="85"/>
      <c r="PFR14" s="85"/>
      <c r="PFS14" s="85"/>
      <c r="PFT14" s="85"/>
      <c r="PFU14" s="85"/>
      <c r="PFV14" s="85"/>
      <c r="PFW14" s="85"/>
      <c r="PFX14" s="85"/>
      <c r="PFY14" s="85"/>
      <c r="PFZ14" s="85"/>
      <c r="PGA14" s="85"/>
      <c r="PGB14" s="85"/>
      <c r="PGC14" s="85"/>
      <c r="PGD14" s="85"/>
      <c r="PGE14" s="85"/>
      <c r="PGF14" s="85"/>
      <c r="PGG14" s="85"/>
      <c r="PGH14" s="85"/>
      <c r="PGI14" s="85"/>
      <c r="PGJ14" s="85"/>
      <c r="PGK14" s="85"/>
      <c r="PGL14" s="85"/>
      <c r="PGM14" s="85"/>
      <c r="PGN14" s="85"/>
      <c r="PGO14" s="85"/>
      <c r="PGP14" s="85"/>
      <c r="PGQ14" s="85"/>
      <c r="PGR14" s="85"/>
      <c r="PGS14" s="85"/>
      <c r="PGT14" s="85"/>
      <c r="PGU14" s="85"/>
      <c r="PGV14" s="85"/>
      <c r="PGW14" s="85"/>
      <c r="PGX14" s="85"/>
      <c r="PGY14" s="85"/>
      <c r="PGZ14" s="85"/>
      <c r="PHA14" s="85"/>
      <c r="PHB14" s="85"/>
      <c r="PHC14" s="85"/>
      <c r="PHD14" s="85"/>
      <c r="PHE14" s="85"/>
      <c r="PHF14" s="85"/>
      <c r="PHG14" s="85"/>
      <c r="PHH14" s="85"/>
      <c r="PHI14" s="85"/>
      <c r="PHJ14" s="85"/>
      <c r="PHK14" s="85"/>
      <c r="PHL14" s="85"/>
      <c r="PHM14" s="85"/>
      <c r="PHN14" s="85"/>
      <c r="PHO14" s="85"/>
      <c r="PHP14" s="85"/>
      <c r="PHQ14" s="85"/>
      <c r="PHR14" s="85"/>
      <c r="PHS14" s="85"/>
      <c r="PHT14" s="85"/>
      <c r="PHU14" s="85"/>
      <c r="PHV14" s="85"/>
      <c r="PHW14" s="85"/>
      <c r="PHX14" s="85"/>
      <c r="PHY14" s="85"/>
      <c r="PHZ14" s="85"/>
      <c r="PIA14" s="85"/>
      <c r="PIB14" s="85"/>
      <c r="PIC14" s="85"/>
      <c r="PID14" s="85"/>
      <c r="PIE14" s="85"/>
      <c r="PIF14" s="85"/>
      <c r="PIG14" s="85"/>
      <c r="PIH14" s="85"/>
      <c r="PII14" s="85"/>
      <c r="PIJ14" s="85"/>
      <c r="PIK14" s="85"/>
      <c r="PIL14" s="85"/>
      <c r="PIM14" s="85"/>
      <c r="PIN14" s="85"/>
      <c r="PIO14" s="85"/>
      <c r="PIP14" s="85"/>
      <c r="PIQ14" s="85"/>
      <c r="PIR14" s="85"/>
      <c r="PIS14" s="85"/>
      <c r="PIT14" s="85"/>
      <c r="PIU14" s="85"/>
      <c r="PIV14" s="85"/>
      <c r="PIW14" s="85"/>
      <c r="PIX14" s="85"/>
      <c r="PIY14" s="85"/>
      <c r="PIZ14" s="85"/>
      <c r="PJA14" s="85"/>
      <c r="PJB14" s="85"/>
      <c r="PJC14" s="85"/>
      <c r="PJD14" s="85"/>
      <c r="PJE14" s="85"/>
      <c r="PJF14" s="85"/>
      <c r="PJG14" s="85"/>
      <c r="PJH14" s="85"/>
      <c r="PJI14" s="85"/>
      <c r="PJJ14" s="85"/>
      <c r="PJK14" s="85"/>
      <c r="PJL14" s="85"/>
      <c r="PJM14" s="85"/>
      <c r="PJN14" s="85"/>
      <c r="PJO14" s="85"/>
      <c r="PJP14" s="85"/>
      <c r="PJQ14" s="85"/>
      <c r="PJR14" s="85"/>
      <c r="PJS14" s="85"/>
      <c r="PJT14" s="85"/>
      <c r="PJU14" s="85"/>
      <c r="PJV14" s="85"/>
      <c r="PJW14" s="85"/>
      <c r="PJX14" s="85"/>
      <c r="PJY14" s="85"/>
      <c r="PJZ14" s="85"/>
      <c r="PKA14" s="85"/>
      <c r="PKB14" s="85"/>
      <c r="PKC14" s="85"/>
      <c r="PKD14" s="85"/>
      <c r="PKE14" s="85"/>
      <c r="PKF14" s="85"/>
      <c r="PKG14" s="85"/>
      <c r="PKH14" s="85"/>
      <c r="PKI14" s="85"/>
      <c r="PKJ14" s="85"/>
      <c r="PKK14" s="85"/>
      <c r="PKL14" s="85"/>
      <c r="PKM14" s="85"/>
      <c r="PKN14" s="85"/>
      <c r="PKO14" s="85"/>
      <c r="PKP14" s="85"/>
      <c r="PKQ14" s="85"/>
      <c r="PKR14" s="85"/>
      <c r="PKS14" s="85"/>
      <c r="PKT14" s="85"/>
      <c r="PKU14" s="85"/>
      <c r="PKV14" s="85"/>
      <c r="PKW14" s="85"/>
      <c r="PKX14" s="85"/>
      <c r="PKY14" s="85"/>
      <c r="PKZ14" s="85"/>
      <c r="PLA14" s="85"/>
      <c r="PLB14" s="85"/>
      <c r="PLC14" s="85"/>
      <c r="PLD14" s="85"/>
      <c r="PLE14" s="85"/>
      <c r="PLF14" s="85"/>
      <c r="PLG14" s="85"/>
      <c r="PLH14" s="85"/>
      <c r="PLI14" s="85"/>
      <c r="PLJ14" s="85"/>
      <c r="PLK14" s="85"/>
      <c r="PLL14" s="85"/>
      <c r="PLM14" s="85"/>
      <c r="PLN14" s="85"/>
      <c r="PLO14" s="85"/>
      <c r="PLP14" s="85"/>
      <c r="PLQ14" s="85"/>
      <c r="PLR14" s="85"/>
      <c r="PLS14" s="85"/>
      <c r="PLT14" s="85"/>
      <c r="PLU14" s="85"/>
      <c r="PLV14" s="85"/>
      <c r="PLW14" s="85"/>
      <c r="PLX14" s="85"/>
      <c r="PLY14" s="85"/>
      <c r="PLZ14" s="85"/>
      <c r="PMA14" s="85"/>
      <c r="PMB14" s="85"/>
      <c r="PMC14" s="85"/>
      <c r="PMD14" s="85"/>
      <c r="PME14" s="85"/>
      <c r="PMF14" s="85"/>
      <c r="PMG14" s="85"/>
      <c r="PMH14" s="85"/>
      <c r="PMI14" s="85"/>
      <c r="PMJ14" s="85"/>
      <c r="PMK14" s="85"/>
      <c r="PML14" s="85"/>
      <c r="PMM14" s="85"/>
      <c r="PMN14" s="85"/>
      <c r="PMO14" s="85"/>
      <c r="PMP14" s="85"/>
      <c r="PMQ14" s="85"/>
      <c r="PMR14" s="85"/>
      <c r="PMS14" s="85"/>
      <c r="PMT14" s="85"/>
      <c r="PMU14" s="85"/>
      <c r="PMV14" s="85"/>
      <c r="PMW14" s="85"/>
      <c r="PMX14" s="85"/>
      <c r="PMY14" s="85"/>
      <c r="PMZ14" s="85"/>
      <c r="PNA14" s="85"/>
      <c r="PNB14" s="85"/>
      <c r="PNC14" s="85"/>
      <c r="PND14" s="85"/>
      <c r="PNE14" s="85"/>
      <c r="PNF14" s="85"/>
      <c r="PNG14" s="85"/>
      <c r="PNH14" s="85"/>
      <c r="PNI14" s="85"/>
      <c r="PNJ14" s="85"/>
      <c r="PNK14" s="85"/>
      <c r="PNL14" s="85"/>
      <c r="PNM14" s="85"/>
      <c r="PNN14" s="85"/>
      <c r="PNO14" s="85"/>
      <c r="PNP14" s="85"/>
      <c r="PNQ14" s="85"/>
      <c r="PNR14" s="85"/>
      <c r="PNS14" s="85"/>
      <c r="PNT14" s="85"/>
      <c r="PNU14" s="85"/>
      <c r="PNV14" s="85"/>
      <c r="PNW14" s="85"/>
      <c r="PNX14" s="85"/>
      <c r="PNY14" s="85"/>
      <c r="PNZ14" s="85"/>
      <c r="POA14" s="85"/>
      <c r="POB14" s="85"/>
      <c r="POC14" s="85"/>
      <c r="POD14" s="85"/>
      <c r="POE14" s="85"/>
      <c r="POF14" s="85"/>
      <c r="POG14" s="85"/>
      <c r="POH14" s="85"/>
      <c r="POI14" s="85"/>
      <c r="POJ14" s="85"/>
      <c r="POK14" s="85"/>
      <c r="POL14" s="85"/>
      <c r="POM14" s="85"/>
      <c r="PON14" s="85"/>
      <c r="POO14" s="85"/>
      <c r="POP14" s="85"/>
      <c r="POQ14" s="85"/>
      <c r="POR14" s="85"/>
      <c r="POS14" s="85"/>
      <c r="POT14" s="85"/>
      <c r="POU14" s="85"/>
      <c r="POV14" s="85"/>
      <c r="POW14" s="85"/>
      <c r="POX14" s="85"/>
      <c r="POY14" s="85"/>
      <c r="POZ14" s="85"/>
      <c r="PPA14" s="85"/>
      <c r="PPB14" s="85"/>
      <c r="PPC14" s="85"/>
      <c r="PPD14" s="85"/>
      <c r="PPE14" s="85"/>
      <c r="PPF14" s="85"/>
      <c r="PPG14" s="85"/>
      <c r="PPH14" s="85"/>
      <c r="PPI14" s="85"/>
      <c r="PPJ14" s="85"/>
      <c r="PPK14" s="85"/>
      <c r="PPL14" s="85"/>
      <c r="PPM14" s="85"/>
      <c r="PPN14" s="85"/>
      <c r="PPO14" s="85"/>
      <c r="PPP14" s="85"/>
      <c r="PPQ14" s="85"/>
      <c r="PPR14" s="85"/>
      <c r="PPS14" s="85"/>
      <c r="PPT14" s="85"/>
      <c r="PPU14" s="85"/>
      <c r="PPV14" s="85"/>
      <c r="PPW14" s="85"/>
      <c r="PPX14" s="85"/>
      <c r="PPY14" s="85"/>
      <c r="PPZ14" s="85"/>
      <c r="PQA14" s="85"/>
      <c r="PQB14" s="85"/>
      <c r="PQC14" s="85"/>
      <c r="PQD14" s="85"/>
      <c r="PQE14" s="85"/>
      <c r="PQF14" s="85"/>
      <c r="PQG14" s="85"/>
      <c r="PQH14" s="85"/>
      <c r="PQI14" s="85"/>
      <c r="PQJ14" s="85"/>
      <c r="PQK14" s="85"/>
      <c r="PQL14" s="85"/>
      <c r="PQM14" s="85"/>
      <c r="PQN14" s="85"/>
      <c r="PQO14" s="85"/>
      <c r="PQP14" s="85"/>
      <c r="PQQ14" s="85"/>
      <c r="PQR14" s="85"/>
      <c r="PQS14" s="85"/>
      <c r="PQT14" s="85"/>
      <c r="PQU14" s="85"/>
      <c r="PQV14" s="85"/>
      <c r="PQW14" s="85"/>
      <c r="PQX14" s="85"/>
      <c r="PQY14" s="85"/>
      <c r="PQZ14" s="85"/>
      <c r="PRA14" s="85"/>
      <c r="PRB14" s="85"/>
      <c r="PRC14" s="85"/>
      <c r="PRD14" s="85"/>
      <c r="PRE14" s="85"/>
      <c r="PRF14" s="85"/>
      <c r="PRG14" s="85"/>
      <c r="PRH14" s="85"/>
      <c r="PRI14" s="85"/>
      <c r="PRJ14" s="85"/>
      <c r="PRK14" s="85"/>
      <c r="PRL14" s="85"/>
      <c r="PRM14" s="85"/>
      <c r="PRN14" s="85"/>
      <c r="PRO14" s="85"/>
      <c r="PRP14" s="85"/>
      <c r="PRQ14" s="85"/>
      <c r="PRR14" s="85"/>
      <c r="PRS14" s="85"/>
      <c r="PRT14" s="85"/>
      <c r="PRU14" s="85"/>
      <c r="PRV14" s="85"/>
      <c r="PRW14" s="85"/>
      <c r="PRX14" s="85"/>
      <c r="PRY14" s="85"/>
      <c r="PRZ14" s="85"/>
      <c r="PSA14" s="85"/>
      <c r="PSB14" s="85"/>
      <c r="PSC14" s="85"/>
      <c r="PSD14" s="85"/>
      <c r="PSE14" s="85"/>
      <c r="PSF14" s="85"/>
      <c r="PSG14" s="85"/>
      <c r="PSH14" s="85"/>
      <c r="PSI14" s="85"/>
      <c r="PSJ14" s="85"/>
      <c r="PSK14" s="85"/>
      <c r="PSL14" s="85"/>
      <c r="PSM14" s="85"/>
      <c r="PSN14" s="85"/>
      <c r="PSO14" s="85"/>
      <c r="PSP14" s="85"/>
      <c r="PSQ14" s="85"/>
      <c r="PSR14" s="85"/>
      <c r="PSS14" s="85"/>
      <c r="PST14" s="85"/>
      <c r="PSU14" s="85"/>
      <c r="PSV14" s="85"/>
      <c r="PSW14" s="85"/>
      <c r="PSX14" s="85"/>
      <c r="PSY14" s="85"/>
      <c r="PSZ14" s="85"/>
      <c r="PTA14" s="85"/>
      <c r="PTB14" s="85"/>
      <c r="PTC14" s="85"/>
      <c r="PTD14" s="85"/>
      <c r="PTE14" s="85"/>
      <c r="PTF14" s="85"/>
      <c r="PTG14" s="85"/>
      <c r="PTH14" s="85"/>
      <c r="PTI14" s="85"/>
      <c r="PTJ14" s="85"/>
      <c r="PTK14" s="85"/>
      <c r="PTL14" s="85"/>
      <c r="PTM14" s="85"/>
      <c r="PTN14" s="85"/>
      <c r="PTO14" s="85"/>
      <c r="PTP14" s="85"/>
      <c r="PTQ14" s="85"/>
      <c r="PTR14" s="85"/>
      <c r="PTS14" s="85"/>
      <c r="PTT14" s="85"/>
      <c r="PTU14" s="85"/>
      <c r="PTV14" s="85"/>
      <c r="PTW14" s="85"/>
      <c r="PTX14" s="85"/>
      <c r="PTY14" s="85"/>
      <c r="PTZ14" s="85"/>
      <c r="PUA14" s="85"/>
      <c r="PUB14" s="85"/>
      <c r="PUC14" s="85"/>
      <c r="PUD14" s="85"/>
      <c r="PUE14" s="85"/>
      <c r="PUF14" s="85"/>
      <c r="PUG14" s="85"/>
      <c r="PUH14" s="85"/>
      <c r="PUI14" s="85"/>
      <c r="PUJ14" s="85"/>
      <c r="PUK14" s="85"/>
      <c r="PUL14" s="85"/>
      <c r="PUM14" s="85"/>
      <c r="PUN14" s="85"/>
      <c r="PUO14" s="85"/>
      <c r="PUP14" s="85"/>
      <c r="PUQ14" s="85"/>
      <c r="PUR14" s="85"/>
      <c r="PUS14" s="85"/>
      <c r="PUT14" s="85"/>
      <c r="PUU14" s="85"/>
      <c r="PUV14" s="85"/>
      <c r="PUW14" s="85"/>
      <c r="PUX14" s="85"/>
      <c r="PUY14" s="85"/>
      <c r="PUZ14" s="85"/>
      <c r="PVA14" s="85"/>
      <c r="PVB14" s="85"/>
      <c r="PVC14" s="85"/>
      <c r="PVD14" s="85"/>
      <c r="PVE14" s="85"/>
      <c r="PVF14" s="85"/>
      <c r="PVG14" s="85"/>
      <c r="PVH14" s="85"/>
      <c r="PVI14" s="85"/>
      <c r="PVJ14" s="85"/>
      <c r="PVK14" s="85"/>
      <c r="PVL14" s="85"/>
      <c r="PVM14" s="85"/>
      <c r="PVN14" s="85"/>
      <c r="PVO14" s="85"/>
      <c r="PVP14" s="85"/>
      <c r="PVQ14" s="85"/>
      <c r="PVR14" s="85"/>
      <c r="PVS14" s="85"/>
      <c r="PVT14" s="85"/>
      <c r="PVU14" s="85"/>
      <c r="PVV14" s="85"/>
      <c r="PVW14" s="85"/>
      <c r="PVX14" s="85"/>
      <c r="PVY14" s="85"/>
      <c r="PVZ14" s="85"/>
      <c r="PWA14" s="85"/>
      <c r="PWB14" s="85"/>
      <c r="PWC14" s="85"/>
      <c r="PWD14" s="85"/>
      <c r="PWE14" s="85"/>
      <c r="PWF14" s="85"/>
      <c r="PWG14" s="85"/>
      <c r="PWH14" s="85"/>
      <c r="PWI14" s="85"/>
      <c r="PWJ14" s="85"/>
      <c r="PWK14" s="85"/>
      <c r="PWL14" s="85"/>
      <c r="PWM14" s="85"/>
      <c r="PWN14" s="85"/>
      <c r="PWO14" s="85"/>
      <c r="PWP14" s="85"/>
      <c r="PWQ14" s="85"/>
      <c r="PWR14" s="85"/>
      <c r="PWS14" s="85"/>
      <c r="PWT14" s="85"/>
      <c r="PWU14" s="85"/>
      <c r="PWV14" s="85"/>
      <c r="PWW14" s="85"/>
      <c r="PWX14" s="85"/>
      <c r="PWY14" s="85"/>
      <c r="PWZ14" s="85"/>
      <c r="PXA14" s="85"/>
      <c r="PXB14" s="85"/>
      <c r="PXC14" s="85"/>
      <c r="PXD14" s="85"/>
      <c r="PXE14" s="85"/>
      <c r="PXF14" s="85"/>
      <c r="PXG14" s="85"/>
      <c r="PXH14" s="85"/>
      <c r="PXI14" s="85"/>
      <c r="PXJ14" s="85"/>
      <c r="PXK14" s="85"/>
      <c r="PXL14" s="85"/>
      <c r="PXM14" s="85"/>
      <c r="PXN14" s="85"/>
      <c r="PXO14" s="85"/>
      <c r="PXP14" s="85"/>
      <c r="PXQ14" s="85"/>
      <c r="PXR14" s="85"/>
      <c r="PXS14" s="85"/>
      <c r="PXT14" s="85"/>
      <c r="PXU14" s="85"/>
      <c r="PXV14" s="85"/>
      <c r="PXW14" s="85"/>
      <c r="PXX14" s="85"/>
      <c r="PXY14" s="85"/>
      <c r="PXZ14" s="85"/>
      <c r="PYA14" s="85"/>
      <c r="PYB14" s="85"/>
      <c r="PYC14" s="85"/>
      <c r="PYD14" s="85"/>
      <c r="PYE14" s="85"/>
      <c r="PYF14" s="85"/>
      <c r="PYG14" s="85"/>
      <c r="PYH14" s="85"/>
      <c r="PYI14" s="85"/>
      <c r="PYJ14" s="85"/>
      <c r="PYK14" s="85"/>
      <c r="PYL14" s="85"/>
      <c r="PYM14" s="85"/>
      <c r="PYN14" s="85"/>
      <c r="PYO14" s="85"/>
      <c r="PYP14" s="85"/>
      <c r="PYQ14" s="85"/>
      <c r="PYR14" s="85"/>
      <c r="PYS14" s="85"/>
      <c r="PYT14" s="85"/>
      <c r="PYU14" s="85"/>
      <c r="PYV14" s="85"/>
      <c r="PYW14" s="85"/>
      <c r="PYX14" s="85"/>
      <c r="PYY14" s="85"/>
      <c r="PYZ14" s="85"/>
      <c r="PZA14" s="85"/>
      <c r="PZB14" s="85"/>
      <c r="PZC14" s="85"/>
      <c r="PZD14" s="85"/>
      <c r="PZE14" s="85"/>
      <c r="PZF14" s="85"/>
      <c r="PZG14" s="85"/>
      <c r="PZH14" s="85"/>
      <c r="PZI14" s="85"/>
      <c r="PZJ14" s="85"/>
      <c r="PZK14" s="85"/>
      <c r="PZL14" s="85"/>
      <c r="PZM14" s="85"/>
      <c r="PZN14" s="85"/>
      <c r="PZO14" s="85"/>
      <c r="PZP14" s="85"/>
      <c r="PZQ14" s="85"/>
      <c r="PZR14" s="85"/>
      <c r="PZS14" s="85"/>
      <c r="PZT14" s="85"/>
      <c r="PZU14" s="85"/>
      <c r="PZV14" s="85"/>
      <c r="PZW14" s="85"/>
      <c r="PZX14" s="85"/>
      <c r="PZY14" s="85"/>
      <c r="PZZ14" s="85"/>
      <c r="QAA14" s="85"/>
      <c r="QAB14" s="85"/>
      <c r="QAC14" s="85"/>
      <c r="QAD14" s="85"/>
      <c r="QAE14" s="85"/>
      <c r="QAF14" s="85"/>
      <c r="QAG14" s="85"/>
      <c r="QAH14" s="85"/>
      <c r="QAI14" s="85"/>
      <c r="QAJ14" s="85"/>
      <c r="QAK14" s="85"/>
      <c r="QAL14" s="85"/>
      <c r="QAM14" s="85"/>
      <c r="QAN14" s="85"/>
      <c r="QAO14" s="85"/>
      <c r="QAP14" s="85"/>
      <c r="QAQ14" s="85"/>
      <c r="QAR14" s="85"/>
      <c r="QAS14" s="85"/>
      <c r="QAT14" s="85"/>
      <c r="QAU14" s="85"/>
      <c r="QAV14" s="85"/>
      <c r="QAW14" s="85"/>
      <c r="QAX14" s="85"/>
      <c r="QAY14" s="85"/>
      <c r="QAZ14" s="85"/>
      <c r="QBA14" s="85"/>
      <c r="QBB14" s="85"/>
      <c r="QBC14" s="85"/>
      <c r="QBD14" s="85"/>
      <c r="QBE14" s="85"/>
      <c r="QBF14" s="85"/>
      <c r="QBG14" s="85"/>
      <c r="QBH14" s="85"/>
      <c r="QBI14" s="85"/>
      <c r="QBJ14" s="85"/>
      <c r="QBK14" s="85"/>
      <c r="QBL14" s="85"/>
      <c r="QBM14" s="85"/>
      <c r="QBN14" s="85"/>
      <c r="QBO14" s="85"/>
      <c r="QBP14" s="85"/>
      <c r="QBQ14" s="85"/>
      <c r="QBR14" s="85"/>
      <c r="QBS14" s="85"/>
      <c r="QBT14" s="85"/>
      <c r="QBU14" s="85"/>
      <c r="QBV14" s="85"/>
      <c r="QBW14" s="85"/>
      <c r="QBX14" s="85"/>
      <c r="QBY14" s="85"/>
      <c r="QBZ14" s="85"/>
      <c r="QCA14" s="85"/>
      <c r="QCB14" s="85"/>
      <c r="QCC14" s="85"/>
      <c r="QCD14" s="85"/>
      <c r="QCE14" s="85"/>
      <c r="QCF14" s="85"/>
      <c r="QCG14" s="85"/>
      <c r="QCH14" s="85"/>
      <c r="QCI14" s="85"/>
      <c r="QCJ14" s="85"/>
      <c r="QCK14" s="85"/>
      <c r="QCL14" s="85"/>
      <c r="QCM14" s="85"/>
      <c r="QCN14" s="85"/>
      <c r="QCO14" s="85"/>
      <c r="QCP14" s="85"/>
      <c r="QCQ14" s="85"/>
      <c r="QCR14" s="85"/>
      <c r="QCS14" s="85"/>
      <c r="QCT14" s="85"/>
      <c r="QCU14" s="85"/>
      <c r="QCV14" s="85"/>
      <c r="QCW14" s="85"/>
      <c r="QCX14" s="85"/>
      <c r="QCY14" s="85"/>
      <c r="QCZ14" s="85"/>
      <c r="QDA14" s="85"/>
      <c r="QDB14" s="85"/>
      <c r="QDC14" s="85"/>
      <c r="QDD14" s="85"/>
      <c r="QDE14" s="85"/>
      <c r="QDF14" s="85"/>
      <c r="QDG14" s="85"/>
      <c r="QDH14" s="85"/>
      <c r="QDI14" s="85"/>
      <c r="QDJ14" s="85"/>
      <c r="QDK14" s="85"/>
      <c r="QDL14" s="85"/>
      <c r="QDM14" s="85"/>
      <c r="QDN14" s="85"/>
      <c r="QDO14" s="85"/>
      <c r="QDP14" s="85"/>
      <c r="QDQ14" s="85"/>
      <c r="QDR14" s="85"/>
      <c r="QDS14" s="85"/>
      <c r="QDT14" s="85"/>
      <c r="QDU14" s="85"/>
      <c r="QDV14" s="85"/>
      <c r="QDW14" s="85"/>
      <c r="QDX14" s="85"/>
      <c r="QDY14" s="85"/>
      <c r="QDZ14" s="85"/>
      <c r="QEA14" s="85"/>
      <c r="QEB14" s="85"/>
      <c r="QEC14" s="85"/>
      <c r="QED14" s="85"/>
      <c r="QEE14" s="85"/>
      <c r="QEF14" s="85"/>
      <c r="QEG14" s="85"/>
      <c r="QEH14" s="85"/>
      <c r="QEI14" s="85"/>
      <c r="QEJ14" s="85"/>
      <c r="QEK14" s="85"/>
      <c r="QEL14" s="85"/>
      <c r="QEM14" s="85"/>
      <c r="QEN14" s="85"/>
      <c r="QEO14" s="85"/>
      <c r="QEP14" s="85"/>
      <c r="QEQ14" s="85"/>
      <c r="QER14" s="85"/>
      <c r="QES14" s="85"/>
      <c r="QET14" s="85"/>
      <c r="QEU14" s="85"/>
      <c r="QEV14" s="85"/>
      <c r="QEW14" s="85"/>
      <c r="QEX14" s="85"/>
      <c r="QEY14" s="85"/>
      <c r="QEZ14" s="85"/>
      <c r="QFA14" s="85"/>
      <c r="QFB14" s="85"/>
      <c r="QFC14" s="85"/>
      <c r="QFD14" s="85"/>
      <c r="QFE14" s="85"/>
      <c r="QFF14" s="85"/>
      <c r="QFG14" s="85"/>
      <c r="QFH14" s="85"/>
      <c r="QFI14" s="85"/>
      <c r="QFJ14" s="85"/>
      <c r="QFK14" s="85"/>
      <c r="QFL14" s="85"/>
      <c r="QFM14" s="85"/>
      <c r="QFN14" s="85"/>
      <c r="QFO14" s="85"/>
      <c r="QFP14" s="85"/>
      <c r="QFQ14" s="85"/>
      <c r="QFR14" s="85"/>
      <c r="QFS14" s="85"/>
      <c r="QFT14" s="85"/>
      <c r="QFU14" s="85"/>
      <c r="QFV14" s="85"/>
      <c r="QFW14" s="85"/>
      <c r="QFX14" s="85"/>
      <c r="QFY14" s="85"/>
      <c r="QFZ14" s="85"/>
      <c r="QGA14" s="85"/>
      <c r="QGB14" s="85"/>
      <c r="QGC14" s="85"/>
      <c r="QGD14" s="85"/>
      <c r="QGE14" s="85"/>
      <c r="QGF14" s="85"/>
      <c r="QGG14" s="85"/>
      <c r="QGH14" s="85"/>
      <c r="QGI14" s="85"/>
      <c r="QGJ14" s="85"/>
      <c r="QGK14" s="85"/>
      <c r="QGL14" s="85"/>
      <c r="QGM14" s="85"/>
      <c r="QGN14" s="85"/>
      <c r="QGO14" s="85"/>
      <c r="QGP14" s="85"/>
      <c r="QGQ14" s="85"/>
      <c r="QGR14" s="85"/>
      <c r="QGS14" s="85"/>
      <c r="QGT14" s="85"/>
      <c r="QGU14" s="85"/>
      <c r="QGV14" s="85"/>
      <c r="QGW14" s="85"/>
      <c r="QGX14" s="85"/>
      <c r="QGY14" s="85"/>
      <c r="QGZ14" s="85"/>
      <c r="QHA14" s="85"/>
      <c r="QHB14" s="85"/>
      <c r="QHC14" s="85"/>
      <c r="QHD14" s="85"/>
      <c r="QHE14" s="85"/>
      <c r="QHF14" s="85"/>
      <c r="QHG14" s="85"/>
      <c r="QHH14" s="85"/>
      <c r="QHI14" s="85"/>
      <c r="QHJ14" s="85"/>
      <c r="QHK14" s="85"/>
      <c r="QHL14" s="85"/>
      <c r="QHM14" s="85"/>
      <c r="QHN14" s="85"/>
      <c r="QHO14" s="85"/>
      <c r="QHP14" s="85"/>
      <c r="QHQ14" s="85"/>
      <c r="QHR14" s="85"/>
      <c r="QHS14" s="85"/>
      <c r="QHT14" s="85"/>
      <c r="QHU14" s="85"/>
      <c r="QHV14" s="85"/>
      <c r="QHW14" s="85"/>
      <c r="QHX14" s="85"/>
      <c r="QHY14" s="85"/>
      <c r="QHZ14" s="85"/>
      <c r="QIA14" s="85"/>
      <c r="QIB14" s="85"/>
      <c r="QIC14" s="85"/>
      <c r="QID14" s="85"/>
      <c r="QIE14" s="85"/>
      <c r="QIF14" s="85"/>
      <c r="QIG14" s="85"/>
      <c r="QIH14" s="85"/>
      <c r="QII14" s="85"/>
      <c r="QIJ14" s="85"/>
      <c r="QIK14" s="85"/>
      <c r="QIL14" s="85"/>
      <c r="QIM14" s="85"/>
      <c r="QIN14" s="85"/>
      <c r="QIO14" s="85"/>
      <c r="QIP14" s="85"/>
      <c r="QIQ14" s="85"/>
      <c r="QIR14" s="85"/>
      <c r="QIS14" s="85"/>
      <c r="QIT14" s="85"/>
      <c r="QIU14" s="85"/>
      <c r="QIV14" s="85"/>
      <c r="QIW14" s="85"/>
      <c r="QIX14" s="85"/>
      <c r="QIY14" s="85"/>
      <c r="QIZ14" s="85"/>
      <c r="QJA14" s="85"/>
      <c r="QJB14" s="85"/>
      <c r="QJC14" s="85"/>
      <c r="QJD14" s="85"/>
      <c r="QJE14" s="85"/>
      <c r="QJF14" s="85"/>
      <c r="QJG14" s="85"/>
      <c r="QJH14" s="85"/>
      <c r="QJI14" s="85"/>
      <c r="QJJ14" s="85"/>
      <c r="QJK14" s="85"/>
      <c r="QJL14" s="85"/>
      <c r="QJM14" s="85"/>
      <c r="QJN14" s="85"/>
      <c r="QJO14" s="85"/>
      <c r="QJP14" s="85"/>
      <c r="QJQ14" s="85"/>
      <c r="QJR14" s="85"/>
      <c r="QJS14" s="85"/>
      <c r="QJT14" s="85"/>
      <c r="QJU14" s="85"/>
      <c r="QJV14" s="85"/>
      <c r="QJW14" s="85"/>
      <c r="QJX14" s="85"/>
      <c r="QJY14" s="85"/>
      <c r="QJZ14" s="85"/>
      <c r="QKA14" s="85"/>
      <c r="QKB14" s="85"/>
      <c r="QKC14" s="85"/>
      <c r="QKD14" s="85"/>
      <c r="QKE14" s="85"/>
      <c r="QKF14" s="85"/>
      <c r="QKG14" s="85"/>
      <c r="QKH14" s="85"/>
      <c r="QKI14" s="85"/>
      <c r="QKJ14" s="85"/>
      <c r="QKK14" s="85"/>
      <c r="QKL14" s="85"/>
      <c r="QKM14" s="85"/>
      <c r="QKN14" s="85"/>
      <c r="QKO14" s="85"/>
      <c r="QKP14" s="85"/>
      <c r="QKQ14" s="85"/>
      <c r="QKR14" s="85"/>
      <c r="QKS14" s="85"/>
      <c r="QKT14" s="85"/>
      <c r="QKU14" s="85"/>
      <c r="QKV14" s="85"/>
      <c r="QKW14" s="85"/>
      <c r="QKX14" s="85"/>
      <c r="QKY14" s="85"/>
      <c r="QKZ14" s="85"/>
      <c r="QLA14" s="85"/>
      <c r="QLB14" s="85"/>
      <c r="QLC14" s="85"/>
      <c r="QLD14" s="85"/>
      <c r="QLE14" s="85"/>
      <c r="QLF14" s="85"/>
      <c r="QLG14" s="85"/>
      <c r="QLH14" s="85"/>
      <c r="QLI14" s="85"/>
      <c r="QLJ14" s="85"/>
      <c r="QLK14" s="85"/>
      <c r="QLL14" s="85"/>
      <c r="QLM14" s="85"/>
      <c r="QLN14" s="85"/>
      <c r="QLO14" s="85"/>
      <c r="QLP14" s="85"/>
      <c r="QLQ14" s="85"/>
      <c r="QLR14" s="85"/>
      <c r="QLS14" s="85"/>
      <c r="QLT14" s="85"/>
      <c r="QLU14" s="85"/>
      <c r="QLV14" s="85"/>
      <c r="QLW14" s="85"/>
      <c r="QLX14" s="85"/>
      <c r="QLY14" s="85"/>
      <c r="QLZ14" s="85"/>
      <c r="QMA14" s="85"/>
      <c r="QMB14" s="85"/>
      <c r="QMC14" s="85"/>
      <c r="QMD14" s="85"/>
      <c r="QME14" s="85"/>
      <c r="QMF14" s="85"/>
      <c r="QMG14" s="85"/>
      <c r="QMH14" s="85"/>
      <c r="QMI14" s="85"/>
      <c r="QMJ14" s="85"/>
      <c r="QMK14" s="85"/>
      <c r="QML14" s="85"/>
      <c r="QMM14" s="85"/>
      <c r="QMN14" s="85"/>
      <c r="QMO14" s="85"/>
      <c r="QMP14" s="85"/>
      <c r="QMQ14" s="85"/>
      <c r="QMR14" s="85"/>
      <c r="QMS14" s="85"/>
      <c r="QMT14" s="85"/>
      <c r="QMU14" s="85"/>
      <c r="QMV14" s="85"/>
      <c r="QMW14" s="85"/>
      <c r="QMX14" s="85"/>
      <c r="QMY14" s="85"/>
      <c r="QMZ14" s="85"/>
      <c r="QNA14" s="85"/>
      <c r="QNB14" s="85"/>
      <c r="QNC14" s="85"/>
      <c r="QND14" s="85"/>
      <c r="QNE14" s="85"/>
      <c r="QNF14" s="85"/>
      <c r="QNG14" s="85"/>
      <c r="QNH14" s="85"/>
      <c r="QNI14" s="85"/>
      <c r="QNJ14" s="85"/>
      <c r="QNK14" s="85"/>
      <c r="QNL14" s="85"/>
      <c r="QNM14" s="85"/>
      <c r="QNN14" s="85"/>
      <c r="QNO14" s="85"/>
      <c r="QNP14" s="85"/>
      <c r="QNQ14" s="85"/>
      <c r="QNR14" s="85"/>
      <c r="QNS14" s="85"/>
      <c r="QNT14" s="85"/>
      <c r="QNU14" s="85"/>
      <c r="QNV14" s="85"/>
      <c r="QNW14" s="85"/>
      <c r="QNX14" s="85"/>
      <c r="QNY14" s="85"/>
      <c r="QNZ14" s="85"/>
      <c r="QOA14" s="85"/>
      <c r="QOB14" s="85"/>
      <c r="QOC14" s="85"/>
      <c r="QOD14" s="85"/>
      <c r="QOE14" s="85"/>
      <c r="QOF14" s="85"/>
      <c r="QOG14" s="85"/>
      <c r="QOH14" s="85"/>
      <c r="QOI14" s="85"/>
      <c r="QOJ14" s="85"/>
      <c r="QOK14" s="85"/>
      <c r="QOL14" s="85"/>
      <c r="QOM14" s="85"/>
      <c r="QON14" s="85"/>
      <c r="QOO14" s="85"/>
      <c r="QOP14" s="85"/>
      <c r="QOQ14" s="85"/>
      <c r="QOR14" s="85"/>
      <c r="QOS14" s="85"/>
      <c r="QOT14" s="85"/>
      <c r="QOU14" s="85"/>
      <c r="QOV14" s="85"/>
      <c r="QOW14" s="85"/>
      <c r="QOX14" s="85"/>
      <c r="QOY14" s="85"/>
      <c r="QOZ14" s="85"/>
      <c r="QPA14" s="85"/>
      <c r="QPB14" s="85"/>
      <c r="QPC14" s="85"/>
      <c r="QPD14" s="85"/>
      <c r="QPE14" s="85"/>
      <c r="QPF14" s="85"/>
      <c r="QPG14" s="85"/>
      <c r="QPH14" s="85"/>
      <c r="QPI14" s="85"/>
      <c r="QPJ14" s="85"/>
      <c r="QPK14" s="85"/>
      <c r="QPL14" s="85"/>
      <c r="QPM14" s="85"/>
      <c r="QPN14" s="85"/>
      <c r="QPO14" s="85"/>
      <c r="QPP14" s="85"/>
      <c r="QPQ14" s="85"/>
      <c r="QPR14" s="85"/>
      <c r="QPS14" s="85"/>
      <c r="QPT14" s="85"/>
      <c r="QPU14" s="85"/>
      <c r="QPV14" s="85"/>
      <c r="QPW14" s="85"/>
      <c r="QPX14" s="85"/>
      <c r="QPY14" s="85"/>
      <c r="QPZ14" s="85"/>
      <c r="QQA14" s="85"/>
      <c r="QQB14" s="85"/>
      <c r="QQC14" s="85"/>
      <c r="QQD14" s="85"/>
      <c r="QQE14" s="85"/>
      <c r="QQF14" s="85"/>
      <c r="QQG14" s="85"/>
      <c r="QQH14" s="85"/>
      <c r="QQI14" s="85"/>
      <c r="QQJ14" s="85"/>
      <c r="QQK14" s="85"/>
      <c r="QQL14" s="85"/>
      <c r="QQM14" s="85"/>
      <c r="QQN14" s="85"/>
      <c r="QQO14" s="85"/>
      <c r="QQP14" s="85"/>
      <c r="QQQ14" s="85"/>
      <c r="QQR14" s="85"/>
      <c r="QQS14" s="85"/>
      <c r="QQT14" s="85"/>
      <c r="QQU14" s="85"/>
      <c r="QQV14" s="85"/>
      <c r="QQW14" s="85"/>
      <c r="QQX14" s="85"/>
      <c r="QQY14" s="85"/>
      <c r="QQZ14" s="85"/>
      <c r="QRA14" s="85"/>
      <c r="QRB14" s="85"/>
      <c r="QRC14" s="85"/>
      <c r="QRD14" s="85"/>
      <c r="QRE14" s="85"/>
      <c r="QRF14" s="85"/>
      <c r="QRG14" s="85"/>
      <c r="QRH14" s="85"/>
      <c r="QRI14" s="85"/>
      <c r="QRJ14" s="85"/>
      <c r="QRK14" s="85"/>
      <c r="QRL14" s="85"/>
      <c r="QRM14" s="85"/>
      <c r="QRN14" s="85"/>
      <c r="QRO14" s="85"/>
      <c r="QRP14" s="85"/>
      <c r="QRQ14" s="85"/>
      <c r="QRR14" s="85"/>
      <c r="QRS14" s="85"/>
      <c r="QRT14" s="85"/>
      <c r="QRU14" s="85"/>
      <c r="QRV14" s="85"/>
      <c r="QRW14" s="85"/>
      <c r="QRX14" s="85"/>
      <c r="QRY14" s="85"/>
      <c r="QRZ14" s="85"/>
      <c r="QSA14" s="85"/>
      <c r="QSB14" s="85"/>
      <c r="QSC14" s="85"/>
      <c r="QSD14" s="85"/>
      <c r="QSE14" s="85"/>
      <c r="QSF14" s="85"/>
      <c r="QSG14" s="85"/>
      <c r="QSH14" s="85"/>
      <c r="QSI14" s="85"/>
      <c r="QSJ14" s="85"/>
      <c r="QSK14" s="85"/>
      <c r="QSL14" s="85"/>
      <c r="QSM14" s="85"/>
      <c r="QSN14" s="85"/>
      <c r="QSO14" s="85"/>
      <c r="QSP14" s="85"/>
      <c r="QSQ14" s="85"/>
      <c r="QSR14" s="85"/>
      <c r="QSS14" s="85"/>
      <c r="QST14" s="85"/>
      <c r="QSU14" s="85"/>
      <c r="QSV14" s="85"/>
      <c r="QSW14" s="85"/>
      <c r="QSX14" s="85"/>
      <c r="QSY14" s="85"/>
      <c r="QSZ14" s="85"/>
      <c r="QTA14" s="85"/>
      <c r="QTB14" s="85"/>
      <c r="QTC14" s="85"/>
      <c r="QTD14" s="85"/>
      <c r="QTE14" s="85"/>
      <c r="QTF14" s="85"/>
      <c r="QTG14" s="85"/>
      <c r="QTH14" s="85"/>
      <c r="QTI14" s="85"/>
      <c r="QTJ14" s="85"/>
      <c r="QTK14" s="85"/>
      <c r="QTL14" s="85"/>
      <c r="QTM14" s="85"/>
      <c r="QTN14" s="85"/>
      <c r="QTO14" s="85"/>
      <c r="QTP14" s="85"/>
      <c r="QTQ14" s="85"/>
      <c r="QTR14" s="85"/>
      <c r="QTS14" s="85"/>
      <c r="QTT14" s="85"/>
      <c r="QTU14" s="85"/>
      <c r="QTV14" s="85"/>
      <c r="QTW14" s="85"/>
      <c r="QTX14" s="85"/>
      <c r="QTY14" s="85"/>
      <c r="QTZ14" s="85"/>
      <c r="QUA14" s="85"/>
      <c r="QUB14" s="85"/>
      <c r="QUC14" s="85"/>
      <c r="QUD14" s="85"/>
      <c r="QUE14" s="85"/>
      <c r="QUF14" s="85"/>
      <c r="QUG14" s="85"/>
      <c r="QUH14" s="85"/>
      <c r="QUI14" s="85"/>
      <c r="QUJ14" s="85"/>
      <c r="QUK14" s="85"/>
      <c r="QUL14" s="85"/>
      <c r="QUM14" s="85"/>
      <c r="QUN14" s="85"/>
      <c r="QUO14" s="85"/>
      <c r="QUP14" s="85"/>
      <c r="QUQ14" s="85"/>
      <c r="QUR14" s="85"/>
      <c r="QUS14" s="85"/>
      <c r="QUT14" s="85"/>
      <c r="QUU14" s="85"/>
      <c r="QUV14" s="85"/>
      <c r="QUW14" s="85"/>
      <c r="QUX14" s="85"/>
      <c r="QUY14" s="85"/>
      <c r="QUZ14" s="85"/>
      <c r="QVA14" s="85"/>
      <c r="QVB14" s="85"/>
      <c r="QVC14" s="85"/>
      <c r="QVD14" s="85"/>
      <c r="QVE14" s="85"/>
      <c r="QVF14" s="85"/>
      <c r="QVG14" s="85"/>
      <c r="QVH14" s="85"/>
      <c r="QVI14" s="85"/>
      <c r="QVJ14" s="85"/>
      <c r="QVK14" s="85"/>
      <c r="QVL14" s="85"/>
      <c r="QVM14" s="85"/>
      <c r="QVN14" s="85"/>
      <c r="QVO14" s="85"/>
      <c r="QVP14" s="85"/>
      <c r="QVQ14" s="85"/>
      <c r="QVR14" s="85"/>
      <c r="QVS14" s="85"/>
      <c r="QVT14" s="85"/>
      <c r="QVU14" s="85"/>
      <c r="QVV14" s="85"/>
      <c r="QVW14" s="85"/>
      <c r="QVX14" s="85"/>
      <c r="QVY14" s="85"/>
      <c r="QVZ14" s="85"/>
      <c r="QWA14" s="85"/>
      <c r="QWB14" s="85"/>
      <c r="QWC14" s="85"/>
      <c r="QWD14" s="85"/>
      <c r="QWE14" s="85"/>
      <c r="QWF14" s="85"/>
      <c r="QWG14" s="85"/>
      <c r="QWH14" s="85"/>
      <c r="QWI14" s="85"/>
      <c r="QWJ14" s="85"/>
      <c r="QWK14" s="85"/>
      <c r="QWL14" s="85"/>
      <c r="QWM14" s="85"/>
      <c r="QWN14" s="85"/>
      <c r="QWO14" s="85"/>
      <c r="QWP14" s="85"/>
      <c r="QWQ14" s="85"/>
      <c r="QWR14" s="85"/>
      <c r="QWS14" s="85"/>
      <c r="QWT14" s="85"/>
      <c r="QWU14" s="85"/>
      <c r="QWV14" s="85"/>
      <c r="QWW14" s="85"/>
      <c r="QWX14" s="85"/>
      <c r="QWY14" s="85"/>
      <c r="QWZ14" s="85"/>
      <c r="QXA14" s="85"/>
      <c r="QXB14" s="85"/>
      <c r="QXC14" s="85"/>
      <c r="QXD14" s="85"/>
      <c r="QXE14" s="85"/>
      <c r="QXF14" s="85"/>
      <c r="QXG14" s="85"/>
      <c r="QXH14" s="85"/>
      <c r="QXI14" s="85"/>
      <c r="QXJ14" s="85"/>
      <c r="QXK14" s="85"/>
      <c r="QXL14" s="85"/>
      <c r="QXM14" s="85"/>
      <c r="QXN14" s="85"/>
      <c r="QXO14" s="85"/>
      <c r="QXP14" s="85"/>
      <c r="QXQ14" s="85"/>
      <c r="QXR14" s="85"/>
      <c r="QXS14" s="85"/>
      <c r="QXT14" s="85"/>
      <c r="QXU14" s="85"/>
      <c r="QXV14" s="85"/>
      <c r="QXW14" s="85"/>
      <c r="QXX14" s="85"/>
      <c r="QXY14" s="85"/>
      <c r="QXZ14" s="85"/>
      <c r="QYA14" s="85"/>
      <c r="QYB14" s="85"/>
      <c r="QYC14" s="85"/>
      <c r="QYD14" s="85"/>
      <c r="QYE14" s="85"/>
      <c r="QYF14" s="85"/>
      <c r="QYG14" s="85"/>
      <c r="QYH14" s="85"/>
      <c r="QYI14" s="85"/>
      <c r="QYJ14" s="85"/>
      <c r="QYK14" s="85"/>
      <c r="QYL14" s="85"/>
      <c r="QYM14" s="85"/>
      <c r="QYN14" s="85"/>
      <c r="QYO14" s="85"/>
      <c r="QYP14" s="85"/>
      <c r="QYQ14" s="85"/>
      <c r="QYR14" s="85"/>
      <c r="QYS14" s="85"/>
      <c r="QYT14" s="85"/>
      <c r="QYU14" s="85"/>
      <c r="QYV14" s="85"/>
      <c r="QYW14" s="85"/>
      <c r="QYX14" s="85"/>
      <c r="QYY14" s="85"/>
      <c r="QYZ14" s="85"/>
      <c r="QZA14" s="85"/>
      <c r="QZB14" s="85"/>
      <c r="QZC14" s="85"/>
      <c r="QZD14" s="85"/>
      <c r="QZE14" s="85"/>
      <c r="QZF14" s="85"/>
      <c r="QZG14" s="85"/>
      <c r="QZH14" s="85"/>
      <c r="QZI14" s="85"/>
      <c r="QZJ14" s="85"/>
      <c r="QZK14" s="85"/>
      <c r="QZL14" s="85"/>
      <c r="QZM14" s="85"/>
      <c r="QZN14" s="85"/>
      <c r="QZO14" s="85"/>
      <c r="QZP14" s="85"/>
      <c r="QZQ14" s="85"/>
      <c r="QZR14" s="85"/>
      <c r="QZS14" s="85"/>
      <c r="QZT14" s="85"/>
      <c r="QZU14" s="85"/>
      <c r="QZV14" s="85"/>
      <c r="QZW14" s="85"/>
      <c r="QZX14" s="85"/>
      <c r="QZY14" s="85"/>
      <c r="QZZ14" s="85"/>
      <c r="RAA14" s="85"/>
      <c r="RAB14" s="85"/>
      <c r="RAC14" s="85"/>
      <c r="RAD14" s="85"/>
      <c r="RAE14" s="85"/>
      <c r="RAF14" s="85"/>
      <c r="RAG14" s="85"/>
      <c r="RAH14" s="85"/>
      <c r="RAI14" s="85"/>
      <c r="RAJ14" s="85"/>
      <c r="RAK14" s="85"/>
      <c r="RAL14" s="85"/>
      <c r="RAM14" s="85"/>
      <c r="RAN14" s="85"/>
      <c r="RAO14" s="85"/>
      <c r="RAP14" s="85"/>
      <c r="RAQ14" s="85"/>
      <c r="RAR14" s="85"/>
      <c r="RAS14" s="85"/>
      <c r="RAT14" s="85"/>
      <c r="RAU14" s="85"/>
      <c r="RAV14" s="85"/>
      <c r="RAW14" s="85"/>
      <c r="RAX14" s="85"/>
      <c r="RAY14" s="85"/>
      <c r="RAZ14" s="85"/>
      <c r="RBA14" s="85"/>
      <c r="RBB14" s="85"/>
      <c r="RBC14" s="85"/>
      <c r="RBD14" s="85"/>
      <c r="RBE14" s="85"/>
      <c r="RBF14" s="85"/>
      <c r="RBG14" s="85"/>
      <c r="RBH14" s="85"/>
      <c r="RBI14" s="85"/>
      <c r="RBJ14" s="85"/>
      <c r="RBK14" s="85"/>
      <c r="RBL14" s="85"/>
      <c r="RBM14" s="85"/>
      <c r="RBN14" s="85"/>
      <c r="RBO14" s="85"/>
      <c r="RBP14" s="85"/>
      <c r="RBQ14" s="85"/>
      <c r="RBR14" s="85"/>
      <c r="RBS14" s="85"/>
      <c r="RBT14" s="85"/>
      <c r="RBU14" s="85"/>
      <c r="RBV14" s="85"/>
      <c r="RBW14" s="85"/>
      <c r="RBX14" s="85"/>
      <c r="RBY14" s="85"/>
      <c r="RBZ14" s="85"/>
      <c r="RCA14" s="85"/>
      <c r="RCB14" s="85"/>
      <c r="RCC14" s="85"/>
      <c r="RCD14" s="85"/>
      <c r="RCE14" s="85"/>
      <c r="RCF14" s="85"/>
      <c r="RCG14" s="85"/>
      <c r="RCH14" s="85"/>
      <c r="RCI14" s="85"/>
      <c r="RCJ14" s="85"/>
      <c r="RCK14" s="85"/>
      <c r="RCL14" s="85"/>
      <c r="RCM14" s="85"/>
      <c r="RCN14" s="85"/>
      <c r="RCO14" s="85"/>
      <c r="RCP14" s="85"/>
      <c r="RCQ14" s="85"/>
      <c r="RCR14" s="85"/>
      <c r="RCS14" s="85"/>
      <c r="RCT14" s="85"/>
      <c r="RCU14" s="85"/>
      <c r="RCV14" s="85"/>
      <c r="RCW14" s="85"/>
      <c r="RCX14" s="85"/>
      <c r="RCY14" s="85"/>
      <c r="RCZ14" s="85"/>
      <c r="RDA14" s="85"/>
      <c r="RDB14" s="85"/>
      <c r="RDC14" s="85"/>
      <c r="RDD14" s="85"/>
      <c r="RDE14" s="85"/>
      <c r="RDF14" s="85"/>
      <c r="RDG14" s="85"/>
      <c r="RDH14" s="85"/>
      <c r="RDI14" s="85"/>
      <c r="RDJ14" s="85"/>
      <c r="RDK14" s="85"/>
      <c r="RDL14" s="85"/>
      <c r="RDM14" s="85"/>
      <c r="RDN14" s="85"/>
      <c r="RDO14" s="85"/>
      <c r="RDP14" s="85"/>
      <c r="RDQ14" s="85"/>
      <c r="RDR14" s="85"/>
      <c r="RDS14" s="85"/>
      <c r="RDT14" s="85"/>
      <c r="RDU14" s="85"/>
      <c r="RDV14" s="85"/>
      <c r="RDW14" s="85"/>
      <c r="RDX14" s="85"/>
      <c r="RDY14" s="85"/>
      <c r="RDZ14" s="85"/>
      <c r="REA14" s="85"/>
      <c r="REB14" s="85"/>
      <c r="REC14" s="85"/>
      <c r="RED14" s="85"/>
      <c r="REE14" s="85"/>
      <c r="REF14" s="85"/>
      <c r="REG14" s="85"/>
      <c r="REH14" s="85"/>
      <c r="REI14" s="85"/>
      <c r="REJ14" s="85"/>
      <c r="REK14" s="85"/>
      <c r="REL14" s="85"/>
      <c r="REM14" s="85"/>
      <c r="REN14" s="85"/>
      <c r="REO14" s="85"/>
      <c r="REP14" s="85"/>
      <c r="REQ14" s="85"/>
      <c r="RER14" s="85"/>
      <c r="RES14" s="85"/>
      <c r="RET14" s="85"/>
      <c r="REU14" s="85"/>
      <c r="REV14" s="85"/>
      <c r="REW14" s="85"/>
      <c r="REX14" s="85"/>
      <c r="REY14" s="85"/>
      <c r="REZ14" s="85"/>
      <c r="RFA14" s="85"/>
      <c r="RFB14" s="85"/>
      <c r="RFC14" s="85"/>
      <c r="RFD14" s="85"/>
      <c r="RFE14" s="85"/>
      <c r="RFF14" s="85"/>
      <c r="RFG14" s="85"/>
      <c r="RFH14" s="85"/>
      <c r="RFI14" s="85"/>
      <c r="RFJ14" s="85"/>
      <c r="RFK14" s="85"/>
      <c r="RFL14" s="85"/>
      <c r="RFM14" s="85"/>
      <c r="RFN14" s="85"/>
      <c r="RFO14" s="85"/>
      <c r="RFP14" s="85"/>
      <c r="RFQ14" s="85"/>
      <c r="RFR14" s="85"/>
      <c r="RFS14" s="85"/>
      <c r="RFT14" s="85"/>
      <c r="RFU14" s="85"/>
      <c r="RFV14" s="85"/>
      <c r="RFW14" s="85"/>
      <c r="RFX14" s="85"/>
      <c r="RFY14" s="85"/>
      <c r="RFZ14" s="85"/>
      <c r="RGA14" s="85"/>
      <c r="RGB14" s="85"/>
      <c r="RGC14" s="85"/>
      <c r="RGD14" s="85"/>
      <c r="RGE14" s="85"/>
      <c r="RGF14" s="85"/>
      <c r="RGG14" s="85"/>
      <c r="RGH14" s="85"/>
      <c r="RGI14" s="85"/>
      <c r="RGJ14" s="85"/>
      <c r="RGK14" s="85"/>
      <c r="RGL14" s="85"/>
      <c r="RGM14" s="85"/>
      <c r="RGN14" s="85"/>
      <c r="RGO14" s="85"/>
      <c r="RGP14" s="85"/>
      <c r="RGQ14" s="85"/>
      <c r="RGR14" s="85"/>
      <c r="RGS14" s="85"/>
      <c r="RGT14" s="85"/>
      <c r="RGU14" s="85"/>
      <c r="RGV14" s="85"/>
      <c r="RGW14" s="85"/>
      <c r="RGX14" s="85"/>
      <c r="RGY14" s="85"/>
      <c r="RGZ14" s="85"/>
      <c r="RHA14" s="85"/>
      <c r="RHB14" s="85"/>
      <c r="RHC14" s="85"/>
      <c r="RHD14" s="85"/>
      <c r="RHE14" s="85"/>
      <c r="RHF14" s="85"/>
      <c r="RHG14" s="85"/>
      <c r="RHH14" s="85"/>
      <c r="RHI14" s="85"/>
      <c r="RHJ14" s="85"/>
      <c r="RHK14" s="85"/>
      <c r="RHL14" s="85"/>
      <c r="RHM14" s="85"/>
      <c r="RHN14" s="85"/>
      <c r="RHO14" s="85"/>
      <c r="RHP14" s="85"/>
      <c r="RHQ14" s="85"/>
      <c r="RHR14" s="85"/>
      <c r="RHS14" s="85"/>
      <c r="RHT14" s="85"/>
      <c r="RHU14" s="85"/>
      <c r="RHV14" s="85"/>
      <c r="RHW14" s="85"/>
      <c r="RHX14" s="85"/>
      <c r="RHY14" s="85"/>
      <c r="RHZ14" s="85"/>
      <c r="RIA14" s="85"/>
      <c r="RIB14" s="85"/>
      <c r="RIC14" s="85"/>
      <c r="RID14" s="85"/>
      <c r="RIE14" s="85"/>
      <c r="RIF14" s="85"/>
      <c r="RIG14" s="85"/>
      <c r="RIH14" s="85"/>
      <c r="RII14" s="85"/>
      <c r="RIJ14" s="85"/>
      <c r="RIK14" s="85"/>
      <c r="RIL14" s="85"/>
      <c r="RIM14" s="85"/>
      <c r="RIN14" s="85"/>
      <c r="RIO14" s="85"/>
      <c r="RIP14" s="85"/>
      <c r="RIQ14" s="85"/>
      <c r="RIR14" s="85"/>
      <c r="RIS14" s="85"/>
      <c r="RIT14" s="85"/>
      <c r="RIU14" s="85"/>
      <c r="RIV14" s="85"/>
      <c r="RIW14" s="85"/>
      <c r="RIX14" s="85"/>
      <c r="RIY14" s="85"/>
      <c r="RIZ14" s="85"/>
      <c r="RJA14" s="85"/>
      <c r="RJB14" s="85"/>
      <c r="RJC14" s="85"/>
      <c r="RJD14" s="85"/>
      <c r="RJE14" s="85"/>
      <c r="RJF14" s="85"/>
      <c r="RJG14" s="85"/>
      <c r="RJH14" s="85"/>
      <c r="RJI14" s="85"/>
      <c r="RJJ14" s="85"/>
      <c r="RJK14" s="85"/>
      <c r="RJL14" s="85"/>
      <c r="RJM14" s="85"/>
      <c r="RJN14" s="85"/>
      <c r="RJO14" s="85"/>
      <c r="RJP14" s="85"/>
      <c r="RJQ14" s="85"/>
      <c r="RJR14" s="85"/>
      <c r="RJS14" s="85"/>
      <c r="RJT14" s="85"/>
      <c r="RJU14" s="85"/>
      <c r="RJV14" s="85"/>
      <c r="RJW14" s="85"/>
      <c r="RJX14" s="85"/>
      <c r="RJY14" s="85"/>
      <c r="RJZ14" s="85"/>
      <c r="RKA14" s="85"/>
      <c r="RKB14" s="85"/>
      <c r="RKC14" s="85"/>
      <c r="RKD14" s="85"/>
      <c r="RKE14" s="85"/>
      <c r="RKF14" s="85"/>
      <c r="RKG14" s="85"/>
      <c r="RKH14" s="85"/>
      <c r="RKI14" s="85"/>
      <c r="RKJ14" s="85"/>
      <c r="RKK14" s="85"/>
      <c r="RKL14" s="85"/>
      <c r="RKM14" s="85"/>
      <c r="RKN14" s="85"/>
      <c r="RKO14" s="85"/>
      <c r="RKP14" s="85"/>
      <c r="RKQ14" s="85"/>
      <c r="RKR14" s="85"/>
      <c r="RKS14" s="85"/>
      <c r="RKT14" s="85"/>
      <c r="RKU14" s="85"/>
      <c r="RKV14" s="85"/>
      <c r="RKW14" s="85"/>
      <c r="RKX14" s="85"/>
      <c r="RKY14" s="85"/>
      <c r="RKZ14" s="85"/>
      <c r="RLA14" s="85"/>
      <c r="RLB14" s="85"/>
      <c r="RLC14" s="85"/>
      <c r="RLD14" s="85"/>
      <c r="RLE14" s="85"/>
      <c r="RLF14" s="85"/>
      <c r="RLG14" s="85"/>
      <c r="RLH14" s="85"/>
      <c r="RLI14" s="85"/>
      <c r="RLJ14" s="85"/>
      <c r="RLK14" s="85"/>
      <c r="RLL14" s="85"/>
      <c r="RLM14" s="85"/>
      <c r="RLN14" s="85"/>
      <c r="RLO14" s="85"/>
      <c r="RLP14" s="85"/>
      <c r="RLQ14" s="85"/>
      <c r="RLR14" s="85"/>
      <c r="RLS14" s="85"/>
      <c r="RLT14" s="85"/>
      <c r="RLU14" s="85"/>
      <c r="RLV14" s="85"/>
      <c r="RLW14" s="85"/>
      <c r="RLX14" s="85"/>
      <c r="RLY14" s="85"/>
      <c r="RLZ14" s="85"/>
      <c r="RMA14" s="85"/>
      <c r="RMB14" s="85"/>
      <c r="RMC14" s="85"/>
      <c r="RMD14" s="85"/>
      <c r="RME14" s="85"/>
      <c r="RMF14" s="85"/>
      <c r="RMG14" s="85"/>
      <c r="RMH14" s="85"/>
      <c r="RMI14" s="85"/>
      <c r="RMJ14" s="85"/>
      <c r="RMK14" s="85"/>
      <c r="RML14" s="85"/>
      <c r="RMM14" s="85"/>
      <c r="RMN14" s="85"/>
      <c r="RMO14" s="85"/>
      <c r="RMP14" s="85"/>
      <c r="RMQ14" s="85"/>
      <c r="RMR14" s="85"/>
      <c r="RMS14" s="85"/>
      <c r="RMT14" s="85"/>
      <c r="RMU14" s="85"/>
      <c r="RMV14" s="85"/>
      <c r="RMW14" s="85"/>
      <c r="RMX14" s="85"/>
      <c r="RMY14" s="85"/>
      <c r="RMZ14" s="85"/>
      <c r="RNA14" s="85"/>
      <c r="RNB14" s="85"/>
      <c r="RNC14" s="85"/>
      <c r="RND14" s="85"/>
      <c r="RNE14" s="85"/>
      <c r="RNF14" s="85"/>
      <c r="RNG14" s="85"/>
      <c r="RNH14" s="85"/>
      <c r="RNI14" s="85"/>
      <c r="RNJ14" s="85"/>
      <c r="RNK14" s="85"/>
      <c r="RNL14" s="85"/>
      <c r="RNM14" s="85"/>
      <c r="RNN14" s="85"/>
      <c r="RNO14" s="85"/>
      <c r="RNP14" s="85"/>
      <c r="RNQ14" s="85"/>
      <c r="RNR14" s="85"/>
      <c r="RNS14" s="85"/>
      <c r="RNT14" s="85"/>
      <c r="RNU14" s="85"/>
      <c r="RNV14" s="85"/>
      <c r="RNW14" s="85"/>
      <c r="RNX14" s="85"/>
      <c r="RNY14" s="85"/>
      <c r="RNZ14" s="85"/>
      <c r="ROA14" s="85"/>
      <c r="ROB14" s="85"/>
      <c r="ROC14" s="85"/>
      <c r="ROD14" s="85"/>
      <c r="ROE14" s="85"/>
      <c r="ROF14" s="85"/>
      <c r="ROG14" s="85"/>
      <c r="ROH14" s="85"/>
      <c r="ROI14" s="85"/>
      <c r="ROJ14" s="85"/>
      <c r="ROK14" s="85"/>
      <c r="ROL14" s="85"/>
      <c r="ROM14" s="85"/>
      <c r="RON14" s="85"/>
      <c r="ROO14" s="85"/>
      <c r="ROP14" s="85"/>
      <c r="ROQ14" s="85"/>
      <c r="ROR14" s="85"/>
      <c r="ROS14" s="85"/>
      <c r="ROT14" s="85"/>
      <c r="ROU14" s="85"/>
      <c r="ROV14" s="85"/>
      <c r="ROW14" s="85"/>
      <c r="ROX14" s="85"/>
      <c r="ROY14" s="85"/>
      <c r="ROZ14" s="85"/>
      <c r="RPA14" s="85"/>
      <c r="RPB14" s="85"/>
      <c r="RPC14" s="85"/>
      <c r="RPD14" s="85"/>
      <c r="RPE14" s="85"/>
      <c r="RPF14" s="85"/>
      <c r="RPG14" s="85"/>
      <c r="RPH14" s="85"/>
      <c r="RPI14" s="85"/>
      <c r="RPJ14" s="85"/>
      <c r="RPK14" s="85"/>
      <c r="RPL14" s="85"/>
      <c r="RPM14" s="85"/>
      <c r="RPN14" s="85"/>
      <c r="RPO14" s="85"/>
      <c r="RPP14" s="85"/>
      <c r="RPQ14" s="85"/>
      <c r="RPR14" s="85"/>
      <c r="RPS14" s="85"/>
      <c r="RPT14" s="85"/>
      <c r="RPU14" s="85"/>
      <c r="RPV14" s="85"/>
      <c r="RPW14" s="85"/>
      <c r="RPX14" s="85"/>
      <c r="RPY14" s="85"/>
      <c r="RPZ14" s="85"/>
      <c r="RQA14" s="85"/>
      <c r="RQB14" s="85"/>
      <c r="RQC14" s="85"/>
      <c r="RQD14" s="85"/>
      <c r="RQE14" s="85"/>
      <c r="RQF14" s="85"/>
      <c r="RQG14" s="85"/>
      <c r="RQH14" s="85"/>
      <c r="RQI14" s="85"/>
      <c r="RQJ14" s="85"/>
      <c r="RQK14" s="85"/>
      <c r="RQL14" s="85"/>
      <c r="RQM14" s="85"/>
      <c r="RQN14" s="85"/>
      <c r="RQO14" s="85"/>
      <c r="RQP14" s="85"/>
      <c r="RQQ14" s="85"/>
      <c r="RQR14" s="85"/>
      <c r="RQS14" s="85"/>
      <c r="RQT14" s="85"/>
      <c r="RQU14" s="85"/>
      <c r="RQV14" s="85"/>
      <c r="RQW14" s="85"/>
      <c r="RQX14" s="85"/>
      <c r="RQY14" s="85"/>
      <c r="RQZ14" s="85"/>
      <c r="RRA14" s="85"/>
      <c r="RRB14" s="85"/>
      <c r="RRC14" s="85"/>
      <c r="RRD14" s="85"/>
      <c r="RRE14" s="85"/>
      <c r="RRF14" s="85"/>
      <c r="RRG14" s="85"/>
      <c r="RRH14" s="85"/>
      <c r="RRI14" s="85"/>
      <c r="RRJ14" s="85"/>
      <c r="RRK14" s="85"/>
      <c r="RRL14" s="85"/>
      <c r="RRM14" s="85"/>
      <c r="RRN14" s="85"/>
      <c r="RRO14" s="85"/>
      <c r="RRP14" s="85"/>
      <c r="RRQ14" s="85"/>
      <c r="RRR14" s="85"/>
      <c r="RRS14" s="85"/>
      <c r="RRT14" s="85"/>
      <c r="RRU14" s="85"/>
      <c r="RRV14" s="85"/>
      <c r="RRW14" s="85"/>
      <c r="RRX14" s="85"/>
      <c r="RRY14" s="85"/>
      <c r="RRZ14" s="85"/>
      <c r="RSA14" s="85"/>
      <c r="RSB14" s="85"/>
      <c r="RSC14" s="85"/>
      <c r="RSD14" s="85"/>
      <c r="RSE14" s="85"/>
      <c r="RSF14" s="85"/>
      <c r="RSG14" s="85"/>
      <c r="RSH14" s="85"/>
      <c r="RSI14" s="85"/>
      <c r="RSJ14" s="85"/>
      <c r="RSK14" s="85"/>
      <c r="RSL14" s="85"/>
      <c r="RSM14" s="85"/>
      <c r="RSN14" s="85"/>
      <c r="RSO14" s="85"/>
      <c r="RSP14" s="85"/>
      <c r="RSQ14" s="85"/>
      <c r="RSR14" s="85"/>
      <c r="RSS14" s="85"/>
      <c r="RST14" s="85"/>
      <c r="RSU14" s="85"/>
      <c r="RSV14" s="85"/>
      <c r="RSW14" s="85"/>
      <c r="RSX14" s="85"/>
      <c r="RSY14" s="85"/>
      <c r="RSZ14" s="85"/>
      <c r="RTA14" s="85"/>
      <c r="RTB14" s="85"/>
      <c r="RTC14" s="85"/>
      <c r="RTD14" s="85"/>
      <c r="RTE14" s="85"/>
      <c r="RTF14" s="85"/>
      <c r="RTG14" s="85"/>
      <c r="RTH14" s="85"/>
      <c r="RTI14" s="85"/>
      <c r="RTJ14" s="85"/>
      <c r="RTK14" s="85"/>
      <c r="RTL14" s="85"/>
      <c r="RTM14" s="85"/>
      <c r="RTN14" s="85"/>
      <c r="RTO14" s="85"/>
      <c r="RTP14" s="85"/>
      <c r="RTQ14" s="85"/>
      <c r="RTR14" s="85"/>
      <c r="RTS14" s="85"/>
      <c r="RTT14" s="85"/>
      <c r="RTU14" s="85"/>
      <c r="RTV14" s="85"/>
      <c r="RTW14" s="85"/>
      <c r="RTX14" s="85"/>
      <c r="RTY14" s="85"/>
      <c r="RTZ14" s="85"/>
      <c r="RUA14" s="85"/>
      <c r="RUB14" s="85"/>
      <c r="RUC14" s="85"/>
      <c r="RUD14" s="85"/>
      <c r="RUE14" s="85"/>
      <c r="RUF14" s="85"/>
      <c r="RUG14" s="85"/>
      <c r="RUH14" s="85"/>
      <c r="RUI14" s="85"/>
      <c r="RUJ14" s="85"/>
      <c r="RUK14" s="85"/>
      <c r="RUL14" s="85"/>
      <c r="RUM14" s="85"/>
      <c r="RUN14" s="85"/>
      <c r="RUO14" s="85"/>
      <c r="RUP14" s="85"/>
      <c r="RUQ14" s="85"/>
      <c r="RUR14" s="85"/>
      <c r="RUS14" s="85"/>
      <c r="RUT14" s="85"/>
      <c r="RUU14" s="85"/>
      <c r="RUV14" s="85"/>
      <c r="RUW14" s="85"/>
      <c r="RUX14" s="85"/>
      <c r="RUY14" s="85"/>
      <c r="RUZ14" s="85"/>
      <c r="RVA14" s="85"/>
      <c r="RVB14" s="85"/>
      <c r="RVC14" s="85"/>
      <c r="RVD14" s="85"/>
      <c r="RVE14" s="85"/>
      <c r="RVF14" s="85"/>
      <c r="RVG14" s="85"/>
      <c r="RVH14" s="85"/>
      <c r="RVI14" s="85"/>
      <c r="RVJ14" s="85"/>
      <c r="RVK14" s="85"/>
      <c r="RVL14" s="85"/>
      <c r="RVM14" s="85"/>
      <c r="RVN14" s="85"/>
      <c r="RVO14" s="85"/>
      <c r="RVP14" s="85"/>
      <c r="RVQ14" s="85"/>
      <c r="RVR14" s="85"/>
      <c r="RVS14" s="85"/>
      <c r="RVT14" s="85"/>
      <c r="RVU14" s="85"/>
      <c r="RVV14" s="85"/>
      <c r="RVW14" s="85"/>
      <c r="RVX14" s="85"/>
      <c r="RVY14" s="85"/>
      <c r="RVZ14" s="85"/>
      <c r="RWA14" s="85"/>
      <c r="RWB14" s="85"/>
      <c r="RWC14" s="85"/>
      <c r="RWD14" s="85"/>
      <c r="RWE14" s="85"/>
      <c r="RWF14" s="85"/>
      <c r="RWG14" s="85"/>
      <c r="RWH14" s="85"/>
      <c r="RWI14" s="85"/>
      <c r="RWJ14" s="85"/>
      <c r="RWK14" s="85"/>
      <c r="RWL14" s="85"/>
      <c r="RWM14" s="85"/>
      <c r="RWN14" s="85"/>
      <c r="RWO14" s="85"/>
      <c r="RWP14" s="85"/>
      <c r="RWQ14" s="85"/>
      <c r="RWR14" s="85"/>
      <c r="RWS14" s="85"/>
      <c r="RWT14" s="85"/>
      <c r="RWU14" s="85"/>
      <c r="RWV14" s="85"/>
      <c r="RWW14" s="85"/>
      <c r="RWX14" s="85"/>
      <c r="RWY14" s="85"/>
      <c r="RWZ14" s="85"/>
      <c r="RXA14" s="85"/>
      <c r="RXB14" s="85"/>
      <c r="RXC14" s="85"/>
      <c r="RXD14" s="85"/>
      <c r="RXE14" s="85"/>
      <c r="RXF14" s="85"/>
      <c r="RXG14" s="85"/>
      <c r="RXH14" s="85"/>
      <c r="RXI14" s="85"/>
      <c r="RXJ14" s="85"/>
      <c r="RXK14" s="85"/>
      <c r="RXL14" s="85"/>
      <c r="RXM14" s="85"/>
      <c r="RXN14" s="85"/>
      <c r="RXO14" s="85"/>
      <c r="RXP14" s="85"/>
      <c r="RXQ14" s="85"/>
      <c r="RXR14" s="85"/>
      <c r="RXS14" s="85"/>
      <c r="RXT14" s="85"/>
      <c r="RXU14" s="85"/>
      <c r="RXV14" s="85"/>
      <c r="RXW14" s="85"/>
      <c r="RXX14" s="85"/>
      <c r="RXY14" s="85"/>
      <c r="RXZ14" s="85"/>
      <c r="RYA14" s="85"/>
      <c r="RYB14" s="85"/>
      <c r="RYC14" s="85"/>
      <c r="RYD14" s="85"/>
      <c r="RYE14" s="85"/>
      <c r="RYF14" s="85"/>
      <c r="RYG14" s="85"/>
      <c r="RYH14" s="85"/>
      <c r="RYI14" s="85"/>
      <c r="RYJ14" s="85"/>
      <c r="RYK14" s="85"/>
      <c r="RYL14" s="85"/>
      <c r="RYM14" s="85"/>
      <c r="RYN14" s="85"/>
      <c r="RYO14" s="85"/>
      <c r="RYP14" s="85"/>
      <c r="RYQ14" s="85"/>
      <c r="RYR14" s="85"/>
      <c r="RYS14" s="85"/>
      <c r="RYT14" s="85"/>
      <c r="RYU14" s="85"/>
      <c r="RYV14" s="85"/>
      <c r="RYW14" s="85"/>
      <c r="RYX14" s="85"/>
      <c r="RYY14" s="85"/>
      <c r="RYZ14" s="85"/>
      <c r="RZA14" s="85"/>
      <c r="RZB14" s="85"/>
      <c r="RZC14" s="85"/>
      <c r="RZD14" s="85"/>
      <c r="RZE14" s="85"/>
      <c r="RZF14" s="85"/>
      <c r="RZG14" s="85"/>
      <c r="RZH14" s="85"/>
      <c r="RZI14" s="85"/>
      <c r="RZJ14" s="85"/>
      <c r="RZK14" s="85"/>
      <c r="RZL14" s="85"/>
      <c r="RZM14" s="85"/>
      <c r="RZN14" s="85"/>
      <c r="RZO14" s="85"/>
      <c r="RZP14" s="85"/>
      <c r="RZQ14" s="85"/>
      <c r="RZR14" s="85"/>
      <c r="RZS14" s="85"/>
      <c r="RZT14" s="85"/>
      <c r="RZU14" s="85"/>
      <c r="RZV14" s="85"/>
      <c r="RZW14" s="85"/>
      <c r="RZX14" s="85"/>
      <c r="RZY14" s="85"/>
      <c r="RZZ14" s="85"/>
      <c r="SAA14" s="85"/>
      <c r="SAB14" s="85"/>
      <c r="SAC14" s="85"/>
      <c r="SAD14" s="85"/>
      <c r="SAE14" s="85"/>
      <c r="SAF14" s="85"/>
      <c r="SAG14" s="85"/>
      <c r="SAH14" s="85"/>
      <c r="SAI14" s="85"/>
      <c r="SAJ14" s="85"/>
      <c r="SAK14" s="85"/>
      <c r="SAL14" s="85"/>
      <c r="SAM14" s="85"/>
      <c r="SAN14" s="85"/>
      <c r="SAO14" s="85"/>
      <c r="SAP14" s="85"/>
      <c r="SAQ14" s="85"/>
      <c r="SAR14" s="85"/>
      <c r="SAS14" s="85"/>
      <c r="SAT14" s="85"/>
      <c r="SAU14" s="85"/>
      <c r="SAV14" s="85"/>
      <c r="SAW14" s="85"/>
      <c r="SAX14" s="85"/>
      <c r="SAY14" s="85"/>
      <c r="SAZ14" s="85"/>
      <c r="SBA14" s="85"/>
      <c r="SBB14" s="85"/>
      <c r="SBC14" s="85"/>
      <c r="SBD14" s="85"/>
      <c r="SBE14" s="85"/>
      <c r="SBF14" s="85"/>
      <c r="SBG14" s="85"/>
      <c r="SBH14" s="85"/>
      <c r="SBI14" s="85"/>
      <c r="SBJ14" s="85"/>
      <c r="SBK14" s="85"/>
      <c r="SBL14" s="85"/>
      <c r="SBM14" s="85"/>
      <c r="SBN14" s="85"/>
      <c r="SBO14" s="85"/>
      <c r="SBP14" s="85"/>
      <c r="SBQ14" s="85"/>
      <c r="SBR14" s="85"/>
      <c r="SBS14" s="85"/>
      <c r="SBT14" s="85"/>
      <c r="SBU14" s="85"/>
      <c r="SBV14" s="85"/>
      <c r="SBW14" s="85"/>
      <c r="SBX14" s="85"/>
      <c r="SBY14" s="85"/>
      <c r="SBZ14" s="85"/>
      <c r="SCA14" s="85"/>
      <c r="SCB14" s="85"/>
      <c r="SCC14" s="85"/>
      <c r="SCD14" s="85"/>
      <c r="SCE14" s="85"/>
      <c r="SCF14" s="85"/>
      <c r="SCG14" s="85"/>
      <c r="SCH14" s="85"/>
      <c r="SCI14" s="85"/>
      <c r="SCJ14" s="85"/>
      <c r="SCK14" s="85"/>
      <c r="SCL14" s="85"/>
      <c r="SCM14" s="85"/>
      <c r="SCN14" s="85"/>
      <c r="SCO14" s="85"/>
      <c r="SCP14" s="85"/>
      <c r="SCQ14" s="85"/>
      <c r="SCR14" s="85"/>
      <c r="SCS14" s="85"/>
      <c r="SCT14" s="85"/>
      <c r="SCU14" s="85"/>
      <c r="SCV14" s="85"/>
      <c r="SCW14" s="85"/>
      <c r="SCX14" s="85"/>
      <c r="SCY14" s="85"/>
      <c r="SCZ14" s="85"/>
      <c r="SDA14" s="85"/>
      <c r="SDB14" s="85"/>
      <c r="SDC14" s="85"/>
      <c r="SDD14" s="85"/>
      <c r="SDE14" s="85"/>
      <c r="SDF14" s="85"/>
      <c r="SDG14" s="85"/>
      <c r="SDH14" s="85"/>
      <c r="SDI14" s="85"/>
      <c r="SDJ14" s="85"/>
      <c r="SDK14" s="85"/>
      <c r="SDL14" s="85"/>
      <c r="SDM14" s="85"/>
      <c r="SDN14" s="85"/>
      <c r="SDO14" s="85"/>
      <c r="SDP14" s="85"/>
      <c r="SDQ14" s="85"/>
      <c r="SDR14" s="85"/>
      <c r="SDS14" s="85"/>
      <c r="SDT14" s="85"/>
      <c r="SDU14" s="85"/>
      <c r="SDV14" s="85"/>
      <c r="SDW14" s="85"/>
      <c r="SDX14" s="85"/>
      <c r="SDY14" s="85"/>
      <c r="SDZ14" s="85"/>
      <c r="SEA14" s="85"/>
      <c r="SEB14" s="85"/>
      <c r="SEC14" s="85"/>
      <c r="SED14" s="85"/>
      <c r="SEE14" s="85"/>
      <c r="SEF14" s="85"/>
      <c r="SEG14" s="85"/>
      <c r="SEH14" s="85"/>
      <c r="SEI14" s="85"/>
      <c r="SEJ14" s="85"/>
      <c r="SEK14" s="85"/>
      <c r="SEL14" s="85"/>
      <c r="SEM14" s="85"/>
      <c r="SEN14" s="85"/>
      <c r="SEO14" s="85"/>
      <c r="SEP14" s="85"/>
      <c r="SEQ14" s="85"/>
      <c r="SER14" s="85"/>
      <c r="SES14" s="85"/>
      <c r="SET14" s="85"/>
      <c r="SEU14" s="85"/>
      <c r="SEV14" s="85"/>
      <c r="SEW14" s="85"/>
      <c r="SEX14" s="85"/>
      <c r="SEY14" s="85"/>
      <c r="SEZ14" s="85"/>
      <c r="SFA14" s="85"/>
      <c r="SFB14" s="85"/>
      <c r="SFC14" s="85"/>
      <c r="SFD14" s="85"/>
      <c r="SFE14" s="85"/>
      <c r="SFF14" s="85"/>
      <c r="SFG14" s="85"/>
      <c r="SFH14" s="85"/>
      <c r="SFI14" s="85"/>
      <c r="SFJ14" s="85"/>
      <c r="SFK14" s="85"/>
      <c r="SFL14" s="85"/>
      <c r="SFM14" s="85"/>
      <c r="SFN14" s="85"/>
      <c r="SFO14" s="85"/>
      <c r="SFP14" s="85"/>
      <c r="SFQ14" s="85"/>
      <c r="SFR14" s="85"/>
      <c r="SFS14" s="85"/>
      <c r="SFT14" s="85"/>
      <c r="SFU14" s="85"/>
      <c r="SFV14" s="85"/>
      <c r="SFW14" s="85"/>
      <c r="SFX14" s="85"/>
      <c r="SFY14" s="85"/>
      <c r="SFZ14" s="85"/>
      <c r="SGA14" s="85"/>
      <c r="SGB14" s="85"/>
      <c r="SGC14" s="85"/>
      <c r="SGD14" s="85"/>
      <c r="SGE14" s="85"/>
      <c r="SGF14" s="85"/>
      <c r="SGG14" s="85"/>
      <c r="SGH14" s="85"/>
      <c r="SGI14" s="85"/>
      <c r="SGJ14" s="85"/>
      <c r="SGK14" s="85"/>
      <c r="SGL14" s="85"/>
      <c r="SGM14" s="85"/>
      <c r="SGN14" s="85"/>
      <c r="SGO14" s="85"/>
      <c r="SGP14" s="85"/>
      <c r="SGQ14" s="85"/>
      <c r="SGR14" s="85"/>
      <c r="SGS14" s="85"/>
      <c r="SGT14" s="85"/>
      <c r="SGU14" s="85"/>
      <c r="SGV14" s="85"/>
      <c r="SGW14" s="85"/>
      <c r="SGX14" s="85"/>
      <c r="SGY14" s="85"/>
      <c r="SGZ14" s="85"/>
      <c r="SHA14" s="85"/>
      <c r="SHB14" s="85"/>
      <c r="SHC14" s="85"/>
      <c r="SHD14" s="85"/>
      <c r="SHE14" s="85"/>
      <c r="SHF14" s="85"/>
      <c r="SHG14" s="85"/>
      <c r="SHH14" s="85"/>
      <c r="SHI14" s="85"/>
      <c r="SHJ14" s="85"/>
      <c r="SHK14" s="85"/>
      <c r="SHL14" s="85"/>
      <c r="SHM14" s="85"/>
      <c r="SHN14" s="85"/>
      <c r="SHO14" s="85"/>
      <c r="SHP14" s="85"/>
      <c r="SHQ14" s="85"/>
      <c r="SHR14" s="85"/>
      <c r="SHS14" s="85"/>
      <c r="SHT14" s="85"/>
      <c r="SHU14" s="85"/>
      <c r="SHV14" s="85"/>
      <c r="SHW14" s="85"/>
      <c r="SHX14" s="85"/>
      <c r="SHY14" s="85"/>
      <c r="SHZ14" s="85"/>
      <c r="SIA14" s="85"/>
      <c r="SIB14" s="85"/>
      <c r="SIC14" s="85"/>
      <c r="SID14" s="85"/>
      <c r="SIE14" s="85"/>
      <c r="SIF14" s="85"/>
      <c r="SIG14" s="85"/>
      <c r="SIH14" s="85"/>
      <c r="SII14" s="85"/>
      <c r="SIJ14" s="85"/>
      <c r="SIK14" s="85"/>
      <c r="SIL14" s="85"/>
      <c r="SIM14" s="85"/>
      <c r="SIN14" s="85"/>
      <c r="SIO14" s="85"/>
      <c r="SIP14" s="85"/>
      <c r="SIQ14" s="85"/>
      <c r="SIR14" s="85"/>
      <c r="SIS14" s="85"/>
      <c r="SIT14" s="85"/>
      <c r="SIU14" s="85"/>
      <c r="SIV14" s="85"/>
      <c r="SIW14" s="85"/>
      <c r="SIX14" s="85"/>
      <c r="SIY14" s="85"/>
      <c r="SIZ14" s="85"/>
      <c r="SJA14" s="85"/>
      <c r="SJB14" s="85"/>
      <c r="SJC14" s="85"/>
      <c r="SJD14" s="85"/>
      <c r="SJE14" s="85"/>
      <c r="SJF14" s="85"/>
      <c r="SJG14" s="85"/>
      <c r="SJH14" s="85"/>
      <c r="SJI14" s="85"/>
      <c r="SJJ14" s="85"/>
      <c r="SJK14" s="85"/>
      <c r="SJL14" s="85"/>
      <c r="SJM14" s="85"/>
      <c r="SJN14" s="85"/>
      <c r="SJO14" s="85"/>
      <c r="SJP14" s="85"/>
      <c r="SJQ14" s="85"/>
      <c r="SJR14" s="85"/>
      <c r="SJS14" s="85"/>
      <c r="SJT14" s="85"/>
      <c r="SJU14" s="85"/>
      <c r="SJV14" s="85"/>
      <c r="SJW14" s="85"/>
      <c r="SJX14" s="85"/>
      <c r="SJY14" s="85"/>
      <c r="SJZ14" s="85"/>
      <c r="SKA14" s="85"/>
      <c r="SKB14" s="85"/>
      <c r="SKC14" s="85"/>
      <c r="SKD14" s="85"/>
      <c r="SKE14" s="85"/>
      <c r="SKF14" s="85"/>
      <c r="SKG14" s="85"/>
      <c r="SKH14" s="85"/>
      <c r="SKI14" s="85"/>
      <c r="SKJ14" s="85"/>
      <c r="SKK14" s="85"/>
      <c r="SKL14" s="85"/>
      <c r="SKM14" s="85"/>
      <c r="SKN14" s="85"/>
      <c r="SKO14" s="85"/>
      <c r="SKP14" s="85"/>
      <c r="SKQ14" s="85"/>
      <c r="SKR14" s="85"/>
      <c r="SKS14" s="85"/>
      <c r="SKT14" s="85"/>
      <c r="SKU14" s="85"/>
      <c r="SKV14" s="85"/>
      <c r="SKW14" s="85"/>
      <c r="SKX14" s="85"/>
      <c r="SKY14" s="85"/>
      <c r="SKZ14" s="85"/>
      <c r="SLA14" s="85"/>
      <c r="SLB14" s="85"/>
      <c r="SLC14" s="85"/>
      <c r="SLD14" s="85"/>
      <c r="SLE14" s="85"/>
      <c r="SLF14" s="85"/>
      <c r="SLG14" s="85"/>
      <c r="SLH14" s="85"/>
      <c r="SLI14" s="85"/>
      <c r="SLJ14" s="85"/>
      <c r="SLK14" s="85"/>
      <c r="SLL14" s="85"/>
      <c r="SLM14" s="85"/>
      <c r="SLN14" s="85"/>
      <c r="SLO14" s="85"/>
      <c r="SLP14" s="85"/>
      <c r="SLQ14" s="85"/>
      <c r="SLR14" s="85"/>
      <c r="SLS14" s="85"/>
      <c r="SLT14" s="85"/>
      <c r="SLU14" s="85"/>
      <c r="SLV14" s="85"/>
      <c r="SLW14" s="85"/>
      <c r="SLX14" s="85"/>
      <c r="SLY14" s="85"/>
      <c r="SLZ14" s="85"/>
      <c r="SMA14" s="85"/>
      <c r="SMB14" s="85"/>
      <c r="SMC14" s="85"/>
      <c r="SMD14" s="85"/>
      <c r="SME14" s="85"/>
      <c r="SMF14" s="85"/>
      <c r="SMG14" s="85"/>
      <c r="SMH14" s="85"/>
      <c r="SMI14" s="85"/>
      <c r="SMJ14" s="85"/>
      <c r="SMK14" s="85"/>
      <c r="SML14" s="85"/>
      <c r="SMM14" s="85"/>
      <c r="SMN14" s="85"/>
      <c r="SMO14" s="85"/>
      <c r="SMP14" s="85"/>
      <c r="SMQ14" s="85"/>
      <c r="SMR14" s="85"/>
      <c r="SMS14" s="85"/>
      <c r="SMT14" s="85"/>
      <c r="SMU14" s="85"/>
      <c r="SMV14" s="85"/>
      <c r="SMW14" s="85"/>
      <c r="SMX14" s="85"/>
      <c r="SMY14" s="85"/>
      <c r="SMZ14" s="85"/>
      <c r="SNA14" s="85"/>
      <c r="SNB14" s="85"/>
      <c r="SNC14" s="85"/>
      <c r="SND14" s="85"/>
      <c r="SNE14" s="85"/>
      <c r="SNF14" s="85"/>
      <c r="SNG14" s="85"/>
      <c r="SNH14" s="85"/>
      <c r="SNI14" s="85"/>
      <c r="SNJ14" s="85"/>
      <c r="SNK14" s="85"/>
      <c r="SNL14" s="85"/>
      <c r="SNM14" s="85"/>
      <c r="SNN14" s="85"/>
      <c r="SNO14" s="85"/>
      <c r="SNP14" s="85"/>
      <c r="SNQ14" s="85"/>
      <c r="SNR14" s="85"/>
      <c r="SNS14" s="85"/>
      <c r="SNT14" s="85"/>
      <c r="SNU14" s="85"/>
      <c r="SNV14" s="85"/>
      <c r="SNW14" s="85"/>
      <c r="SNX14" s="85"/>
      <c r="SNY14" s="85"/>
      <c r="SNZ14" s="85"/>
      <c r="SOA14" s="85"/>
      <c r="SOB14" s="85"/>
      <c r="SOC14" s="85"/>
      <c r="SOD14" s="85"/>
      <c r="SOE14" s="85"/>
      <c r="SOF14" s="85"/>
      <c r="SOG14" s="85"/>
      <c r="SOH14" s="85"/>
      <c r="SOI14" s="85"/>
      <c r="SOJ14" s="85"/>
      <c r="SOK14" s="85"/>
      <c r="SOL14" s="85"/>
      <c r="SOM14" s="85"/>
      <c r="SON14" s="85"/>
      <c r="SOO14" s="85"/>
      <c r="SOP14" s="85"/>
      <c r="SOQ14" s="85"/>
      <c r="SOR14" s="85"/>
      <c r="SOS14" s="85"/>
      <c r="SOT14" s="85"/>
      <c r="SOU14" s="85"/>
      <c r="SOV14" s="85"/>
      <c r="SOW14" s="85"/>
      <c r="SOX14" s="85"/>
      <c r="SOY14" s="85"/>
      <c r="SOZ14" s="85"/>
      <c r="SPA14" s="85"/>
      <c r="SPB14" s="85"/>
      <c r="SPC14" s="85"/>
      <c r="SPD14" s="85"/>
      <c r="SPE14" s="85"/>
      <c r="SPF14" s="85"/>
      <c r="SPG14" s="85"/>
      <c r="SPH14" s="85"/>
      <c r="SPI14" s="85"/>
      <c r="SPJ14" s="85"/>
      <c r="SPK14" s="85"/>
      <c r="SPL14" s="85"/>
      <c r="SPM14" s="85"/>
      <c r="SPN14" s="85"/>
      <c r="SPO14" s="85"/>
      <c r="SPP14" s="85"/>
      <c r="SPQ14" s="85"/>
      <c r="SPR14" s="85"/>
      <c r="SPS14" s="85"/>
      <c r="SPT14" s="85"/>
      <c r="SPU14" s="85"/>
      <c r="SPV14" s="85"/>
      <c r="SPW14" s="85"/>
      <c r="SPX14" s="85"/>
      <c r="SPY14" s="85"/>
      <c r="SPZ14" s="85"/>
      <c r="SQA14" s="85"/>
      <c r="SQB14" s="85"/>
      <c r="SQC14" s="85"/>
      <c r="SQD14" s="85"/>
      <c r="SQE14" s="85"/>
      <c r="SQF14" s="85"/>
      <c r="SQG14" s="85"/>
      <c r="SQH14" s="85"/>
      <c r="SQI14" s="85"/>
      <c r="SQJ14" s="85"/>
      <c r="SQK14" s="85"/>
      <c r="SQL14" s="85"/>
      <c r="SQM14" s="85"/>
      <c r="SQN14" s="85"/>
      <c r="SQO14" s="85"/>
      <c r="SQP14" s="85"/>
      <c r="SQQ14" s="85"/>
      <c r="SQR14" s="85"/>
      <c r="SQS14" s="85"/>
      <c r="SQT14" s="85"/>
      <c r="SQU14" s="85"/>
      <c r="SQV14" s="85"/>
      <c r="SQW14" s="85"/>
      <c r="SQX14" s="85"/>
      <c r="SQY14" s="85"/>
      <c r="SQZ14" s="85"/>
      <c r="SRA14" s="85"/>
      <c r="SRB14" s="85"/>
      <c r="SRC14" s="85"/>
      <c r="SRD14" s="85"/>
      <c r="SRE14" s="85"/>
      <c r="SRF14" s="85"/>
      <c r="SRG14" s="85"/>
      <c r="SRH14" s="85"/>
      <c r="SRI14" s="85"/>
      <c r="SRJ14" s="85"/>
      <c r="SRK14" s="85"/>
      <c r="SRL14" s="85"/>
      <c r="SRM14" s="85"/>
      <c r="SRN14" s="85"/>
      <c r="SRO14" s="85"/>
      <c r="SRP14" s="85"/>
      <c r="SRQ14" s="85"/>
      <c r="SRR14" s="85"/>
      <c r="SRS14" s="85"/>
      <c r="SRT14" s="85"/>
      <c r="SRU14" s="85"/>
      <c r="SRV14" s="85"/>
      <c r="SRW14" s="85"/>
      <c r="SRX14" s="85"/>
      <c r="SRY14" s="85"/>
      <c r="SRZ14" s="85"/>
      <c r="SSA14" s="85"/>
      <c r="SSB14" s="85"/>
      <c r="SSC14" s="85"/>
      <c r="SSD14" s="85"/>
      <c r="SSE14" s="85"/>
      <c r="SSF14" s="85"/>
      <c r="SSG14" s="85"/>
      <c r="SSH14" s="85"/>
      <c r="SSI14" s="85"/>
      <c r="SSJ14" s="85"/>
      <c r="SSK14" s="85"/>
      <c r="SSL14" s="85"/>
      <c r="SSM14" s="85"/>
      <c r="SSN14" s="85"/>
      <c r="SSO14" s="85"/>
      <c r="SSP14" s="85"/>
      <c r="SSQ14" s="85"/>
      <c r="SSR14" s="85"/>
      <c r="SSS14" s="85"/>
      <c r="SST14" s="85"/>
      <c r="SSU14" s="85"/>
      <c r="SSV14" s="85"/>
      <c r="SSW14" s="85"/>
      <c r="SSX14" s="85"/>
      <c r="SSY14" s="85"/>
      <c r="SSZ14" s="85"/>
      <c r="STA14" s="85"/>
      <c r="STB14" s="85"/>
      <c r="STC14" s="85"/>
      <c r="STD14" s="85"/>
      <c r="STE14" s="85"/>
      <c r="STF14" s="85"/>
      <c r="STG14" s="85"/>
      <c r="STH14" s="85"/>
      <c r="STI14" s="85"/>
      <c r="STJ14" s="85"/>
      <c r="STK14" s="85"/>
      <c r="STL14" s="85"/>
      <c r="STM14" s="85"/>
      <c r="STN14" s="85"/>
      <c r="STO14" s="85"/>
      <c r="STP14" s="85"/>
      <c r="STQ14" s="85"/>
      <c r="STR14" s="85"/>
      <c r="STS14" s="85"/>
      <c r="STT14" s="85"/>
      <c r="STU14" s="85"/>
      <c r="STV14" s="85"/>
      <c r="STW14" s="85"/>
      <c r="STX14" s="85"/>
      <c r="STY14" s="85"/>
      <c r="STZ14" s="85"/>
      <c r="SUA14" s="85"/>
      <c r="SUB14" s="85"/>
      <c r="SUC14" s="85"/>
      <c r="SUD14" s="85"/>
      <c r="SUE14" s="85"/>
      <c r="SUF14" s="85"/>
      <c r="SUG14" s="85"/>
      <c r="SUH14" s="85"/>
      <c r="SUI14" s="85"/>
      <c r="SUJ14" s="85"/>
      <c r="SUK14" s="85"/>
      <c r="SUL14" s="85"/>
      <c r="SUM14" s="85"/>
      <c r="SUN14" s="85"/>
      <c r="SUO14" s="85"/>
      <c r="SUP14" s="85"/>
      <c r="SUQ14" s="85"/>
      <c r="SUR14" s="85"/>
      <c r="SUS14" s="85"/>
      <c r="SUT14" s="85"/>
      <c r="SUU14" s="85"/>
      <c r="SUV14" s="85"/>
      <c r="SUW14" s="85"/>
      <c r="SUX14" s="85"/>
      <c r="SUY14" s="85"/>
      <c r="SUZ14" s="85"/>
      <c r="SVA14" s="85"/>
      <c r="SVB14" s="85"/>
      <c r="SVC14" s="85"/>
      <c r="SVD14" s="85"/>
      <c r="SVE14" s="85"/>
      <c r="SVF14" s="85"/>
      <c r="SVG14" s="85"/>
      <c r="SVH14" s="85"/>
      <c r="SVI14" s="85"/>
      <c r="SVJ14" s="85"/>
      <c r="SVK14" s="85"/>
      <c r="SVL14" s="85"/>
      <c r="SVM14" s="85"/>
      <c r="SVN14" s="85"/>
      <c r="SVO14" s="85"/>
      <c r="SVP14" s="85"/>
      <c r="SVQ14" s="85"/>
      <c r="SVR14" s="85"/>
      <c r="SVS14" s="85"/>
      <c r="SVT14" s="85"/>
      <c r="SVU14" s="85"/>
      <c r="SVV14" s="85"/>
      <c r="SVW14" s="85"/>
      <c r="SVX14" s="85"/>
      <c r="SVY14" s="85"/>
      <c r="SVZ14" s="85"/>
      <c r="SWA14" s="85"/>
      <c r="SWB14" s="85"/>
      <c r="SWC14" s="85"/>
      <c r="SWD14" s="85"/>
      <c r="SWE14" s="85"/>
      <c r="SWF14" s="85"/>
      <c r="SWG14" s="85"/>
      <c r="SWH14" s="85"/>
      <c r="SWI14" s="85"/>
      <c r="SWJ14" s="85"/>
      <c r="SWK14" s="85"/>
      <c r="SWL14" s="85"/>
      <c r="SWM14" s="85"/>
      <c r="SWN14" s="85"/>
      <c r="SWO14" s="85"/>
      <c r="SWP14" s="85"/>
      <c r="SWQ14" s="85"/>
      <c r="SWR14" s="85"/>
      <c r="SWS14" s="85"/>
      <c r="SWT14" s="85"/>
      <c r="SWU14" s="85"/>
      <c r="SWV14" s="85"/>
      <c r="SWW14" s="85"/>
      <c r="SWX14" s="85"/>
      <c r="SWY14" s="85"/>
      <c r="SWZ14" s="85"/>
      <c r="SXA14" s="85"/>
      <c r="SXB14" s="85"/>
      <c r="SXC14" s="85"/>
      <c r="SXD14" s="85"/>
      <c r="SXE14" s="85"/>
      <c r="SXF14" s="85"/>
      <c r="SXG14" s="85"/>
      <c r="SXH14" s="85"/>
      <c r="SXI14" s="85"/>
      <c r="SXJ14" s="85"/>
      <c r="SXK14" s="85"/>
      <c r="SXL14" s="85"/>
      <c r="SXM14" s="85"/>
      <c r="SXN14" s="85"/>
      <c r="SXO14" s="85"/>
      <c r="SXP14" s="85"/>
      <c r="SXQ14" s="85"/>
      <c r="SXR14" s="85"/>
      <c r="SXS14" s="85"/>
      <c r="SXT14" s="85"/>
      <c r="SXU14" s="85"/>
      <c r="SXV14" s="85"/>
      <c r="SXW14" s="85"/>
      <c r="SXX14" s="85"/>
      <c r="SXY14" s="85"/>
      <c r="SXZ14" s="85"/>
      <c r="SYA14" s="85"/>
      <c r="SYB14" s="85"/>
      <c r="SYC14" s="85"/>
      <c r="SYD14" s="85"/>
      <c r="SYE14" s="85"/>
      <c r="SYF14" s="85"/>
      <c r="SYG14" s="85"/>
      <c r="SYH14" s="85"/>
      <c r="SYI14" s="85"/>
      <c r="SYJ14" s="85"/>
      <c r="SYK14" s="85"/>
      <c r="SYL14" s="85"/>
      <c r="SYM14" s="85"/>
      <c r="SYN14" s="85"/>
      <c r="SYO14" s="85"/>
      <c r="SYP14" s="85"/>
      <c r="SYQ14" s="85"/>
      <c r="SYR14" s="85"/>
      <c r="SYS14" s="85"/>
      <c r="SYT14" s="85"/>
      <c r="SYU14" s="85"/>
      <c r="SYV14" s="85"/>
      <c r="SYW14" s="85"/>
      <c r="SYX14" s="85"/>
      <c r="SYY14" s="85"/>
      <c r="SYZ14" s="85"/>
      <c r="SZA14" s="85"/>
      <c r="SZB14" s="85"/>
      <c r="SZC14" s="85"/>
      <c r="SZD14" s="85"/>
      <c r="SZE14" s="85"/>
      <c r="SZF14" s="85"/>
      <c r="SZG14" s="85"/>
      <c r="SZH14" s="85"/>
      <c r="SZI14" s="85"/>
      <c r="SZJ14" s="85"/>
      <c r="SZK14" s="85"/>
      <c r="SZL14" s="85"/>
      <c r="SZM14" s="85"/>
      <c r="SZN14" s="85"/>
      <c r="SZO14" s="85"/>
      <c r="SZP14" s="85"/>
      <c r="SZQ14" s="85"/>
      <c r="SZR14" s="85"/>
      <c r="SZS14" s="85"/>
      <c r="SZT14" s="85"/>
      <c r="SZU14" s="85"/>
      <c r="SZV14" s="85"/>
      <c r="SZW14" s="85"/>
      <c r="SZX14" s="85"/>
      <c r="SZY14" s="85"/>
      <c r="SZZ14" s="85"/>
      <c r="TAA14" s="85"/>
      <c r="TAB14" s="85"/>
      <c r="TAC14" s="85"/>
      <c r="TAD14" s="85"/>
      <c r="TAE14" s="85"/>
      <c r="TAF14" s="85"/>
      <c r="TAG14" s="85"/>
      <c r="TAH14" s="85"/>
      <c r="TAI14" s="85"/>
      <c r="TAJ14" s="85"/>
      <c r="TAK14" s="85"/>
      <c r="TAL14" s="85"/>
      <c r="TAM14" s="85"/>
      <c r="TAN14" s="85"/>
      <c r="TAO14" s="85"/>
      <c r="TAP14" s="85"/>
      <c r="TAQ14" s="85"/>
      <c r="TAR14" s="85"/>
      <c r="TAS14" s="85"/>
      <c r="TAT14" s="85"/>
      <c r="TAU14" s="85"/>
      <c r="TAV14" s="85"/>
      <c r="TAW14" s="85"/>
      <c r="TAX14" s="85"/>
      <c r="TAY14" s="85"/>
      <c r="TAZ14" s="85"/>
      <c r="TBA14" s="85"/>
      <c r="TBB14" s="85"/>
      <c r="TBC14" s="85"/>
      <c r="TBD14" s="85"/>
      <c r="TBE14" s="85"/>
      <c r="TBF14" s="85"/>
      <c r="TBG14" s="85"/>
      <c r="TBH14" s="85"/>
      <c r="TBI14" s="85"/>
      <c r="TBJ14" s="85"/>
      <c r="TBK14" s="85"/>
      <c r="TBL14" s="85"/>
      <c r="TBM14" s="85"/>
      <c r="TBN14" s="85"/>
      <c r="TBO14" s="85"/>
      <c r="TBP14" s="85"/>
      <c r="TBQ14" s="85"/>
      <c r="TBR14" s="85"/>
      <c r="TBS14" s="85"/>
      <c r="TBT14" s="85"/>
      <c r="TBU14" s="85"/>
      <c r="TBV14" s="85"/>
      <c r="TBW14" s="85"/>
      <c r="TBX14" s="85"/>
      <c r="TBY14" s="85"/>
      <c r="TBZ14" s="85"/>
      <c r="TCA14" s="85"/>
      <c r="TCB14" s="85"/>
      <c r="TCC14" s="85"/>
      <c r="TCD14" s="85"/>
      <c r="TCE14" s="85"/>
      <c r="TCF14" s="85"/>
      <c r="TCG14" s="85"/>
      <c r="TCH14" s="85"/>
      <c r="TCI14" s="85"/>
      <c r="TCJ14" s="85"/>
      <c r="TCK14" s="85"/>
      <c r="TCL14" s="85"/>
      <c r="TCM14" s="85"/>
      <c r="TCN14" s="85"/>
      <c r="TCO14" s="85"/>
      <c r="TCP14" s="85"/>
      <c r="TCQ14" s="85"/>
      <c r="TCR14" s="85"/>
      <c r="TCS14" s="85"/>
      <c r="TCT14" s="85"/>
      <c r="TCU14" s="85"/>
      <c r="TCV14" s="85"/>
      <c r="TCW14" s="85"/>
      <c r="TCX14" s="85"/>
      <c r="TCY14" s="85"/>
      <c r="TCZ14" s="85"/>
      <c r="TDA14" s="85"/>
      <c r="TDB14" s="85"/>
      <c r="TDC14" s="85"/>
      <c r="TDD14" s="85"/>
      <c r="TDE14" s="85"/>
      <c r="TDF14" s="85"/>
      <c r="TDG14" s="85"/>
      <c r="TDH14" s="85"/>
      <c r="TDI14" s="85"/>
      <c r="TDJ14" s="85"/>
      <c r="TDK14" s="85"/>
      <c r="TDL14" s="85"/>
      <c r="TDM14" s="85"/>
      <c r="TDN14" s="85"/>
      <c r="TDO14" s="85"/>
      <c r="TDP14" s="85"/>
      <c r="TDQ14" s="85"/>
      <c r="TDR14" s="85"/>
      <c r="TDS14" s="85"/>
      <c r="TDT14" s="85"/>
      <c r="TDU14" s="85"/>
      <c r="TDV14" s="85"/>
      <c r="TDW14" s="85"/>
      <c r="TDX14" s="85"/>
      <c r="TDY14" s="85"/>
      <c r="TDZ14" s="85"/>
      <c r="TEA14" s="85"/>
      <c r="TEB14" s="85"/>
      <c r="TEC14" s="85"/>
      <c r="TED14" s="85"/>
      <c r="TEE14" s="85"/>
      <c r="TEF14" s="85"/>
      <c r="TEG14" s="85"/>
      <c r="TEH14" s="85"/>
      <c r="TEI14" s="85"/>
      <c r="TEJ14" s="85"/>
      <c r="TEK14" s="85"/>
      <c r="TEL14" s="85"/>
      <c r="TEM14" s="85"/>
      <c r="TEN14" s="85"/>
      <c r="TEO14" s="85"/>
      <c r="TEP14" s="85"/>
      <c r="TEQ14" s="85"/>
      <c r="TER14" s="85"/>
      <c r="TES14" s="85"/>
      <c r="TET14" s="85"/>
      <c r="TEU14" s="85"/>
      <c r="TEV14" s="85"/>
      <c r="TEW14" s="85"/>
      <c r="TEX14" s="85"/>
      <c r="TEY14" s="85"/>
      <c r="TEZ14" s="85"/>
      <c r="TFA14" s="85"/>
      <c r="TFB14" s="85"/>
      <c r="TFC14" s="85"/>
      <c r="TFD14" s="85"/>
      <c r="TFE14" s="85"/>
      <c r="TFF14" s="85"/>
      <c r="TFG14" s="85"/>
      <c r="TFH14" s="85"/>
      <c r="TFI14" s="85"/>
      <c r="TFJ14" s="85"/>
      <c r="TFK14" s="85"/>
      <c r="TFL14" s="85"/>
      <c r="TFM14" s="85"/>
      <c r="TFN14" s="85"/>
      <c r="TFO14" s="85"/>
      <c r="TFP14" s="85"/>
      <c r="TFQ14" s="85"/>
      <c r="TFR14" s="85"/>
      <c r="TFS14" s="85"/>
      <c r="TFT14" s="85"/>
      <c r="TFU14" s="85"/>
      <c r="TFV14" s="85"/>
      <c r="TFW14" s="85"/>
      <c r="TFX14" s="85"/>
      <c r="TFY14" s="85"/>
      <c r="TFZ14" s="85"/>
      <c r="TGA14" s="85"/>
      <c r="TGB14" s="85"/>
      <c r="TGC14" s="85"/>
      <c r="TGD14" s="85"/>
      <c r="TGE14" s="85"/>
      <c r="TGF14" s="85"/>
      <c r="TGG14" s="85"/>
      <c r="TGH14" s="85"/>
      <c r="TGI14" s="85"/>
      <c r="TGJ14" s="85"/>
      <c r="TGK14" s="85"/>
      <c r="TGL14" s="85"/>
      <c r="TGM14" s="85"/>
      <c r="TGN14" s="85"/>
      <c r="TGO14" s="85"/>
      <c r="TGP14" s="85"/>
      <c r="TGQ14" s="85"/>
      <c r="TGR14" s="85"/>
      <c r="TGS14" s="85"/>
      <c r="TGT14" s="85"/>
      <c r="TGU14" s="85"/>
      <c r="TGV14" s="85"/>
      <c r="TGW14" s="85"/>
      <c r="TGX14" s="85"/>
      <c r="TGY14" s="85"/>
      <c r="TGZ14" s="85"/>
      <c r="THA14" s="85"/>
      <c r="THB14" s="85"/>
      <c r="THC14" s="85"/>
      <c r="THD14" s="85"/>
      <c r="THE14" s="85"/>
      <c r="THF14" s="85"/>
      <c r="THG14" s="85"/>
      <c r="THH14" s="85"/>
      <c r="THI14" s="85"/>
      <c r="THJ14" s="85"/>
      <c r="THK14" s="85"/>
      <c r="THL14" s="85"/>
      <c r="THM14" s="85"/>
      <c r="THN14" s="85"/>
      <c r="THO14" s="85"/>
      <c r="THP14" s="85"/>
      <c r="THQ14" s="85"/>
      <c r="THR14" s="85"/>
      <c r="THS14" s="85"/>
      <c r="THT14" s="85"/>
      <c r="THU14" s="85"/>
      <c r="THV14" s="85"/>
      <c r="THW14" s="85"/>
      <c r="THX14" s="85"/>
      <c r="THY14" s="85"/>
      <c r="THZ14" s="85"/>
      <c r="TIA14" s="85"/>
      <c r="TIB14" s="85"/>
      <c r="TIC14" s="85"/>
      <c r="TID14" s="85"/>
      <c r="TIE14" s="85"/>
      <c r="TIF14" s="85"/>
      <c r="TIG14" s="85"/>
      <c r="TIH14" s="85"/>
      <c r="TII14" s="85"/>
      <c r="TIJ14" s="85"/>
      <c r="TIK14" s="85"/>
      <c r="TIL14" s="85"/>
      <c r="TIM14" s="85"/>
      <c r="TIN14" s="85"/>
      <c r="TIO14" s="85"/>
      <c r="TIP14" s="85"/>
      <c r="TIQ14" s="85"/>
      <c r="TIR14" s="85"/>
      <c r="TIS14" s="85"/>
      <c r="TIT14" s="85"/>
      <c r="TIU14" s="85"/>
      <c r="TIV14" s="85"/>
      <c r="TIW14" s="85"/>
      <c r="TIX14" s="85"/>
      <c r="TIY14" s="85"/>
      <c r="TIZ14" s="85"/>
      <c r="TJA14" s="85"/>
      <c r="TJB14" s="85"/>
      <c r="TJC14" s="85"/>
      <c r="TJD14" s="85"/>
      <c r="TJE14" s="85"/>
      <c r="TJF14" s="85"/>
      <c r="TJG14" s="85"/>
      <c r="TJH14" s="85"/>
      <c r="TJI14" s="85"/>
      <c r="TJJ14" s="85"/>
      <c r="TJK14" s="85"/>
      <c r="TJL14" s="85"/>
      <c r="TJM14" s="85"/>
      <c r="TJN14" s="85"/>
      <c r="TJO14" s="85"/>
      <c r="TJP14" s="85"/>
      <c r="TJQ14" s="85"/>
      <c r="TJR14" s="85"/>
      <c r="TJS14" s="85"/>
      <c r="TJT14" s="85"/>
      <c r="TJU14" s="85"/>
      <c r="TJV14" s="85"/>
      <c r="TJW14" s="85"/>
      <c r="TJX14" s="85"/>
      <c r="TJY14" s="85"/>
      <c r="TJZ14" s="85"/>
      <c r="TKA14" s="85"/>
      <c r="TKB14" s="85"/>
      <c r="TKC14" s="85"/>
      <c r="TKD14" s="85"/>
      <c r="TKE14" s="85"/>
      <c r="TKF14" s="85"/>
      <c r="TKG14" s="85"/>
      <c r="TKH14" s="85"/>
      <c r="TKI14" s="85"/>
      <c r="TKJ14" s="85"/>
      <c r="TKK14" s="85"/>
      <c r="TKL14" s="85"/>
      <c r="TKM14" s="85"/>
      <c r="TKN14" s="85"/>
      <c r="TKO14" s="85"/>
      <c r="TKP14" s="85"/>
      <c r="TKQ14" s="85"/>
      <c r="TKR14" s="85"/>
      <c r="TKS14" s="85"/>
      <c r="TKT14" s="85"/>
      <c r="TKU14" s="85"/>
      <c r="TKV14" s="85"/>
      <c r="TKW14" s="85"/>
      <c r="TKX14" s="85"/>
      <c r="TKY14" s="85"/>
      <c r="TKZ14" s="85"/>
      <c r="TLA14" s="85"/>
      <c r="TLB14" s="85"/>
      <c r="TLC14" s="85"/>
      <c r="TLD14" s="85"/>
      <c r="TLE14" s="85"/>
      <c r="TLF14" s="85"/>
      <c r="TLG14" s="85"/>
      <c r="TLH14" s="85"/>
      <c r="TLI14" s="85"/>
      <c r="TLJ14" s="85"/>
      <c r="TLK14" s="85"/>
      <c r="TLL14" s="85"/>
      <c r="TLM14" s="85"/>
      <c r="TLN14" s="85"/>
      <c r="TLO14" s="85"/>
      <c r="TLP14" s="85"/>
      <c r="TLQ14" s="85"/>
      <c r="TLR14" s="85"/>
      <c r="TLS14" s="85"/>
      <c r="TLT14" s="85"/>
      <c r="TLU14" s="85"/>
      <c r="TLV14" s="85"/>
      <c r="TLW14" s="85"/>
      <c r="TLX14" s="85"/>
      <c r="TLY14" s="85"/>
      <c r="TLZ14" s="85"/>
      <c r="TMA14" s="85"/>
      <c r="TMB14" s="85"/>
      <c r="TMC14" s="85"/>
      <c r="TMD14" s="85"/>
      <c r="TME14" s="85"/>
      <c r="TMF14" s="85"/>
      <c r="TMG14" s="85"/>
      <c r="TMH14" s="85"/>
      <c r="TMI14" s="85"/>
      <c r="TMJ14" s="85"/>
      <c r="TMK14" s="85"/>
      <c r="TML14" s="85"/>
      <c r="TMM14" s="85"/>
      <c r="TMN14" s="85"/>
      <c r="TMO14" s="85"/>
      <c r="TMP14" s="85"/>
      <c r="TMQ14" s="85"/>
      <c r="TMR14" s="85"/>
      <c r="TMS14" s="85"/>
      <c r="TMT14" s="85"/>
      <c r="TMU14" s="85"/>
      <c r="TMV14" s="85"/>
      <c r="TMW14" s="85"/>
      <c r="TMX14" s="85"/>
      <c r="TMY14" s="85"/>
      <c r="TMZ14" s="85"/>
      <c r="TNA14" s="85"/>
      <c r="TNB14" s="85"/>
      <c r="TNC14" s="85"/>
      <c r="TND14" s="85"/>
      <c r="TNE14" s="85"/>
      <c r="TNF14" s="85"/>
      <c r="TNG14" s="85"/>
      <c r="TNH14" s="85"/>
      <c r="TNI14" s="85"/>
      <c r="TNJ14" s="85"/>
      <c r="TNK14" s="85"/>
      <c r="TNL14" s="85"/>
      <c r="TNM14" s="85"/>
      <c r="TNN14" s="85"/>
      <c r="TNO14" s="85"/>
      <c r="TNP14" s="85"/>
      <c r="TNQ14" s="85"/>
      <c r="TNR14" s="85"/>
      <c r="TNS14" s="85"/>
      <c r="TNT14" s="85"/>
      <c r="TNU14" s="85"/>
      <c r="TNV14" s="85"/>
      <c r="TNW14" s="85"/>
      <c r="TNX14" s="85"/>
      <c r="TNY14" s="85"/>
      <c r="TNZ14" s="85"/>
      <c r="TOA14" s="85"/>
      <c r="TOB14" s="85"/>
      <c r="TOC14" s="85"/>
      <c r="TOD14" s="85"/>
      <c r="TOE14" s="85"/>
      <c r="TOF14" s="85"/>
      <c r="TOG14" s="85"/>
      <c r="TOH14" s="85"/>
      <c r="TOI14" s="85"/>
      <c r="TOJ14" s="85"/>
      <c r="TOK14" s="85"/>
      <c r="TOL14" s="85"/>
      <c r="TOM14" s="85"/>
      <c r="TON14" s="85"/>
      <c r="TOO14" s="85"/>
      <c r="TOP14" s="85"/>
      <c r="TOQ14" s="85"/>
      <c r="TOR14" s="85"/>
      <c r="TOS14" s="85"/>
      <c r="TOT14" s="85"/>
      <c r="TOU14" s="85"/>
      <c r="TOV14" s="85"/>
      <c r="TOW14" s="85"/>
      <c r="TOX14" s="85"/>
      <c r="TOY14" s="85"/>
      <c r="TOZ14" s="85"/>
      <c r="TPA14" s="85"/>
      <c r="TPB14" s="85"/>
      <c r="TPC14" s="85"/>
      <c r="TPD14" s="85"/>
      <c r="TPE14" s="85"/>
      <c r="TPF14" s="85"/>
      <c r="TPG14" s="85"/>
      <c r="TPH14" s="85"/>
      <c r="TPI14" s="85"/>
      <c r="TPJ14" s="85"/>
      <c r="TPK14" s="85"/>
      <c r="TPL14" s="85"/>
      <c r="TPM14" s="85"/>
      <c r="TPN14" s="85"/>
      <c r="TPO14" s="85"/>
      <c r="TPP14" s="85"/>
      <c r="TPQ14" s="85"/>
      <c r="TPR14" s="85"/>
      <c r="TPS14" s="85"/>
      <c r="TPT14" s="85"/>
      <c r="TPU14" s="85"/>
      <c r="TPV14" s="85"/>
      <c r="TPW14" s="85"/>
      <c r="TPX14" s="85"/>
      <c r="TPY14" s="85"/>
      <c r="TPZ14" s="85"/>
      <c r="TQA14" s="85"/>
      <c r="TQB14" s="85"/>
      <c r="TQC14" s="85"/>
      <c r="TQD14" s="85"/>
      <c r="TQE14" s="85"/>
      <c r="TQF14" s="85"/>
      <c r="TQG14" s="85"/>
      <c r="TQH14" s="85"/>
      <c r="TQI14" s="85"/>
      <c r="TQJ14" s="85"/>
      <c r="TQK14" s="85"/>
      <c r="TQL14" s="85"/>
      <c r="TQM14" s="85"/>
      <c r="TQN14" s="85"/>
      <c r="TQO14" s="85"/>
      <c r="TQP14" s="85"/>
      <c r="TQQ14" s="85"/>
      <c r="TQR14" s="85"/>
      <c r="TQS14" s="85"/>
      <c r="TQT14" s="85"/>
      <c r="TQU14" s="85"/>
      <c r="TQV14" s="85"/>
      <c r="TQW14" s="85"/>
      <c r="TQX14" s="85"/>
      <c r="TQY14" s="85"/>
      <c r="TQZ14" s="85"/>
      <c r="TRA14" s="85"/>
      <c r="TRB14" s="85"/>
      <c r="TRC14" s="85"/>
      <c r="TRD14" s="85"/>
      <c r="TRE14" s="85"/>
      <c r="TRF14" s="85"/>
      <c r="TRG14" s="85"/>
      <c r="TRH14" s="85"/>
      <c r="TRI14" s="85"/>
      <c r="TRJ14" s="85"/>
      <c r="TRK14" s="85"/>
      <c r="TRL14" s="85"/>
      <c r="TRM14" s="85"/>
      <c r="TRN14" s="85"/>
      <c r="TRO14" s="85"/>
      <c r="TRP14" s="85"/>
      <c r="TRQ14" s="85"/>
      <c r="TRR14" s="85"/>
      <c r="TRS14" s="85"/>
      <c r="TRT14" s="85"/>
      <c r="TRU14" s="85"/>
      <c r="TRV14" s="85"/>
      <c r="TRW14" s="85"/>
      <c r="TRX14" s="85"/>
      <c r="TRY14" s="85"/>
      <c r="TRZ14" s="85"/>
      <c r="TSA14" s="85"/>
      <c r="TSB14" s="85"/>
      <c r="TSC14" s="85"/>
      <c r="TSD14" s="85"/>
      <c r="TSE14" s="85"/>
      <c r="TSF14" s="85"/>
      <c r="TSG14" s="85"/>
      <c r="TSH14" s="85"/>
      <c r="TSI14" s="85"/>
      <c r="TSJ14" s="85"/>
      <c r="TSK14" s="85"/>
      <c r="TSL14" s="85"/>
      <c r="TSM14" s="85"/>
      <c r="TSN14" s="85"/>
      <c r="TSO14" s="85"/>
      <c r="TSP14" s="85"/>
      <c r="TSQ14" s="85"/>
      <c r="TSR14" s="85"/>
      <c r="TSS14" s="85"/>
      <c r="TST14" s="85"/>
      <c r="TSU14" s="85"/>
      <c r="TSV14" s="85"/>
      <c r="TSW14" s="85"/>
      <c r="TSX14" s="85"/>
      <c r="TSY14" s="85"/>
      <c r="TSZ14" s="85"/>
      <c r="TTA14" s="85"/>
      <c r="TTB14" s="85"/>
      <c r="TTC14" s="85"/>
      <c r="TTD14" s="85"/>
      <c r="TTE14" s="85"/>
      <c r="TTF14" s="85"/>
      <c r="TTG14" s="85"/>
      <c r="TTH14" s="85"/>
      <c r="TTI14" s="85"/>
      <c r="TTJ14" s="85"/>
      <c r="TTK14" s="85"/>
      <c r="TTL14" s="85"/>
      <c r="TTM14" s="85"/>
      <c r="TTN14" s="85"/>
      <c r="TTO14" s="85"/>
      <c r="TTP14" s="85"/>
      <c r="TTQ14" s="85"/>
      <c r="TTR14" s="85"/>
      <c r="TTS14" s="85"/>
      <c r="TTT14" s="85"/>
      <c r="TTU14" s="85"/>
      <c r="TTV14" s="85"/>
      <c r="TTW14" s="85"/>
      <c r="TTX14" s="85"/>
      <c r="TTY14" s="85"/>
      <c r="TTZ14" s="85"/>
      <c r="TUA14" s="85"/>
      <c r="TUB14" s="85"/>
      <c r="TUC14" s="85"/>
      <c r="TUD14" s="85"/>
      <c r="TUE14" s="85"/>
      <c r="TUF14" s="85"/>
      <c r="TUG14" s="85"/>
      <c r="TUH14" s="85"/>
      <c r="TUI14" s="85"/>
      <c r="TUJ14" s="85"/>
      <c r="TUK14" s="85"/>
      <c r="TUL14" s="85"/>
      <c r="TUM14" s="85"/>
      <c r="TUN14" s="85"/>
      <c r="TUO14" s="85"/>
      <c r="TUP14" s="85"/>
      <c r="TUQ14" s="85"/>
      <c r="TUR14" s="85"/>
      <c r="TUS14" s="85"/>
      <c r="TUT14" s="85"/>
      <c r="TUU14" s="85"/>
      <c r="TUV14" s="85"/>
      <c r="TUW14" s="85"/>
      <c r="TUX14" s="85"/>
      <c r="TUY14" s="85"/>
      <c r="TUZ14" s="85"/>
      <c r="TVA14" s="85"/>
      <c r="TVB14" s="85"/>
      <c r="TVC14" s="85"/>
      <c r="TVD14" s="85"/>
      <c r="TVE14" s="85"/>
      <c r="TVF14" s="85"/>
      <c r="TVG14" s="85"/>
      <c r="TVH14" s="85"/>
      <c r="TVI14" s="85"/>
      <c r="TVJ14" s="85"/>
      <c r="TVK14" s="85"/>
      <c r="TVL14" s="85"/>
      <c r="TVM14" s="85"/>
      <c r="TVN14" s="85"/>
      <c r="TVO14" s="85"/>
      <c r="TVP14" s="85"/>
      <c r="TVQ14" s="85"/>
      <c r="TVR14" s="85"/>
      <c r="TVS14" s="85"/>
      <c r="TVT14" s="85"/>
      <c r="TVU14" s="85"/>
      <c r="TVV14" s="85"/>
      <c r="TVW14" s="85"/>
      <c r="TVX14" s="85"/>
      <c r="TVY14" s="85"/>
      <c r="TVZ14" s="85"/>
      <c r="TWA14" s="85"/>
      <c r="TWB14" s="85"/>
      <c r="TWC14" s="85"/>
      <c r="TWD14" s="85"/>
      <c r="TWE14" s="85"/>
      <c r="TWF14" s="85"/>
      <c r="TWG14" s="85"/>
      <c r="TWH14" s="85"/>
      <c r="TWI14" s="85"/>
      <c r="TWJ14" s="85"/>
      <c r="TWK14" s="85"/>
      <c r="TWL14" s="85"/>
      <c r="TWM14" s="85"/>
      <c r="TWN14" s="85"/>
      <c r="TWO14" s="85"/>
      <c r="TWP14" s="85"/>
      <c r="TWQ14" s="85"/>
      <c r="TWR14" s="85"/>
      <c r="TWS14" s="85"/>
      <c r="TWT14" s="85"/>
      <c r="TWU14" s="85"/>
      <c r="TWV14" s="85"/>
      <c r="TWW14" s="85"/>
      <c r="TWX14" s="85"/>
      <c r="TWY14" s="85"/>
      <c r="TWZ14" s="85"/>
      <c r="TXA14" s="85"/>
      <c r="TXB14" s="85"/>
      <c r="TXC14" s="85"/>
      <c r="TXD14" s="85"/>
      <c r="TXE14" s="85"/>
      <c r="TXF14" s="85"/>
      <c r="TXG14" s="85"/>
      <c r="TXH14" s="85"/>
      <c r="TXI14" s="85"/>
      <c r="TXJ14" s="85"/>
      <c r="TXK14" s="85"/>
      <c r="TXL14" s="85"/>
      <c r="TXM14" s="85"/>
      <c r="TXN14" s="85"/>
      <c r="TXO14" s="85"/>
      <c r="TXP14" s="85"/>
      <c r="TXQ14" s="85"/>
      <c r="TXR14" s="85"/>
      <c r="TXS14" s="85"/>
      <c r="TXT14" s="85"/>
      <c r="TXU14" s="85"/>
      <c r="TXV14" s="85"/>
      <c r="TXW14" s="85"/>
      <c r="TXX14" s="85"/>
      <c r="TXY14" s="85"/>
      <c r="TXZ14" s="85"/>
      <c r="TYA14" s="85"/>
      <c r="TYB14" s="85"/>
      <c r="TYC14" s="85"/>
      <c r="TYD14" s="85"/>
      <c r="TYE14" s="85"/>
      <c r="TYF14" s="85"/>
      <c r="TYG14" s="85"/>
      <c r="TYH14" s="85"/>
      <c r="TYI14" s="85"/>
      <c r="TYJ14" s="85"/>
      <c r="TYK14" s="85"/>
      <c r="TYL14" s="85"/>
      <c r="TYM14" s="85"/>
      <c r="TYN14" s="85"/>
      <c r="TYO14" s="85"/>
      <c r="TYP14" s="85"/>
      <c r="TYQ14" s="85"/>
      <c r="TYR14" s="85"/>
      <c r="TYS14" s="85"/>
      <c r="TYT14" s="85"/>
      <c r="TYU14" s="85"/>
      <c r="TYV14" s="85"/>
      <c r="TYW14" s="85"/>
      <c r="TYX14" s="85"/>
      <c r="TYY14" s="85"/>
      <c r="TYZ14" s="85"/>
      <c r="TZA14" s="85"/>
      <c r="TZB14" s="85"/>
      <c r="TZC14" s="85"/>
      <c r="TZD14" s="85"/>
      <c r="TZE14" s="85"/>
      <c r="TZF14" s="85"/>
      <c r="TZG14" s="85"/>
      <c r="TZH14" s="85"/>
      <c r="TZI14" s="85"/>
      <c r="TZJ14" s="85"/>
      <c r="TZK14" s="85"/>
      <c r="TZL14" s="85"/>
      <c r="TZM14" s="85"/>
      <c r="TZN14" s="85"/>
      <c r="TZO14" s="85"/>
      <c r="TZP14" s="85"/>
      <c r="TZQ14" s="85"/>
      <c r="TZR14" s="85"/>
      <c r="TZS14" s="85"/>
      <c r="TZT14" s="85"/>
      <c r="TZU14" s="85"/>
      <c r="TZV14" s="85"/>
      <c r="TZW14" s="85"/>
      <c r="TZX14" s="85"/>
      <c r="TZY14" s="85"/>
      <c r="TZZ14" s="85"/>
      <c r="UAA14" s="85"/>
      <c r="UAB14" s="85"/>
      <c r="UAC14" s="85"/>
      <c r="UAD14" s="85"/>
      <c r="UAE14" s="85"/>
      <c r="UAF14" s="85"/>
      <c r="UAG14" s="85"/>
      <c r="UAH14" s="85"/>
      <c r="UAI14" s="85"/>
      <c r="UAJ14" s="85"/>
      <c r="UAK14" s="85"/>
      <c r="UAL14" s="85"/>
      <c r="UAM14" s="85"/>
      <c r="UAN14" s="85"/>
      <c r="UAO14" s="85"/>
      <c r="UAP14" s="85"/>
      <c r="UAQ14" s="85"/>
      <c r="UAR14" s="85"/>
      <c r="UAS14" s="85"/>
      <c r="UAT14" s="85"/>
      <c r="UAU14" s="85"/>
      <c r="UAV14" s="85"/>
      <c r="UAW14" s="85"/>
      <c r="UAX14" s="85"/>
      <c r="UAY14" s="85"/>
      <c r="UAZ14" s="85"/>
      <c r="UBA14" s="85"/>
      <c r="UBB14" s="85"/>
      <c r="UBC14" s="85"/>
      <c r="UBD14" s="85"/>
      <c r="UBE14" s="85"/>
      <c r="UBF14" s="85"/>
      <c r="UBG14" s="85"/>
      <c r="UBH14" s="85"/>
      <c r="UBI14" s="85"/>
      <c r="UBJ14" s="85"/>
      <c r="UBK14" s="85"/>
      <c r="UBL14" s="85"/>
      <c r="UBM14" s="85"/>
      <c r="UBN14" s="85"/>
      <c r="UBO14" s="85"/>
      <c r="UBP14" s="85"/>
      <c r="UBQ14" s="85"/>
      <c r="UBR14" s="85"/>
      <c r="UBS14" s="85"/>
      <c r="UBT14" s="85"/>
      <c r="UBU14" s="85"/>
      <c r="UBV14" s="85"/>
      <c r="UBW14" s="85"/>
      <c r="UBX14" s="85"/>
      <c r="UBY14" s="85"/>
      <c r="UBZ14" s="85"/>
      <c r="UCA14" s="85"/>
      <c r="UCB14" s="85"/>
      <c r="UCC14" s="85"/>
      <c r="UCD14" s="85"/>
      <c r="UCE14" s="85"/>
      <c r="UCF14" s="85"/>
      <c r="UCG14" s="85"/>
      <c r="UCH14" s="85"/>
      <c r="UCI14" s="85"/>
      <c r="UCJ14" s="85"/>
      <c r="UCK14" s="85"/>
      <c r="UCL14" s="85"/>
      <c r="UCM14" s="85"/>
      <c r="UCN14" s="85"/>
      <c r="UCO14" s="85"/>
      <c r="UCP14" s="85"/>
      <c r="UCQ14" s="85"/>
      <c r="UCR14" s="85"/>
      <c r="UCS14" s="85"/>
      <c r="UCT14" s="85"/>
      <c r="UCU14" s="85"/>
      <c r="UCV14" s="85"/>
      <c r="UCW14" s="85"/>
      <c r="UCX14" s="85"/>
      <c r="UCY14" s="85"/>
      <c r="UCZ14" s="85"/>
      <c r="UDA14" s="85"/>
      <c r="UDB14" s="85"/>
      <c r="UDC14" s="85"/>
      <c r="UDD14" s="85"/>
      <c r="UDE14" s="85"/>
      <c r="UDF14" s="85"/>
      <c r="UDG14" s="85"/>
      <c r="UDH14" s="85"/>
      <c r="UDI14" s="85"/>
      <c r="UDJ14" s="85"/>
      <c r="UDK14" s="85"/>
      <c r="UDL14" s="85"/>
      <c r="UDM14" s="85"/>
      <c r="UDN14" s="85"/>
      <c r="UDO14" s="85"/>
      <c r="UDP14" s="85"/>
      <c r="UDQ14" s="85"/>
      <c r="UDR14" s="85"/>
      <c r="UDS14" s="85"/>
      <c r="UDT14" s="85"/>
      <c r="UDU14" s="85"/>
      <c r="UDV14" s="85"/>
      <c r="UDW14" s="85"/>
      <c r="UDX14" s="85"/>
      <c r="UDY14" s="85"/>
      <c r="UDZ14" s="85"/>
      <c r="UEA14" s="85"/>
      <c r="UEB14" s="85"/>
      <c r="UEC14" s="85"/>
      <c r="UED14" s="85"/>
      <c r="UEE14" s="85"/>
      <c r="UEF14" s="85"/>
      <c r="UEG14" s="85"/>
      <c r="UEH14" s="85"/>
      <c r="UEI14" s="85"/>
      <c r="UEJ14" s="85"/>
      <c r="UEK14" s="85"/>
      <c r="UEL14" s="85"/>
      <c r="UEM14" s="85"/>
      <c r="UEN14" s="85"/>
      <c r="UEO14" s="85"/>
      <c r="UEP14" s="85"/>
      <c r="UEQ14" s="85"/>
      <c r="UER14" s="85"/>
      <c r="UES14" s="85"/>
      <c r="UET14" s="85"/>
      <c r="UEU14" s="85"/>
      <c r="UEV14" s="85"/>
      <c r="UEW14" s="85"/>
      <c r="UEX14" s="85"/>
      <c r="UEY14" s="85"/>
      <c r="UEZ14" s="85"/>
      <c r="UFA14" s="85"/>
      <c r="UFB14" s="85"/>
      <c r="UFC14" s="85"/>
      <c r="UFD14" s="85"/>
      <c r="UFE14" s="85"/>
      <c r="UFF14" s="85"/>
      <c r="UFG14" s="85"/>
      <c r="UFH14" s="85"/>
      <c r="UFI14" s="85"/>
      <c r="UFJ14" s="85"/>
      <c r="UFK14" s="85"/>
      <c r="UFL14" s="85"/>
      <c r="UFM14" s="85"/>
      <c r="UFN14" s="85"/>
      <c r="UFO14" s="85"/>
      <c r="UFP14" s="85"/>
      <c r="UFQ14" s="85"/>
      <c r="UFR14" s="85"/>
      <c r="UFS14" s="85"/>
      <c r="UFT14" s="85"/>
      <c r="UFU14" s="85"/>
      <c r="UFV14" s="85"/>
      <c r="UFW14" s="85"/>
      <c r="UFX14" s="85"/>
      <c r="UFY14" s="85"/>
      <c r="UFZ14" s="85"/>
      <c r="UGA14" s="85"/>
      <c r="UGB14" s="85"/>
      <c r="UGC14" s="85"/>
      <c r="UGD14" s="85"/>
      <c r="UGE14" s="85"/>
      <c r="UGF14" s="85"/>
      <c r="UGG14" s="85"/>
      <c r="UGH14" s="85"/>
      <c r="UGI14" s="85"/>
      <c r="UGJ14" s="85"/>
      <c r="UGK14" s="85"/>
      <c r="UGL14" s="85"/>
      <c r="UGM14" s="85"/>
      <c r="UGN14" s="85"/>
      <c r="UGO14" s="85"/>
      <c r="UGP14" s="85"/>
      <c r="UGQ14" s="85"/>
      <c r="UGR14" s="85"/>
      <c r="UGS14" s="85"/>
      <c r="UGT14" s="85"/>
      <c r="UGU14" s="85"/>
      <c r="UGV14" s="85"/>
      <c r="UGW14" s="85"/>
      <c r="UGX14" s="85"/>
      <c r="UGY14" s="85"/>
      <c r="UGZ14" s="85"/>
      <c r="UHA14" s="85"/>
      <c r="UHB14" s="85"/>
      <c r="UHC14" s="85"/>
      <c r="UHD14" s="85"/>
      <c r="UHE14" s="85"/>
      <c r="UHF14" s="85"/>
      <c r="UHG14" s="85"/>
      <c r="UHH14" s="85"/>
      <c r="UHI14" s="85"/>
      <c r="UHJ14" s="85"/>
      <c r="UHK14" s="85"/>
      <c r="UHL14" s="85"/>
      <c r="UHM14" s="85"/>
      <c r="UHN14" s="85"/>
      <c r="UHO14" s="85"/>
      <c r="UHP14" s="85"/>
      <c r="UHQ14" s="85"/>
      <c r="UHR14" s="85"/>
      <c r="UHS14" s="85"/>
      <c r="UHT14" s="85"/>
      <c r="UHU14" s="85"/>
      <c r="UHV14" s="85"/>
      <c r="UHW14" s="85"/>
      <c r="UHX14" s="85"/>
      <c r="UHY14" s="85"/>
      <c r="UHZ14" s="85"/>
      <c r="UIA14" s="85"/>
      <c r="UIB14" s="85"/>
      <c r="UIC14" s="85"/>
      <c r="UID14" s="85"/>
      <c r="UIE14" s="85"/>
      <c r="UIF14" s="85"/>
      <c r="UIG14" s="85"/>
      <c r="UIH14" s="85"/>
      <c r="UII14" s="85"/>
      <c r="UIJ14" s="85"/>
      <c r="UIK14" s="85"/>
      <c r="UIL14" s="85"/>
      <c r="UIM14" s="85"/>
      <c r="UIN14" s="85"/>
      <c r="UIO14" s="85"/>
      <c r="UIP14" s="85"/>
      <c r="UIQ14" s="85"/>
      <c r="UIR14" s="85"/>
      <c r="UIS14" s="85"/>
      <c r="UIT14" s="85"/>
      <c r="UIU14" s="85"/>
      <c r="UIV14" s="85"/>
      <c r="UIW14" s="85"/>
      <c r="UIX14" s="85"/>
      <c r="UIY14" s="85"/>
      <c r="UIZ14" s="85"/>
      <c r="UJA14" s="85"/>
      <c r="UJB14" s="85"/>
      <c r="UJC14" s="85"/>
      <c r="UJD14" s="85"/>
      <c r="UJE14" s="85"/>
      <c r="UJF14" s="85"/>
      <c r="UJG14" s="85"/>
      <c r="UJH14" s="85"/>
      <c r="UJI14" s="85"/>
      <c r="UJJ14" s="85"/>
      <c r="UJK14" s="85"/>
      <c r="UJL14" s="85"/>
      <c r="UJM14" s="85"/>
      <c r="UJN14" s="85"/>
      <c r="UJO14" s="85"/>
      <c r="UJP14" s="85"/>
      <c r="UJQ14" s="85"/>
      <c r="UJR14" s="85"/>
      <c r="UJS14" s="85"/>
      <c r="UJT14" s="85"/>
      <c r="UJU14" s="85"/>
      <c r="UJV14" s="85"/>
      <c r="UJW14" s="85"/>
      <c r="UJX14" s="85"/>
      <c r="UJY14" s="85"/>
      <c r="UJZ14" s="85"/>
      <c r="UKA14" s="85"/>
      <c r="UKB14" s="85"/>
      <c r="UKC14" s="85"/>
      <c r="UKD14" s="85"/>
      <c r="UKE14" s="85"/>
      <c r="UKF14" s="85"/>
      <c r="UKG14" s="85"/>
      <c r="UKH14" s="85"/>
      <c r="UKI14" s="85"/>
      <c r="UKJ14" s="85"/>
      <c r="UKK14" s="85"/>
      <c r="UKL14" s="85"/>
      <c r="UKM14" s="85"/>
      <c r="UKN14" s="85"/>
      <c r="UKO14" s="85"/>
      <c r="UKP14" s="85"/>
      <c r="UKQ14" s="85"/>
      <c r="UKR14" s="85"/>
      <c r="UKS14" s="85"/>
      <c r="UKT14" s="85"/>
      <c r="UKU14" s="85"/>
      <c r="UKV14" s="85"/>
      <c r="UKW14" s="85"/>
      <c r="UKX14" s="85"/>
      <c r="UKY14" s="85"/>
      <c r="UKZ14" s="85"/>
      <c r="ULA14" s="85"/>
      <c r="ULB14" s="85"/>
      <c r="ULC14" s="85"/>
      <c r="ULD14" s="85"/>
      <c r="ULE14" s="85"/>
      <c r="ULF14" s="85"/>
      <c r="ULG14" s="85"/>
      <c r="ULH14" s="85"/>
      <c r="ULI14" s="85"/>
      <c r="ULJ14" s="85"/>
      <c r="ULK14" s="85"/>
      <c r="ULL14" s="85"/>
      <c r="ULM14" s="85"/>
      <c r="ULN14" s="85"/>
      <c r="ULO14" s="85"/>
      <c r="ULP14" s="85"/>
      <c r="ULQ14" s="85"/>
      <c r="ULR14" s="85"/>
      <c r="ULS14" s="85"/>
      <c r="ULT14" s="85"/>
      <c r="ULU14" s="85"/>
      <c r="ULV14" s="85"/>
      <c r="ULW14" s="85"/>
      <c r="ULX14" s="85"/>
      <c r="ULY14" s="85"/>
      <c r="ULZ14" s="85"/>
      <c r="UMA14" s="85"/>
      <c r="UMB14" s="85"/>
      <c r="UMC14" s="85"/>
      <c r="UMD14" s="85"/>
      <c r="UME14" s="85"/>
      <c r="UMF14" s="85"/>
      <c r="UMG14" s="85"/>
      <c r="UMH14" s="85"/>
      <c r="UMI14" s="85"/>
      <c r="UMJ14" s="85"/>
      <c r="UMK14" s="85"/>
      <c r="UML14" s="85"/>
      <c r="UMM14" s="85"/>
      <c r="UMN14" s="85"/>
      <c r="UMO14" s="85"/>
      <c r="UMP14" s="85"/>
      <c r="UMQ14" s="85"/>
      <c r="UMR14" s="85"/>
      <c r="UMS14" s="85"/>
      <c r="UMT14" s="85"/>
      <c r="UMU14" s="85"/>
      <c r="UMV14" s="85"/>
      <c r="UMW14" s="85"/>
      <c r="UMX14" s="85"/>
      <c r="UMY14" s="85"/>
      <c r="UMZ14" s="85"/>
      <c r="UNA14" s="85"/>
      <c r="UNB14" s="85"/>
      <c r="UNC14" s="85"/>
      <c r="UND14" s="85"/>
      <c r="UNE14" s="85"/>
      <c r="UNF14" s="85"/>
      <c r="UNG14" s="85"/>
      <c r="UNH14" s="85"/>
      <c r="UNI14" s="85"/>
      <c r="UNJ14" s="85"/>
      <c r="UNK14" s="85"/>
      <c r="UNL14" s="85"/>
      <c r="UNM14" s="85"/>
      <c r="UNN14" s="85"/>
      <c r="UNO14" s="85"/>
      <c r="UNP14" s="85"/>
      <c r="UNQ14" s="85"/>
      <c r="UNR14" s="85"/>
      <c r="UNS14" s="85"/>
      <c r="UNT14" s="85"/>
      <c r="UNU14" s="85"/>
      <c r="UNV14" s="85"/>
      <c r="UNW14" s="85"/>
      <c r="UNX14" s="85"/>
      <c r="UNY14" s="85"/>
      <c r="UNZ14" s="85"/>
      <c r="UOA14" s="85"/>
      <c r="UOB14" s="85"/>
      <c r="UOC14" s="85"/>
      <c r="UOD14" s="85"/>
      <c r="UOE14" s="85"/>
      <c r="UOF14" s="85"/>
      <c r="UOG14" s="85"/>
      <c r="UOH14" s="85"/>
      <c r="UOI14" s="85"/>
      <c r="UOJ14" s="85"/>
      <c r="UOK14" s="85"/>
      <c r="UOL14" s="85"/>
      <c r="UOM14" s="85"/>
      <c r="UON14" s="85"/>
      <c r="UOO14" s="85"/>
      <c r="UOP14" s="85"/>
      <c r="UOQ14" s="85"/>
      <c r="UOR14" s="85"/>
      <c r="UOS14" s="85"/>
      <c r="UOT14" s="85"/>
      <c r="UOU14" s="85"/>
      <c r="UOV14" s="85"/>
      <c r="UOW14" s="85"/>
      <c r="UOX14" s="85"/>
      <c r="UOY14" s="85"/>
      <c r="UOZ14" s="85"/>
      <c r="UPA14" s="85"/>
      <c r="UPB14" s="85"/>
      <c r="UPC14" s="85"/>
      <c r="UPD14" s="85"/>
      <c r="UPE14" s="85"/>
      <c r="UPF14" s="85"/>
      <c r="UPG14" s="85"/>
      <c r="UPH14" s="85"/>
      <c r="UPI14" s="85"/>
      <c r="UPJ14" s="85"/>
      <c r="UPK14" s="85"/>
      <c r="UPL14" s="85"/>
      <c r="UPM14" s="85"/>
      <c r="UPN14" s="85"/>
      <c r="UPO14" s="85"/>
      <c r="UPP14" s="85"/>
      <c r="UPQ14" s="85"/>
      <c r="UPR14" s="85"/>
      <c r="UPS14" s="85"/>
      <c r="UPT14" s="85"/>
      <c r="UPU14" s="85"/>
      <c r="UPV14" s="85"/>
      <c r="UPW14" s="85"/>
      <c r="UPX14" s="85"/>
      <c r="UPY14" s="85"/>
      <c r="UPZ14" s="85"/>
      <c r="UQA14" s="85"/>
      <c r="UQB14" s="85"/>
      <c r="UQC14" s="85"/>
      <c r="UQD14" s="85"/>
      <c r="UQE14" s="85"/>
      <c r="UQF14" s="85"/>
      <c r="UQG14" s="85"/>
      <c r="UQH14" s="85"/>
      <c r="UQI14" s="85"/>
      <c r="UQJ14" s="85"/>
      <c r="UQK14" s="85"/>
      <c r="UQL14" s="85"/>
      <c r="UQM14" s="85"/>
      <c r="UQN14" s="85"/>
      <c r="UQO14" s="85"/>
      <c r="UQP14" s="85"/>
      <c r="UQQ14" s="85"/>
      <c r="UQR14" s="85"/>
      <c r="UQS14" s="85"/>
      <c r="UQT14" s="85"/>
      <c r="UQU14" s="85"/>
      <c r="UQV14" s="85"/>
      <c r="UQW14" s="85"/>
      <c r="UQX14" s="85"/>
      <c r="UQY14" s="85"/>
      <c r="UQZ14" s="85"/>
      <c r="URA14" s="85"/>
      <c r="URB14" s="85"/>
      <c r="URC14" s="85"/>
      <c r="URD14" s="85"/>
      <c r="URE14" s="85"/>
      <c r="URF14" s="85"/>
      <c r="URG14" s="85"/>
      <c r="URH14" s="85"/>
      <c r="URI14" s="85"/>
      <c r="URJ14" s="85"/>
      <c r="URK14" s="85"/>
      <c r="URL14" s="85"/>
      <c r="URM14" s="85"/>
      <c r="URN14" s="85"/>
      <c r="URO14" s="85"/>
      <c r="URP14" s="85"/>
      <c r="URQ14" s="85"/>
      <c r="URR14" s="85"/>
      <c r="URS14" s="85"/>
      <c r="URT14" s="85"/>
      <c r="URU14" s="85"/>
      <c r="URV14" s="85"/>
      <c r="URW14" s="85"/>
      <c r="URX14" s="85"/>
      <c r="URY14" s="85"/>
      <c r="URZ14" s="85"/>
      <c r="USA14" s="85"/>
      <c r="USB14" s="85"/>
      <c r="USC14" s="85"/>
      <c r="USD14" s="85"/>
      <c r="USE14" s="85"/>
      <c r="USF14" s="85"/>
      <c r="USG14" s="85"/>
      <c r="USH14" s="85"/>
      <c r="USI14" s="85"/>
      <c r="USJ14" s="85"/>
      <c r="USK14" s="85"/>
      <c r="USL14" s="85"/>
      <c r="USM14" s="85"/>
      <c r="USN14" s="85"/>
      <c r="USO14" s="85"/>
      <c r="USP14" s="85"/>
      <c r="USQ14" s="85"/>
      <c r="USR14" s="85"/>
      <c r="USS14" s="85"/>
      <c r="UST14" s="85"/>
      <c r="USU14" s="85"/>
      <c r="USV14" s="85"/>
      <c r="USW14" s="85"/>
      <c r="USX14" s="85"/>
      <c r="USY14" s="85"/>
      <c r="USZ14" s="85"/>
      <c r="UTA14" s="85"/>
      <c r="UTB14" s="85"/>
      <c r="UTC14" s="85"/>
      <c r="UTD14" s="85"/>
      <c r="UTE14" s="85"/>
      <c r="UTF14" s="85"/>
      <c r="UTG14" s="85"/>
      <c r="UTH14" s="85"/>
      <c r="UTI14" s="85"/>
      <c r="UTJ14" s="85"/>
      <c r="UTK14" s="85"/>
      <c r="UTL14" s="85"/>
      <c r="UTM14" s="85"/>
      <c r="UTN14" s="85"/>
      <c r="UTO14" s="85"/>
      <c r="UTP14" s="85"/>
      <c r="UTQ14" s="85"/>
      <c r="UTR14" s="85"/>
      <c r="UTS14" s="85"/>
      <c r="UTT14" s="85"/>
      <c r="UTU14" s="85"/>
      <c r="UTV14" s="85"/>
      <c r="UTW14" s="85"/>
      <c r="UTX14" s="85"/>
      <c r="UTY14" s="85"/>
      <c r="UTZ14" s="85"/>
      <c r="UUA14" s="85"/>
      <c r="UUB14" s="85"/>
      <c r="UUC14" s="85"/>
      <c r="UUD14" s="85"/>
      <c r="UUE14" s="85"/>
      <c r="UUF14" s="85"/>
      <c r="UUG14" s="85"/>
      <c r="UUH14" s="85"/>
      <c r="UUI14" s="85"/>
      <c r="UUJ14" s="85"/>
      <c r="UUK14" s="85"/>
      <c r="UUL14" s="85"/>
      <c r="UUM14" s="85"/>
      <c r="UUN14" s="85"/>
      <c r="UUO14" s="85"/>
      <c r="UUP14" s="85"/>
      <c r="UUQ14" s="85"/>
      <c r="UUR14" s="85"/>
      <c r="UUS14" s="85"/>
      <c r="UUT14" s="85"/>
      <c r="UUU14" s="85"/>
      <c r="UUV14" s="85"/>
      <c r="UUW14" s="85"/>
      <c r="UUX14" s="85"/>
      <c r="UUY14" s="85"/>
      <c r="UUZ14" s="85"/>
      <c r="UVA14" s="85"/>
      <c r="UVB14" s="85"/>
      <c r="UVC14" s="85"/>
      <c r="UVD14" s="85"/>
      <c r="UVE14" s="85"/>
      <c r="UVF14" s="85"/>
      <c r="UVG14" s="85"/>
      <c r="UVH14" s="85"/>
      <c r="UVI14" s="85"/>
      <c r="UVJ14" s="85"/>
      <c r="UVK14" s="85"/>
      <c r="UVL14" s="85"/>
      <c r="UVM14" s="85"/>
      <c r="UVN14" s="85"/>
      <c r="UVO14" s="85"/>
      <c r="UVP14" s="85"/>
      <c r="UVQ14" s="85"/>
      <c r="UVR14" s="85"/>
      <c r="UVS14" s="85"/>
      <c r="UVT14" s="85"/>
      <c r="UVU14" s="85"/>
      <c r="UVV14" s="85"/>
      <c r="UVW14" s="85"/>
      <c r="UVX14" s="85"/>
      <c r="UVY14" s="85"/>
      <c r="UVZ14" s="85"/>
      <c r="UWA14" s="85"/>
      <c r="UWB14" s="85"/>
      <c r="UWC14" s="85"/>
      <c r="UWD14" s="85"/>
      <c r="UWE14" s="85"/>
      <c r="UWF14" s="85"/>
      <c r="UWG14" s="85"/>
      <c r="UWH14" s="85"/>
      <c r="UWI14" s="85"/>
      <c r="UWJ14" s="85"/>
      <c r="UWK14" s="85"/>
      <c r="UWL14" s="85"/>
      <c r="UWM14" s="85"/>
      <c r="UWN14" s="85"/>
      <c r="UWO14" s="85"/>
      <c r="UWP14" s="85"/>
      <c r="UWQ14" s="85"/>
      <c r="UWR14" s="85"/>
      <c r="UWS14" s="85"/>
      <c r="UWT14" s="85"/>
      <c r="UWU14" s="85"/>
      <c r="UWV14" s="85"/>
      <c r="UWW14" s="85"/>
      <c r="UWX14" s="85"/>
      <c r="UWY14" s="85"/>
      <c r="UWZ14" s="85"/>
      <c r="UXA14" s="85"/>
      <c r="UXB14" s="85"/>
      <c r="UXC14" s="85"/>
      <c r="UXD14" s="85"/>
      <c r="UXE14" s="85"/>
      <c r="UXF14" s="85"/>
      <c r="UXG14" s="85"/>
      <c r="UXH14" s="85"/>
      <c r="UXI14" s="85"/>
      <c r="UXJ14" s="85"/>
      <c r="UXK14" s="85"/>
      <c r="UXL14" s="85"/>
      <c r="UXM14" s="85"/>
      <c r="UXN14" s="85"/>
      <c r="UXO14" s="85"/>
      <c r="UXP14" s="85"/>
      <c r="UXQ14" s="85"/>
      <c r="UXR14" s="85"/>
      <c r="UXS14" s="85"/>
      <c r="UXT14" s="85"/>
      <c r="UXU14" s="85"/>
      <c r="UXV14" s="85"/>
      <c r="UXW14" s="85"/>
      <c r="UXX14" s="85"/>
      <c r="UXY14" s="85"/>
      <c r="UXZ14" s="85"/>
      <c r="UYA14" s="85"/>
      <c r="UYB14" s="85"/>
      <c r="UYC14" s="85"/>
      <c r="UYD14" s="85"/>
      <c r="UYE14" s="85"/>
      <c r="UYF14" s="85"/>
      <c r="UYG14" s="85"/>
      <c r="UYH14" s="85"/>
      <c r="UYI14" s="85"/>
      <c r="UYJ14" s="85"/>
      <c r="UYK14" s="85"/>
      <c r="UYL14" s="85"/>
      <c r="UYM14" s="85"/>
      <c r="UYN14" s="85"/>
      <c r="UYO14" s="85"/>
      <c r="UYP14" s="85"/>
      <c r="UYQ14" s="85"/>
      <c r="UYR14" s="85"/>
      <c r="UYS14" s="85"/>
      <c r="UYT14" s="85"/>
      <c r="UYU14" s="85"/>
      <c r="UYV14" s="85"/>
      <c r="UYW14" s="85"/>
      <c r="UYX14" s="85"/>
      <c r="UYY14" s="85"/>
      <c r="UYZ14" s="85"/>
      <c r="UZA14" s="85"/>
      <c r="UZB14" s="85"/>
      <c r="UZC14" s="85"/>
      <c r="UZD14" s="85"/>
      <c r="UZE14" s="85"/>
      <c r="UZF14" s="85"/>
      <c r="UZG14" s="85"/>
      <c r="UZH14" s="85"/>
      <c r="UZI14" s="85"/>
      <c r="UZJ14" s="85"/>
      <c r="UZK14" s="85"/>
      <c r="UZL14" s="85"/>
      <c r="UZM14" s="85"/>
      <c r="UZN14" s="85"/>
      <c r="UZO14" s="85"/>
      <c r="UZP14" s="85"/>
      <c r="UZQ14" s="85"/>
      <c r="UZR14" s="85"/>
      <c r="UZS14" s="85"/>
      <c r="UZT14" s="85"/>
      <c r="UZU14" s="85"/>
      <c r="UZV14" s="85"/>
      <c r="UZW14" s="85"/>
      <c r="UZX14" s="85"/>
      <c r="UZY14" s="85"/>
      <c r="UZZ14" s="85"/>
      <c r="VAA14" s="85"/>
      <c r="VAB14" s="85"/>
      <c r="VAC14" s="85"/>
      <c r="VAD14" s="85"/>
      <c r="VAE14" s="85"/>
      <c r="VAF14" s="85"/>
      <c r="VAG14" s="85"/>
      <c r="VAH14" s="85"/>
      <c r="VAI14" s="85"/>
      <c r="VAJ14" s="85"/>
      <c r="VAK14" s="85"/>
      <c r="VAL14" s="85"/>
      <c r="VAM14" s="85"/>
      <c r="VAN14" s="85"/>
      <c r="VAO14" s="85"/>
      <c r="VAP14" s="85"/>
      <c r="VAQ14" s="85"/>
      <c r="VAR14" s="85"/>
      <c r="VAS14" s="85"/>
      <c r="VAT14" s="85"/>
      <c r="VAU14" s="85"/>
      <c r="VAV14" s="85"/>
      <c r="VAW14" s="85"/>
      <c r="VAX14" s="85"/>
      <c r="VAY14" s="85"/>
      <c r="VAZ14" s="85"/>
      <c r="VBA14" s="85"/>
      <c r="VBB14" s="85"/>
      <c r="VBC14" s="85"/>
      <c r="VBD14" s="85"/>
      <c r="VBE14" s="85"/>
      <c r="VBF14" s="85"/>
      <c r="VBG14" s="85"/>
      <c r="VBH14" s="85"/>
      <c r="VBI14" s="85"/>
      <c r="VBJ14" s="85"/>
      <c r="VBK14" s="85"/>
      <c r="VBL14" s="85"/>
      <c r="VBM14" s="85"/>
      <c r="VBN14" s="85"/>
      <c r="VBO14" s="85"/>
      <c r="VBP14" s="85"/>
      <c r="VBQ14" s="85"/>
      <c r="VBR14" s="85"/>
      <c r="VBS14" s="85"/>
      <c r="VBT14" s="85"/>
      <c r="VBU14" s="85"/>
      <c r="VBV14" s="85"/>
      <c r="VBW14" s="85"/>
      <c r="VBX14" s="85"/>
      <c r="VBY14" s="85"/>
      <c r="VBZ14" s="85"/>
      <c r="VCA14" s="85"/>
      <c r="VCB14" s="85"/>
      <c r="VCC14" s="85"/>
      <c r="VCD14" s="85"/>
      <c r="VCE14" s="85"/>
      <c r="VCF14" s="85"/>
      <c r="VCG14" s="85"/>
      <c r="VCH14" s="85"/>
      <c r="VCI14" s="85"/>
      <c r="VCJ14" s="85"/>
      <c r="VCK14" s="85"/>
      <c r="VCL14" s="85"/>
      <c r="VCM14" s="85"/>
      <c r="VCN14" s="85"/>
      <c r="VCO14" s="85"/>
      <c r="VCP14" s="85"/>
      <c r="VCQ14" s="85"/>
      <c r="VCR14" s="85"/>
      <c r="VCS14" s="85"/>
      <c r="VCT14" s="85"/>
      <c r="VCU14" s="85"/>
      <c r="VCV14" s="85"/>
      <c r="VCW14" s="85"/>
      <c r="VCX14" s="85"/>
      <c r="VCY14" s="85"/>
      <c r="VCZ14" s="85"/>
      <c r="VDA14" s="85"/>
      <c r="VDB14" s="85"/>
      <c r="VDC14" s="85"/>
      <c r="VDD14" s="85"/>
      <c r="VDE14" s="85"/>
      <c r="VDF14" s="85"/>
      <c r="VDG14" s="85"/>
      <c r="VDH14" s="85"/>
      <c r="VDI14" s="85"/>
      <c r="VDJ14" s="85"/>
      <c r="VDK14" s="85"/>
      <c r="VDL14" s="85"/>
      <c r="VDM14" s="85"/>
      <c r="VDN14" s="85"/>
      <c r="VDO14" s="85"/>
      <c r="VDP14" s="85"/>
      <c r="VDQ14" s="85"/>
      <c r="VDR14" s="85"/>
      <c r="VDS14" s="85"/>
      <c r="VDT14" s="85"/>
      <c r="VDU14" s="85"/>
      <c r="VDV14" s="85"/>
      <c r="VDW14" s="85"/>
      <c r="VDX14" s="85"/>
      <c r="VDY14" s="85"/>
      <c r="VDZ14" s="85"/>
      <c r="VEA14" s="85"/>
      <c r="VEB14" s="85"/>
      <c r="VEC14" s="85"/>
      <c r="VED14" s="85"/>
      <c r="VEE14" s="85"/>
      <c r="VEF14" s="85"/>
      <c r="VEG14" s="85"/>
      <c r="VEH14" s="85"/>
      <c r="VEI14" s="85"/>
      <c r="VEJ14" s="85"/>
      <c r="VEK14" s="85"/>
      <c r="VEL14" s="85"/>
      <c r="VEM14" s="85"/>
      <c r="VEN14" s="85"/>
      <c r="VEO14" s="85"/>
      <c r="VEP14" s="85"/>
      <c r="VEQ14" s="85"/>
      <c r="VER14" s="85"/>
      <c r="VES14" s="85"/>
      <c r="VET14" s="85"/>
      <c r="VEU14" s="85"/>
      <c r="VEV14" s="85"/>
      <c r="VEW14" s="85"/>
      <c r="VEX14" s="85"/>
      <c r="VEY14" s="85"/>
      <c r="VEZ14" s="85"/>
      <c r="VFA14" s="85"/>
      <c r="VFB14" s="85"/>
      <c r="VFC14" s="85"/>
      <c r="VFD14" s="85"/>
      <c r="VFE14" s="85"/>
      <c r="VFF14" s="85"/>
      <c r="VFG14" s="85"/>
      <c r="VFH14" s="85"/>
      <c r="VFI14" s="85"/>
      <c r="VFJ14" s="85"/>
      <c r="VFK14" s="85"/>
      <c r="VFL14" s="85"/>
      <c r="VFM14" s="85"/>
      <c r="VFN14" s="85"/>
      <c r="VFO14" s="85"/>
      <c r="VFP14" s="85"/>
      <c r="VFQ14" s="85"/>
      <c r="VFR14" s="85"/>
      <c r="VFS14" s="85"/>
      <c r="VFT14" s="85"/>
      <c r="VFU14" s="85"/>
      <c r="VFV14" s="85"/>
      <c r="VFW14" s="85"/>
      <c r="VFX14" s="85"/>
      <c r="VFY14" s="85"/>
      <c r="VFZ14" s="85"/>
      <c r="VGA14" s="85"/>
      <c r="VGB14" s="85"/>
      <c r="VGC14" s="85"/>
      <c r="VGD14" s="85"/>
      <c r="VGE14" s="85"/>
      <c r="VGF14" s="85"/>
      <c r="VGG14" s="85"/>
      <c r="VGH14" s="85"/>
      <c r="VGI14" s="85"/>
      <c r="VGJ14" s="85"/>
      <c r="VGK14" s="85"/>
      <c r="VGL14" s="85"/>
      <c r="VGM14" s="85"/>
      <c r="VGN14" s="85"/>
      <c r="VGO14" s="85"/>
      <c r="VGP14" s="85"/>
      <c r="VGQ14" s="85"/>
      <c r="VGR14" s="85"/>
      <c r="VGS14" s="85"/>
      <c r="VGT14" s="85"/>
      <c r="VGU14" s="85"/>
      <c r="VGV14" s="85"/>
      <c r="VGW14" s="85"/>
      <c r="VGX14" s="85"/>
      <c r="VGY14" s="85"/>
      <c r="VGZ14" s="85"/>
      <c r="VHA14" s="85"/>
      <c r="VHB14" s="85"/>
      <c r="VHC14" s="85"/>
      <c r="VHD14" s="85"/>
      <c r="VHE14" s="85"/>
      <c r="VHF14" s="85"/>
      <c r="VHG14" s="85"/>
      <c r="VHH14" s="85"/>
      <c r="VHI14" s="85"/>
      <c r="VHJ14" s="85"/>
      <c r="VHK14" s="85"/>
      <c r="VHL14" s="85"/>
      <c r="VHM14" s="85"/>
      <c r="VHN14" s="85"/>
      <c r="VHO14" s="85"/>
      <c r="VHP14" s="85"/>
      <c r="VHQ14" s="85"/>
      <c r="VHR14" s="85"/>
      <c r="VHS14" s="85"/>
      <c r="VHT14" s="85"/>
      <c r="VHU14" s="85"/>
      <c r="VHV14" s="85"/>
      <c r="VHW14" s="85"/>
      <c r="VHX14" s="85"/>
      <c r="VHY14" s="85"/>
      <c r="VHZ14" s="85"/>
      <c r="VIA14" s="85"/>
      <c r="VIB14" s="85"/>
      <c r="VIC14" s="85"/>
      <c r="VID14" s="85"/>
      <c r="VIE14" s="85"/>
      <c r="VIF14" s="85"/>
      <c r="VIG14" s="85"/>
      <c r="VIH14" s="85"/>
      <c r="VII14" s="85"/>
      <c r="VIJ14" s="85"/>
      <c r="VIK14" s="85"/>
      <c r="VIL14" s="85"/>
      <c r="VIM14" s="85"/>
      <c r="VIN14" s="85"/>
      <c r="VIO14" s="85"/>
      <c r="VIP14" s="85"/>
      <c r="VIQ14" s="85"/>
      <c r="VIR14" s="85"/>
      <c r="VIS14" s="85"/>
      <c r="VIT14" s="85"/>
      <c r="VIU14" s="85"/>
      <c r="VIV14" s="85"/>
      <c r="VIW14" s="85"/>
      <c r="VIX14" s="85"/>
      <c r="VIY14" s="85"/>
      <c r="VIZ14" s="85"/>
      <c r="VJA14" s="85"/>
      <c r="VJB14" s="85"/>
      <c r="VJC14" s="85"/>
      <c r="VJD14" s="85"/>
      <c r="VJE14" s="85"/>
      <c r="VJF14" s="85"/>
      <c r="VJG14" s="85"/>
      <c r="VJH14" s="85"/>
      <c r="VJI14" s="85"/>
      <c r="VJJ14" s="85"/>
      <c r="VJK14" s="85"/>
      <c r="VJL14" s="85"/>
      <c r="VJM14" s="85"/>
      <c r="VJN14" s="85"/>
      <c r="VJO14" s="85"/>
      <c r="VJP14" s="85"/>
      <c r="VJQ14" s="85"/>
      <c r="VJR14" s="85"/>
      <c r="VJS14" s="85"/>
      <c r="VJT14" s="85"/>
      <c r="VJU14" s="85"/>
      <c r="VJV14" s="85"/>
      <c r="VJW14" s="85"/>
      <c r="VJX14" s="85"/>
      <c r="VJY14" s="85"/>
      <c r="VJZ14" s="85"/>
      <c r="VKA14" s="85"/>
      <c r="VKB14" s="85"/>
      <c r="VKC14" s="85"/>
      <c r="VKD14" s="85"/>
      <c r="VKE14" s="85"/>
      <c r="VKF14" s="85"/>
      <c r="VKG14" s="85"/>
      <c r="VKH14" s="85"/>
      <c r="VKI14" s="85"/>
      <c r="VKJ14" s="85"/>
      <c r="VKK14" s="85"/>
      <c r="VKL14" s="85"/>
      <c r="VKM14" s="85"/>
      <c r="VKN14" s="85"/>
      <c r="VKO14" s="85"/>
      <c r="VKP14" s="85"/>
      <c r="VKQ14" s="85"/>
      <c r="VKR14" s="85"/>
      <c r="VKS14" s="85"/>
      <c r="VKT14" s="85"/>
      <c r="VKU14" s="85"/>
      <c r="VKV14" s="85"/>
      <c r="VKW14" s="85"/>
      <c r="VKX14" s="85"/>
      <c r="VKY14" s="85"/>
      <c r="VKZ14" s="85"/>
      <c r="VLA14" s="85"/>
      <c r="VLB14" s="85"/>
      <c r="VLC14" s="85"/>
      <c r="VLD14" s="85"/>
      <c r="VLE14" s="85"/>
      <c r="VLF14" s="85"/>
      <c r="VLG14" s="85"/>
      <c r="VLH14" s="85"/>
      <c r="VLI14" s="85"/>
      <c r="VLJ14" s="85"/>
      <c r="VLK14" s="85"/>
      <c r="VLL14" s="85"/>
      <c r="VLM14" s="85"/>
      <c r="VLN14" s="85"/>
      <c r="VLO14" s="85"/>
      <c r="VLP14" s="85"/>
      <c r="VLQ14" s="85"/>
      <c r="VLR14" s="85"/>
      <c r="VLS14" s="85"/>
      <c r="VLT14" s="85"/>
      <c r="VLU14" s="85"/>
      <c r="VLV14" s="85"/>
      <c r="VLW14" s="85"/>
      <c r="VLX14" s="85"/>
      <c r="VLY14" s="85"/>
      <c r="VLZ14" s="85"/>
      <c r="VMA14" s="85"/>
      <c r="VMB14" s="85"/>
      <c r="VMC14" s="85"/>
      <c r="VMD14" s="85"/>
      <c r="VME14" s="85"/>
      <c r="VMF14" s="85"/>
      <c r="VMG14" s="85"/>
      <c r="VMH14" s="85"/>
      <c r="VMI14" s="85"/>
      <c r="VMJ14" s="85"/>
      <c r="VMK14" s="85"/>
      <c r="VML14" s="85"/>
      <c r="VMM14" s="85"/>
      <c r="VMN14" s="85"/>
      <c r="VMO14" s="85"/>
      <c r="VMP14" s="85"/>
      <c r="VMQ14" s="85"/>
      <c r="VMR14" s="85"/>
      <c r="VMS14" s="85"/>
      <c r="VMT14" s="85"/>
      <c r="VMU14" s="85"/>
      <c r="VMV14" s="85"/>
      <c r="VMW14" s="85"/>
      <c r="VMX14" s="85"/>
      <c r="VMY14" s="85"/>
      <c r="VMZ14" s="85"/>
      <c r="VNA14" s="85"/>
      <c r="VNB14" s="85"/>
      <c r="VNC14" s="85"/>
      <c r="VND14" s="85"/>
      <c r="VNE14" s="85"/>
      <c r="VNF14" s="85"/>
      <c r="VNG14" s="85"/>
      <c r="VNH14" s="85"/>
      <c r="VNI14" s="85"/>
      <c r="VNJ14" s="85"/>
      <c r="VNK14" s="85"/>
      <c r="VNL14" s="85"/>
      <c r="VNM14" s="85"/>
      <c r="VNN14" s="85"/>
      <c r="VNO14" s="85"/>
      <c r="VNP14" s="85"/>
      <c r="VNQ14" s="85"/>
      <c r="VNR14" s="85"/>
      <c r="VNS14" s="85"/>
      <c r="VNT14" s="85"/>
      <c r="VNU14" s="85"/>
      <c r="VNV14" s="85"/>
      <c r="VNW14" s="85"/>
      <c r="VNX14" s="85"/>
      <c r="VNY14" s="85"/>
      <c r="VNZ14" s="85"/>
      <c r="VOA14" s="85"/>
      <c r="VOB14" s="85"/>
      <c r="VOC14" s="85"/>
      <c r="VOD14" s="85"/>
      <c r="VOE14" s="85"/>
      <c r="VOF14" s="85"/>
      <c r="VOG14" s="85"/>
      <c r="VOH14" s="85"/>
      <c r="VOI14" s="85"/>
      <c r="VOJ14" s="85"/>
      <c r="VOK14" s="85"/>
      <c r="VOL14" s="85"/>
      <c r="VOM14" s="85"/>
      <c r="VON14" s="85"/>
      <c r="VOO14" s="85"/>
      <c r="VOP14" s="85"/>
      <c r="VOQ14" s="85"/>
      <c r="VOR14" s="85"/>
      <c r="VOS14" s="85"/>
      <c r="VOT14" s="85"/>
      <c r="VOU14" s="85"/>
      <c r="VOV14" s="85"/>
      <c r="VOW14" s="85"/>
      <c r="VOX14" s="85"/>
      <c r="VOY14" s="85"/>
      <c r="VOZ14" s="85"/>
      <c r="VPA14" s="85"/>
      <c r="VPB14" s="85"/>
      <c r="VPC14" s="85"/>
      <c r="VPD14" s="85"/>
      <c r="VPE14" s="85"/>
      <c r="VPF14" s="85"/>
      <c r="VPG14" s="85"/>
      <c r="VPH14" s="85"/>
      <c r="VPI14" s="85"/>
      <c r="VPJ14" s="85"/>
      <c r="VPK14" s="85"/>
      <c r="VPL14" s="85"/>
      <c r="VPM14" s="85"/>
      <c r="VPN14" s="85"/>
      <c r="VPO14" s="85"/>
      <c r="VPP14" s="85"/>
      <c r="VPQ14" s="85"/>
      <c r="VPR14" s="85"/>
      <c r="VPS14" s="85"/>
      <c r="VPT14" s="85"/>
      <c r="VPU14" s="85"/>
      <c r="VPV14" s="85"/>
      <c r="VPW14" s="85"/>
      <c r="VPX14" s="85"/>
      <c r="VPY14" s="85"/>
      <c r="VPZ14" s="85"/>
      <c r="VQA14" s="85"/>
      <c r="VQB14" s="85"/>
      <c r="VQC14" s="85"/>
      <c r="VQD14" s="85"/>
      <c r="VQE14" s="85"/>
      <c r="VQF14" s="85"/>
      <c r="VQG14" s="85"/>
      <c r="VQH14" s="85"/>
      <c r="VQI14" s="85"/>
      <c r="VQJ14" s="85"/>
      <c r="VQK14" s="85"/>
      <c r="VQL14" s="85"/>
      <c r="VQM14" s="85"/>
      <c r="VQN14" s="85"/>
      <c r="VQO14" s="85"/>
      <c r="VQP14" s="85"/>
      <c r="VQQ14" s="85"/>
      <c r="VQR14" s="85"/>
      <c r="VQS14" s="85"/>
      <c r="VQT14" s="85"/>
      <c r="VQU14" s="85"/>
      <c r="VQV14" s="85"/>
      <c r="VQW14" s="85"/>
      <c r="VQX14" s="85"/>
      <c r="VQY14" s="85"/>
      <c r="VQZ14" s="85"/>
      <c r="VRA14" s="85"/>
      <c r="VRB14" s="85"/>
      <c r="VRC14" s="85"/>
      <c r="VRD14" s="85"/>
      <c r="VRE14" s="85"/>
      <c r="VRF14" s="85"/>
      <c r="VRG14" s="85"/>
      <c r="VRH14" s="85"/>
      <c r="VRI14" s="85"/>
      <c r="VRJ14" s="85"/>
      <c r="VRK14" s="85"/>
      <c r="VRL14" s="85"/>
      <c r="VRM14" s="85"/>
      <c r="VRN14" s="85"/>
      <c r="VRO14" s="85"/>
      <c r="VRP14" s="85"/>
      <c r="VRQ14" s="85"/>
      <c r="VRR14" s="85"/>
      <c r="VRS14" s="85"/>
      <c r="VRT14" s="85"/>
      <c r="VRU14" s="85"/>
      <c r="VRV14" s="85"/>
      <c r="VRW14" s="85"/>
      <c r="VRX14" s="85"/>
      <c r="VRY14" s="85"/>
      <c r="VRZ14" s="85"/>
      <c r="VSA14" s="85"/>
      <c r="VSB14" s="85"/>
      <c r="VSC14" s="85"/>
      <c r="VSD14" s="85"/>
      <c r="VSE14" s="85"/>
      <c r="VSF14" s="85"/>
      <c r="VSG14" s="85"/>
      <c r="VSH14" s="85"/>
      <c r="VSI14" s="85"/>
      <c r="VSJ14" s="85"/>
      <c r="VSK14" s="85"/>
      <c r="VSL14" s="85"/>
      <c r="VSM14" s="85"/>
      <c r="VSN14" s="85"/>
      <c r="VSO14" s="85"/>
      <c r="VSP14" s="85"/>
      <c r="VSQ14" s="85"/>
      <c r="VSR14" s="85"/>
      <c r="VSS14" s="85"/>
      <c r="VST14" s="85"/>
      <c r="VSU14" s="85"/>
      <c r="VSV14" s="85"/>
      <c r="VSW14" s="85"/>
      <c r="VSX14" s="85"/>
      <c r="VSY14" s="85"/>
      <c r="VSZ14" s="85"/>
      <c r="VTA14" s="85"/>
      <c r="VTB14" s="85"/>
      <c r="VTC14" s="85"/>
      <c r="VTD14" s="85"/>
      <c r="VTE14" s="85"/>
      <c r="VTF14" s="85"/>
      <c r="VTG14" s="85"/>
      <c r="VTH14" s="85"/>
      <c r="VTI14" s="85"/>
      <c r="VTJ14" s="85"/>
      <c r="VTK14" s="85"/>
      <c r="VTL14" s="85"/>
      <c r="VTM14" s="85"/>
      <c r="VTN14" s="85"/>
      <c r="VTO14" s="85"/>
      <c r="VTP14" s="85"/>
      <c r="VTQ14" s="85"/>
      <c r="VTR14" s="85"/>
      <c r="VTS14" s="85"/>
      <c r="VTT14" s="85"/>
      <c r="VTU14" s="85"/>
      <c r="VTV14" s="85"/>
      <c r="VTW14" s="85"/>
      <c r="VTX14" s="85"/>
      <c r="VTY14" s="85"/>
      <c r="VTZ14" s="85"/>
      <c r="VUA14" s="85"/>
      <c r="VUB14" s="85"/>
      <c r="VUC14" s="85"/>
      <c r="VUD14" s="85"/>
      <c r="VUE14" s="85"/>
      <c r="VUF14" s="85"/>
      <c r="VUG14" s="85"/>
      <c r="VUH14" s="85"/>
      <c r="VUI14" s="85"/>
      <c r="VUJ14" s="85"/>
      <c r="VUK14" s="85"/>
      <c r="VUL14" s="85"/>
      <c r="VUM14" s="85"/>
      <c r="VUN14" s="85"/>
      <c r="VUO14" s="85"/>
      <c r="VUP14" s="85"/>
      <c r="VUQ14" s="85"/>
      <c r="VUR14" s="85"/>
      <c r="VUS14" s="85"/>
      <c r="VUT14" s="85"/>
      <c r="VUU14" s="85"/>
      <c r="VUV14" s="85"/>
      <c r="VUW14" s="85"/>
      <c r="VUX14" s="85"/>
      <c r="VUY14" s="85"/>
      <c r="VUZ14" s="85"/>
      <c r="VVA14" s="85"/>
      <c r="VVB14" s="85"/>
      <c r="VVC14" s="85"/>
      <c r="VVD14" s="85"/>
      <c r="VVE14" s="85"/>
      <c r="VVF14" s="85"/>
      <c r="VVG14" s="85"/>
      <c r="VVH14" s="85"/>
      <c r="VVI14" s="85"/>
      <c r="VVJ14" s="85"/>
      <c r="VVK14" s="85"/>
      <c r="VVL14" s="85"/>
      <c r="VVM14" s="85"/>
      <c r="VVN14" s="85"/>
      <c r="VVO14" s="85"/>
      <c r="VVP14" s="85"/>
      <c r="VVQ14" s="85"/>
      <c r="VVR14" s="85"/>
      <c r="VVS14" s="85"/>
      <c r="VVT14" s="85"/>
      <c r="VVU14" s="85"/>
      <c r="VVV14" s="85"/>
      <c r="VVW14" s="85"/>
      <c r="VVX14" s="85"/>
      <c r="VVY14" s="85"/>
      <c r="VVZ14" s="85"/>
      <c r="VWA14" s="85"/>
      <c r="VWB14" s="85"/>
      <c r="VWC14" s="85"/>
      <c r="VWD14" s="85"/>
      <c r="VWE14" s="85"/>
      <c r="VWF14" s="85"/>
      <c r="VWG14" s="85"/>
      <c r="VWH14" s="85"/>
      <c r="VWI14" s="85"/>
      <c r="VWJ14" s="85"/>
      <c r="VWK14" s="85"/>
      <c r="VWL14" s="85"/>
      <c r="VWM14" s="85"/>
      <c r="VWN14" s="85"/>
      <c r="VWO14" s="85"/>
      <c r="VWP14" s="85"/>
      <c r="VWQ14" s="85"/>
      <c r="VWR14" s="85"/>
      <c r="VWS14" s="85"/>
      <c r="VWT14" s="85"/>
      <c r="VWU14" s="85"/>
      <c r="VWV14" s="85"/>
      <c r="VWW14" s="85"/>
      <c r="VWX14" s="85"/>
      <c r="VWY14" s="85"/>
      <c r="VWZ14" s="85"/>
      <c r="VXA14" s="85"/>
      <c r="VXB14" s="85"/>
      <c r="VXC14" s="85"/>
      <c r="VXD14" s="85"/>
      <c r="VXE14" s="85"/>
      <c r="VXF14" s="85"/>
      <c r="VXG14" s="85"/>
      <c r="VXH14" s="85"/>
      <c r="VXI14" s="85"/>
      <c r="VXJ14" s="85"/>
      <c r="VXK14" s="85"/>
      <c r="VXL14" s="85"/>
      <c r="VXM14" s="85"/>
      <c r="VXN14" s="85"/>
      <c r="VXO14" s="85"/>
      <c r="VXP14" s="85"/>
      <c r="VXQ14" s="85"/>
      <c r="VXR14" s="85"/>
      <c r="VXS14" s="85"/>
      <c r="VXT14" s="85"/>
      <c r="VXU14" s="85"/>
      <c r="VXV14" s="85"/>
      <c r="VXW14" s="85"/>
      <c r="VXX14" s="85"/>
      <c r="VXY14" s="85"/>
      <c r="VXZ14" s="85"/>
      <c r="VYA14" s="85"/>
      <c r="VYB14" s="85"/>
      <c r="VYC14" s="85"/>
      <c r="VYD14" s="85"/>
      <c r="VYE14" s="85"/>
      <c r="VYF14" s="85"/>
      <c r="VYG14" s="85"/>
      <c r="VYH14" s="85"/>
      <c r="VYI14" s="85"/>
      <c r="VYJ14" s="85"/>
      <c r="VYK14" s="85"/>
      <c r="VYL14" s="85"/>
      <c r="VYM14" s="85"/>
      <c r="VYN14" s="85"/>
      <c r="VYO14" s="85"/>
      <c r="VYP14" s="85"/>
      <c r="VYQ14" s="85"/>
      <c r="VYR14" s="85"/>
      <c r="VYS14" s="85"/>
      <c r="VYT14" s="85"/>
      <c r="VYU14" s="85"/>
      <c r="VYV14" s="85"/>
      <c r="VYW14" s="85"/>
      <c r="VYX14" s="85"/>
      <c r="VYY14" s="85"/>
      <c r="VYZ14" s="85"/>
      <c r="VZA14" s="85"/>
      <c r="VZB14" s="85"/>
      <c r="VZC14" s="85"/>
      <c r="VZD14" s="85"/>
      <c r="VZE14" s="85"/>
      <c r="VZF14" s="85"/>
      <c r="VZG14" s="85"/>
      <c r="VZH14" s="85"/>
      <c r="VZI14" s="85"/>
      <c r="VZJ14" s="85"/>
      <c r="VZK14" s="85"/>
      <c r="VZL14" s="85"/>
      <c r="VZM14" s="85"/>
      <c r="VZN14" s="85"/>
      <c r="VZO14" s="85"/>
      <c r="VZP14" s="85"/>
      <c r="VZQ14" s="85"/>
      <c r="VZR14" s="85"/>
      <c r="VZS14" s="85"/>
      <c r="VZT14" s="85"/>
      <c r="VZU14" s="85"/>
      <c r="VZV14" s="85"/>
      <c r="VZW14" s="85"/>
      <c r="VZX14" s="85"/>
      <c r="VZY14" s="85"/>
      <c r="VZZ14" s="85"/>
      <c r="WAA14" s="85"/>
      <c r="WAB14" s="85"/>
      <c r="WAC14" s="85"/>
      <c r="WAD14" s="85"/>
      <c r="WAE14" s="85"/>
      <c r="WAF14" s="85"/>
      <c r="WAG14" s="85"/>
      <c r="WAH14" s="85"/>
      <c r="WAI14" s="85"/>
      <c r="WAJ14" s="85"/>
      <c r="WAK14" s="85"/>
      <c r="WAL14" s="85"/>
      <c r="WAM14" s="85"/>
      <c r="WAN14" s="85"/>
      <c r="WAO14" s="85"/>
      <c r="WAP14" s="85"/>
      <c r="WAQ14" s="85"/>
      <c r="WAR14" s="85"/>
      <c r="WAS14" s="85"/>
      <c r="WAT14" s="85"/>
      <c r="WAU14" s="85"/>
      <c r="WAV14" s="85"/>
      <c r="WAW14" s="85"/>
      <c r="WAX14" s="85"/>
      <c r="WAY14" s="85"/>
      <c r="WAZ14" s="85"/>
      <c r="WBA14" s="85"/>
      <c r="WBB14" s="85"/>
      <c r="WBC14" s="85"/>
      <c r="WBD14" s="85"/>
      <c r="WBE14" s="85"/>
      <c r="WBF14" s="85"/>
      <c r="WBG14" s="85"/>
      <c r="WBH14" s="85"/>
      <c r="WBI14" s="85"/>
      <c r="WBJ14" s="85"/>
      <c r="WBK14" s="85"/>
      <c r="WBL14" s="85"/>
      <c r="WBM14" s="85"/>
      <c r="WBN14" s="85"/>
      <c r="WBO14" s="85"/>
      <c r="WBP14" s="85"/>
      <c r="WBQ14" s="85"/>
      <c r="WBR14" s="85"/>
      <c r="WBS14" s="85"/>
      <c r="WBT14" s="85"/>
      <c r="WBU14" s="85"/>
      <c r="WBV14" s="85"/>
      <c r="WBW14" s="85"/>
      <c r="WBX14" s="85"/>
      <c r="WBY14" s="85"/>
      <c r="WBZ14" s="85"/>
      <c r="WCA14" s="85"/>
      <c r="WCB14" s="85"/>
      <c r="WCC14" s="85"/>
      <c r="WCD14" s="85"/>
      <c r="WCE14" s="85"/>
      <c r="WCF14" s="85"/>
      <c r="WCG14" s="85"/>
      <c r="WCH14" s="85"/>
      <c r="WCI14" s="85"/>
      <c r="WCJ14" s="85"/>
      <c r="WCK14" s="85"/>
      <c r="WCL14" s="85"/>
      <c r="WCM14" s="85"/>
      <c r="WCN14" s="85"/>
      <c r="WCO14" s="85"/>
      <c r="WCP14" s="85"/>
      <c r="WCQ14" s="85"/>
      <c r="WCR14" s="85"/>
      <c r="WCS14" s="85"/>
      <c r="WCT14" s="85"/>
      <c r="WCU14" s="85"/>
      <c r="WCV14" s="85"/>
      <c r="WCW14" s="85"/>
      <c r="WCX14" s="85"/>
      <c r="WCY14" s="85"/>
      <c r="WCZ14" s="85"/>
      <c r="WDA14" s="85"/>
      <c r="WDB14" s="85"/>
      <c r="WDC14" s="85"/>
      <c r="WDD14" s="85"/>
      <c r="WDE14" s="85"/>
      <c r="WDF14" s="85"/>
      <c r="WDG14" s="85"/>
      <c r="WDH14" s="85"/>
      <c r="WDI14" s="85"/>
      <c r="WDJ14" s="85"/>
      <c r="WDK14" s="85"/>
      <c r="WDL14" s="85"/>
      <c r="WDM14" s="85"/>
      <c r="WDN14" s="85"/>
      <c r="WDO14" s="85"/>
      <c r="WDP14" s="85"/>
      <c r="WDQ14" s="85"/>
      <c r="WDR14" s="85"/>
      <c r="WDS14" s="85"/>
      <c r="WDT14" s="85"/>
      <c r="WDU14" s="85"/>
      <c r="WDV14" s="85"/>
      <c r="WDW14" s="85"/>
      <c r="WDX14" s="85"/>
      <c r="WDY14" s="85"/>
      <c r="WDZ14" s="85"/>
      <c r="WEA14" s="85"/>
      <c r="WEB14" s="85"/>
      <c r="WEC14" s="85"/>
      <c r="WED14" s="85"/>
      <c r="WEE14" s="85"/>
      <c r="WEF14" s="85"/>
      <c r="WEG14" s="85"/>
      <c r="WEH14" s="85"/>
      <c r="WEI14" s="85"/>
      <c r="WEJ14" s="85"/>
      <c r="WEK14" s="85"/>
      <c r="WEL14" s="85"/>
      <c r="WEM14" s="85"/>
      <c r="WEN14" s="85"/>
      <c r="WEO14" s="85"/>
      <c r="WEP14" s="85"/>
      <c r="WEQ14" s="85"/>
      <c r="WER14" s="85"/>
      <c r="WES14" s="85"/>
      <c r="WET14" s="85"/>
      <c r="WEU14" s="85"/>
      <c r="WEV14" s="85"/>
      <c r="WEW14" s="85"/>
      <c r="WEX14" s="85"/>
      <c r="WEY14" s="85"/>
      <c r="WEZ14" s="85"/>
      <c r="WFA14" s="85"/>
      <c r="WFB14" s="85"/>
      <c r="WFC14" s="85"/>
      <c r="WFD14" s="85"/>
      <c r="WFE14" s="85"/>
      <c r="WFF14" s="85"/>
      <c r="WFG14" s="85"/>
      <c r="WFH14" s="85"/>
      <c r="WFI14" s="85"/>
      <c r="WFJ14" s="85"/>
      <c r="WFK14" s="85"/>
      <c r="WFL14" s="85"/>
      <c r="WFM14" s="85"/>
      <c r="WFN14" s="85"/>
      <c r="WFO14" s="85"/>
      <c r="WFP14" s="85"/>
      <c r="WFQ14" s="85"/>
      <c r="WFR14" s="85"/>
      <c r="WFS14" s="85"/>
      <c r="WFT14" s="85"/>
      <c r="WFU14" s="85"/>
      <c r="WFV14" s="85"/>
      <c r="WFW14" s="85"/>
      <c r="WFX14" s="85"/>
      <c r="WFY14" s="85"/>
      <c r="WFZ14" s="85"/>
      <c r="WGA14" s="85"/>
      <c r="WGB14" s="85"/>
      <c r="WGC14" s="85"/>
      <c r="WGD14" s="85"/>
      <c r="WGE14" s="85"/>
      <c r="WGF14" s="85"/>
      <c r="WGG14" s="85"/>
      <c r="WGH14" s="85"/>
      <c r="WGI14" s="85"/>
      <c r="WGJ14" s="85"/>
      <c r="WGK14" s="85"/>
      <c r="WGL14" s="85"/>
      <c r="WGM14" s="85"/>
      <c r="WGN14" s="85"/>
      <c r="WGO14" s="85"/>
      <c r="WGP14" s="85"/>
      <c r="WGQ14" s="85"/>
      <c r="WGR14" s="85"/>
      <c r="WGS14" s="85"/>
      <c r="WGT14" s="85"/>
      <c r="WGU14" s="85"/>
      <c r="WGV14" s="85"/>
      <c r="WGW14" s="85"/>
      <c r="WGX14" s="85"/>
      <c r="WGY14" s="85"/>
      <c r="WGZ14" s="85"/>
      <c r="WHA14" s="85"/>
      <c r="WHB14" s="85"/>
      <c r="WHC14" s="85"/>
      <c r="WHD14" s="85"/>
      <c r="WHE14" s="85"/>
      <c r="WHF14" s="85"/>
      <c r="WHG14" s="85"/>
      <c r="WHH14" s="85"/>
      <c r="WHI14" s="85"/>
      <c r="WHJ14" s="85"/>
      <c r="WHK14" s="85"/>
      <c r="WHL14" s="85"/>
      <c r="WHM14" s="85"/>
      <c r="WHN14" s="85"/>
      <c r="WHO14" s="85"/>
      <c r="WHP14" s="85"/>
      <c r="WHQ14" s="85"/>
      <c r="WHR14" s="85"/>
      <c r="WHS14" s="85"/>
      <c r="WHT14" s="85"/>
      <c r="WHU14" s="85"/>
      <c r="WHV14" s="85"/>
      <c r="WHW14" s="85"/>
      <c r="WHX14" s="85"/>
      <c r="WHY14" s="85"/>
      <c r="WHZ14" s="85"/>
      <c r="WIA14" s="85"/>
      <c r="WIB14" s="85"/>
      <c r="WIC14" s="85"/>
      <c r="WID14" s="85"/>
      <c r="WIE14" s="85"/>
      <c r="WIF14" s="85"/>
      <c r="WIG14" s="85"/>
      <c r="WIH14" s="85"/>
      <c r="WII14" s="85"/>
      <c r="WIJ14" s="85"/>
      <c r="WIK14" s="85"/>
      <c r="WIL14" s="85"/>
      <c r="WIM14" s="85"/>
      <c r="WIN14" s="85"/>
      <c r="WIO14" s="85"/>
      <c r="WIP14" s="85"/>
      <c r="WIQ14" s="85"/>
      <c r="WIR14" s="85"/>
      <c r="WIS14" s="85"/>
      <c r="WIT14" s="85"/>
      <c r="WIU14" s="85"/>
      <c r="WIV14" s="85"/>
      <c r="WIW14" s="85"/>
      <c r="WIX14" s="85"/>
      <c r="WIY14" s="85"/>
      <c r="WIZ14" s="85"/>
      <c r="WJA14" s="85"/>
      <c r="WJB14" s="85"/>
      <c r="WJC14" s="85"/>
      <c r="WJD14" s="85"/>
      <c r="WJE14" s="85"/>
      <c r="WJF14" s="85"/>
      <c r="WJG14" s="85"/>
      <c r="WJH14" s="85"/>
      <c r="WJI14" s="85"/>
      <c r="WJJ14" s="85"/>
      <c r="WJK14" s="85"/>
      <c r="WJL14" s="85"/>
      <c r="WJM14" s="85"/>
      <c r="WJN14" s="85"/>
      <c r="WJO14" s="85"/>
      <c r="WJP14" s="85"/>
      <c r="WJQ14" s="85"/>
      <c r="WJR14" s="85"/>
      <c r="WJS14" s="85"/>
      <c r="WJT14" s="85"/>
      <c r="WJU14" s="85"/>
      <c r="WJV14" s="85"/>
      <c r="WJW14" s="85"/>
      <c r="WJX14" s="85"/>
      <c r="WJY14" s="85"/>
      <c r="WJZ14" s="85"/>
      <c r="WKA14" s="85"/>
      <c r="WKB14" s="85"/>
      <c r="WKC14" s="85"/>
      <c r="WKD14" s="85"/>
      <c r="WKE14" s="85"/>
      <c r="WKF14" s="85"/>
      <c r="WKG14" s="85"/>
      <c r="WKH14" s="85"/>
      <c r="WKI14" s="85"/>
      <c r="WKJ14" s="85"/>
      <c r="WKK14" s="85"/>
      <c r="WKL14" s="85"/>
      <c r="WKM14" s="85"/>
      <c r="WKN14" s="85"/>
      <c r="WKO14" s="85"/>
      <c r="WKP14" s="85"/>
      <c r="WKQ14" s="85"/>
      <c r="WKR14" s="85"/>
      <c r="WKS14" s="85"/>
      <c r="WKT14" s="85"/>
      <c r="WKU14" s="85"/>
      <c r="WKV14" s="85"/>
      <c r="WKW14" s="85"/>
      <c r="WKX14" s="85"/>
      <c r="WKY14" s="85"/>
      <c r="WKZ14" s="85"/>
      <c r="WLA14" s="85"/>
      <c r="WLB14" s="85"/>
      <c r="WLC14" s="85"/>
      <c r="WLD14" s="85"/>
      <c r="WLE14" s="85"/>
      <c r="WLF14" s="85"/>
      <c r="WLG14" s="85"/>
      <c r="WLH14" s="85"/>
      <c r="WLI14" s="85"/>
      <c r="WLJ14" s="85"/>
      <c r="WLK14" s="85"/>
      <c r="WLL14" s="85"/>
      <c r="WLM14" s="85"/>
      <c r="WLN14" s="85"/>
      <c r="WLO14" s="85"/>
      <c r="WLP14" s="85"/>
      <c r="WLQ14" s="85"/>
      <c r="WLR14" s="85"/>
      <c r="WLS14" s="85"/>
      <c r="WLT14" s="85"/>
      <c r="WLU14" s="85"/>
      <c r="WLV14" s="85"/>
      <c r="WLW14" s="85"/>
      <c r="WLX14" s="85"/>
      <c r="WLY14" s="85"/>
      <c r="WLZ14" s="85"/>
      <c r="WMA14" s="85"/>
      <c r="WMB14" s="85"/>
      <c r="WMC14" s="85"/>
      <c r="WMD14" s="85"/>
      <c r="WME14" s="85"/>
      <c r="WMF14" s="85"/>
      <c r="WMG14" s="85"/>
      <c r="WMH14" s="85"/>
      <c r="WMI14" s="85"/>
      <c r="WMJ14" s="85"/>
      <c r="WMK14" s="85"/>
      <c r="WML14" s="85"/>
      <c r="WMM14" s="85"/>
      <c r="WMN14" s="85"/>
      <c r="WMO14" s="85"/>
      <c r="WMP14" s="85"/>
      <c r="WMQ14" s="85"/>
      <c r="WMR14" s="85"/>
      <c r="WMS14" s="85"/>
      <c r="WMT14" s="85"/>
      <c r="WMU14" s="85"/>
      <c r="WMV14" s="85"/>
      <c r="WMW14" s="85"/>
      <c r="WMX14" s="85"/>
      <c r="WMY14" s="85"/>
      <c r="WMZ14" s="85"/>
      <c r="WNA14" s="85"/>
      <c r="WNB14" s="85"/>
      <c r="WNC14" s="85"/>
      <c r="WND14" s="85"/>
      <c r="WNE14" s="85"/>
      <c r="WNF14" s="85"/>
      <c r="WNG14" s="85"/>
      <c r="WNH14" s="85"/>
      <c r="WNI14" s="85"/>
      <c r="WNJ14" s="85"/>
      <c r="WNK14" s="85"/>
      <c r="WNL14" s="85"/>
      <c r="WNM14" s="85"/>
      <c r="WNN14" s="85"/>
      <c r="WNO14" s="85"/>
      <c r="WNP14" s="85"/>
      <c r="WNQ14" s="85"/>
      <c r="WNR14" s="85"/>
      <c r="WNS14" s="85"/>
      <c r="WNT14" s="85"/>
      <c r="WNU14" s="85"/>
      <c r="WNV14" s="85"/>
      <c r="WNW14" s="85"/>
      <c r="WNX14" s="85"/>
      <c r="WNY14" s="85"/>
      <c r="WNZ14" s="85"/>
      <c r="WOA14" s="85"/>
      <c r="WOB14" s="85"/>
      <c r="WOC14" s="85"/>
      <c r="WOD14" s="85"/>
      <c r="WOE14" s="85"/>
      <c r="WOF14" s="85"/>
      <c r="WOG14" s="85"/>
      <c r="WOH14" s="85"/>
      <c r="WOI14" s="85"/>
      <c r="WOJ14" s="85"/>
      <c r="WOK14" s="85"/>
      <c r="WOL14" s="85"/>
      <c r="WOM14" s="85"/>
      <c r="WON14" s="85"/>
      <c r="WOO14" s="85"/>
      <c r="WOP14" s="85"/>
      <c r="WOQ14" s="85"/>
      <c r="WOR14" s="85"/>
      <c r="WOS14" s="85"/>
      <c r="WOT14" s="85"/>
      <c r="WOU14" s="85"/>
      <c r="WOV14" s="85"/>
      <c r="WOW14" s="85"/>
      <c r="WOX14" s="85"/>
      <c r="WOY14" s="85"/>
      <c r="WOZ14" s="85"/>
      <c r="WPA14" s="85"/>
      <c r="WPB14" s="85"/>
      <c r="WPC14" s="85"/>
      <c r="WPD14" s="85"/>
      <c r="WPE14" s="85"/>
      <c r="WPF14" s="85"/>
      <c r="WPG14" s="85"/>
      <c r="WPH14" s="85"/>
      <c r="WPI14" s="85"/>
      <c r="WPJ14" s="85"/>
      <c r="WPK14" s="85"/>
      <c r="WPL14" s="85"/>
      <c r="WPM14" s="85"/>
      <c r="WPN14" s="85"/>
      <c r="WPO14" s="85"/>
      <c r="WPP14" s="85"/>
      <c r="WPQ14" s="85"/>
      <c r="WPR14" s="85"/>
      <c r="WPS14" s="85"/>
      <c r="WPT14" s="85"/>
      <c r="WPU14" s="85"/>
      <c r="WPV14" s="85"/>
      <c r="WPW14" s="85"/>
      <c r="WPX14" s="85"/>
      <c r="WPY14" s="85"/>
      <c r="WPZ14" s="85"/>
      <c r="WQA14" s="85"/>
      <c r="WQB14" s="85"/>
      <c r="WQC14" s="85"/>
      <c r="WQD14" s="85"/>
      <c r="WQE14" s="85"/>
      <c r="WQF14" s="85"/>
      <c r="WQG14" s="85"/>
      <c r="WQH14" s="85"/>
      <c r="WQI14" s="85"/>
      <c r="WQJ14" s="85"/>
      <c r="WQK14" s="85"/>
      <c r="WQL14" s="85"/>
      <c r="WQM14" s="85"/>
      <c r="WQN14" s="85"/>
      <c r="WQO14" s="85"/>
      <c r="WQP14" s="85"/>
      <c r="WQQ14" s="85"/>
      <c r="WQR14" s="85"/>
      <c r="WQS14" s="85"/>
      <c r="WQT14" s="85"/>
      <c r="WQU14" s="85"/>
      <c r="WQV14" s="85"/>
      <c r="WQW14" s="85"/>
      <c r="WQX14" s="85"/>
      <c r="WQY14" s="85"/>
      <c r="WQZ14" s="85"/>
      <c r="WRA14" s="85"/>
      <c r="WRB14" s="85"/>
      <c r="WRC14" s="85"/>
      <c r="WRD14" s="85"/>
      <c r="WRE14" s="85"/>
      <c r="WRF14" s="85"/>
      <c r="WRG14" s="85"/>
      <c r="WRH14" s="85"/>
      <c r="WRI14" s="85"/>
      <c r="WRJ14" s="85"/>
      <c r="WRK14" s="85"/>
      <c r="WRL14" s="85"/>
      <c r="WRM14" s="85"/>
      <c r="WRN14" s="85"/>
      <c r="WRO14" s="85"/>
      <c r="WRP14" s="85"/>
      <c r="WRQ14" s="85"/>
      <c r="WRR14" s="85"/>
      <c r="WRS14" s="85"/>
      <c r="WRT14" s="85"/>
      <c r="WRU14" s="85"/>
      <c r="WRV14" s="85"/>
      <c r="WRW14" s="85"/>
      <c r="WRX14" s="85"/>
      <c r="WRY14" s="85"/>
      <c r="WRZ14" s="85"/>
      <c r="WSA14" s="85"/>
      <c r="WSB14" s="85"/>
      <c r="WSC14" s="85"/>
      <c r="WSD14" s="85"/>
      <c r="WSE14" s="85"/>
      <c r="WSF14" s="85"/>
      <c r="WSG14" s="85"/>
      <c r="WSH14" s="85"/>
      <c r="WSI14" s="85"/>
      <c r="WSJ14" s="85"/>
      <c r="WSK14" s="85"/>
      <c r="WSL14" s="85"/>
      <c r="WSM14" s="85"/>
      <c r="WSN14" s="85"/>
      <c r="WSO14" s="85"/>
      <c r="WSP14" s="85"/>
      <c r="WSQ14" s="85"/>
      <c r="WSR14" s="85"/>
      <c r="WSS14" s="85"/>
      <c r="WST14" s="85"/>
      <c r="WSU14" s="85"/>
      <c r="WSV14" s="85"/>
      <c r="WSW14" s="85"/>
      <c r="WSX14" s="85"/>
      <c r="WSY14" s="85"/>
      <c r="WSZ14" s="85"/>
      <c r="WTA14" s="85"/>
      <c r="WTB14" s="85"/>
      <c r="WTC14" s="85"/>
      <c r="WTD14" s="85"/>
      <c r="WTE14" s="85"/>
      <c r="WTF14" s="85"/>
      <c r="WTG14" s="85"/>
      <c r="WTH14" s="85"/>
      <c r="WTI14" s="85"/>
      <c r="WTJ14" s="85"/>
      <c r="WTK14" s="85"/>
      <c r="WTL14" s="85"/>
      <c r="WTM14" s="85"/>
      <c r="WTN14" s="85"/>
      <c r="WTO14" s="85"/>
      <c r="WTP14" s="85"/>
      <c r="WTQ14" s="85"/>
      <c r="WTR14" s="85"/>
      <c r="WTS14" s="85"/>
      <c r="WTT14" s="85"/>
      <c r="WTU14" s="85"/>
      <c r="WTV14" s="85"/>
      <c r="WTW14" s="85"/>
      <c r="WTX14" s="85"/>
      <c r="WTY14" s="85"/>
      <c r="WTZ14" s="85"/>
      <c r="WUA14" s="85"/>
      <c r="WUB14" s="85"/>
      <c r="WUC14" s="85"/>
      <c r="WUD14" s="85"/>
      <c r="WUE14" s="85"/>
      <c r="WUF14" s="85"/>
      <c r="WUG14" s="85"/>
      <c r="WUH14" s="85"/>
      <c r="WUI14" s="85"/>
      <c r="WUJ14" s="85"/>
      <c r="WUK14" s="85"/>
      <c r="WUL14" s="85"/>
      <c r="WUM14" s="85"/>
      <c r="WUN14" s="85"/>
      <c r="WUO14" s="85"/>
      <c r="WUP14" s="85"/>
      <c r="WUQ14" s="85"/>
      <c r="WUR14" s="85"/>
      <c r="WUS14" s="85"/>
      <c r="WUT14" s="85"/>
      <c r="WUU14" s="85"/>
      <c r="WUV14" s="85"/>
      <c r="WUW14" s="85"/>
      <c r="WUX14" s="85"/>
      <c r="WUY14" s="85"/>
      <c r="WUZ14" s="85"/>
      <c r="WVA14" s="85"/>
      <c r="WVB14" s="85"/>
      <c r="WVC14" s="85"/>
      <c r="WVD14" s="85"/>
      <c r="WVE14" s="85"/>
      <c r="WVF14" s="85"/>
      <c r="WVG14" s="85"/>
      <c r="WVH14" s="85"/>
      <c r="WVI14" s="85"/>
      <c r="WVJ14" s="85"/>
      <c r="WVK14" s="85"/>
      <c r="WVL14" s="85"/>
      <c r="WVM14" s="85"/>
      <c r="WVN14" s="85"/>
      <c r="WVO14" s="85"/>
      <c r="WVP14" s="85"/>
      <c r="WVQ14" s="85"/>
      <c r="WVR14" s="85"/>
      <c r="WVS14" s="85"/>
      <c r="WVT14" s="85"/>
      <c r="WVU14" s="85"/>
      <c r="WVV14" s="85"/>
      <c r="WVW14" s="85"/>
      <c r="WVX14" s="85"/>
      <c r="WVY14" s="85"/>
      <c r="WVZ14" s="85"/>
      <c r="WWA14" s="85"/>
      <c r="WWB14" s="85"/>
      <c r="WWC14" s="85"/>
      <c r="WWD14" s="85"/>
      <c r="WWE14" s="85"/>
      <c r="WWF14" s="85"/>
      <c r="WWG14" s="85"/>
      <c r="WWH14" s="85"/>
      <c r="WWI14" s="85"/>
      <c r="WWJ14" s="85"/>
      <c r="WWK14" s="85"/>
      <c r="WWL14" s="85"/>
      <c r="WWM14" s="85"/>
      <c r="WWN14" s="85"/>
      <c r="WWO14" s="85"/>
      <c r="WWP14" s="85"/>
      <c r="WWQ14" s="85"/>
      <c r="WWR14" s="85"/>
      <c r="WWS14" s="85"/>
      <c r="WWT14" s="85"/>
      <c r="WWU14" s="85"/>
      <c r="WWV14" s="85"/>
      <c r="WWW14" s="85"/>
      <c r="WWX14" s="85"/>
      <c r="WWY14" s="85"/>
      <c r="WWZ14" s="85"/>
      <c r="WXA14" s="85"/>
      <c r="WXB14" s="85"/>
      <c r="WXC14" s="85"/>
      <c r="WXD14" s="85"/>
      <c r="WXE14" s="85"/>
      <c r="WXF14" s="85"/>
      <c r="WXG14" s="85"/>
      <c r="WXH14" s="85"/>
      <c r="WXI14" s="85"/>
      <c r="WXJ14" s="85"/>
      <c r="WXK14" s="85"/>
      <c r="WXL14" s="85"/>
      <c r="WXM14" s="85"/>
      <c r="WXN14" s="85"/>
      <c r="WXO14" s="85"/>
      <c r="WXP14" s="85"/>
      <c r="WXQ14" s="85"/>
      <c r="WXR14" s="85"/>
      <c r="WXS14" s="85"/>
      <c r="WXT14" s="85"/>
      <c r="WXU14" s="85"/>
      <c r="WXV14" s="85"/>
      <c r="WXW14" s="85"/>
      <c r="WXX14" s="85"/>
      <c r="WXY14" s="85"/>
      <c r="WXZ14" s="85"/>
      <c r="WYA14" s="85"/>
      <c r="WYB14" s="85"/>
      <c r="WYC14" s="85"/>
      <c r="WYD14" s="85"/>
      <c r="WYE14" s="85"/>
      <c r="WYF14" s="85"/>
      <c r="WYG14" s="85"/>
      <c r="WYH14" s="85"/>
      <c r="WYI14" s="85"/>
      <c r="WYJ14" s="85"/>
      <c r="WYK14" s="85"/>
      <c r="WYL14" s="85"/>
      <c r="WYM14" s="85"/>
      <c r="WYN14" s="85"/>
      <c r="WYO14" s="85"/>
      <c r="WYP14" s="85"/>
      <c r="WYQ14" s="85"/>
      <c r="WYR14" s="85"/>
      <c r="WYS14" s="85"/>
      <c r="WYT14" s="85"/>
      <c r="WYU14" s="85"/>
      <c r="WYV14" s="85"/>
      <c r="WYW14" s="85"/>
      <c r="WYX14" s="85"/>
      <c r="WYY14" s="85"/>
      <c r="WYZ14" s="85"/>
      <c r="WZA14" s="85"/>
      <c r="WZB14" s="85"/>
      <c r="WZC14" s="85"/>
      <c r="WZD14" s="85"/>
      <c r="WZE14" s="85"/>
      <c r="WZF14" s="85"/>
      <c r="WZG14" s="85"/>
      <c r="WZH14" s="85"/>
      <c r="WZI14" s="85"/>
      <c r="WZJ14" s="85"/>
      <c r="WZK14" s="85"/>
      <c r="WZL14" s="85"/>
      <c r="WZM14" s="85"/>
      <c r="WZN14" s="85"/>
      <c r="WZO14" s="85"/>
      <c r="WZP14" s="85"/>
      <c r="WZQ14" s="85"/>
      <c r="WZR14" s="85"/>
      <c r="WZS14" s="85"/>
      <c r="WZT14" s="85"/>
      <c r="WZU14" s="85"/>
      <c r="WZV14" s="85"/>
      <c r="WZW14" s="85"/>
      <c r="WZX14" s="85"/>
      <c r="WZY14" s="85"/>
      <c r="WZZ14" s="85"/>
      <c r="XAA14" s="85"/>
      <c r="XAB14" s="85"/>
      <c r="XAC14" s="85"/>
      <c r="XAD14" s="85"/>
      <c r="XAE14" s="85"/>
      <c r="XAF14" s="85"/>
      <c r="XAG14" s="85"/>
      <c r="XAH14" s="85"/>
      <c r="XAI14" s="85"/>
      <c r="XAJ14" s="85"/>
      <c r="XAK14" s="85"/>
      <c r="XAL14" s="85"/>
      <c r="XAM14" s="85"/>
      <c r="XAN14" s="85"/>
      <c r="XAO14" s="85"/>
      <c r="XAP14" s="85"/>
      <c r="XAQ14" s="85"/>
      <c r="XAR14" s="85"/>
      <c r="XAS14" s="85"/>
      <c r="XAT14" s="85"/>
      <c r="XAU14" s="85"/>
      <c r="XAV14" s="85"/>
      <c r="XAW14" s="85"/>
      <c r="XAX14" s="85"/>
      <c r="XAY14" s="85"/>
      <c r="XAZ14" s="85"/>
      <c r="XBA14" s="85"/>
      <c r="XBB14" s="85"/>
      <c r="XBC14" s="85"/>
      <c r="XBD14" s="85"/>
      <c r="XBE14" s="85"/>
      <c r="XBF14" s="85"/>
      <c r="XBG14" s="85"/>
      <c r="XBH14" s="85"/>
      <c r="XBI14" s="85"/>
      <c r="XBJ14" s="85"/>
      <c r="XBK14" s="85"/>
      <c r="XBL14" s="85"/>
      <c r="XBM14" s="85"/>
      <c r="XBN14" s="85"/>
      <c r="XBO14" s="85"/>
      <c r="XBP14" s="85"/>
      <c r="XBQ14" s="85"/>
      <c r="XBR14" s="85"/>
      <c r="XBS14" s="85"/>
      <c r="XBT14" s="85"/>
      <c r="XBU14" s="85"/>
      <c r="XBV14" s="85"/>
      <c r="XBW14" s="85"/>
      <c r="XBX14" s="85"/>
      <c r="XBY14" s="85"/>
      <c r="XBZ14" s="85"/>
      <c r="XCA14" s="85"/>
      <c r="XCB14" s="85"/>
      <c r="XCC14" s="85"/>
      <c r="XCD14" s="85"/>
      <c r="XCE14" s="85"/>
      <c r="XCF14" s="85"/>
      <c r="XCG14" s="85"/>
      <c r="XCH14" s="85"/>
      <c r="XCI14" s="85"/>
      <c r="XCJ14" s="85"/>
      <c r="XCK14" s="85"/>
      <c r="XCL14" s="85"/>
      <c r="XCM14" s="85"/>
      <c r="XCN14" s="85"/>
      <c r="XCO14" s="85"/>
      <c r="XCP14" s="85"/>
      <c r="XCQ14" s="85"/>
      <c r="XCR14" s="85"/>
      <c r="XCS14" s="85"/>
      <c r="XCT14" s="85"/>
      <c r="XCU14" s="85"/>
      <c r="XCV14" s="85"/>
      <c r="XCW14" s="85"/>
      <c r="XCX14" s="85"/>
      <c r="XCY14" s="85"/>
      <c r="XCZ14" s="85"/>
      <c r="XDA14" s="85"/>
      <c r="XDB14" s="85"/>
      <c r="XDC14" s="85"/>
      <c r="XDD14" s="85"/>
      <c r="XDE14" s="85"/>
      <c r="XDF14" s="85"/>
      <c r="XDG14" s="85"/>
      <c r="XDH14" s="85"/>
      <c r="XDI14" s="85"/>
      <c r="XDJ14" s="85"/>
      <c r="XDK14" s="85"/>
      <c r="XDL14" s="85"/>
      <c r="XDM14" s="85"/>
      <c r="XDN14" s="85"/>
      <c r="XDO14" s="85"/>
      <c r="XDP14" s="85"/>
      <c r="XDQ14" s="85"/>
      <c r="XDR14" s="85"/>
      <c r="XDS14" s="85"/>
      <c r="XDT14" s="85"/>
      <c r="XDU14" s="85"/>
      <c r="XDV14" s="85"/>
      <c r="XDW14" s="85"/>
      <c r="XDX14" s="85"/>
      <c r="XDY14" s="85"/>
      <c r="XDZ14" s="85"/>
      <c r="XEA14" s="85"/>
      <c r="XEB14" s="85"/>
      <c r="XEC14" s="85"/>
      <c r="XED14" s="85"/>
      <c r="XEE14" s="85"/>
      <c r="XEF14" s="85"/>
      <c r="XEG14" s="85"/>
      <c r="XEH14" s="85"/>
      <c r="XEI14" s="85"/>
      <c r="XEJ14" s="85"/>
    </row>
    <row r="15" spans="1:16364" ht="99" hidden="1" customHeight="1" x14ac:dyDescent="0.2">
      <c r="A15" s="284" t="s">
        <v>39</v>
      </c>
      <c r="B15" s="285" t="str">
        <f>IFERROR((VLOOKUP(A15,'Mapa de Proceso'!$C$12:$G$31,5,0)),0)</f>
        <v>f</v>
      </c>
      <c r="C15" s="285">
        <v>1</v>
      </c>
      <c r="D15" s="286" t="str">
        <f t="shared" si="0"/>
        <v>f1</v>
      </c>
      <c r="E15" s="218" t="s">
        <v>133</v>
      </c>
      <c r="F15" s="218"/>
      <c r="G15" s="287" t="s">
        <v>518</v>
      </c>
      <c r="H15" s="354" t="s">
        <v>519</v>
      </c>
      <c r="I15" s="288" t="s">
        <v>127</v>
      </c>
      <c r="J15" s="287" t="s">
        <v>520</v>
      </c>
      <c r="K15" s="183">
        <v>365</v>
      </c>
      <c r="L15" s="185">
        <v>0</v>
      </c>
      <c r="M15" s="186" t="s">
        <v>141</v>
      </c>
      <c r="N15" s="80">
        <f t="shared" si="1"/>
        <v>0</v>
      </c>
      <c r="O15" s="80">
        <f t="shared" si="2"/>
        <v>1</v>
      </c>
      <c r="P15" s="80" cm="1">
        <f t="array" ref="P15">_xlfn.IFS($K15=0,0,AND($K15&gt;0,$K15&lt;=2),20%,AND($K15&gt;2,$K15&lt;=24),40%,AND($K15&gt;24,$K15&lt;=60),60%,AND($K15&gt;60,$K15&lt;=360),80%,$K15&gt;360,100%)</f>
        <v>1</v>
      </c>
      <c r="Q15" s="80">
        <f t="shared" si="3"/>
        <v>1</v>
      </c>
      <c r="R15" s="289">
        <f t="shared" si="4"/>
        <v>25</v>
      </c>
      <c r="S15" s="290" t="str" cm="1">
        <f t="array" ref="S15">IFERROR((_xlfn.IFS(R15=1,"BAJA",R15=2,"BAJA",R15=6,"BAJA",R15=3,"MODERADA",R15=7,"MODERADA",R15=8,"MODERADA",R15=11,"MODERADA",R15=12,"MODERADA",R15=13,"MODERADA",R15=16,"MODERADA",R15=17,"MODERADA",R15=21,"MODERADA",R15=22,"MODERADA",R15=4,"ALTA",R15=9,"ALTA",R15=14,"ALTA",R15=18,"ALTA",R15=19,"ALTA",R15=23,"ALTA",R15=24,"ALTA",R15=5,"EXTREMA",R15=10,"EXTREMA",R15=15,"EXTREMA",R15=20,"EXTREMA",R15=25,"EXTREMA")),0)</f>
        <v>EXTREMA</v>
      </c>
      <c r="T15" s="291" cm="1">
        <f t="array" ref="T15">IFERROR((MIN(IF('Matriz de Controles'!$A$8:$A$10000='Matriz de Riesgos'!#REF!,'Matriz de Controles'!$W$8:$W$10000))),0)</f>
        <v>0</v>
      </c>
      <c r="U15" s="291" cm="1">
        <f t="array" ref="U15">IFERROR((MIN(IF('Matriz de Controles'!$A$8:$A$10000='Matriz de Riesgos'!#REF!,'Matriz de Controles'!$Z$8:$Z$10000))),0)</f>
        <v>0</v>
      </c>
      <c r="V15" s="291" t="e" cm="1">
        <f t="array" aca="1" ref="V15" ca="1">_xlfn.IFS(T15=0,0,AND(T15&gt;0%,T15&lt;=20%),20%,AND(T15&gt;20%,T15&lt;=40%),40%,AND(T15&gt;40%,T15&lt;=60%),60%,AND(T15&gt;60%,T15&lt;=80%),80%,AND(T15&gt;80%,T15&lt;=100%),100%)</f>
        <v>#NAME?</v>
      </c>
      <c r="W15" s="291" t="e" cm="1">
        <f t="array" aca="1" ref="W15" ca="1">_xlfn.IFS(U15=0,0,AND(U15&gt;=0%,U15&lt;=20%),20%,AND(U15&gt;20%,U15&lt;=40%),40%,AND(U15&gt;40%,U15&lt;=60%),60%,AND(U15&gt;60%,U15&lt;=80%),80%,AND(76&gt;80%,U15&lt;=100%),100%)</f>
        <v>#NAME?</v>
      </c>
      <c r="X15" s="292" t="e">
        <f t="shared" ca="1" si="5"/>
        <v>#NAME?</v>
      </c>
      <c r="Y15" s="290" cm="1">
        <f t="array" aca="1" ref="Y15" ca="1">IFERROR((_xlfn.IFS(X15=1,"BAJA",X15=2,"BAJA",X15=6,"BAJA",X15=3,"MODERADA",X15=7,"MODERADA",X15=8,"MODERADA",X15=11,"MODERADA",X15=12,"MODERADA",X15=13,"MODERADA",X15=16,"MODERADA",X15=17,"MODERADA",X15=21,"MODERADA",X15=22,"MODERADA",X15=4,"ALTA",X15=9,"ALTA",X15=14,"ALTA",X15=18,"ALTA",X15=19,"ALTA",X15=23,"ALTA",X15=24,"ALTA",X15=5,"EXTREMA",X15=10,"EXTREMA",X15=15,"EXTREMA",X15=20,"EXTREMA",X15=25,"EXTREMA")),0)</f>
        <v>0</v>
      </c>
      <c r="Z15" s="293" cm="1">
        <f t="array" aca="1" ref="Z15" ca="1">IFERROR((_xlfn.IFS(Y15="BAJA","ACEPTAR",Y15="MODERADA","ACEPTAR/REDUCIR(OPCIONAL)",Y15="ALTA","REDUCIR",Y15="EXTREMA","REDUCIR/EVITAR")),0)</f>
        <v>0</v>
      </c>
      <c r="AA15" s="294" t="s">
        <v>129</v>
      </c>
      <c r="AB15" s="295" t="s">
        <v>1069</v>
      </c>
      <c r="AC15" s="295" t="s">
        <v>1069</v>
      </c>
      <c r="AD15" s="295" t="s">
        <v>1069</v>
      </c>
      <c r="AE15" s="295" t="s">
        <v>1068</v>
      </c>
      <c r="AF15" s="295" t="s">
        <v>1068</v>
      </c>
      <c r="AG15" s="295" t="s">
        <v>1069</v>
      </c>
      <c r="AH15" s="296" t="s">
        <v>1156</v>
      </c>
      <c r="AI15" s="297" t="s">
        <v>1157</v>
      </c>
      <c r="AJ15" s="297" t="s">
        <v>1178</v>
      </c>
      <c r="AK15" s="273"/>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c r="AVZ15" s="85"/>
      <c r="AWA15" s="85"/>
      <c r="AWB15" s="85"/>
      <c r="AWC15" s="85"/>
      <c r="AWD15" s="85"/>
      <c r="AWE15" s="85"/>
      <c r="AWF15" s="85"/>
      <c r="AWG15" s="85"/>
      <c r="AWH15" s="85"/>
      <c r="AWI15" s="85"/>
      <c r="AWJ15" s="85"/>
      <c r="AWK15" s="85"/>
      <c r="AWL15" s="85"/>
      <c r="AWM15" s="85"/>
      <c r="AWN15" s="85"/>
      <c r="AWO15" s="85"/>
      <c r="AWP15" s="85"/>
      <c r="AWQ15" s="85"/>
      <c r="AWR15" s="85"/>
      <c r="AWS15" s="85"/>
      <c r="AWT15" s="85"/>
      <c r="AWU15" s="85"/>
      <c r="AWV15" s="85"/>
      <c r="AWW15" s="85"/>
      <c r="AWX15" s="85"/>
      <c r="AWY15" s="85"/>
      <c r="AWZ15" s="85"/>
      <c r="AXA15" s="85"/>
      <c r="AXB15" s="85"/>
      <c r="AXC15" s="85"/>
      <c r="AXD15" s="85"/>
      <c r="AXE15" s="85"/>
      <c r="AXF15" s="85"/>
      <c r="AXG15" s="85"/>
      <c r="AXH15" s="85"/>
      <c r="AXI15" s="85"/>
      <c r="AXJ15" s="85"/>
      <c r="AXK15" s="85"/>
      <c r="AXL15" s="85"/>
      <c r="AXM15" s="85"/>
      <c r="AXN15" s="85"/>
      <c r="AXO15" s="85"/>
      <c r="AXP15" s="85"/>
      <c r="AXQ15" s="85"/>
      <c r="AXR15" s="85"/>
      <c r="AXS15" s="85"/>
      <c r="AXT15" s="85"/>
      <c r="AXU15" s="85"/>
      <c r="AXV15" s="85"/>
      <c r="AXW15" s="85"/>
      <c r="AXX15" s="85"/>
      <c r="AXY15" s="85"/>
      <c r="AXZ15" s="85"/>
      <c r="AYA15" s="85"/>
      <c r="AYB15" s="85"/>
      <c r="AYC15" s="85"/>
      <c r="AYD15" s="85"/>
      <c r="AYE15" s="85"/>
      <c r="AYF15" s="85"/>
      <c r="AYG15" s="85"/>
      <c r="AYH15" s="85"/>
      <c r="AYI15" s="85"/>
      <c r="AYJ15" s="85"/>
      <c r="AYK15" s="85"/>
      <c r="AYL15" s="85"/>
      <c r="AYM15" s="85"/>
      <c r="AYN15" s="85"/>
      <c r="AYO15" s="85"/>
      <c r="AYP15" s="85"/>
      <c r="AYQ15" s="85"/>
      <c r="AYR15" s="85"/>
      <c r="AYS15" s="85"/>
      <c r="AYT15" s="85"/>
      <c r="AYU15" s="85"/>
      <c r="AYV15" s="85"/>
      <c r="AYW15" s="85"/>
      <c r="AYX15" s="85"/>
      <c r="AYY15" s="85"/>
      <c r="AYZ15" s="85"/>
      <c r="AZA15" s="85"/>
      <c r="AZB15" s="85"/>
      <c r="AZC15" s="85"/>
      <c r="AZD15" s="85"/>
      <c r="AZE15" s="85"/>
      <c r="AZF15" s="85"/>
      <c r="AZG15" s="85"/>
      <c r="AZH15" s="85"/>
      <c r="AZI15" s="85"/>
      <c r="AZJ15" s="85"/>
      <c r="AZK15" s="85"/>
      <c r="AZL15" s="85"/>
      <c r="AZM15" s="85"/>
      <c r="AZN15" s="85"/>
      <c r="AZO15" s="85"/>
      <c r="AZP15" s="85"/>
      <c r="AZQ15" s="85"/>
      <c r="AZR15" s="85"/>
      <c r="AZS15" s="85"/>
      <c r="AZT15" s="85"/>
      <c r="AZU15" s="85"/>
      <c r="AZV15" s="85"/>
      <c r="AZW15" s="85"/>
      <c r="AZX15" s="85"/>
      <c r="AZY15" s="85"/>
      <c r="AZZ15" s="85"/>
      <c r="BAA15" s="85"/>
      <c r="BAB15" s="85"/>
      <c r="BAC15" s="85"/>
      <c r="BAD15" s="85"/>
      <c r="BAE15" s="85"/>
      <c r="BAF15" s="85"/>
      <c r="BAG15" s="85"/>
      <c r="BAH15" s="85"/>
      <c r="BAI15" s="85"/>
      <c r="BAJ15" s="85"/>
      <c r="BAK15" s="85"/>
      <c r="BAL15" s="85"/>
      <c r="BAM15" s="85"/>
      <c r="BAN15" s="85"/>
      <c r="BAO15" s="85"/>
      <c r="BAP15" s="85"/>
      <c r="BAQ15" s="85"/>
      <c r="BAR15" s="85"/>
      <c r="BAS15" s="85"/>
      <c r="BAT15" s="85"/>
      <c r="BAU15" s="85"/>
      <c r="BAV15" s="85"/>
      <c r="BAW15" s="85"/>
      <c r="BAX15" s="85"/>
      <c r="BAY15" s="85"/>
      <c r="BAZ15" s="85"/>
      <c r="BBA15" s="85"/>
      <c r="BBB15" s="85"/>
      <c r="BBC15" s="85"/>
      <c r="BBD15" s="85"/>
      <c r="BBE15" s="85"/>
      <c r="BBF15" s="85"/>
      <c r="BBG15" s="85"/>
      <c r="BBH15" s="85"/>
      <c r="BBI15" s="85"/>
      <c r="BBJ15" s="85"/>
      <c r="BBK15" s="85"/>
      <c r="BBL15" s="85"/>
      <c r="BBM15" s="85"/>
      <c r="BBN15" s="85"/>
      <c r="BBO15" s="85"/>
      <c r="BBP15" s="85"/>
      <c r="BBQ15" s="85"/>
      <c r="BBR15" s="85"/>
      <c r="BBS15" s="85"/>
      <c r="BBT15" s="85"/>
      <c r="BBU15" s="85"/>
      <c r="BBV15" s="85"/>
      <c r="BBW15" s="85"/>
      <c r="BBX15" s="85"/>
      <c r="BBY15" s="85"/>
      <c r="BBZ15" s="85"/>
      <c r="BCA15" s="85"/>
      <c r="BCB15" s="85"/>
      <c r="BCC15" s="85"/>
      <c r="BCD15" s="85"/>
      <c r="BCE15" s="85"/>
      <c r="BCF15" s="85"/>
      <c r="BCG15" s="85"/>
      <c r="BCH15" s="85"/>
      <c r="BCI15" s="85"/>
      <c r="BCJ15" s="85"/>
      <c r="BCK15" s="85"/>
      <c r="BCL15" s="85"/>
      <c r="BCM15" s="85"/>
      <c r="BCN15" s="85"/>
      <c r="BCO15" s="85"/>
      <c r="BCP15" s="85"/>
      <c r="BCQ15" s="85"/>
      <c r="BCR15" s="85"/>
      <c r="BCS15" s="85"/>
      <c r="BCT15" s="85"/>
      <c r="BCU15" s="85"/>
      <c r="BCV15" s="85"/>
      <c r="BCW15" s="85"/>
      <c r="BCX15" s="85"/>
      <c r="BCY15" s="85"/>
      <c r="BCZ15" s="85"/>
      <c r="BDA15" s="85"/>
      <c r="BDB15" s="85"/>
      <c r="BDC15" s="85"/>
      <c r="BDD15" s="85"/>
      <c r="BDE15" s="85"/>
      <c r="BDF15" s="85"/>
      <c r="BDG15" s="85"/>
      <c r="BDH15" s="85"/>
      <c r="BDI15" s="85"/>
      <c r="BDJ15" s="85"/>
      <c r="BDK15" s="85"/>
      <c r="BDL15" s="85"/>
      <c r="BDM15" s="85"/>
      <c r="BDN15" s="85"/>
      <c r="BDO15" s="85"/>
      <c r="BDP15" s="85"/>
      <c r="BDQ15" s="85"/>
      <c r="BDR15" s="85"/>
      <c r="BDS15" s="85"/>
      <c r="BDT15" s="85"/>
      <c r="BDU15" s="85"/>
      <c r="BDV15" s="85"/>
      <c r="BDW15" s="85"/>
      <c r="BDX15" s="85"/>
      <c r="BDY15" s="85"/>
      <c r="BDZ15" s="85"/>
      <c r="BEA15" s="85"/>
      <c r="BEB15" s="85"/>
      <c r="BEC15" s="85"/>
      <c r="BED15" s="85"/>
      <c r="BEE15" s="85"/>
      <c r="BEF15" s="85"/>
      <c r="BEG15" s="85"/>
      <c r="BEH15" s="85"/>
      <c r="BEI15" s="85"/>
      <c r="BEJ15" s="85"/>
      <c r="BEK15" s="85"/>
      <c r="BEL15" s="85"/>
      <c r="BEM15" s="85"/>
      <c r="BEN15" s="85"/>
      <c r="BEO15" s="85"/>
      <c r="BEP15" s="85"/>
      <c r="BEQ15" s="85"/>
      <c r="BER15" s="85"/>
      <c r="BES15" s="85"/>
      <c r="BET15" s="85"/>
      <c r="BEU15" s="85"/>
      <c r="BEV15" s="85"/>
      <c r="BEW15" s="85"/>
      <c r="BEX15" s="85"/>
      <c r="BEY15" s="85"/>
      <c r="BEZ15" s="85"/>
      <c r="BFA15" s="85"/>
      <c r="BFB15" s="85"/>
      <c r="BFC15" s="85"/>
      <c r="BFD15" s="85"/>
      <c r="BFE15" s="85"/>
      <c r="BFF15" s="85"/>
      <c r="BFG15" s="85"/>
      <c r="BFH15" s="85"/>
      <c r="BFI15" s="85"/>
      <c r="BFJ15" s="85"/>
      <c r="BFK15" s="85"/>
      <c r="BFL15" s="85"/>
      <c r="BFM15" s="85"/>
      <c r="BFN15" s="85"/>
      <c r="BFO15" s="85"/>
      <c r="BFP15" s="85"/>
      <c r="BFQ15" s="85"/>
      <c r="BFR15" s="85"/>
      <c r="BFS15" s="85"/>
      <c r="BFT15" s="85"/>
      <c r="BFU15" s="85"/>
      <c r="BFV15" s="85"/>
      <c r="BFW15" s="85"/>
      <c r="BFX15" s="85"/>
      <c r="BFY15" s="85"/>
      <c r="BFZ15" s="85"/>
      <c r="BGA15" s="85"/>
      <c r="BGB15" s="85"/>
      <c r="BGC15" s="85"/>
      <c r="BGD15" s="85"/>
      <c r="BGE15" s="85"/>
      <c r="BGF15" s="85"/>
      <c r="BGG15" s="85"/>
      <c r="BGH15" s="85"/>
      <c r="BGI15" s="85"/>
      <c r="BGJ15" s="85"/>
      <c r="BGK15" s="85"/>
      <c r="BGL15" s="85"/>
      <c r="BGM15" s="85"/>
      <c r="BGN15" s="85"/>
      <c r="BGO15" s="85"/>
      <c r="BGP15" s="85"/>
      <c r="BGQ15" s="85"/>
      <c r="BGR15" s="85"/>
      <c r="BGS15" s="85"/>
      <c r="BGT15" s="85"/>
      <c r="BGU15" s="85"/>
      <c r="BGV15" s="85"/>
      <c r="BGW15" s="85"/>
      <c r="BGX15" s="85"/>
      <c r="BGY15" s="85"/>
      <c r="BGZ15" s="85"/>
      <c r="BHA15" s="85"/>
      <c r="BHB15" s="85"/>
      <c r="BHC15" s="85"/>
      <c r="BHD15" s="85"/>
      <c r="BHE15" s="85"/>
      <c r="BHF15" s="85"/>
      <c r="BHG15" s="85"/>
      <c r="BHH15" s="85"/>
      <c r="BHI15" s="85"/>
      <c r="BHJ15" s="85"/>
      <c r="BHK15" s="85"/>
      <c r="BHL15" s="85"/>
      <c r="BHM15" s="85"/>
      <c r="BHN15" s="85"/>
      <c r="BHO15" s="85"/>
      <c r="BHP15" s="85"/>
      <c r="BHQ15" s="85"/>
      <c r="BHR15" s="85"/>
      <c r="BHS15" s="85"/>
      <c r="BHT15" s="85"/>
      <c r="BHU15" s="85"/>
      <c r="BHV15" s="85"/>
      <c r="BHW15" s="85"/>
      <c r="BHX15" s="85"/>
      <c r="BHY15" s="85"/>
      <c r="BHZ15" s="85"/>
      <c r="BIA15" s="85"/>
      <c r="BIB15" s="85"/>
      <c r="BIC15" s="85"/>
      <c r="BID15" s="85"/>
      <c r="BIE15" s="85"/>
      <c r="BIF15" s="85"/>
      <c r="BIG15" s="85"/>
      <c r="BIH15" s="85"/>
      <c r="BII15" s="85"/>
      <c r="BIJ15" s="85"/>
      <c r="BIK15" s="85"/>
      <c r="BIL15" s="85"/>
      <c r="BIM15" s="85"/>
      <c r="BIN15" s="85"/>
      <c r="BIO15" s="85"/>
      <c r="BIP15" s="85"/>
      <c r="BIQ15" s="85"/>
      <c r="BIR15" s="85"/>
      <c r="BIS15" s="85"/>
      <c r="BIT15" s="85"/>
      <c r="BIU15" s="85"/>
      <c r="BIV15" s="85"/>
      <c r="BIW15" s="85"/>
      <c r="BIX15" s="85"/>
      <c r="BIY15" s="85"/>
      <c r="BIZ15" s="85"/>
      <c r="BJA15" s="85"/>
      <c r="BJB15" s="85"/>
      <c r="BJC15" s="85"/>
      <c r="BJD15" s="85"/>
      <c r="BJE15" s="85"/>
      <c r="BJF15" s="85"/>
      <c r="BJG15" s="85"/>
      <c r="BJH15" s="85"/>
      <c r="BJI15" s="85"/>
      <c r="BJJ15" s="85"/>
      <c r="BJK15" s="85"/>
      <c r="BJL15" s="85"/>
      <c r="BJM15" s="85"/>
      <c r="BJN15" s="85"/>
      <c r="BJO15" s="85"/>
      <c r="BJP15" s="85"/>
      <c r="BJQ15" s="85"/>
      <c r="BJR15" s="85"/>
      <c r="BJS15" s="85"/>
      <c r="BJT15" s="85"/>
      <c r="BJU15" s="85"/>
      <c r="BJV15" s="85"/>
      <c r="BJW15" s="85"/>
      <c r="BJX15" s="85"/>
      <c r="BJY15" s="85"/>
      <c r="BJZ15" s="85"/>
      <c r="BKA15" s="85"/>
      <c r="BKB15" s="85"/>
      <c r="BKC15" s="85"/>
      <c r="BKD15" s="85"/>
      <c r="BKE15" s="85"/>
      <c r="BKF15" s="85"/>
      <c r="BKG15" s="85"/>
      <c r="BKH15" s="85"/>
      <c r="BKI15" s="85"/>
      <c r="BKJ15" s="85"/>
      <c r="BKK15" s="85"/>
      <c r="BKL15" s="85"/>
      <c r="BKM15" s="85"/>
      <c r="BKN15" s="85"/>
      <c r="BKO15" s="85"/>
      <c r="BKP15" s="85"/>
      <c r="BKQ15" s="85"/>
      <c r="BKR15" s="85"/>
      <c r="BKS15" s="85"/>
      <c r="BKT15" s="85"/>
      <c r="BKU15" s="85"/>
      <c r="BKV15" s="85"/>
      <c r="BKW15" s="85"/>
      <c r="BKX15" s="85"/>
      <c r="BKY15" s="85"/>
      <c r="BKZ15" s="85"/>
      <c r="BLA15" s="85"/>
      <c r="BLB15" s="85"/>
      <c r="BLC15" s="85"/>
      <c r="BLD15" s="85"/>
      <c r="BLE15" s="85"/>
      <c r="BLF15" s="85"/>
      <c r="BLG15" s="85"/>
      <c r="BLH15" s="85"/>
      <c r="BLI15" s="85"/>
      <c r="BLJ15" s="85"/>
      <c r="BLK15" s="85"/>
      <c r="BLL15" s="85"/>
      <c r="BLM15" s="85"/>
      <c r="BLN15" s="85"/>
      <c r="BLO15" s="85"/>
      <c r="BLP15" s="85"/>
      <c r="BLQ15" s="85"/>
      <c r="BLR15" s="85"/>
      <c r="BLS15" s="85"/>
      <c r="BLT15" s="85"/>
      <c r="BLU15" s="85"/>
      <c r="BLV15" s="85"/>
      <c r="BLW15" s="85"/>
      <c r="BLX15" s="85"/>
      <c r="BLY15" s="85"/>
      <c r="BLZ15" s="85"/>
      <c r="BMA15" s="85"/>
      <c r="BMB15" s="85"/>
      <c r="BMC15" s="85"/>
      <c r="BMD15" s="85"/>
      <c r="BME15" s="85"/>
      <c r="BMF15" s="85"/>
      <c r="BMG15" s="85"/>
      <c r="BMH15" s="85"/>
      <c r="BMI15" s="85"/>
      <c r="BMJ15" s="85"/>
      <c r="BMK15" s="85"/>
      <c r="BML15" s="85"/>
      <c r="BMM15" s="85"/>
      <c r="BMN15" s="85"/>
      <c r="BMO15" s="85"/>
      <c r="BMP15" s="85"/>
      <c r="BMQ15" s="85"/>
      <c r="BMR15" s="85"/>
      <c r="BMS15" s="85"/>
      <c r="BMT15" s="85"/>
      <c r="BMU15" s="85"/>
      <c r="BMV15" s="85"/>
      <c r="BMW15" s="85"/>
      <c r="BMX15" s="85"/>
      <c r="BMY15" s="85"/>
      <c r="BMZ15" s="85"/>
      <c r="BNA15" s="85"/>
      <c r="BNB15" s="85"/>
      <c r="BNC15" s="85"/>
      <c r="BND15" s="85"/>
      <c r="BNE15" s="85"/>
      <c r="BNF15" s="85"/>
      <c r="BNG15" s="85"/>
      <c r="BNH15" s="85"/>
      <c r="BNI15" s="85"/>
      <c r="BNJ15" s="85"/>
      <c r="BNK15" s="85"/>
      <c r="BNL15" s="85"/>
      <c r="BNM15" s="85"/>
      <c r="BNN15" s="85"/>
      <c r="BNO15" s="85"/>
      <c r="BNP15" s="85"/>
      <c r="BNQ15" s="85"/>
      <c r="BNR15" s="85"/>
      <c r="BNS15" s="85"/>
      <c r="BNT15" s="85"/>
      <c r="BNU15" s="85"/>
      <c r="BNV15" s="85"/>
      <c r="BNW15" s="85"/>
      <c r="BNX15" s="85"/>
      <c r="BNY15" s="85"/>
      <c r="BNZ15" s="85"/>
      <c r="BOA15" s="85"/>
      <c r="BOB15" s="85"/>
      <c r="BOC15" s="85"/>
      <c r="BOD15" s="85"/>
      <c r="BOE15" s="85"/>
      <c r="BOF15" s="85"/>
      <c r="BOG15" s="85"/>
      <c r="BOH15" s="85"/>
      <c r="BOI15" s="85"/>
      <c r="BOJ15" s="85"/>
      <c r="BOK15" s="85"/>
      <c r="BOL15" s="85"/>
      <c r="BOM15" s="85"/>
      <c r="BON15" s="85"/>
      <c r="BOO15" s="85"/>
      <c r="BOP15" s="85"/>
      <c r="BOQ15" s="85"/>
      <c r="BOR15" s="85"/>
      <c r="BOS15" s="85"/>
      <c r="BOT15" s="85"/>
      <c r="BOU15" s="85"/>
      <c r="BOV15" s="85"/>
      <c r="BOW15" s="85"/>
      <c r="BOX15" s="85"/>
      <c r="BOY15" s="85"/>
      <c r="BOZ15" s="85"/>
      <c r="BPA15" s="85"/>
      <c r="BPB15" s="85"/>
      <c r="BPC15" s="85"/>
      <c r="BPD15" s="85"/>
      <c r="BPE15" s="85"/>
      <c r="BPF15" s="85"/>
      <c r="BPG15" s="85"/>
      <c r="BPH15" s="85"/>
      <c r="BPI15" s="85"/>
      <c r="BPJ15" s="85"/>
      <c r="BPK15" s="85"/>
      <c r="BPL15" s="85"/>
      <c r="BPM15" s="85"/>
      <c r="BPN15" s="85"/>
      <c r="BPO15" s="85"/>
      <c r="BPP15" s="85"/>
      <c r="BPQ15" s="85"/>
      <c r="BPR15" s="85"/>
      <c r="BPS15" s="85"/>
      <c r="BPT15" s="85"/>
      <c r="BPU15" s="85"/>
      <c r="BPV15" s="85"/>
      <c r="BPW15" s="85"/>
      <c r="BPX15" s="85"/>
      <c r="BPY15" s="85"/>
      <c r="BPZ15" s="85"/>
      <c r="BQA15" s="85"/>
      <c r="BQB15" s="85"/>
      <c r="BQC15" s="85"/>
      <c r="BQD15" s="85"/>
      <c r="BQE15" s="85"/>
      <c r="BQF15" s="85"/>
      <c r="BQG15" s="85"/>
      <c r="BQH15" s="85"/>
      <c r="BQI15" s="85"/>
      <c r="BQJ15" s="85"/>
      <c r="BQK15" s="85"/>
      <c r="BQL15" s="85"/>
      <c r="BQM15" s="85"/>
      <c r="BQN15" s="85"/>
      <c r="BQO15" s="85"/>
      <c r="BQP15" s="85"/>
      <c r="BQQ15" s="85"/>
      <c r="BQR15" s="85"/>
      <c r="BQS15" s="85"/>
      <c r="BQT15" s="85"/>
      <c r="BQU15" s="85"/>
      <c r="BQV15" s="85"/>
      <c r="BQW15" s="85"/>
      <c r="BQX15" s="85"/>
      <c r="BQY15" s="85"/>
      <c r="BQZ15" s="85"/>
      <c r="BRA15" s="85"/>
      <c r="BRB15" s="85"/>
      <c r="BRC15" s="85"/>
      <c r="BRD15" s="85"/>
      <c r="BRE15" s="85"/>
      <c r="BRF15" s="85"/>
      <c r="BRG15" s="85"/>
      <c r="BRH15" s="85"/>
      <c r="BRI15" s="85"/>
      <c r="BRJ15" s="85"/>
      <c r="BRK15" s="85"/>
      <c r="BRL15" s="85"/>
      <c r="BRM15" s="85"/>
      <c r="BRN15" s="85"/>
      <c r="BRO15" s="85"/>
      <c r="BRP15" s="85"/>
      <c r="BRQ15" s="85"/>
      <c r="BRR15" s="85"/>
      <c r="BRS15" s="85"/>
      <c r="BRT15" s="85"/>
      <c r="BRU15" s="85"/>
      <c r="BRV15" s="85"/>
      <c r="BRW15" s="85"/>
      <c r="BRX15" s="85"/>
      <c r="BRY15" s="85"/>
      <c r="BRZ15" s="85"/>
      <c r="BSA15" s="85"/>
      <c r="BSB15" s="85"/>
      <c r="BSC15" s="85"/>
      <c r="BSD15" s="85"/>
      <c r="BSE15" s="85"/>
      <c r="BSF15" s="85"/>
      <c r="BSG15" s="85"/>
      <c r="BSH15" s="85"/>
      <c r="BSI15" s="85"/>
      <c r="BSJ15" s="85"/>
      <c r="BSK15" s="85"/>
      <c r="BSL15" s="85"/>
      <c r="BSM15" s="85"/>
      <c r="BSN15" s="85"/>
      <c r="BSO15" s="85"/>
      <c r="BSP15" s="85"/>
      <c r="BSQ15" s="85"/>
      <c r="BSR15" s="85"/>
      <c r="BSS15" s="85"/>
      <c r="BST15" s="85"/>
      <c r="BSU15" s="85"/>
      <c r="BSV15" s="85"/>
      <c r="BSW15" s="85"/>
      <c r="BSX15" s="85"/>
      <c r="BSY15" s="85"/>
      <c r="BSZ15" s="85"/>
      <c r="BTA15" s="85"/>
      <c r="BTB15" s="85"/>
      <c r="BTC15" s="85"/>
      <c r="BTD15" s="85"/>
      <c r="BTE15" s="85"/>
      <c r="BTF15" s="85"/>
      <c r="BTG15" s="85"/>
      <c r="BTH15" s="85"/>
      <c r="BTI15" s="85"/>
      <c r="BTJ15" s="85"/>
      <c r="BTK15" s="85"/>
      <c r="BTL15" s="85"/>
      <c r="BTM15" s="85"/>
      <c r="BTN15" s="85"/>
      <c r="BTO15" s="85"/>
      <c r="BTP15" s="85"/>
      <c r="BTQ15" s="85"/>
      <c r="BTR15" s="85"/>
      <c r="BTS15" s="85"/>
      <c r="BTT15" s="85"/>
      <c r="BTU15" s="85"/>
      <c r="BTV15" s="85"/>
      <c r="BTW15" s="85"/>
      <c r="BTX15" s="85"/>
      <c r="BTY15" s="85"/>
      <c r="BTZ15" s="85"/>
      <c r="BUA15" s="85"/>
      <c r="BUB15" s="85"/>
      <c r="BUC15" s="85"/>
      <c r="BUD15" s="85"/>
      <c r="BUE15" s="85"/>
      <c r="BUF15" s="85"/>
      <c r="BUG15" s="85"/>
      <c r="BUH15" s="85"/>
      <c r="BUI15" s="85"/>
      <c r="BUJ15" s="85"/>
      <c r="BUK15" s="85"/>
      <c r="BUL15" s="85"/>
      <c r="BUM15" s="85"/>
      <c r="BUN15" s="85"/>
      <c r="BUO15" s="85"/>
      <c r="BUP15" s="85"/>
      <c r="BUQ15" s="85"/>
      <c r="BUR15" s="85"/>
      <c r="BUS15" s="85"/>
      <c r="BUT15" s="85"/>
      <c r="BUU15" s="85"/>
      <c r="BUV15" s="85"/>
      <c r="BUW15" s="85"/>
      <c r="BUX15" s="85"/>
      <c r="BUY15" s="85"/>
      <c r="BUZ15" s="85"/>
      <c r="BVA15" s="85"/>
      <c r="BVB15" s="85"/>
      <c r="BVC15" s="85"/>
      <c r="BVD15" s="85"/>
      <c r="BVE15" s="85"/>
      <c r="BVF15" s="85"/>
      <c r="BVG15" s="85"/>
      <c r="BVH15" s="85"/>
      <c r="BVI15" s="85"/>
      <c r="BVJ15" s="85"/>
      <c r="BVK15" s="85"/>
      <c r="BVL15" s="85"/>
      <c r="BVM15" s="85"/>
      <c r="BVN15" s="85"/>
      <c r="BVO15" s="85"/>
      <c r="BVP15" s="85"/>
      <c r="BVQ15" s="85"/>
      <c r="BVR15" s="85"/>
      <c r="BVS15" s="85"/>
      <c r="BVT15" s="85"/>
      <c r="BVU15" s="85"/>
      <c r="BVV15" s="85"/>
      <c r="BVW15" s="85"/>
      <c r="BVX15" s="85"/>
      <c r="BVY15" s="85"/>
      <c r="BVZ15" s="85"/>
      <c r="BWA15" s="85"/>
      <c r="BWB15" s="85"/>
      <c r="BWC15" s="85"/>
      <c r="BWD15" s="85"/>
      <c r="BWE15" s="85"/>
      <c r="BWF15" s="85"/>
      <c r="BWG15" s="85"/>
      <c r="BWH15" s="85"/>
      <c r="BWI15" s="85"/>
      <c r="BWJ15" s="85"/>
      <c r="BWK15" s="85"/>
      <c r="BWL15" s="85"/>
      <c r="BWM15" s="85"/>
      <c r="BWN15" s="85"/>
      <c r="BWO15" s="85"/>
      <c r="BWP15" s="85"/>
      <c r="BWQ15" s="85"/>
      <c r="BWR15" s="85"/>
      <c r="BWS15" s="85"/>
      <c r="BWT15" s="85"/>
      <c r="BWU15" s="85"/>
      <c r="BWV15" s="85"/>
      <c r="BWW15" s="85"/>
      <c r="BWX15" s="85"/>
      <c r="BWY15" s="85"/>
      <c r="BWZ15" s="85"/>
      <c r="BXA15" s="85"/>
      <c r="BXB15" s="85"/>
      <c r="BXC15" s="85"/>
      <c r="BXD15" s="85"/>
      <c r="BXE15" s="85"/>
      <c r="BXF15" s="85"/>
      <c r="BXG15" s="85"/>
      <c r="BXH15" s="85"/>
      <c r="BXI15" s="85"/>
      <c r="BXJ15" s="85"/>
      <c r="BXK15" s="85"/>
      <c r="BXL15" s="85"/>
      <c r="BXM15" s="85"/>
      <c r="BXN15" s="85"/>
      <c r="BXO15" s="85"/>
      <c r="BXP15" s="85"/>
      <c r="BXQ15" s="85"/>
      <c r="BXR15" s="85"/>
      <c r="BXS15" s="85"/>
      <c r="BXT15" s="85"/>
      <c r="BXU15" s="85"/>
      <c r="BXV15" s="85"/>
      <c r="BXW15" s="85"/>
      <c r="BXX15" s="85"/>
      <c r="BXY15" s="85"/>
      <c r="BXZ15" s="85"/>
      <c r="BYA15" s="85"/>
      <c r="BYB15" s="85"/>
      <c r="BYC15" s="85"/>
      <c r="BYD15" s="85"/>
      <c r="BYE15" s="85"/>
      <c r="BYF15" s="85"/>
      <c r="BYG15" s="85"/>
      <c r="BYH15" s="85"/>
      <c r="BYI15" s="85"/>
      <c r="BYJ15" s="85"/>
      <c r="BYK15" s="85"/>
      <c r="BYL15" s="85"/>
      <c r="BYM15" s="85"/>
      <c r="BYN15" s="85"/>
      <c r="BYO15" s="85"/>
      <c r="BYP15" s="85"/>
      <c r="BYQ15" s="85"/>
      <c r="BYR15" s="85"/>
      <c r="BYS15" s="85"/>
      <c r="BYT15" s="85"/>
      <c r="BYU15" s="85"/>
      <c r="BYV15" s="85"/>
      <c r="BYW15" s="85"/>
      <c r="BYX15" s="85"/>
      <c r="BYY15" s="85"/>
      <c r="BYZ15" s="85"/>
      <c r="BZA15" s="85"/>
      <c r="BZB15" s="85"/>
      <c r="BZC15" s="85"/>
      <c r="BZD15" s="85"/>
      <c r="BZE15" s="85"/>
      <c r="BZF15" s="85"/>
      <c r="BZG15" s="85"/>
      <c r="BZH15" s="85"/>
      <c r="BZI15" s="85"/>
      <c r="BZJ15" s="85"/>
      <c r="BZK15" s="85"/>
      <c r="BZL15" s="85"/>
      <c r="BZM15" s="85"/>
      <c r="BZN15" s="85"/>
      <c r="BZO15" s="85"/>
      <c r="BZP15" s="85"/>
      <c r="BZQ15" s="85"/>
      <c r="BZR15" s="85"/>
      <c r="BZS15" s="85"/>
      <c r="BZT15" s="85"/>
      <c r="BZU15" s="85"/>
      <c r="BZV15" s="85"/>
      <c r="BZW15" s="85"/>
      <c r="BZX15" s="85"/>
      <c r="BZY15" s="85"/>
      <c r="BZZ15" s="85"/>
      <c r="CAA15" s="85"/>
      <c r="CAB15" s="85"/>
      <c r="CAC15" s="85"/>
      <c r="CAD15" s="85"/>
      <c r="CAE15" s="85"/>
      <c r="CAF15" s="85"/>
      <c r="CAG15" s="85"/>
      <c r="CAH15" s="85"/>
      <c r="CAI15" s="85"/>
      <c r="CAJ15" s="85"/>
      <c r="CAK15" s="85"/>
      <c r="CAL15" s="85"/>
      <c r="CAM15" s="85"/>
      <c r="CAN15" s="85"/>
      <c r="CAO15" s="85"/>
      <c r="CAP15" s="85"/>
      <c r="CAQ15" s="85"/>
      <c r="CAR15" s="85"/>
      <c r="CAS15" s="85"/>
      <c r="CAT15" s="85"/>
      <c r="CAU15" s="85"/>
      <c r="CAV15" s="85"/>
      <c r="CAW15" s="85"/>
      <c r="CAX15" s="85"/>
      <c r="CAY15" s="85"/>
      <c r="CAZ15" s="85"/>
      <c r="CBA15" s="85"/>
      <c r="CBB15" s="85"/>
      <c r="CBC15" s="85"/>
      <c r="CBD15" s="85"/>
      <c r="CBE15" s="85"/>
      <c r="CBF15" s="85"/>
      <c r="CBG15" s="85"/>
      <c r="CBH15" s="85"/>
      <c r="CBI15" s="85"/>
      <c r="CBJ15" s="85"/>
      <c r="CBK15" s="85"/>
      <c r="CBL15" s="85"/>
      <c r="CBM15" s="85"/>
      <c r="CBN15" s="85"/>
      <c r="CBO15" s="85"/>
      <c r="CBP15" s="85"/>
      <c r="CBQ15" s="85"/>
      <c r="CBR15" s="85"/>
      <c r="CBS15" s="85"/>
      <c r="CBT15" s="85"/>
      <c r="CBU15" s="85"/>
      <c r="CBV15" s="85"/>
      <c r="CBW15" s="85"/>
      <c r="CBX15" s="85"/>
      <c r="CBY15" s="85"/>
      <c r="CBZ15" s="85"/>
      <c r="CCA15" s="85"/>
      <c r="CCB15" s="85"/>
      <c r="CCC15" s="85"/>
      <c r="CCD15" s="85"/>
      <c r="CCE15" s="85"/>
      <c r="CCF15" s="85"/>
      <c r="CCG15" s="85"/>
      <c r="CCH15" s="85"/>
      <c r="CCI15" s="85"/>
      <c r="CCJ15" s="85"/>
      <c r="CCK15" s="85"/>
      <c r="CCL15" s="85"/>
      <c r="CCM15" s="85"/>
      <c r="CCN15" s="85"/>
      <c r="CCO15" s="85"/>
      <c r="CCP15" s="85"/>
      <c r="CCQ15" s="85"/>
      <c r="CCR15" s="85"/>
      <c r="CCS15" s="85"/>
      <c r="CCT15" s="85"/>
      <c r="CCU15" s="85"/>
      <c r="CCV15" s="85"/>
      <c r="CCW15" s="85"/>
      <c r="CCX15" s="85"/>
      <c r="CCY15" s="85"/>
      <c r="CCZ15" s="85"/>
      <c r="CDA15" s="85"/>
      <c r="CDB15" s="85"/>
      <c r="CDC15" s="85"/>
      <c r="CDD15" s="85"/>
      <c r="CDE15" s="85"/>
      <c r="CDF15" s="85"/>
      <c r="CDG15" s="85"/>
      <c r="CDH15" s="85"/>
      <c r="CDI15" s="85"/>
      <c r="CDJ15" s="85"/>
      <c r="CDK15" s="85"/>
      <c r="CDL15" s="85"/>
      <c r="CDM15" s="85"/>
      <c r="CDN15" s="85"/>
      <c r="CDO15" s="85"/>
      <c r="CDP15" s="85"/>
      <c r="CDQ15" s="85"/>
      <c r="CDR15" s="85"/>
      <c r="CDS15" s="85"/>
      <c r="CDT15" s="85"/>
      <c r="CDU15" s="85"/>
      <c r="CDV15" s="85"/>
      <c r="CDW15" s="85"/>
      <c r="CDX15" s="85"/>
      <c r="CDY15" s="85"/>
      <c r="CDZ15" s="85"/>
      <c r="CEA15" s="85"/>
      <c r="CEB15" s="85"/>
      <c r="CEC15" s="85"/>
      <c r="CED15" s="85"/>
      <c r="CEE15" s="85"/>
      <c r="CEF15" s="85"/>
      <c r="CEG15" s="85"/>
      <c r="CEH15" s="85"/>
      <c r="CEI15" s="85"/>
      <c r="CEJ15" s="85"/>
      <c r="CEK15" s="85"/>
      <c r="CEL15" s="85"/>
      <c r="CEM15" s="85"/>
      <c r="CEN15" s="85"/>
      <c r="CEO15" s="85"/>
      <c r="CEP15" s="85"/>
      <c r="CEQ15" s="85"/>
      <c r="CER15" s="85"/>
      <c r="CES15" s="85"/>
      <c r="CET15" s="85"/>
      <c r="CEU15" s="85"/>
      <c r="CEV15" s="85"/>
      <c r="CEW15" s="85"/>
      <c r="CEX15" s="85"/>
      <c r="CEY15" s="85"/>
      <c r="CEZ15" s="85"/>
      <c r="CFA15" s="85"/>
      <c r="CFB15" s="85"/>
      <c r="CFC15" s="85"/>
      <c r="CFD15" s="85"/>
      <c r="CFE15" s="85"/>
      <c r="CFF15" s="85"/>
      <c r="CFG15" s="85"/>
      <c r="CFH15" s="85"/>
      <c r="CFI15" s="85"/>
      <c r="CFJ15" s="85"/>
      <c r="CFK15" s="85"/>
      <c r="CFL15" s="85"/>
      <c r="CFM15" s="85"/>
      <c r="CFN15" s="85"/>
      <c r="CFO15" s="85"/>
      <c r="CFP15" s="85"/>
      <c r="CFQ15" s="85"/>
      <c r="CFR15" s="85"/>
      <c r="CFS15" s="85"/>
      <c r="CFT15" s="85"/>
      <c r="CFU15" s="85"/>
      <c r="CFV15" s="85"/>
      <c r="CFW15" s="85"/>
      <c r="CFX15" s="85"/>
      <c r="CFY15" s="85"/>
      <c r="CFZ15" s="85"/>
      <c r="CGA15" s="85"/>
      <c r="CGB15" s="85"/>
      <c r="CGC15" s="85"/>
      <c r="CGD15" s="85"/>
      <c r="CGE15" s="85"/>
      <c r="CGF15" s="85"/>
      <c r="CGG15" s="85"/>
      <c r="CGH15" s="85"/>
      <c r="CGI15" s="85"/>
      <c r="CGJ15" s="85"/>
      <c r="CGK15" s="85"/>
      <c r="CGL15" s="85"/>
      <c r="CGM15" s="85"/>
      <c r="CGN15" s="85"/>
      <c r="CGO15" s="85"/>
      <c r="CGP15" s="85"/>
      <c r="CGQ15" s="85"/>
      <c r="CGR15" s="85"/>
      <c r="CGS15" s="85"/>
      <c r="CGT15" s="85"/>
      <c r="CGU15" s="85"/>
      <c r="CGV15" s="85"/>
      <c r="CGW15" s="85"/>
      <c r="CGX15" s="85"/>
      <c r="CGY15" s="85"/>
      <c r="CGZ15" s="85"/>
      <c r="CHA15" s="85"/>
      <c r="CHB15" s="85"/>
      <c r="CHC15" s="85"/>
      <c r="CHD15" s="85"/>
      <c r="CHE15" s="85"/>
      <c r="CHF15" s="85"/>
      <c r="CHG15" s="85"/>
      <c r="CHH15" s="85"/>
      <c r="CHI15" s="85"/>
      <c r="CHJ15" s="85"/>
      <c r="CHK15" s="85"/>
      <c r="CHL15" s="85"/>
      <c r="CHM15" s="85"/>
      <c r="CHN15" s="85"/>
      <c r="CHO15" s="85"/>
      <c r="CHP15" s="85"/>
      <c r="CHQ15" s="85"/>
      <c r="CHR15" s="85"/>
      <c r="CHS15" s="85"/>
      <c r="CHT15" s="85"/>
      <c r="CHU15" s="85"/>
      <c r="CHV15" s="85"/>
      <c r="CHW15" s="85"/>
      <c r="CHX15" s="85"/>
      <c r="CHY15" s="85"/>
      <c r="CHZ15" s="85"/>
      <c r="CIA15" s="85"/>
      <c r="CIB15" s="85"/>
      <c r="CIC15" s="85"/>
      <c r="CID15" s="85"/>
      <c r="CIE15" s="85"/>
      <c r="CIF15" s="85"/>
      <c r="CIG15" s="85"/>
      <c r="CIH15" s="85"/>
      <c r="CII15" s="85"/>
      <c r="CIJ15" s="85"/>
      <c r="CIK15" s="85"/>
      <c r="CIL15" s="85"/>
      <c r="CIM15" s="85"/>
      <c r="CIN15" s="85"/>
      <c r="CIO15" s="85"/>
      <c r="CIP15" s="85"/>
      <c r="CIQ15" s="85"/>
      <c r="CIR15" s="85"/>
      <c r="CIS15" s="85"/>
      <c r="CIT15" s="85"/>
      <c r="CIU15" s="85"/>
      <c r="CIV15" s="85"/>
      <c r="CIW15" s="85"/>
      <c r="CIX15" s="85"/>
      <c r="CIY15" s="85"/>
      <c r="CIZ15" s="85"/>
      <c r="CJA15" s="85"/>
      <c r="CJB15" s="85"/>
      <c r="CJC15" s="85"/>
      <c r="CJD15" s="85"/>
      <c r="CJE15" s="85"/>
      <c r="CJF15" s="85"/>
      <c r="CJG15" s="85"/>
      <c r="CJH15" s="85"/>
      <c r="CJI15" s="85"/>
      <c r="CJJ15" s="85"/>
      <c r="CJK15" s="85"/>
      <c r="CJL15" s="85"/>
      <c r="CJM15" s="85"/>
      <c r="CJN15" s="85"/>
      <c r="CJO15" s="85"/>
      <c r="CJP15" s="85"/>
      <c r="CJQ15" s="85"/>
      <c r="CJR15" s="85"/>
      <c r="CJS15" s="85"/>
      <c r="CJT15" s="85"/>
      <c r="CJU15" s="85"/>
      <c r="CJV15" s="85"/>
      <c r="CJW15" s="85"/>
      <c r="CJX15" s="85"/>
      <c r="CJY15" s="85"/>
      <c r="CJZ15" s="85"/>
      <c r="CKA15" s="85"/>
      <c r="CKB15" s="85"/>
      <c r="CKC15" s="85"/>
      <c r="CKD15" s="85"/>
      <c r="CKE15" s="85"/>
      <c r="CKF15" s="85"/>
      <c r="CKG15" s="85"/>
      <c r="CKH15" s="85"/>
      <c r="CKI15" s="85"/>
      <c r="CKJ15" s="85"/>
      <c r="CKK15" s="85"/>
      <c r="CKL15" s="85"/>
      <c r="CKM15" s="85"/>
      <c r="CKN15" s="85"/>
      <c r="CKO15" s="85"/>
      <c r="CKP15" s="85"/>
      <c r="CKQ15" s="85"/>
      <c r="CKR15" s="85"/>
      <c r="CKS15" s="85"/>
      <c r="CKT15" s="85"/>
      <c r="CKU15" s="85"/>
      <c r="CKV15" s="85"/>
      <c r="CKW15" s="85"/>
      <c r="CKX15" s="85"/>
      <c r="CKY15" s="85"/>
      <c r="CKZ15" s="85"/>
      <c r="CLA15" s="85"/>
      <c r="CLB15" s="85"/>
      <c r="CLC15" s="85"/>
      <c r="CLD15" s="85"/>
      <c r="CLE15" s="85"/>
      <c r="CLF15" s="85"/>
      <c r="CLG15" s="85"/>
      <c r="CLH15" s="85"/>
      <c r="CLI15" s="85"/>
      <c r="CLJ15" s="85"/>
      <c r="CLK15" s="85"/>
      <c r="CLL15" s="85"/>
      <c r="CLM15" s="85"/>
      <c r="CLN15" s="85"/>
      <c r="CLO15" s="85"/>
      <c r="CLP15" s="85"/>
      <c r="CLQ15" s="85"/>
      <c r="CLR15" s="85"/>
      <c r="CLS15" s="85"/>
      <c r="CLT15" s="85"/>
      <c r="CLU15" s="85"/>
      <c r="CLV15" s="85"/>
      <c r="CLW15" s="85"/>
      <c r="CLX15" s="85"/>
      <c r="CLY15" s="85"/>
      <c r="CLZ15" s="85"/>
      <c r="CMA15" s="85"/>
      <c r="CMB15" s="85"/>
      <c r="CMC15" s="85"/>
      <c r="CMD15" s="85"/>
      <c r="CME15" s="85"/>
      <c r="CMF15" s="85"/>
      <c r="CMG15" s="85"/>
      <c r="CMH15" s="85"/>
      <c r="CMI15" s="85"/>
      <c r="CMJ15" s="85"/>
      <c r="CMK15" s="85"/>
      <c r="CML15" s="85"/>
      <c r="CMM15" s="85"/>
      <c r="CMN15" s="85"/>
      <c r="CMO15" s="85"/>
      <c r="CMP15" s="85"/>
      <c r="CMQ15" s="85"/>
      <c r="CMR15" s="85"/>
      <c r="CMS15" s="85"/>
      <c r="CMT15" s="85"/>
      <c r="CMU15" s="85"/>
      <c r="CMV15" s="85"/>
      <c r="CMW15" s="85"/>
      <c r="CMX15" s="85"/>
      <c r="CMY15" s="85"/>
      <c r="CMZ15" s="85"/>
      <c r="CNA15" s="85"/>
      <c r="CNB15" s="85"/>
      <c r="CNC15" s="85"/>
      <c r="CND15" s="85"/>
      <c r="CNE15" s="85"/>
      <c r="CNF15" s="85"/>
      <c r="CNG15" s="85"/>
      <c r="CNH15" s="85"/>
      <c r="CNI15" s="85"/>
      <c r="CNJ15" s="85"/>
      <c r="CNK15" s="85"/>
      <c r="CNL15" s="85"/>
      <c r="CNM15" s="85"/>
      <c r="CNN15" s="85"/>
      <c r="CNO15" s="85"/>
      <c r="CNP15" s="85"/>
      <c r="CNQ15" s="85"/>
      <c r="CNR15" s="85"/>
      <c r="CNS15" s="85"/>
      <c r="CNT15" s="85"/>
      <c r="CNU15" s="85"/>
      <c r="CNV15" s="85"/>
      <c r="CNW15" s="85"/>
      <c r="CNX15" s="85"/>
      <c r="CNY15" s="85"/>
      <c r="CNZ15" s="85"/>
      <c r="COA15" s="85"/>
      <c r="COB15" s="85"/>
      <c r="COC15" s="85"/>
      <c r="COD15" s="85"/>
      <c r="COE15" s="85"/>
      <c r="COF15" s="85"/>
      <c r="COG15" s="85"/>
      <c r="COH15" s="85"/>
      <c r="COI15" s="85"/>
      <c r="COJ15" s="85"/>
      <c r="COK15" s="85"/>
      <c r="COL15" s="85"/>
      <c r="COM15" s="85"/>
      <c r="CON15" s="85"/>
      <c r="COO15" s="85"/>
      <c r="COP15" s="85"/>
      <c r="COQ15" s="85"/>
      <c r="COR15" s="85"/>
      <c r="COS15" s="85"/>
      <c r="COT15" s="85"/>
      <c r="COU15" s="85"/>
      <c r="COV15" s="85"/>
      <c r="COW15" s="85"/>
      <c r="COX15" s="85"/>
      <c r="COY15" s="85"/>
      <c r="COZ15" s="85"/>
      <c r="CPA15" s="85"/>
      <c r="CPB15" s="85"/>
      <c r="CPC15" s="85"/>
      <c r="CPD15" s="85"/>
      <c r="CPE15" s="85"/>
      <c r="CPF15" s="85"/>
      <c r="CPG15" s="85"/>
      <c r="CPH15" s="85"/>
      <c r="CPI15" s="85"/>
      <c r="CPJ15" s="85"/>
      <c r="CPK15" s="85"/>
      <c r="CPL15" s="85"/>
      <c r="CPM15" s="85"/>
      <c r="CPN15" s="85"/>
      <c r="CPO15" s="85"/>
      <c r="CPP15" s="85"/>
      <c r="CPQ15" s="85"/>
      <c r="CPR15" s="85"/>
      <c r="CPS15" s="85"/>
      <c r="CPT15" s="85"/>
      <c r="CPU15" s="85"/>
      <c r="CPV15" s="85"/>
      <c r="CPW15" s="85"/>
      <c r="CPX15" s="85"/>
      <c r="CPY15" s="85"/>
      <c r="CPZ15" s="85"/>
      <c r="CQA15" s="85"/>
      <c r="CQB15" s="85"/>
      <c r="CQC15" s="85"/>
      <c r="CQD15" s="85"/>
      <c r="CQE15" s="85"/>
      <c r="CQF15" s="85"/>
      <c r="CQG15" s="85"/>
      <c r="CQH15" s="85"/>
      <c r="CQI15" s="85"/>
      <c r="CQJ15" s="85"/>
      <c r="CQK15" s="85"/>
      <c r="CQL15" s="85"/>
      <c r="CQM15" s="85"/>
      <c r="CQN15" s="85"/>
      <c r="CQO15" s="85"/>
      <c r="CQP15" s="85"/>
      <c r="CQQ15" s="85"/>
      <c r="CQR15" s="85"/>
      <c r="CQS15" s="85"/>
      <c r="CQT15" s="85"/>
      <c r="CQU15" s="85"/>
      <c r="CQV15" s="85"/>
      <c r="CQW15" s="85"/>
      <c r="CQX15" s="85"/>
      <c r="CQY15" s="85"/>
      <c r="CQZ15" s="85"/>
      <c r="CRA15" s="85"/>
      <c r="CRB15" s="85"/>
      <c r="CRC15" s="85"/>
      <c r="CRD15" s="85"/>
      <c r="CRE15" s="85"/>
      <c r="CRF15" s="85"/>
      <c r="CRG15" s="85"/>
      <c r="CRH15" s="85"/>
      <c r="CRI15" s="85"/>
      <c r="CRJ15" s="85"/>
      <c r="CRK15" s="85"/>
      <c r="CRL15" s="85"/>
      <c r="CRM15" s="85"/>
      <c r="CRN15" s="85"/>
      <c r="CRO15" s="85"/>
      <c r="CRP15" s="85"/>
      <c r="CRQ15" s="85"/>
      <c r="CRR15" s="85"/>
      <c r="CRS15" s="85"/>
      <c r="CRT15" s="85"/>
      <c r="CRU15" s="85"/>
      <c r="CRV15" s="85"/>
      <c r="CRW15" s="85"/>
      <c r="CRX15" s="85"/>
      <c r="CRY15" s="85"/>
      <c r="CRZ15" s="85"/>
      <c r="CSA15" s="85"/>
      <c r="CSB15" s="85"/>
      <c r="CSC15" s="85"/>
      <c r="CSD15" s="85"/>
      <c r="CSE15" s="85"/>
      <c r="CSF15" s="85"/>
      <c r="CSG15" s="85"/>
      <c r="CSH15" s="85"/>
      <c r="CSI15" s="85"/>
      <c r="CSJ15" s="85"/>
      <c r="CSK15" s="85"/>
      <c r="CSL15" s="85"/>
      <c r="CSM15" s="85"/>
      <c r="CSN15" s="85"/>
      <c r="CSO15" s="85"/>
      <c r="CSP15" s="85"/>
      <c r="CSQ15" s="85"/>
      <c r="CSR15" s="85"/>
      <c r="CSS15" s="85"/>
      <c r="CST15" s="85"/>
      <c r="CSU15" s="85"/>
      <c r="CSV15" s="85"/>
      <c r="CSW15" s="85"/>
      <c r="CSX15" s="85"/>
      <c r="CSY15" s="85"/>
      <c r="CSZ15" s="85"/>
      <c r="CTA15" s="85"/>
      <c r="CTB15" s="85"/>
      <c r="CTC15" s="85"/>
      <c r="CTD15" s="85"/>
      <c r="CTE15" s="85"/>
      <c r="CTF15" s="85"/>
      <c r="CTG15" s="85"/>
      <c r="CTH15" s="85"/>
      <c r="CTI15" s="85"/>
      <c r="CTJ15" s="85"/>
      <c r="CTK15" s="85"/>
      <c r="CTL15" s="85"/>
      <c r="CTM15" s="85"/>
      <c r="CTN15" s="85"/>
      <c r="CTO15" s="85"/>
      <c r="CTP15" s="85"/>
      <c r="CTQ15" s="85"/>
      <c r="CTR15" s="85"/>
      <c r="CTS15" s="85"/>
      <c r="CTT15" s="85"/>
      <c r="CTU15" s="85"/>
      <c r="CTV15" s="85"/>
      <c r="CTW15" s="85"/>
      <c r="CTX15" s="85"/>
      <c r="CTY15" s="85"/>
      <c r="CTZ15" s="85"/>
      <c r="CUA15" s="85"/>
      <c r="CUB15" s="85"/>
      <c r="CUC15" s="85"/>
      <c r="CUD15" s="85"/>
      <c r="CUE15" s="85"/>
      <c r="CUF15" s="85"/>
      <c r="CUG15" s="85"/>
      <c r="CUH15" s="85"/>
      <c r="CUI15" s="85"/>
      <c r="CUJ15" s="85"/>
      <c r="CUK15" s="85"/>
      <c r="CUL15" s="85"/>
      <c r="CUM15" s="85"/>
      <c r="CUN15" s="85"/>
      <c r="CUO15" s="85"/>
      <c r="CUP15" s="85"/>
      <c r="CUQ15" s="85"/>
      <c r="CUR15" s="85"/>
      <c r="CUS15" s="85"/>
      <c r="CUT15" s="85"/>
      <c r="CUU15" s="85"/>
      <c r="CUV15" s="85"/>
      <c r="CUW15" s="85"/>
      <c r="CUX15" s="85"/>
      <c r="CUY15" s="85"/>
      <c r="CUZ15" s="85"/>
      <c r="CVA15" s="85"/>
      <c r="CVB15" s="85"/>
      <c r="CVC15" s="85"/>
      <c r="CVD15" s="85"/>
      <c r="CVE15" s="85"/>
      <c r="CVF15" s="85"/>
      <c r="CVG15" s="85"/>
      <c r="CVH15" s="85"/>
      <c r="CVI15" s="85"/>
      <c r="CVJ15" s="85"/>
      <c r="CVK15" s="85"/>
      <c r="CVL15" s="85"/>
      <c r="CVM15" s="85"/>
      <c r="CVN15" s="85"/>
      <c r="CVO15" s="85"/>
      <c r="CVP15" s="85"/>
      <c r="CVQ15" s="85"/>
      <c r="CVR15" s="85"/>
      <c r="CVS15" s="85"/>
      <c r="CVT15" s="85"/>
      <c r="CVU15" s="85"/>
      <c r="CVV15" s="85"/>
      <c r="CVW15" s="85"/>
      <c r="CVX15" s="85"/>
      <c r="CVY15" s="85"/>
      <c r="CVZ15" s="85"/>
      <c r="CWA15" s="85"/>
      <c r="CWB15" s="85"/>
      <c r="CWC15" s="85"/>
      <c r="CWD15" s="85"/>
      <c r="CWE15" s="85"/>
      <c r="CWF15" s="85"/>
      <c r="CWG15" s="85"/>
      <c r="CWH15" s="85"/>
      <c r="CWI15" s="85"/>
      <c r="CWJ15" s="85"/>
      <c r="CWK15" s="85"/>
      <c r="CWL15" s="85"/>
      <c r="CWM15" s="85"/>
      <c r="CWN15" s="85"/>
      <c r="CWO15" s="85"/>
      <c r="CWP15" s="85"/>
      <c r="CWQ15" s="85"/>
      <c r="CWR15" s="85"/>
      <c r="CWS15" s="85"/>
      <c r="CWT15" s="85"/>
      <c r="CWU15" s="85"/>
      <c r="CWV15" s="85"/>
      <c r="CWW15" s="85"/>
      <c r="CWX15" s="85"/>
      <c r="CWY15" s="85"/>
      <c r="CWZ15" s="85"/>
      <c r="CXA15" s="85"/>
      <c r="CXB15" s="85"/>
      <c r="CXC15" s="85"/>
      <c r="CXD15" s="85"/>
      <c r="CXE15" s="85"/>
      <c r="CXF15" s="85"/>
      <c r="CXG15" s="85"/>
      <c r="CXH15" s="85"/>
      <c r="CXI15" s="85"/>
      <c r="CXJ15" s="85"/>
      <c r="CXK15" s="85"/>
      <c r="CXL15" s="85"/>
      <c r="CXM15" s="85"/>
      <c r="CXN15" s="85"/>
      <c r="CXO15" s="85"/>
      <c r="CXP15" s="85"/>
      <c r="CXQ15" s="85"/>
      <c r="CXR15" s="85"/>
      <c r="CXS15" s="85"/>
      <c r="CXT15" s="85"/>
      <c r="CXU15" s="85"/>
      <c r="CXV15" s="85"/>
      <c r="CXW15" s="85"/>
      <c r="CXX15" s="85"/>
      <c r="CXY15" s="85"/>
      <c r="CXZ15" s="85"/>
      <c r="CYA15" s="85"/>
      <c r="CYB15" s="85"/>
      <c r="CYC15" s="85"/>
      <c r="CYD15" s="85"/>
      <c r="CYE15" s="85"/>
      <c r="CYF15" s="85"/>
      <c r="CYG15" s="85"/>
      <c r="CYH15" s="85"/>
      <c r="CYI15" s="85"/>
      <c r="CYJ15" s="85"/>
      <c r="CYK15" s="85"/>
      <c r="CYL15" s="85"/>
      <c r="CYM15" s="85"/>
      <c r="CYN15" s="85"/>
      <c r="CYO15" s="85"/>
      <c r="CYP15" s="85"/>
      <c r="CYQ15" s="85"/>
      <c r="CYR15" s="85"/>
      <c r="CYS15" s="85"/>
      <c r="CYT15" s="85"/>
      <c r="CYU15" s="85"/>
      <c r="CYV15" s="85"/>
      <c r="CYW15" s="85"/>
      <c r="CYX15" s="85"/>
      <c r="CYY15" s="85"/>
      <c r="CYZ15" s="85"/>
      <c r="CZA15" s="85"/>
      <c r="CZB15" s="85"/>
      <c r="CZC15" s="85"/>
      <c r="CZD15" s="85"/>
      <c r="CZE15" s="85"/>
      <c r="CZF15" s="85"/>
      <c r="CZG15" s="85"/>
      <c r="CZH15" s="85"/>
      <c r="CZI15" s="85"/>
      <c r="CZJ15" s="85"/>
      <c r="CZK15" s="85"/>
      <c r="CZL15" s="85"/>
      <c r="CZM15" s="85"/>
      <c r="CZN15" s="85"/>
      <c r="CZO15" s="85"/>
      <c r="CZP15" s="85"/>
      <c r="CZQ15" s="85"/>
      <c r="CZR15" s="85"/>
      <c r="CZS15" s="85"/>
      <c r="CZT15" s="85"/>
      <c r="CZU15" s="85"/>
      <c r="CZV15" s="85"/>
      <c r="CZW15" s="85"/>
      <c r="CZX15" s="85"/>
      <c r="CZY15" s="85"/>
      <c r="CZZ15" s="85"/>
      <c r="DAA15" s="85"/>
      <c r="DAB15" s="85"/>
      <c r="DAC15" s="85"/>
      <c r="DAD15" s="85"/>
      <c r="DAE15" s="85"/>
      <c r="DAF15" s="85"/>
      <c r="DAG15" s="85"/>
      <c r="DAH15" s="85"/>
      <c r="DAI15" s="85"/>
      <c r="DAJ15" s="85"/>
      <c r="DAK15" s="85"/>
      <c r="DAL15" s="85"/>
      <c r="DAM15" s="85"/>
      <c r="DAN15" s="85"/>
      <c r="DAO15" s="85"/>
      <c r="DAP15" s="85"/>
      <c r="DAQ15" s="85"/>
      <c r="DAR15" s="85"/>
      <c r="DAS15" s="85"/>
      <c r="DAT15" s="85"/>
      <c r="DAU15" s="85"/>
      <c r="DAV15" s="85"/>
      <c r="DAW15" s="85"/>
      <c r="DAX15" s="85"/>
      <c r="DAY15" s="85"/>
      <c r="DAZ15" s="85"/>
      <c r="DBA15" s="85"/>
      <c r="DBB15" s="85"/>
      <c r="DBC15" s="85"/>
      <c r="DBD15" s="85"/>
      <c r="DBE15" s="85"/>
      <c r="DBF15" s="85"/>
      <c r="DBG15" s="85"/>
      <c r="DBH15" s="85"/>
      <c r="DBI15" s="85"/>
      <c r="DBJ15" s="85"/>
      <c r="DBK15" s="85"/>
      <c r="DBL15" s="85"/>
      <c r="DBM15" s="85"/>
      <c r="DBN15" s="85"/>
      <c r="DBO15" s="85"/>
      <c r="DBP15" s="85"/>
      <c r="DBQ15" s="85"/>
      <c r="DBR15" s="85"/>
      <c r="DBS15" s="85"/>
      <c r="DBT15" s="85"/>
      <c r="DBU15" s="85"/>
      <c r="DBV15" s="85"/>
      <c r="DBW15" s="85"/>
      <c r="DBX15" s="85"/>
      <c r="DBY15" s="85"/>
      <c r="DBZ15" s="85"/>
      <c r="DCA15" s="85"/>
      <c r="DCB15" s="85"/>
      <c r="DCC15" s="85"/>
      <c r="DCD15" s="85"/>
      <c r="DCE15" s="85"/>
      <c r="DCF15" s="85"/>
      <c r="DCG15" s="85"/>
      <c r="DCH15" s="85"/>
      <c r="DCI15" s="85"/>
      <c r="DCJ15" s="85"/>
      <c r="DCK15" s="85"/>
      <c r="DCL15" s="85"/>
      <c r="DCM15" s="85"/>
      <c r="DCN15" s="85"/>
      <c r="DCO15" s="85"/>
      <c r="DCP15" s="85"/>
      <c r="DCQ15" s="85"/>
      <c r="DCR15" s="85"/>
      <c r="DCS15" s="85"/>
      <c r="DCT15" s="85"/>
      <c r="DCU15" s="85"/>
      <c r="DCV15" s="85"/>
      <c r="DCW15" s="85"/>
      <c r="DCX15" s="85"/>
      <c r="DCY15" s="85"/>
      <c r="DCZ15" s="85"/>
      <c r="DDA15" s="85"/>
      <c r="DDB15" s="85"/>
      <c r="DDC15" s="85"/>
      <c r="DDD15" s="85"/>
      <c r="DDE15" s="85"/>
      <c r="DDF15" s="85"/>
      <c r="DDG15" s="85"/>
      <c r="DDH15" s="85"/>
      <c r="DDI15" s="85"/>
      <c r="DDJ15" s="85"/>
      <c r="DDK15" s="85"/>
      <c r="DDL15" s="85"/>
      <c r="DDM15" s="85"/>
      <c r="DDN15" s="85"/>
      <c r="DDO15" s="85"/>
      <c r="DDP15" s="85"/>
      <c r="DDQ15" s="85"/>
      <c r="DDR15" s="85"/>
      <c r="DDS15" s="85"/>
      <c r="DDT15" s="85"/>
      <c r="DDU15" s="85"/>
      <c r="DDV15" s="85"/>
      <c r="DDW15" s="85"/>
      <c r="DDX15" s="85"/>
      <c r="DDY15" s="85"/>
      <c r="DDZ15" s="85"/>
      <c r="DEA15" s="85"/>
      <c r="DEB15" s="85"/>
      <c r="DEC15" s="85"/>
      <c r="DED15" s="85"/>
      <c r="DEE15" s="85"/>
      <c r="DEF15" s="85"/>
      <c r="DEG15" s="85"/>
      <c r="DEH15" s="85"/>
      <c r="DEI15" s="85"/>
      <c r="DEJ15" s="85"/>
      <c r="DEK15" s="85"/>
      <c r="DEL15" s="85"/>
      <c r="DEM15" s="85"/>
      <c r="DEN15" s="85"/>
      <c r="DEO15" s="85"/>
      <c r="DEP15" s="85"/>
      <c r="DEQ15" s="85"/>
      <c r="DER15" s="85"/>
      <c r="DES15" s="85"/>
      <c r="DET15" s="85"/>
      <c r="DEU15" s="85"/>
      <c r="DEV15" s="85"/>
      <c r="DEW15" s="85"/>
      <c r="DEX15" s="85"/>
      <c r="DEY15" s="85"/>
      <c r="DEZ15" s="85"/>
      <c r="DFA15" s="85"/>
      <c r="DFB15" s="85"/>
      <c r="DFC15" s="85"/>
      <c r="DFD15" s="85"/>
      <c r="DFE15" s="85"/>
      <c r="DFF15" s="85"/>
      <c r="DFG15" s="85"/>
      <c r="DFH15" s="85"/>
      <c r="DFI15" s="85"/>
      <c r="DFJ15" s="85"/>
      <c r="DFK15" s="85"/>
      <c r="DFL15" s="85"/>
      <c r="DFM15" s="85"/>
      <c r="DFN15" s="85"/>
      <c r="DFO15" s="85"/>
      <c r="DFP15" s="85"/>
      <c r="DFQ15" s="85"/>
      <c r="DFR15" s="85"/>
      <c r="DFS15" s="85"/>
      <c r="DFT15" s="85"/>
      <c r="DFU15" s="85"/>
      <c r="DFV15" s="85"/>
      <c r="DFW15" s="85"/>
      <c r="DFX15" s="85"/>
      <c r="DFY15" s="85"/>
      <c r="DFZ15" s="85"/>
      <c r="DGA15" s="85"/>
      <c r="DGB15" s="85"/>
      <c r="DGC15" s="85"/>
      <c r="DGD15" s="85"/>
      <c r="DGE15" s="85"/>
      <c r="DGF15" s="85"/>
      <c r="DGG15" s="85"/>
      <c r="DGH15" s="85"/>
      <c r="DGI15" s="85"/>
      <c r="DGJ15" s="85"/>
      <c r="DGK15" s="85"/>
      <c r="DGL15" s="85"/>
      <c r="DGM15" s="85"/>
      <c r="DGN15" s="85"/>
      <c r="DGO15" s="85"/>
      <c r="DGP15" s="85"/>
      <c r="DGQ15" s="85"/>
      <c r="DGR15" s="85"/>
      <c r="DGS15" s="85"/>
      <c r="DGT15" s="85"/>
      <c r="DGU15" s="85"/>
      <c r="DGV15" s="85"/>
      <c r="DGW15" s="85"/>
      <c r="DGX15" s="85"/>
      <c r="DGY15" s="85"/>
      <c r="DGZ15" s="85"/>
      <c r="DHA15" s="85"/>
      <c r="DHB15" s="85"/>
      <c r="DHC15" s="85"/>
      <c r="DHD15" s="85"/>
      <c r="DHE15" s="85"/>
      <c r="DHF15" s="85"/>
      <c r="DHG15" s="85"/>
      <c r="DHH15" s="85"/>
      <c r="DHI15" s="85"/>
      <c r="DHJ15" s="85"/>
      <c r="DHK15" s="85"/>
      <c r="DHL15" s="85"/>
      <c r="DHM15" s="85"/>
      <c r="DHN15" s="85"/>
      <c r="DHO15" s="85"/>
      <c r="DHP15" s="85"/>
      <c r="DHQ15" s="85"/>
      <c r="DHR15" s="85"/>
      <c r="DHS15" s="85"/>
      <c r="DHT15" s="85"/>
      <c r="DHU15" s="85"/>
      <c r="DHV15" s="85"/>
      <c r="DHW15" s="85"/>
      <c r="DHX15" s="85"/>
      <c r="DHY15" s="85"/>
      <c r="DHZ15" s="85"/>
      <c r="DIA15" s="85"/>
      <c r="DIB15" s="85"/>
      <c r="DIC15" s="85"/>
      <c r="DID15" s="85"/>
      <c r="DIE15" s="85"/>
      <c r="DIF15" s="85"/>
      <c r="DIG15" s="85"/>
      <c r="DIH15" s="85"/>
      <c r="DII15" s="85"/>
      <c r="DIJ15" s="85"/>
      <c r="DIK15" s="85"/>
      <c r="DIL15" s="85"/>
      <c r="DIM15" s="85"/>
      <c r="DIN15" s="85"/>
      <c r="DIO15" s="85"/>
      <c r="DIP15" s="85"/>
      <c r="DIQ15" s="85"/>
      <c r="DIR15" s="85"/>
      <c r="DIS15" s="85"/>
      <c r="DIT15" s="85"/>
      <c r="DIU15" s="85"/>
      <c r="DIV15" s="85"/>
      <c r="DIW15" s="85"/>
      <c r="DIX15" s="85"/>
      <c r="DIY15" s="85"/>
      <c r="DIZ15" s="85"/>
      <c r="DJA15" s="85"/>
      <c r="DJB15" s="85"/>
      <c r="DJC15" s="85"/>
      <c r="DJD15" s="85"/>
      <c r="DJE15" s="85"/>
      <c r="DJF15" s="85"/>
      <c r="DJG15" s="85"/>
      <c r="DJH15" s="85"/>
      <c r="DJI15" s="85"/>
      <c r="DJJ15" s="85"/>
      <c r="DJK15" s="85"/>
      <c r="DJL15" s="85"/>
      <c r="DJM15" s="85"/>
      <c r="DJN15" s="85"/>
      <c r="DJO15" s="85"/>
      <c r="DJP15" s="85"/>
      <c r="DJQ15" s="85"/>
      <c r="DJR15" s="85"/>
      <c r="DJS15" s="85"/>
      <c r="DJT15" s="85"/>
      <c r="DJU15" s="85"/>
      <c r="DJV15" s="85"/>
      <c r="DJW15" s="85"/>
      <c r="DJX15" s="85"/>
      <c r="DJY15" s="85"/>
      <c r="DJZ15" s="85"/>
      <c r="DKA15" s="85"/>
      <c r="DKB15" s="85"/>
      <c r="DKC15" s="85"/>
      <c r="DKD15" s="85"/>
      <c r="DKE15" s="85"/>
      <c r="DKF15" s="85"/>
      <c r="DKG15" s="85"/>
      <c r="DKH15" s="85"/>
      <c r="DKI15" s="85"/>
      <c r="DKJ15" s="85"/>
      <c r="DKK15" s="85"/>
      <c r="DKL15" s="85"/>
      <c r="DKM15" s="85"/>
      <c r="DKN15" s="85"/>
      <c r="DKO15" s="85"/>
      <c r="DKP15" s="85"/>
      <c r="DKQ15" s="85"/>
      <c r="DKR15" s="85"/>
      <c r="DKS15" s="85"/>
      <c r="DKT15" s="85"/>
      <c r="DKU15" s="85"/>
      <c r="DKV15" s="85"/>
      <c r="DKW15" s="85"/>
      <c r="DKX15" s="85"/>
      <c r="DKY15" s="85"/>
      <c r="DKZ15" s="85"/>
      <c r="DLA15" s="85"/>
      <c r="DLB15" s="85"/>
      <c r="DLC15" s="85"/>
      <c r="DLD15" s="85"/>
      <c r="DLE15" s="85"/>
      <c r="DLF15" s="85"/>
      <c r="DLG15" s="85"/>
      <c r="DLH15" s="85"/>
      <c r="DLI15" s="85"/>
      <c r="DLJ15" s="85"/>
      <c r="DLK15" s="85"/>
      <c r="DLL15" s="85"/>
      <c r="DLM15" s="85"/>
      <c r="DLN15" s="85"/>
      <c r="DLO15" s="85"/>
      <c r="DLP15" s="85"/>
      <c r="DLQ15" s="85"/>
      <c r="DLR15" s="85"/>
      <c r="DLS15" s="85"/>
      <c r="DLT15" s="85"/>
      <c r="DLU15" s="85"/>
      <c r="DLV15" s="85"/>
      <c r="DLW15" s="85"/>
      <c r="DLX15" s="85"/>
      <c r="DLY15" s="85"/>
      <c r="DLZ15" s="85"/>
      <c r="DMA15" s="85"/>
      <c r="DMB15" s="85"/>
      <c r="DMC15" s="85"/>
      <c r="DMD15" s="85"/>
      <c r="DME15" s="85"/>
      <c r="DMF15" s="85"/>
      <c r="DMG15" s="85"/>
      <c r="DMH15" s="85"/>
      <c r="DMI15" s="85"/>
      <c r="DMJ15" s="85"/>
      <c r="DMK15" s="85"/>
      <c r="DML15" s="85"/>
      <c r="DMM15" s="85"/>
      <c r="DMN15" s="85"/>
      <c r="DMO15" s="85"/>
      <c r="DMP15" s="85"/>
      <c r="DMQ15" s="85"/>
      <c r="DMR15" s="85"/>
      <c r="DMS15" s="85"/>
      <c r="DMT15" s="85"/>
      <c r="DMU15" s="85"/>
      <c r="DMV15" s="85"/>
      <c r="DMW15" s="85"/>
      <c r="DMX15" s="85"/>
      <c r="DMY15" s="85"/>
      <c r="DMZ15" s="85"/>
      <c r="DNA15" s="85"/>
      <c r="DNB15" s="85"/>
      <c r="DNC15" s="85"/>
      <c r="DND15" s="85"/>
      <c r="DNE15" s="85"/>
      <c r="DNF15" s="85"/>
      <c r="DNG15" s="85"/>
      <c r="DNH15" s="85"/>
      <c r="DNI15" s="85"/>
      <c r="DNJ15" s="85"/>
      <c r="DNK15" s="85"/>
      <c r="DNL15" s="85"/>
      <c r="DNM15" s="85"/>
      <c r="DNN15" s="85"/>
      <c r="DNO15" s="85"/>
      <c r="DNP15" s="85"/>
      <c r="DNQ15" s="85"/>
      <c r="DNR15" s="85"/>
      <c r="DNS15" s="85"/>
      <c r="DNT15" s="85"/>
      <c r="DNU15" s="85"/>
      <c r="DNV15" s="85"/>
      <c r="DNW15" s="85"/>
      <c r="DNX15" s="85"/>
      <c r="DNY15" s="85"/>
      <c r="DNZ15" s="85"/>
      <c r="DOA15" s="85"/>
      <c r="DOB15" s="85"/>
      <c r="DOC15" s="85"/>
      <c r="DOD15" s="85"/>
      <c r="DOE15" s="85"/>
      <c r="DOF15" s="85"/>
      <c r="DOG15" s="85"/>
      <c r="DOH15" s="85"/>
      <c r="DOI15" s="85"/>
      <c r="DOJ15" s="85"/>
      <c r="DOK15" s="85"/>
      <c r="DOL15" s="85"/>
      <c r="DOM15" s="85"/>
      <c r="DON15" s="85"/>
      <c r="DOO15" s="85"/>
      <c r="DOP15" s="85"/>
      <c r="DOQ15" s="85"/>
      <c r="DOR15" s="85"/>
      <c r="DOS15" s="85"/>
      <c r="DOT15" s="85"/>
      <c r="DOU15" s="85"/>
      <c r="DOV15" s="85"/>
      <c r="DOW15" s="85"/>
      <c r="DOX15" s="85"/>
      <c r="DOY15" s="85"/>
      <c r="DOZ15" s="85"/>
      <c r="DPA15" s="85"/>
      <c r="DPB15" s="85"/>
      <c r="DPC15" s="85"/>
      <c r="DPD15" s="85"/>
      <c r="DPE15" s="85"/>
      <c r="DPF15" s="85"/>
      <c r="DPG15" s="85"/>
      <c r="DPH15" s="85"/>
      <c r="DPI15" s="85"/>
      <c r="DPJ15" s="85"/>
      <c r="DPK15" s="85"/>
      <c r="DPL15" s="85"/>
      <c r="DPM15" s="85"/>
      <c r="DPN15" s="85"/>
      <c r="DPO15" s="85"/>
      <c r="DPP15" s="85"/>
      <c r="DPQ15" s="85"/>
      <c r="DPR15" s="85"/>
      <c r="DPS15" s="85"/>
      <c r="DPT15" s="85"/>
      <c r="DPU15" s="85"/>
      <c r="DPV15" s="85"/>
      <c r="DPW15" s="85"/>
      <c r="DPX15" s="85"/>
      <c r="DPY15" s="85"/>
      <c r="DPZ15" s="85"/>
      <c r="DQA15" s="85"/>
      <c r="DQB15" s="85"/>
      <c r="DQC15" s="85"/>
      <c r="DQD15" s="85"/>
      <c r="DQE15" s="85"/>
      <c r="DQF15" s="85"/>
      <c r="DQG15" s="85"/>
      <c r="DQH15" s="85"/>
      <c r="DQI15" s="85"/>
      <c r="DQJ15" s="85"/>
      <c r="DQK15" s="85"/>
      <c r="DQL15" s="85"/>
      <c r="DQM15" s="85"/>
      <c r="DQN15" s="85"/>
      <c r="DQO15" s="85"/>
      <c r="DQP15" s="85"/>
      <c r="DQQ15" s="85"/>
      <c r="DQR15" s="85"/>
      <c r="DQS15" s="85"/>
      <c r="DQT15" s="85"/>
      <c r="DQU15" s="85"/>
      <c r="DQV15" s="85"/>
      <c r="DQW15" s="85"/>
      <c r="DQX15" s="85"/>
      <c r="DQY15" s="85"/>
      <c r="DQZ15" s="85"/>
      <c r="DRA15" s="85"/>
      <c r="DRB15" s="85"/>
      <c r="DRC15" s="85"/>
      <c r="DRD15" s="85"/>
      <c r="DRE15" s="85"/>
      <c r="DRF15" s="85"/>
      <c r="DRG15" s="85"/>
      <c r="DRH15" s="85"/>
      <c r="DRI15" s="85"/>
      <c r="DRJ15" s="85"/>
      <c r="DRK15" s="85"/>
      <c r="DRL15" s="85"/>
      <c r="DRM15" s="85"/>
      <c r="DRN15" s="85"/>
      <c r="DRO15" s="85"/>
      <c r="DRP15" s="85"/>
      <c r="DRQ15" s="85"/>
      <c r="DRR15" s="85"/>
      <c r="DRS15" s="85"/>
      <c r="DRT15" s="85"/>
      <c r="DRU15" s="85"/>
      <c r="DRV15" s="85"/>
      <c r="DRW15" s="85"/>
      <c r="DRX15" s="85"/>
      <c r="DRY15" s="85"/>
      <c r="DRZ15" s="85"/>
      <c r="DSA15" s="85"/>
      <c r="DSB15" s="85"/>
      <c r="DSC15" s="85"/>
      <c r="DSD15" s="85"/>
      <c r="DSE15" s="85"/>
      <c r="DSF15" s="85"/>
      <c r="DSG15" s="85"/>
      <c r="DSH15" s="85"/>
      <c r="DSI15" s="85"/>
      <c r="DSJ15" s="85"/>
      <c r="DSK15" s="85"/>
      <c r="DSL15" s="85"/>
      <c r="DSM15" s="85"/>
      <c r="DSN15" s="85"/>
      <c r="DSO15" s="85"/>
      <c r="DSP15" s="85"/>
      <c r="DSQ15" s="85"/>
      <c r="DSR15" s="85"/>
      <c r="DSS15" s="85"/>
      <c r="DST15" s="85"/>
      <c r="DSU15" s="85"/>
      <c r="DSV15" s="85"/>
      <c r="DSW15" s="85"/>
      <c r="DSX15" s="85"/>
      <c r="DSY15" s="85"/>
      <c r="DSZ15" s="85"/>
      <c r="DTA15" s="85"/>
      <c r="DTB15" s="85"/>
      <c r="DTC15" s="85"/>
      <c r="DTD15" s="85"/>
      <c r="DTE15" s="85"/>
      <c r="DTF15" s="85"/>
      <c r="DTG15" s="85"/>
      <c r="DTH15" s="85"/>
      <c r="DTI15" s="85"/>
      <c r="DTJ15" s="85"/>
      <c r="DTK15" s="85"/>
      <c r="DTL15" s="85"/>
      <c r="DTM15" s="85"/>
      <c r="DTN15" s="85"/>
      <c r="DTO15" s="85"/>
      <c r="DTP15" s="85"/>
      <c r="DTQ15" s="85"/>
      <c r="DTR15" s="85"/>
      <c r="DTS15" s="85"/>
      <c r="DTT15" s="85"/>
      <c r="DTU15" s="85"/>
      <c r="DTV15" s="85"/>
      <c r="DTW15" s="85"/>
      <c r="DTX15" s="85"/>
      <c r="DTY15" s="85"/>
      <c r="DTZ15" s="85"/>
      <c r="DUA15" s="85"/>
      <c r="DUB15" s="85"/>
      <c r="DUC15" s="85"/>
      <c r="DUD15" s="85"/>
      <c r="DUE15" s="85"/>
      <c r="DUF15" s="85"/>
      <c r="DUG15" s="85"/>
      <c r="DUH15" s="85"/>
      <c r="DUI15" s="85"/>
      <c r="DUJ15" s="85"/>
      <c r="DUK15" s="85"/>
      <c r="DUL15" s="85"/>
      <c r="DUM15" s="85"/>
      <c r="DUN15" s="85"/>
      <c r="DUO15" s="85"/>
      <c r="DUP15" s="85"/>
      <c r="DUQ15" s="85"/>
      <c r="DUR15" s="85"/>
      <c r="DUS15" s="85"/>
      <c r="DUT15" s="85"/>
      <c r="DUU15" s="85"/>
      <c r="DUV15" s="85"/>
      <c r="DUW15" s="85"/>
      <c r="DUX15" s="85"/>
      <c r="DUY15" s="85"/>
      <c r="DUZ15" s="85"/>
      <c r="DVA15" s="85"/>
      <c r="DVB15" s="85"/>
      <c r="DVC15" s="85"/>
      <c r="DVD15" s="85"/>
      <c r="DVE15" s="85"/>
      <c r="DVF15" s="85"/>
      <c r="DVG15" s="85"/>
      <c r="DVH15" s="85"/>
      <c r="DVI15" s="85"/>
      <c r="DVJ15" s="85"/>
      <c r="DVK15" s="85"/>
      <c r="DVL15" s="85"/>
      <c r="DVM15" s="85"/>
      <c r="DVN15" s="85"/>
      <c r="DVO15" s="85"/>
      <c r="DVP15" s="85"/>
      <c r="DVQ15" s="85"/>
      <c r="DVR15" s="85"/>
      <c r="DVS15" s="85"/>
      <c r="DVT15" s="85"/>
      <c r="DVU15" s="85"/>
      <c r="DVV15" s="85"/>
      <c r="DVW15" s="85"/>
      <c r="DVX15" s="85"/>
      <c r="DVY15" s="85"/>
      <c r="DVZ15" s="85"/>
      <c r="DWA15" s="85"/>
      <c r="DWB15" s="85"/>
      <c r="DWC15" s="85"/>
      <c r="DWD15" s="85"/>
      <c r="DWE15" s="85"/>
      <c r="DWF15" s="85"/>
      <c r="DWG15" s="85"/>
      <c r="DWH15" s="85"/>
      <c r="DWI15" s="85"/>
      <c r="DWJ15" s="85"/>
      <c r="DWK15" s="85"/>
      <c r="DWL15" s="85"/>
      <c r="DWM15" s="85"/>
      <c r="DWN15" s="85"/>
      <c r="DWO15" s="85"/>
      <c r="DWP15" s="85"/>
      <c r="DWQ15" s="85"/>
      <c r="DWR15" s="85"/>
      <c r="DWS15" s="85"/>
      <c r="DWT15" s="85"/>
      <c r="DWU15" s="85"/>
      <c r="DWV15" s="85"/>
      <c r="DWW15" s="85"/>
      <c r="DWX15" s="85"/>
      <c r="DWY15" s="85"/>
      <c r="DWZ15" s="85"/>
      <c r="DXA15" s="85"/>
      <c r="DXB15" s="85"/>
      <c r="DXC15" s="85"/>
      <c r="DXD15" s="85"/>
      <c r="DXE15" s="85"/>
      <c r="DXF15" s="85"/>
      <c r="DXG15" s="85"/>
      <c r="DXH15" s="85"/>
      <c r="DXI15" s="85"/>
      <c r="DXJ15" s="85"/>
      <c r="DXK15" s="85"/>
      <c r="DXL15" s="85"/>
      <c r="DXM15" s="85"/>
      <c r="DXN15" s="85"/>
      <c r="DXO15" s="85"/>
      <c r="DXP15" s="85"/>
      <c r="DXQ15" s="85"/>
      <c r="DXR15" s="85"/>
      <c r="DXS15" s="85"/>
      <c r="DXT15" s="85"/>
      <c r="DXU15" s="85"/>
      <c r="DXV15" s="85"/>
      <c r="DXW15" s="85"/>
      <c r="DXX15" s="85"/>
      <c r="DXY15" s="85"/>
      <c r="DXZ15" s="85"/>
      <c r="DYA15" s="85"/>
      <c r="DYB15" s="85"/>
      <c r="DYC15" s="85"/>
      <c r="DYD15" s="85"/>
      <c r="DYE15" s="85"/>
      <c r="DYF15" s="85"/>
      <c r="DYG15" s="85"/>
      <c r="DYH15" s="85"/>
      <c r="DYI15" s="85"/>
      <c r="DYJ15" s="85"/>
      <c r="DYK15" s="85"/>
      <c r="DYL15" s="85"/>
      <c r="DYM15" s="85"/>
      <c r="DYN15" s="85"/>
      <c r="DYO15" s="85"/>
      <c r="DYP15" s="85"/>
      <c r="DYQ15" s="85"/>
      <c r="DYR15" s="85"/>
      <c r="DYS15" s="85"/>
      <c r="DYT15" s="85"/>
      <c r="DYU15" s="85"/>
      <c r="DYV15" s="85"/>
      <c r="DYW15" s="85"/>
      <c r="DYX15" s="85"/>
      <c r="DYY15" s="85"/>
      <c r="DYZ15" s="85"/>
      <c r="DZA15" s="85"/>
      <c r="DZB15" s="85"/>
      <c r="DZC15" s="85"/>
      <c r="DZD15" s="85"/>
      <c r="DZE15" s="85"/>
      <c r="DZF15" s="85"/>
      <c r="DZG15" s="85"/>
      <c r="DZH15" s="85"/>
      <c r="DZI15" s="85"/>
      <c r="DZJ15" s="85"/>
      <c r="DZK15" s="85"/>
      <c r="DZL15" s="85"/>
      <c r="DZM15" s="85"/>
      <c r="DZN15" s="85"/>
      <c r="DZO15" s="85"/>
      <c r="DZP15" s="85"/>
      <c r="DZQ15" s="85"/>
      <c r="DZR15" s="85"/>
      <c r="DZS15" s="85"/>
      <c r="DZT15" s="85"/>
      <c r="DZU15" s="85"/>
      <c r="DZV15" s="85"/>
      <c r="DZW15" s="85"/>
      <c r="DZX15" s="85"/>
      <c r="DZY15" s="85"/>
      <c r="DZZ15" s="85"/>
      <c r="EAA15" s="85"/>
      <c r="EAB15" s="85"/>
      <c r="EAC15" s="85"/>
      <c r="EAD15" s="85"/>
      <c r="EAE15" s="85"/>
      <c r="EAF15" s="85"/>
      <c r="EAG15" s="85"/>
      <c r="EAH15" s="85"/>
      <c r="EAI15" s="85"/>
      <c r="EAJ15" s="85"/>
      <c r="EAK15" s="85"/>
      <c r="EAL15" s="85"/>
      <c r="EAM15" s="85"/>
      <c r="EAN15" s="85"/>
      <c r="EAO15" s="85"/>
      <c r="EAP15" s="85"/>
      <c r="EAQ15" s="85"/>
      <c r="EAR15" s="85"/>
      <c r="EAS15" s="85"/>
      <c r="EAT15" s="85"/>
      <c r="EAU15" s="85"/>
      <c r="EAV15" s="85"/>
      <c r="EAW15" s="85"/>
      <c r="EAX15" s="85"/>
      <c r="EAY15" s="85"/>
      <c r="EAZ15" s="85"/>
      <c r="EBA15" s="85"/>
      <c r="EBB15" s="85"/>
      <c r="EBC15" s="85"/>
      <c r="EBD15" s="85"/>
      <c r="EBE15" s="85"/>
      <c r="EBF15" s="85"/>
      <c r="EBG15" s="85"/>
      <c r="EBH15" s="85"/>
      <c r="EBI15" s="85"/>
      <c r="EBJ15" s="85"/>
      <c r="EBK15" s="85"/>
      <c r="EBL15" s="85"/>
      <c r="EBM15" s="85"/>
      <c r="EBN15" s="85"/>
      <c r="EBO15" s="85"/>
      <c r="EBP15" s="85"/>
      <c r="EBQ15" s="85"/>
      <c r="EBR15" s="85"/>
      <c r="EBS15" s="85"/>
      <c r="EBT15" s="85"/>
      <c r="EBU15" s="85"/>
      <c r="EBV15" s="85"/>
      <c r="EBW15" s="85"/>
      <c r="EBX15" s="85"/>
      <c r="EBY15" s="85"/>
      <c r="EBZ15" s="85"/>
      <c r="ECA15" s="85"/>
      <c r="ECB15" s="85"/>
      <c r="ECC15" s="85"/>
      <c r="ECD15" s="85"/>
      <c r="ECE15" s="85"/>
      <c r="ECF15" s="85"/>
      <c r="ECG15" s="85"/>
      <c r="ECH15" s="85"/>
      <c r="ECI15" s="85"/>
      <c r="ECJ15" s="85"/>
      <c r="ECK15" s="85"/>
      <c r="ECL15" s="85"/>
      <c r="ECM15" s="85"/>
      <c r="ECN15" s="85"/>
      <c r="ECO15" s="85"/>
      <c r="ECP15" s="85"/>
      <c r="ECQ15" s="85"/>
      <c r="ECR15" s="85"/>
      <c r="ECS15" s="85"/>
      <c r="ECT15" s="85"/>
      <c r="ECU15" s="85"/>
      <c r="ECV15" s="85"/>
      <c r="ECW15" s="85"/>
      <c r="ECX15" s="85"/>
      <c r="ECY15" s="85"/>
      <c r="ECZ15" s="85"/>
      <c r="EDA15" s="85"/>
      <c r="EDB15" s="85"/>
      <c r="EDC15" s="85"/>
      <c r="EDD15" s="85"/>
      <c r="EDE15" s="85"/>
      <c r="EDF15" s="85"/>
      <c r="EDG15" s="85"/>
      <c r="EDH15" s="85"/>
      <c r="EDI15" s="85"/>
      <c r="EDJ15" s="85"/>
      <c r="EDK15" s="85"/>
      <c r="EDL15" s="85"/>
      <c r="EDM15" s="85"/>
      <c r="EDN15" s="85"/>
      <c r="EDO15" s="85"/>
      <c r="EDP15" s="85"/>
      <c r="EDQ15" s="85"/>
      <c r="EDR15" s="85"/>
      <c r="EDS15" s="85"/>
      <c r="EDT15" s="85"/>
      <c r="EDU15" s="85"/>
      <c r="EDV15" s="85"/>
      <c r="EDW15" s="85"/>
      <c r="EDX15" s="85"/>
      <c r="EDY15" s="85"/>
      <c r="EDZ15" s="85"/>
      <c r="EEA15" s="85"/>
      <c r="EEB15" s="85"/>
      <c r="EEC15" s="85"/>
      <c r="EED15" s="85"/>
      <c r="EEE15" s="85"/>
      <c r="EEF15" s="85"/>
      <c r="EEG15" s="85"/>
      <c r="EEH15" s="85"/>
      <c r="EEI15" s="85"/>
      <c r="EEJ15" s="85"/>
      <c r="EEK15" s="85"/>
      <c r="EEL15" s="85"/>
      <c r="EEM15" s="85"/>
      <c r="EEN15" s="85"/>
      <c r="EEO15" s="85"/>
      <c r="EEP15" s="85"/>
      <c r="EEQ15" s="85"/>
      <c r="EER15" s="85"/>
      <c r="EES15" s="85"/>
      <c r="EET15" s="85"/>
      <c r="EEU15" s="85"/>
      <c r="EEV15" s="85"/>
      <c r="EEW15" s="85"/>
      <c r="EEX15" s="85"/>
      <c r="EEY15" s="85"/>
      <c r="EEZ15" s="85"/>
      <c r="EFA15" s="85"/>
      <c r="EFB15" s="85"/>
      <c r="EFC15" s="85"/>
      <c r="EFD15" s="85"/>
      <c r="EFE15" s="85"/>
      <c r="EFF15" s="85"/>
      <c r="EFG15" s="85"/>
      <c r="EFH15" s="85"/>
      <c r="EFI15" s="85"/>
      <c r="EFJ15" s="85"/>
      <c r="EFK15" s="85"/>
      <c r="EFL15" s="85"/>
      <c r="EFM15" s="85"/>
      <c r="EFN15" s="85"/>
      <c r="EFO15" s="85"/>
      <c r="EFP15" s="85"/>
      <c r="EFQ15" s="85"/>
      <c r="EFR15" s="85"/>
      <c r="EFS15" s="85"/>
      <c r="EFT15" s="85"/>
      <c r="EFU15" s="85"/>
      <c r="EFV15" s="85"/>
      <c r="EFW15" s="85"/>
      <c r="EFX15" s="85"/>
      <c r="EFY15" s="85"/>
      <c r="EFZ15" s="85"/>
      <c r="EGA15" s="85"/>
      <c r="EGB15" s="85"/>
      <c r="EGC15" s="85"/>
      <c r="EGD15" s="85"/>
      <c r="EGE15" s="85"/>
      <c r="EGF15" s="85"/>
      <c r="EGG15" s="85"/>
      <c r="EGH15" s="85"/>
      <c r="EGI15" s="85"/>
      <c r="EGJ15" s="85"/>
      <c r="EGK15" s="85"/>
      <c r="EGL15" s="85"/>
      <c r="EGM15" s="85"/>
      <c r="EGN15" s="85"/>
      <c r="EGO15" s="85"/>
      <c r="EGP15" s="85"/>
      <c r="EGQ15" s="85"/>
      <c r="EGR15" s="85"/>
      <c r="EGS15" s="85"/>
      <c r="EGT15" s="85"/>
      <c r="EGU15" s="85"/>
      <c r="EGV15" s="85"/>
      <c r="EGW15" s="85"/>
      <c r="EGX15" s="85"/>
      <c r="EGY15" s="85"/>
      <c r="EGZ15" s="85"/>
      <c r="EHA15" s="85"/>
      <c r="EHB15" s="85"/>
      <c r="EHC15" s="85"/>
      <c r="EHD15" s="85"/>
      <c r="EHE15" s="85"/>
      <c r="EHF15" s="85"/>
      <c r="EHG15" s="85"/>
      <c r="EHH15" s="85"/>
      <c r="EHI15" s="85"/>
      <c r="EHJ15" s="85"/>
      <c r="EHK15" s="85"/>
      <c r="EHL15" s="85"/>
      <c r="EHM15" s="85"/>
      <c r="EHN15" s="85"/>
      <c r="EHO15" s="85"/>
      <c r="EHP15" s="85"/>
      <c r="EHQ15" s="85"/>
      <c r="EHR15" s="85"/>
      <c r="EHS15" s="85"/>
      <c r="EHT15" s="85"/>
      <c r="EHU15" s="85"/>
      <c r="EHV15" s="85"/>
      <c r="EHW15" s="85"/>
      <c r="EHX15" s="85"/>
      <c r="EHY15" s="85"/>
      <c r="EHZ15" s="85"/>
      <c r="EIA15" s="85"/>
      <c r="EIB15" s="85"/>
      <c r="EIC15" s="85"/>
      <c r="EID15" s="85"/>
      <c r="EIE15" s="85"/>
      <c r="EIF15" s="85"/>
      <c r="EIG15" s="85"/>
      <c r="EIH15" s="85"/>
      <c r="EII15" s="85"/>
      <c r="EIJ15" s="85"/>
      <c r="EIK15" s="85"/>
      <c r="EIL15" s="85"/>
      <c r="EIM15" s="85"/>
      <c r="EIN15" s="85"/>
      <c r="EIO15" s="85"/>
      <c r="EIP15" s="85"/>
      <c r="EIQ15" s="85"/>
      <c r="EIR15" s="85"/>
      <c r="EIS15" s="85"/>
      <c r="EIT15" s="85"/>
      <c r="EIU15" s="85"/>
      <c r="EIV15" s="85"/>
      <c r="EIW15" s="85"/>
      <c r="EIX15" s="85"/>
      <c r="EIY15" s="85"/>
      <c r="EIZ15" s="85"/>
      <c r="EJA15" s="85"/>
      <c r="EJB15" s="85"/>
      <c r="EJC15" s="85"/>
      <c r="EJD15" s="85"/>
      <c r="EJE15" s="85"/>
      <c r="EJF15" s="85"/>
      <c r="EJG15" s="85"/>
      <c r="EJH15" s="85"/>
      <c r="EJI15" s="85"/>
      <c r="EJJ15" s="85"/>
      <c r="EJK15" s="85"/>
      <c r="EJL15" s="85"/>
      <c r="EJM15" s="85"/>
      <c r="EJN15" s="85"/>
      <c r="EJO15" s="85"/>
      <c r="EJP15" s="85"/>
      <c r="EJQ15" s="85"/>
      <c r="EJR15" s="85"/>
      <c r="EJS15" s="85"/>
      <c r="EJT15" s="85"/>
      <c r="EJU15" s="85"/>
      <c r="EJV15" s="85"/>
      <c r="EJW15" s="85"/>
      <c r="EJX15" s="85"/>
      <c r="EJY15" s="85"/>
      <c r="EJZ15" s="85"/>
      <c r="EKA15" s="85"/>
      <c r="EKB15" s="85"/>
      <c r="EKC15" s="85"/>
      <c r="EKD15" s="85"/>
      <c r="EKE15" s="85"/>
      <c r="EKF15" s="85"/>
      <c r="EKG15" s="85"/>
      <c r="EKH15" s="85"/>
      <c r="EKI15" s="85"/>
      <c r="EKJ15" s="85"/>
      <c r="EKK15" s="85"/>
      <c r="EKL15" s="85"/>
      <c r="EKM15" s="85"/>
      <c r="EKN15" s="85"/>
      <c r="EKO15" s="85"/>
      <c r="EKP15" s="85"/>
      <c r="EKQ15" s="85"/>
      <c r="EKR15" s="85"/>
      <c r="EKS15" s="85"/>
      <c r="EKT15" s="85"/>
      <c r="EKU15" s="85"/>
      <c r="EKV15" s="85"/>
      <c r="EKW15" s="85"/>
      <c r="EKX15" s="85"/>
      <c r="EKY15" s="85"/>
      <c r="EKZ15" s="85"/>
      <c r="ELA15" s="85"/>
      <c r="ELB15" s="85"/>
      <c r="ELC15" s="85"/>
      <c r="ELD15" s="85"/>
      <c r="ELE15" s="85"/>
      <c r="ELF15" s="85"/>
      <c r="ELG15" s="85"/>
      <c r="ELH15" s="85"/>
      <c r="ELI15" s="85"/>
      <c r="ELJ15" s="85"/>
      <c r="ELK15" s="85"/>
      <c r="ELL15" s="85"/>
      <c r="ELM15" s="85"/>
      <c r="ELN15" s="85"/>
      <c r="ELO15" s="85"/>
      <c r="ELP15" s="85"/>
      <c r="ELQ15" s="85"/>
      <c r="ELR15" s="85"/>
      <c r="ELS15" s="85"/>
      <c r="ELT15" s="85"/>
      <c r="ELU15" s="85"/>
      <c r="ELV15" s="85"/>
      <c r="ELW15" s="85"/>
      <c r="ELX15" s="85"/>
      <c r="ELY15" s="85"/>
      <c r="ELZ15" s="85"/>
      <c r="EMA15" s="85"/>
      <c r="EMB15" s="85"/>
      <c r="EMC15" s="85"/>
      <c r="EMD15" s="85"/>
      <c r="EME15" s="85"/>
      <c r="EMF15" s="85"/>
      <c r="EMG15" s="85"/>
      <c r="EMH15" s="85"/>
      <c r="EMI15" s="85"/>
      <c r="EMJ15" s="85"/>
      <c r="EMK15" s="85"/>
      <c r="EML15" s="85"/>
      <c r="EMM15" s="85"/>
      <c r="EMN15" s="85"/>
      <c r="EMO15" s="85"/>
      <c r="EMP15" s="85"/>
      <c r="EMQ15" s="85"/>
      <c r="EMR15" s="85"/>
      <c r="EMS15" s="85"/>
      <c r="EMT15" s="85"/>
      <c r="EMU15" s="85"/>
      <c r="EMV15" s="85"/>
      <c r="EMW15" s="85"/>
      <c r="EMX15" s="85"/>
      <c r="EMY15" s="85"/>
      <c r="EMZ15" s="85"/>
      <c r="ENA15" s="85"/>
      <c r="ENB15" s="85"/>
      <c r="ENC15" s="85"/>
      <c r="END15" s="85"/>
      <c r="ENE15" s="85"/>
      <c r="ENF15" s="85"/>
      <c r="ENG15" s="85"/>
      <c r="ENH15" s="85"/>
      <c r="ENI15" s="85"/>
      <c r="ENJ15" s="85"/>
      <c r="ENK15" s="85"/>
      <c r="ENL15" s="85"/>
      <c r="ENM15" s="85"/>
      <c r="ENN15" s="85"/>
      <c r="ENO15" s="85"/>
      <c r="ENP15" s="85"/>
      <c r="ENQ15" s="85"/>
      <c r="ENR15" s="85"/>
      <c r="ENS15" s="85"/>
      <c r="ENT15" s="85"/>
      <c r="ENU15" s="85"/>
      <c r="ENV15" s="85"/>
      <c r="ENW15" s="85"/>
      <c r="ENX15" s="85"/>
      <c r="ENY15" s="85"/>
      <c r="ENZ15" s="85"/>
      <c r="EOA15" s="85"/>
      <c r="EOB15" s="85"/>
      <c r="EOC15" s="85"/>
      <c r="EOD15" s="85"/>
      <c r="EOE15" s="85"/>
      <c r="EOF15" s="85"/>
      <c r="EOG15" s="85"/>
      <c r="EOH15" s="85"/>
      <c r="EOI15" s="85"/>
      <c r="EOJ15" s="85"/>
      <c r="EOK15" s="85"/>
      <c r="EOL15" s="85"/>
      <c r="EOM15" s="85"/>
      <c r="EON15" s="85"/>
      <c r="EOO15" s="85"/>
      <c r="EOP15" s="85"/>
      <c r="EOQ15" s="85"/>
      <c r="EOR15" s="85"/>
      <c r="EOS15" s="85"/>
      <c r="EOT15" s="85"/>
      <c r="EOU15" s="85"/>
      <c r="EOV15" s="85"/>
      <c r="EOW15" s="85"/>
      <c r="EOX15" s="85"/>
      <c r="EOY15" s="85"/>
      <c r="EOZ15" s="85"/>
      <c r="EPA15" s="85"/>
      <c r="EPB15" s="85"/>
      <c r="EPC15" s="85"/>
      <c r="EPD15" s="85"/>
      <c r="EPE15" s="85"/>
      <c r="EPF15" s="85"/>
      <c r="EPG15" s="85"/>
      <c r="EPH15" s="85"/>
      <c r="EPI15" s="85"/>
      <c r="EPJ15" s="85"/>
      <c r="EPK15" s="85"/>
      <c r="EPL15" s="85"/>
      <c r="EPM15" s="85"/>
      <c r="EPN15" s="85"/>
      <c r="EPO15" s="85"/>
      <c r="EPP15" s="85"/>
      <c r="EPQ15" s="85"/>
      <c r="EPR15" s="85"/>
      <c r="EPS15" s="85"/>
      <c r="EPT15" s="85"/>
      <c r="EPU15" s="85"/>
      <c r="EPV15" s="85"/>
      <c r="EPW15" s="85"/>
      <c r="EPX15" s="85"/>
      <c r="EPY15" s="85"/>
      <c r="EPZ15" s="85"/>
      <c r="EQA15" s="85"/>
      <c r="EQB15" s="85"/>
      <c r="EQC15" s="85"/>
      <c r="EQD15" s="85"/>
      <c r="EQE15" s="85"/>
      <c r="EQF15" s="85"/>
      <c r="EQG15" s="85"/>
      <c r="EQH15" s="85"/>
      <c r="EQI15" s="85"/>
      <c r="EQJ15" s="85"/>
      <c r="EQK15" s="85"/>
      <c r="EQL15" s="85"/>
      <c r="EQM15" s="85"/>
      <c r="EQN15" s="85"/>
      <c r="EQO15" s="85"/>
      <c r="EQP15" s="85"/>
      <c r="EQQ15" s="85"/>
      <c r="EQR15" s="85"/>
      <c r="EQS15" s="85"/>
      <c r="EQT15" s="85"/>
      <c r="EQU15" s="85"/>
      <c r="EQV15" s="85"/>
      <c r="EQW15" s="85"/>
      <c r="EQX15" s="85"/>
      <c r="EQY15" s="85"/>
      <c r="EQZ15" s="85"/>
      <c r="ERA15" s="85"/>
      <c r="ERB15" s="85"/>
      <c r="ERC15" s="85"/>
      <c r="ERD15" s="85"/>
      <c r="ERE15" s="85"/>
      <c r="ERF15" s="85"/>
      <c r="ERG15" s="85"/>
      <c r="ERH15" s="85"/>
      <c r="ERI15" s="85"/>
      <c r="ERJ15" s="85"/>
      <c r="ERK15" s="85"/>
      <c r="ERL15" s="85"/>
      <c r="ERM15" s="85"/>
      <c r="ERN15" s="85"/>
      <c r="ERO15" s="85"/>
      <c r="ERP15" s="85"/>
      <c r="ERQ15" s="85"/>
      <c r="ERR15" s="85"/>
      <c r="ERS15" s="85"/>
      <c r="ERT15" s="85"/>
      <c r="ERU15" s="85"/>
      <c r="ERV15" s="85"/>
      <c r="ERW15" s="85"/>
      <c r="ERX15" s="85"/>
      <c r="ERY15" s="85"/>
      <c r="ERZ15" s="85"/>
      <c r="ESA15" s="85"/>
      <c r="ESB15" s="85"/>
      <c r="ESC15" s="85"/>
      <c r="ESD15" s="85"/>
      <c r="ESE15" s="85"/>
      <c r="ESF15" s="85"/>
      <c r="ESG15" s="85"/>
      <c r="ESH15" s="85"/>
      <c r="ESI15" s="85"/>
      <c r="ESJ15" s="85"/>
      <c r="ESK15" s="85"/>
      <c r="ESL15" s="85"/>
      <c r="ESM15" s="85"/>
      <c r="ESN15" s="85"/>
      <c r="ESO15" s="85"/>
      <c r="ESP15" s="85"/>
      <c r="ESQ15" s="85"/>
      <c r="ESR15" s="85"/>
      <c r="ESS15" s="85"/>
      <c r="EST15" s="85"/>
      <c r="ESU15" s="85"/>
      <c r="ESV15" s="85"/>
      <c r="ESW15" s="85"/>
      <c r="ESX15" s="85"/>
      <c r="ESY15" s="85"/>
      <c r="ESZ15" s="85"/>
      <c r="ETA15" s="85"/>
      <c r="ETB15" s="85"/>
      <c r="ETC15" s="85"/>
      <c r="ETD15" s="85"/>
      <c r="ETE15" s="85"/>
      <c r="ETF15" s="85"/>
      <c r="ETG15" s="85"/>
      <c r="ETH15" s="85"/>
      <c r="ETI15" s="85"/>
      <c r="ETJ15" s="85"/>
      <c r="ETK15" s="85"/>
      <c r="ETL15" s="85"/>
      <c r="ETM15" s="85"/>
      <c r="ETN15" s="85"/>
      <c r="ETO15" s="85"/>
      <c r="ETP15" s="85"/>
      <c r="ETQ15" s="85"/>
      <c r="ETR15" s="85"/>
      <c r="ETS15" s="85"/>
      <c r="ETT15" s="85"/>
      <c r="ETU15" s="85"/>
      <c r="ETV15" s="85"/>
      <c r="ETW15" s="85"/>
      <c r="ETX15" s="85"/>
      <c r="ETY15" s="85"/>
      <c r="ETZ15" s="85"/>
      <c r="EUA15" s="85"/>
      <c r="EUB15" s="85"/>
      <c r="EUC15" s="85"/>
      <c r="EUD15" s="85"/>
      <c r="EUE15" s="85"/>
      <c r="EUF15" s="85"/>
      <c r="EUG15" s="85"/>
      <c r="EUH15" s="85"/>
      <c r="EUI15" s="85"/>
      <c r="EUJ15" s="85"/>
      <c r="EUK15" s="85"/>
      <c r="EUL15" s="85"/>
      <c r="EUM15" s="85"/>
      <c r="EUN15" s="85"/>
      <c r="EUO15" s="85"/>
      <c r="EUP15" s="85"/>
      <c r="EUQ15" s="85"/>
      <c r="EUR15" s="85"/>
      <c r="EUS15" s="85"/>
      <c r="EUT15" s="85"/>
      <c r="EUU15" s="85"/>
      <c r="EUV15" s="85"/>
      <c r="EUW15" s="85"/>
      <c r="EUX15" s="85"/>
      <c r="EUY15" s="85"/>
      <c r="EUZ15" s="85"/>
      <c r="EVA15" s="85"/>
      <c r="EVB15" s="85"/>
      <c r="EVC15" s="85"/>
      <c r="EVD15" s="85"/>
      <c r="EVE15" s="85"/>
      <c r="EVF15" s="85"/>
      <c r="EVG15" s="85"/>
      <c r="EVH15" s="85"/>
      <c r="EVI15" s="85"/>
      <c r="EVJ15" s="85"/>
      <c r="EVK15" s="85"/>
      <c r="EVL15" s="85"/>
      <c r="EVM15" s="85"/>
      <c r="EVN15" s="85"/>
      <c r="EVO15" s="85"/>
      <c r="EVP15" s="85"/>
      <c r="EVQ15" s="85"/>
      <c r="EVR15" s="85"/>
      <c r="EVS15" s="85"/>
      <c r="EVT15" s="85"/>
      <c r="EVU15" s="85"/>
      <c r="EVV15" s="85"/>
      <c r="EVW15" s="85"/>
      <c r="EVX15" s="85"/>
      <c r="EVY15" s="85"/>
      <c r="EVZ15" s="85"/>
      <c r="EWA15" s="85"/>
      <c r="EWB15" s="85"/>
      <c r="EWC15" s="85"/>
      <c r="EWD15" s="85"/>
      <c r="EWE15" s="85"/>
      <c r="EWF15" s="85"/>
      <c r="EWG15" s="85"/>
      <c r="EWH15" s="85"/>
      <c r="EWI15" s="85"/>
      <c r="EWJ15" s="85"/>
      <c r="EWK15" s="85"/>
      <c r="EWL15" s="85"/>
      <c r="EWM15" s="85"/>
      <c r="EWN15" s="85"/>
      <c r="EWO15" s="85"/>
      <c r="EWP15" s="85"/>
      <c r="EWQ15" s="85"/>
      <c r="EWR15" s="85"/>
      <c r="EWS15" s="85"/>
      <c r="EWT15" s="85"/>
      <c r="EWU15" s="85"/>
      <c r="EWV15" s="85"/>
      <c r="EWW15" s="85"/>
      <c r="EWX15" s="85"/>
      <c r="EWY15" s="85"/>
      <c r="EWZ15" s="85"/>
      <c r="EXA15" s="85"/>
      <c r="EXB15" s="85"/>
      <c r="EXC15" s="85"/>
      <c r="EXD15" s="85"/>
      <c r="EXE15" s="85"/>
      <c r="EXF15" s="85"/>
      <c r="EXG15" s="85"/>
      <c r="EXH15" s="85"/>
      <c r="EXI15" s="85"/>
      <c r="EXJ15" s="85"/>
      <c r="EXK15" s="85"/>
      <c r="EXL15" s="85"/>
      <c r="EXM15" s="85"/>
      <c r="EXN15" s="85"/>
      <c r="EXO15" s="85"/>
      <c r="EXP15" s="85"/>
      <c r="EXQ15" s="85"/>
      <c r="EXR15" s="85"/>
      <c r="EXS15" s="85"/>
      <c r="EXT15" s="85"/>
      <c r="EXU15" s="85"/>
      <c r="EXV15" s="85"/>
      <c r="EXW15" s="85"/>
      <c r="EXX15" s="85"/>
      <c r="EXY15" s="85"/>
      <c r="EXZ15" s="85"/>
      <c r="EYA15" s="85"/>
      <c r="EYB15" s="85"/>
      <c r="EYC15" s="85"/>
      <c r="EYD15" s="85"/>
      <c r="EYE15" s="85"/>
      <c r="EYF15" s="85"/>
      <c r="EYG15" s="85"/>
      <c r="EYH15" s="85"/>
      <c r="EYI15" s="85"/>
      <c r="EYJ15" s="85"/>
      <c r="EYK15" s="85"/>
      <c r="EYL15" s="85"/>
      <c r="EYM15" s="85"/>
      <c r="EYN15" s="85"/>
      <c r="EYO15" s="85"/>
      <c r="EYP15" s="85"/>
      <c r="EYQ15" s="85"/>
      <c r="EYR15" s="85"/>
      <c r="EYS15" s="85"/>
      <c r="EYT15" s="85"/>
      <c r="EYU15" s="85"/>
      <c r="EYV15" s="85"/>
      <c r="EYW15" s="85"/>
      <c r="EYX15" s="85"/>
      <c r="EYY15" s="85"/>
      <c r="EYZ15" s="85"/>
      <c r="EZA15" s="85"/>
      <c r="EZB15" s="85"/>
      <c r="EZC15" s="85"/>
      <c r="EZD15" s="85"/>
      <c r="EZE15" s="85"/>
      <c r="EZF15" s="85"/>
      <c r="EZG15" s="85"/>
      <c r="EZH15" s="85"/>
      <c r="EZI15" s="85"/>
      <c r="EZJ15" s="85"/>
      <c r="EZK15" s="85"/>
      <c r="EZL15" s="85"/>
      <c r="EZM15" s="85"/>
      <c r="EZN15" s="85"/>
      <c r="EZO15" s="85"/>
      <c r="EZP15" s="85"/>
      <c r="EZQ15" s="85"/>
      <c r="EZR15" s="85"/>
      <c r="EZS15" s="85"/>
      <c r="EZT15" s="85"/>
      <c r="EZU15" s="85"/>
      <c r="EZV15" s="85"/>
      <c r="EZW15" s="85"/>
      <c r="EZX15" s="85"/>
      <c r="EZY15" s="85"/>
      <c r="EZZ15" s="85"/>
      <c r="FAA15" s="85"/>
      <c r="FAB15" s="85"/>
      <c r="FAC15" s="85"/>
      <c r="FAD15" s="85"/>
      <c r="FAE15" s="85"/>
      <c r="FAF15" s="85"/>
      <c r="FAG15" s="85"/>
      <c r="FAH15" s="85"/>
      <c r="FAI15" s="85"/>
      <c r="FAJ15" s="85"/>
      <c r="FAK15" s="85"/>
      <c r="FAL15" s="85"/>
      <c r="FAM15" s="85"/>
      <c r="FAN15" s="85"/>
      <c r="FAO15" s="85"/>
      <c r="FAP15" s="85"/>
      <c r="FAQ15" s="85"/>
      <c r="FAR15" s="85"/>
      <c r="FAS15" s="85"/>
      <c r="FAT15" s="85"/>
      <c r="FAU15" s="85"/>
      <c r="FAV15" s="85"/>
      <c r="FAW15" s="85"/>
      <c r="FAX15" s="85"/>
      <c r="FAY15" s="85"/>
      <c r="FAZ15" s="85"/>
      <c r="FBA15" s="85"/>
      <c r="FBB15" s="85"/>
      <c r="FBC15" s="85"/>
      <c r="FBD15" s="85"/>
      <c r="FBE15" s="85"/>
      <c r="FBF15" s="85"/>
      <c r="FBG15" s="85"/>
      <c r="FBH15" s="85"/>
      <c r="FBI15" s="85"/>
      <c r="FBJ15" s="85"/>
      <c r="FBK15" s="85"/>
      <c r="FBL15" s="85"/>
      <c r="FBM15" s="85"/>
      <c r="FBN15" s="85"/>
      <c r="FBO15" s="85"/>
      <c r="FBP15" s="85"/>
      <c r="FBQ15" s="85"/>
      <c r="FBR15" s="85"/>
      <c r="FBS15" s="85"/>
      <c r="FBT15" s="85"/>
      <c r="FBU15" s="85"/>
      <c r="FBV15" s="85"/>
      <c r="FBW15" s="85"/>
      <c r="FBX15" s="85"/>
      <c r="FBY15" s="85"/>
      <c r="FBZ15" s="85"/>
      <c r="FCA15" s="85"/>
      <c r="FCB15" s="85"/>
      <c r="FCC15" s="85"/>
      <c r="FCD15" s="85"/>
      <c r="FCE15" s="85"/>
      <c r="FCF15" s="85"/>
      <c r="FCG15" s="85"/>
      <c r="FCH15" s="85"/>
      <c r="FCI15" s="85"/>
      <c r="FCJ15" s="85"/>
      <c r="FCK15" s="85"/>
      <c r="FCL15" s="85"/>
      <c r="FCM15" s="85"/>
      <c r="FCN15" s="85"/>
      <c r="FCO15" s="85"/>
      <c r="FCP15" s="85"/>
      <c r="FCQ15" s="85"/>
      <c r="FCR15" s="85"/>
      <c r="FCS15" s="85"/>
      <c r="FCT15" s="85"/>
      <c r="FCU15" s="85"/>
      <c r="FCV15" s="85"/>
      <c r="FCW15" s="85"/>
      <c r="FCX15" s="85"/>
      <c r="FCY15" s="85"/>
      <c r="FCZ15" s="85"/>
      <c r="FDA15" s="85"/>
      <c r="FDB15" s="85"/>
      <c r="FDC15" s="85"/>
      <c r="FDD15" s="85"/>
      <c r="FDE15" s="85"/>
      <c r="FDF15" s="85"/>
      <c r="FDG15" s="85"/>
      <c r="FDH15" s="85"/>
      <c r="FDI15" s="85"/>
      <c r="FDJ15" s="85"/>
      <c r="FDK15" s="85"/>
      <c r="FDL15" s="85"/>
      <c r="FDM15" s="85"/>
      <c r="FDN15" s="85"/>
      <c r="FDO15" s="85"/>
      <c r="FDP15" s="85"/>
      <c r="FDQ15" s="85"/>
      <c r="FDR15" s="85"/>
      <c r="FDS15" s="85"/>
      <c r="FDT15" s="85"/>
      <c r="FDU15" s="85"/>
      <c r="FDV15" s="85"/>
      <c r="FDW15" s="85"/>
      <c r="FDX15" s="85"/>
      <c r="FDY15" s="85"/>
      <c r="FDZ15" s="85"/>
      <c r="FEA15" s="85"/>
      <c r="FEB15" s="85"/>
      <c r="FEC15" s="85"/>
      <c r="FED15" s="85"/>
      <c r="FEE15" s="85"/>
      <c r="FEF15" s="85"/>
      <c r="FEG15" s="85"/>
      <c r="FEH15" s="85"/>
      <c r="FEI15" s="85"/>
      <c r="FEJ15" s="85"/>
      <c r="FEK15" s="85"/>
      <c r="FEL15" s="85"/>
      <c r="FEM15" s="85"/>
      <c r="FEN15" s="85"/>
      <c r="FEO15" s="85"/>
      <c r="FEP15" s="85"/>
      <c r="FEQ15" s="85"/>
      <c r="FER15" s="85"/>
      <c r="FES15" s="85"/>
      <c r="FET15" s="85"/>
      <c r="FEU15" s="85"/>
      <c r="FEV15" s="85"/>
      <c r="FEW15" s="85"/>
      <c r="FEX15" s="85"/>
      <c r="FEY15" s="85"/>
      <c r="FEZ15" s="85"/>
      <c r="FFA15" s="85"/>
      <c r="FFB15" s="85"/>
      <c r="FFC15" s="85"/>
      <c r="FFD15" s="85"/>
      <c r="FFE15" s="85"/>
      <c r="FFF15" s="85"/>
      <c r="FFG15" s="85"/>
      <c r="FFH15" s="85"/>
      <c r="FFI15" s="85"/>
      <c r="FFJ15" s="85"/>
      <c r="FFK15" s="85"/>
      <c r="FFL15" s="85"/>
      <c r="FFM15" s="85"/>
      <c r="FFN15" s="85"/>
      <c r="FFO15" s="85"/>
      <c r="FFP15" s="85"/>
      <c r="FFQ15" s="85"/>
      <c r="FFR15" s="85"/>
      <c r="FFS15" s="85"/>
      <c r="FFT15" s="85"/>
      <c r="FFU15" s="85"/>
      <c r="FFV15" s="85"/>
      <c r="FFW15" s="85"/>
      <c r="FFX15" s="85"/>
      <c r="FFY15" s="85"/>
      <c r="FFZ15" s="85"/>
      <c r="FGA15" s="85"/>
      <c r="FGB15" s="85"/>
      <c r="FGC15" s="85"/>
      <c r="FGD15" s="85"/>
      <c r="FGE15" s="85"/>
      <c r="FGF15" s="85"/>
      <c r="FGG15" s="85"/>
      <c r="FGH15" s="85"/>
      <c r="FGI15" s="85"/>
      <c r="FGJ15" s="85"/>
      <c r="FGK15" s="85"/>
      <c r="FGL15" s="85"/>
      <c r="FGM15" s="85"/>
      <c r="FGN15" s="85"/>
      <c r="FGO15" s="85"/>
      <c r="FGP15" s="85"/>
      <c r="FGQ15" s="85"/>
      <c r="FGR15" s="85"/>
      <c r="FGS15" s="85"/>
      <c r="FGT15" s="85"/>
      <c r="FGU15" s="85"/>
      <c r="FGV15" s="85"/>
      <c r="FGW15" s="85"/>
      <c r="FGX15" s="85"/>
      <c r="FGY15" s="85"/>
      <c r="FGZ15" s="85"/>
      <c r="FHA15" s="85"/>
      <c r="FHB15" s="85"/>
      <c r="FHC15" s="85"/>
      <c r="FHD15" s="85"/>
      <c r="FHE15" s="85"/>
      <c r="FHF15" s="85"/>
      <c r="FHG15" s="85"/>
      <c r="FHH15" s="85"/>
      <c r="FHI15" s="85"/>
      <c r="FHJ15" s="85"/>
      <c r="FHK15" s="85"/>
      <c r="FHL15" s="85"/>
      <c r="FHM15" s="85"/>
      <c r="FHN15" s="85"/>
      <c r="FHO15" s="85"/>
      <c r="FHP15" s="85"/>
      <c r="FHQ15" s="85"/>
      <c r="FHR15" s="85"/>
      <c r="FHS15" s="85"/>
      <c r="FHT15" s="85"/>
      <c r="FHU15" s="85"/>
      <c r="FHV15" s="85"/>
      <c r="FHW15" s="85"/>
      <c r="FHX15" s="85"/>
      <c r="FHY15" s="85"/>
      <c r="FHZ15" s="85"/>
      <c r="FIA15" s="85"/>
      <c r="FIB15" s="85"/>
      <c r="FIC15" s="85"/>
      <c r="FID15" s="85"/>
      <c r="FIE15" s="85"/>
      <c r="FIF15" s="85"/>
      <c r="FIG15" s="85"/>
      <c r="FIH15" s="85"/>
      <c r="FII15" s="85"/>
      <c r="FIJ15" s="85"/>
      <c r="FIK15" s="85"/>
      <c r="FIL15" s="85"/>
      <c r="FIM15" s="85"/>
      <c r="FIN15" s="85"/>
      <c r="FIO15" s="85"/>
      <c r="FIP15" s="85"/>
      <c r="FIQ15" s="85"/>
      <c r="FIR15" s="85"/>
      <c r="FIS15" s="85"/>
      <c r="FIT15" s="85"/>
      <c r="FIU15" s="85"/>
      <c r="FIV15" s="85"/>
      <c r="FIW15" s="85"/>
      <c r="FIX15" s="85"/>
      <c r="FIY15" s="85"/>
      <c r="FIZ15" s="85"/>
      <c r="FJA15" s="85"/>
      <c r="FJB15" s="85"/>
      <c r="FJC15" s="85"/>
      <c r="FJD15" s="85"/>
      <c r="FJE15" s="85"/>
      <c r="FJF15" s="85"/>
      <c r="FJG15" s="85"/>
      <c r="FJH15" s="85"/>
      <c r="FJI15" s="85"/>
      <c r="FJJ15" s="85"/>
      <c r="FJK15" s="85"/>
      <c r="FJL15" s="85"/>
      <c r="FJM15" s="85"/>
      <c r="FJN15" s="85"/>
      <c r="FJO15" s="85"/>
      <c r="FJP15" s="85"/>
      <c r="FJQ15" s="85"/>
      <c r="FJR15" s="85"/>
      <c r="FJS15" s="85"/>
      <c r="FJT15" s="85"/>
      <c r="FJU15" s="85"/>
      <c r="FJV15" s="85"/>
      <c r="FJW15" s="85"/>
      <c r="FJX15" s="85"/>
      <c r="FJY15" s="85"/>
      <c r="FJZ15" s="85"/>
      <c r="FKA15" s="85"/>
      <c r="FKB15" s="85"/>
      <c r="FKC15" s="85"/>
      <c r="FKD15" s="85"/>
      <c r="FKE15" s="85"/>
      <c r="FKF15" s="85"/>
      <c r="FKG15" s="85"/>
      <c r="FKH15" s="85"/>
      <c r="FKI15" s="85"/>
      <c r="FKJ15" s="85"/>
      <c r="FKK15" s="85"/>
      <c r="FKL15" s="85"/>
      <c r="FKM15" s="85"/>
      <c r="FKN15" s="85"/>
      <c r="FKO15" s="85"/>
      <c r="FKP15" s="85"/>
      <c r="FKQ15" s="85"/>
      <c r="FKR15" s="85"/>
      <c r="FKS15" s="85"/>
      <c r="FKT15" s="85"/>
      <c r="FKU15" s="85"/>
      <c r="FKV15" s="85"/>
      <c r="FKW15" s="85"/>
      <c r="FKX15" s="85"/>
      <c r="FKY15" s="85"/>
      <c r="FKZ15" s="85"/>
      <c r="FLA15" s="85"/>
      <c r="FLB15" s="85"/>
      <c r="FLC15" s="85"/>
      <c r="FLD15" s="85"/>
      <c r="FLE15" s="85"/>
      <c r="FLF15" s="85"/>
      <c r="FLG15" s="85"/>
      <c r="FLH15" s="85"/>
      <c r="FLI15" s="85"/>
      <c r="FLJ15" s="85"/>
      <c r="FLK15" s="85"/>
      <c r="FLL15" s="85"/>
      <c r="FLM15" s="85"/>
      <c r="FLN15" s="85"/>
      <c r="FLO15" s="85"/>
      <c r="FLP15" s="85"/>
      <c r="FLQ15" s="85"/>
      <c r="FLR15" s="85"/>
      <c r="FLS15" s="85"/>
      <c r="FLT15" s="85"/>
      <c r="FLU15" s="85"/>
      <c r="FLV15" s="85"/>
      <c r="FLW15" s="85"/>
      <c r="FLX15" s="85"/>
      <c r="FLY15" s="85"/>
      <c r="FLZ15" s="85"/>
      <c r="FMA15" s="85"/>
      <c r="FMB15" s="85"/>
      <c r="FMC15" s="85"/>
      <c r="FMD15" s="85"/>
      <c r="FME15" s="85"/>
      <c r="FMF15" s="85"/>
      <c r="FMG15" s="85"/>
      <c r="FMH15" s="85"/>
      <c r="FMI15" s="85"/>
      <c r="FMJ15" s="85"/>
      <c r="FMK15" s="85"/>
      <c r="FML15" s="85"/>
      <c r="FMM15" s="85"/>
      <c r="FMN15" s="85"/>
      <c r="FMO15" s="85"/>
      <c r="FMP15" s="85"/>
      <c r="FMQ15" s="85"/>
      <c r="FMR15" s="85"/>
      <c r="FMS15" s="85"/>
      <c r="FMT15" s="85"/>
      <c r="FMU15" s="85"/>
      <c r="FMV15" s="85"/>
      <c r="FMW15" s="85"/>
      <c r="FMX15" s="85"/>
      <c r="FMY15" s="85"/>
      <c r="FMZ15" s="85"/>
      <c r="FNA15" s="85"/>
      <c r="FNB15" s="85"/>
      <c r="FNC15" s="85"/>
      <c r="FND15" s="85"/>
      <c r="FNE15" s="85"/>
      <c r="FNF15" s="85"/>
      <c r="FNG15" s="85"/>
      <c r="FNH15" s="85"/>
      <c r="FNI15" s="85"/>
      <c r="FNJ15" s="85"/>
      <c r="FNK15" s="85"/>
      <c r="FNL15" s="85"/>
      <c r="FNM15" s="85"/>
      <c r="FNN15" s="85"/>
      <c r="FNO15" s="85"/>
      <c r="FNP15" s="85"/>
      <c r="FNQ15" s="85"/>
      <c r="FNR15" s="85"/>
      <c r="FNS15" s="85"/>
      <c r="FNT15" s="85"/>
      <c r="FNU15" s="85"/>
      <c r="FNV15" s="85"/>
      <c r="FNW15" s="85"/>
      <c r="FNX15" s="85"/>
      <c r="FNY15" s="85"/>
      <c r="FNZ15" s="85"/>
      <c r="FOA15" s="85"/>
      <c r="FOB15" s="85"/>
      <c r="FOC15" s="85"/>
      <c r="FOD15" s="85"/>
      <c r="FOE15" s="85"/>
      <c r="FOF15" s="85"/>
      <c r="FOG15" s="85"/>
      <c r="FOH15" s="85"/>
      <c r="FOI15" s="85"/>
      <c r="FOJ15" s="85"/>
      <c r="FOK15" s="85"/>
      <c r="FOL15" s="85"/>
      <c r="FOM15" s="85"/>
      <c r="FON15" s="85"/>
      <c r="FOO15" s="85"/>
      <c r="FOP15" s="85"/>
      <c r="FOQ15" s="85"/>
      <c r="FOR15" s="85"/>
      <c r="FOS15" s="85"/>
      <c r="FOT15" s="85"/>
      <c r="FOU15" s="85"/>
      <c r="FOV15" s="85"/>
      <c r="FOW15" s="85"/>
      <c r="FOX15" s="85"/>
      <c r="FOY15" s="85"/>
      <c r="FOZ15" s="85"/>
      <c r="FPA15" s="85"/>
      <c r="FPB15" s="85"/>
      <c r="FPC15" s="85"/>
      <c r="FPD15" s="85"/>
      <c r="FPE15" s="85"/>
      <c r="FPF15" s="85"/>
      <c r="FPG15" s="85"/>
      <c r="FPH15" s="85"/>
      <c r="FPI15" s="85"/>
      <c r="FPJ15" s="85"/>
      <c r="FPK15" s="85"/>
      <c r="FPL15" s="85"/>
      <c r="FPM15" s="85"/>
      <c r="FPN15" s="85"/>
      <c r="FPO15" s="85"/>
      <c r="FPP15" s="85"/>
      <c r="FPQ15" s="85"/>
      <c r="FPR15" s="85"/>
      <c r="FPS15" s="85"/>
      <c r="FPT15" s="85"/>
      <c r="FPU15" s="85"/>
      <c r="FPV15" s="85"/>
      <c r="FPW15" s="85"/>
      <c r="FPX15" s="85"/>
      <c r="FPY15" s="85"/>
      <c r="FPZ15" s="85"/>
      <c r="FQA15" s="85"/>
      <c r="FQB15" s="85"/>
      <c r="FQC15" s="85"/>
      <c r="FQD15" s="85"/>
      <c r="FQE15" s="85"/>
      <c r="FQF15" s="85"/>
      <c r="FQG15" s="85"/>
      <c r="FQH15" s="85"/>
      <c r="FQI15" s="85"/>
      <c r="FQJ15" s="85"/>
      <c r="FQK15" s="85"/>
      <c r="FQL15" s="85"/>
      <c r="FQM15" s="85"/>
      <c r="FQN15" s="85"/>
      <c r="FQO15" s="85"/>
      <c r="FQP15" s="85"/>
      <c r="FQQ15" s="85"/>
      <c r="FQR15" s="85"/>
      <c r="FQS15" s="85"/>
      <c r="FQT15" s="85"/>
      <c r="FQU15" s="85"/>
      <c r="FQV15" s="85"/>
      <c r="FQW15" s="85"/>
      <c r="FQX15" s="85"/>
      <c r="FQY15" s="85"/>
      <c r="FQZ15" s="85"/>
      <c r="FRA15" s="85"/>
      <c r="FRB15" s="85"/>
      <c r="FRC15" s="85"/>
      <c r="FRD15" s="85"/>
      <c r="FRE15" s="85"/>
      <c r="FRF15" s="85"/>
      <c r="FRG15" s="85"/>
      <c r="FRH15" s="85"/>
      <c r="FRI15" s="85"/>
      <c r="FRJ15" s="85"/>
      <c r="FRK15" s="85"/>
      <c r="FRL15" s="85"/>
      <c r="FRM15" s="85"/>
      <c r="FRN15" s="85"/>
      <c r="FRO15" s="85"/>
      <c r="FRP15" s="85"/>
      <c r="FRQ15" s="85"/>
      <c r="FRR15" s="85"/>
      <c r="FRS15" s="85"/>
      <c r="FRT15" s="85"/>
      <c r="FRU15" s="85"/>
      <c r="FRV15" s="85"/>
      <c r="FRW15" s="85"/>
      <c r="FRX15" s="85"/>
      <c r="FRY15" s="85"/>
      <c r="FRZ15" s="85"/>
      <c r="FSA15" s="85"/>
      <c r="FSB15" s="85"/>
      <c r="FSC15" s="85"/>
      <c r="FSD15" s="85"/>
      <c r="FSE15" s="85"/>
      <c r="FSF15" s="85"/>
      <c r="FSG15" s="85"/>
      <c r="FSH15" s="85"/>
      <c r="FSI15" s="85"/>
      <c r="FSJ15" s="85"/>
      <c r="FSK15" s="85"/>
      <c r="FSL15" s="85"/>
      <c r="FSM15" s="85"/>
      <c r="FSN15" s="85"/>
      <c r="FSO15" s="85"/>
      <c r="FSP15" s="85"/>
      <c r="FSQ15" s="85"/>
      <c r="FSR15" s="85"/>
      <c r="FSS15" s="85"/>
      <c r="FST15" s="85"/>
      <c r="FSU15" s="85"/>
      <c r="FSV15" s="85"/>
      <c r="FSW15" s="85"/>
      <c r="FSX15" s="85"/>
      <c r="FSY15" s="85"/>
      <c r="FSZ15" s="85"/>
      <c r="FTA15" s="85"/>
      <c r="FTB15" s="85"/>
      <c r="FTC15" s="85"/>
      <c r="FTD15" s="85"/>
      <c r="FTE15" s="85"/>
      <c r="FTF15" s="85"/>
      <c r="FTG15" s="85"/>
      <c r="FTH15" s="85"/>
      <c r="FTI15" s="85"/>
      <c r="FTJ15" s="85"/>
      <c r="FTK15" s="85"/>
      <c r="FTL15" s="85"/>
      <c r="FTM15" s="85"/>
      <c r="FTN15" s="85"/>
      <c r="FTO15" s="85"/>
      <c r="FTP15" s="85"/>
      <c r="FTQ15" s="85"/>
      <c r="FTR15" s="85"/>
      <c r="FTS15" s="85"/>
      <c r="FTT15" s="85"/>
      <c r="FTU15" s="85"/>
      <c r="FTV15" s="85"/>
      <c r="FTW15" s="85"/>
      <c r="FTX15" s="85"/>
      <c r="FTY15" s="85"/>
      <c r="FTZ15" s="85"/>
      <c r="FUA15" s="85"/>
      <c r="FUB15" s="85"/>
      <c r="FUC15" s="85"/>
      <c r="FUD15" s="85"/>
      <c r="FUE15" s="85"/>
      <c r="FUF15" s="85"/>
      <c r="FUG15" s="85"/>
      <c r="FUH15" s="85"/>
      <c r="FUI15" s="85"/>
      <c r="FUJ15" s="85"/>
      <c r="FUK15" s="85"/>
      <c r="FUL15" s="85"/>
      <c r="FUM15" s="85"/>
      <c r="FUN15" s="85"/>
      <c r="FUO15" s="85"/>
      <c r="FUP15" s="85"/>
      <c r="FUQ15" s="85"/>
      <c r="FUR15" s="85"/>
      <c r="FUS15" s="85"/>
      <c r="FUT15" s="85"/>
      <c r="FUU15" s="85"/>
      <c r="FUV15" s="85"/>
      <c r="FUW15" s="85"/>
      <c r="FUX15" s="85"/>
      <c r="FUY15" s="85"/>
      <c r="FUZ15" s="85"/>
      <c r="FVA15" s="85"/>
      <c r="FVB15" s="85"/>
      <c r="FVC15" s="85"/>
      <c r="FVD15" s="85"/>
      <c r="FVE15" s="85"/>
      <c r="FVF15" s="85"/>
      <c r="FVG15" s="85"/>
      <c r="FVH15" s="85"/>
      <c r="FVI15" s="85"/>
      <c r="FVJ15" s="85"/>
      <c r="FVK15" s="85"/>
      <c r="FVL15" s="85"/>
      <c r="FVM15" s="85"/>
      <c r="FVN15" s="85"/>
      <c r="FVO15" s="85"/>
      <c r="FVP15" s="85"/>
      <c r="FVQ15" s="85"/>
      <c r="FVR15" s="85"/>
      <c r="FVS15" s="85"/>
      <c r="FVT15" s="85"/>
      <c r="FVU15" s="85"/>
      <c r="FVV15" s="85"/>
      <c r="FVW15" s="85"/>
      <c r="FVX15" s="85"/>
      <c r="FVY15" s="85"/>
      <c r="FVZ15" s="85"/>
      <c r="FWA15" s="85"/>
      <c r="FWB15" s="85"/>
      <c r="FWC15" s="85"/>
      <c r="FWD15" s="85"/>
      <c r="FWE15" s="85"/>
      <c r="FWF15" s="85"/>
      <c r="FWG15" s="85"/>
      <c r="FWH15" s="85"/>
      <c r="FWI15" s="85"/>
      <c r="FWJ15" s="85"/>
      <c r="FWK15" s="85"/>
      <c r="FWL15" s="85"/>
      <c r="FWM15" s="85"/>
      <c r="FWN15" s="85"/>
      <c r="FWO15" s="85"/>
      <c r="FWP15" s="85"/>
      <c r="FWQ15" s="85"/>
      <c r="FWR15" s="85"/>
      <c r="FWS15" s="85"/>
      <c r="FWT15" s="85"/>
      <c r="FWU15" s="85"/>
      <c r="FWV15" s="85"/>
      <c r="FWW15" s="85"/>
      <c r="FWX15" s="85"/>
      <c r="FWY15" s="85"/>
      <c r="FWZ15" s="85"/>
      <c r="FXA15" s="85"/>
      <c r="FXB15" s="85"/>
      <c r="FXC15" s="85"/>
      <c r="FXD15" s="85"/>
      <c r="FXE15" s="85"/>
      <c r="FXF15" s="85"/>
      <c r="FXG15" s="85"/>
      <c r="FXH15" s="85"/>
      <c r="FXI15" s="85"/>
      <c r="FXJ15" s="85"/>
      <c r="FXK15" s="85"/>
      <c r="FXL15" s="85"/>
      <c r="FXM15" s="85"/>
      <c r="FXN15" s="85"/>
      <c r="FXO15" s="85"/>
      <c r="FXP15" s="85"/>
      <c r="FXQ15" s="85"/>
      <c r="FXR15" s="85"/>
      <c r="FXS15" s="85"/>
      <c r="FXT15" s="85"/>
      <c r="FXU15" s="85"/>
      <c r="FXV15" s="85"/>
      <c r="FXW15" s="85"/>
      <c r="FXX15" s="85"/>
      <c r="FXY15" s="85"/>
      <c r="FXZ15" s="85"/>
      <c r="FYA15" s="85"/>
      <c r="FYB15" s="85"/>
      <c r="FYC15" s="85"/>
      <c r="FYD15" s="85"/>
      <c r="FYE15" s="85"/>
      <c r="FYF15" s="85"/>
      <c r="FYG15" s="85"/>
      <c r="FYH15" s="85"/>
      <c r="FYI15" s="85"/>
      <c r="FYJ15" s="85"/>
      <c r="FYK15" s="85"/>
      <c r="FYL15" s="85"/>
      <c r="FYM15" s="85"/>
      <c r="FYN15" s="85"/>
      <c r="FYO15" s="85"/>
      <c r="FYP15" s="85"/>
      <c r="FYQ15" s="85"/>
      <c r="FYR15" s="85"/>
      <c r="FYS15" s="85"/>
      <c r="FYT15" s="85"/>
      <c r="FYU15" s="85"/>
      <c r="FYV15" s="85"/>
      <c r="FYW15" s="85"/>
      <c r="FYX15" s="85"/>
      <c r="FYY15" s="85"/>
      <c r="FYZ15" s="85"/>
      <c r="FZA15" s="85"/>
      <c r="FZB15" s="85"/>
      <c r="FZC15" s="85"/>
      <c r="FZD15" s="85"/>
      <c r="FZE15" s="85"/>
      <c r="FZF15" s="85"/>
      <c r="FZG15" s="85"/>
      <c r="FZH15" s="85"/>
      <c r="FZI15" s="85"/>
      <c r="FZJ15" s="85"/>
      <c r="FZK15" s="85"/>
      <c r="FZL15" s="85"/>
      <c r="FZM15" s="85"/>
      <c r="FZN15" s="85"/>
      <c r="FZO15" s="85"/>
      <c r="FZP15" s="85"/>
      <c r="FZQ15" s="85"/>
      <c r="FZR15" s="85"/>
      <c r="FZS15" s="85"/>
      <c r="FZT15" s="85"/>
      <c r="FZU15" s="85"/>
      <c r="FZV15" s="85"/>
      <c r="FZW15" s="85"/>
      <c r="FZX15" s="85"/>
      <c r="FZY15" s="85"/>
      <c r="FZZ15" s="85"/>
      <c r="GAA15" s="85"/>
      <c r="GAB15" s="85"/>
      <c r="GAC15" s="85"/>
      <c r="GAD15" s="85"/>
      <c r="GAE15" s="85"/>
      <c r="GAF15" s="85"/>
      <c r="GAG15" s="85"/>
      <c r="GAH15" s="85"/>
      <c r="GAI15" s="85"/>
      <c r="GAJ15" s="85"/>
      <c r="GAK15" s="85"/>
      <c r="GAL15" s="85"/>
      <c r="GAM15" s="85"/>
      <c r="GAN15" s="85"/>
      <c r="GAO15" s="85"/>
      <c r="GAP15" s="85"/>
      <c r="GAQ15" s="85"/>
      <c r="GAR15" s="85"/>
      <c r="GAS15" s="85"/>
      <c r="GAT15" s="85"/>
      <c r="GAU15" s="85"/>
      <c r="GAV15" s="85"/>
      <c r="GAW15" s="85"/>
      <c r="GAX15" s="85"/>
      <c r="GAY15" s="85"/>
      <c r="GAZ15" s="85"/>
      <c r="GBA15" s="85"/>
      <c r="GBB15" s="85"/>
      <c r="GBC15" s="85"/>
      <c r="GBD15" s="85"/>
      <c r="GBE15" s="85"/>
      <c r="GBF15" s="85"/>
      <c r="GBG15" s="85"/>
      <c r="GBH15" s="85"/>
      <c r="GBI15" s="85"/>
      <c r="GBJ15" s="85"/>
      <c r="GBK15" s="85"/>
      <c r="GBL15" s="85"/>
      <c r="GBM15" s="85"/>
      <c r="GBN15" s="85"/>
      <c r="GBO15" s="85"/>
      <c r="GBP15" s="85"/>
      <c r="GBQ15" s="85"/>
      <c r="GBR15" s="85"/>
      <c r="GBS15" s="85"/>
      <c r="GBT15" s="85"/>
      <c r="GBU15" s="85"/>
      <c r="GBV15" s="85"/>
      <c r="GBW15" s="85"/>
      <c r="GBX15" s="85"/>
      <c r="GBY15" s="85"/>
      <c r="GBZ15" s="85"/>
      <c r="GCA15" s="85"/>
      <c r="GCB15" s="85"/>
      <c r="GCC15" s="85"/>
      <c r="GCD15" s="85"/>
      <c r="GCE15" s="85"/>
      <c r="GCF15" s="85"/>
      <c r="GCG15" s="85"/>
      <c r="GCH15" s="85"/>
      <c r="GCI15" s="85"/>
      <c r="GCJ15" s="85"/>
      <c r="GCK15" s="85"/>
      <c r="GCL15" s="85"/>
      <c r="GCM15" s="85"/>
      <c r="GCN15" s="85"/>
      <c r="GCO15" s="85"/>
      <c r="GCP15" s="85"/>
      <c r="GCQ15" s="85"/>
      <c r="GCR15" s="85"/>
      <c r="GCS15" s="85"/>
      <c r="GCT15" s="85"/>
      <c r="GCU15" s="85"/>
      <c r="GCV15" s="85"/>
      <c r="GCW15" s="85"/>
      <c r="GCX15" s="85"/>
      <c r="GCY15" s="85"/>
      <c r="GCZ15" s="85"/>
      <c r="GDA15" s="85"/>
      <c r="GDB15" s="85"/>
      <c r="GDC15" s="85"/>
      <c r="GDD15" s="85"/>
      <c r="GDE15" s="85"/>
      <c r="GDF15" s="85"/>
      <c r="GDG15" s="85"/>
      <c r="GDH15" s="85"/>
      <c r="GDI15" s="85"/>
      <c r="GDJ15" s="85"/>
      <c r="GDK15" s="85"/>
      <c r="GDL15" s="85"/>
      <c r="GDM15" s="85"/>
      <c r="GDN15" s="85"/>
      <c r="GDO15" s="85"/>
      <c r="GDP15" s="85"/>
      <c r="GDQ15" s="85"/>
      <c r="GDR15" s="85"/>
      <c r="GDS15" s="85"/>
      <c r="GDT15" s="85"/>
      <c r="GDU15" s="85"/>
      <c r="GDV15" s="85"/>
      <c r="GDW15" s="85"/>
      <c r="GDX15" s="85"/>
      <c r="GDY15" s="85"/>
      <c r="GDZ15" s="85"/>
      <c r="GEA15" s="85"/>
      <c r="GEB15" s="85"/>
      <c r="GEC15" s="85"/>
      <c r="GED15" s="85"/>
      <c r="GEE15" s="85"/>
      <c r="GEF15" s="85"/>
      <c r="GEG15" s="85"/>
      <c r="GEH15" s="85"/>
      <c r="GEI15" s="85"/>
      <c r="GEJ15" s="85"/>
      <c r="GEK15" s="85"/>
      <c r="GEL15" s="85"/>
      <c r="GEM15" s="85"/>
      <c r="GEN15" s="85"/>
      <c r="GEO15" s="85"/>
      <c r="GEP15" s="85"/>
      <c r="GEQ15" s="85"/>
      <c r="GER15" s="85"/>
      <c r="GES15" s="85"/>
      <c r="GET15" s="85"/>
      <c r="GEU15" s="85"/>
      <c r="GEV15" s="85"/>
      <c r="GEW15" s="85"/>
      <c r="GEX15" s="85"/>
      <c r="GEY15" s="85"/>
      <c r="GEZ15" s="85"/>
      <c r="GFA15" s="85"/>
      <c r="GFB15" s="85"/>
      <c r="GFC15" s="85"/>
      <c r="GFD15" s="85"/>
      <c r="GFE15" s="85"/>
      <c r="GFF15" s="85"/>
      <c r="GFG15" s="85"/>
      <c r="GFH15" s="85"/>
      <c r="GFI15" s="85"/>
      <c r="GFJ15" s="85"/>
      <c r="GFK15" s="85"/>
      <c r="GFL15" s="85"/>
      <c r="GFM15" s="85"/>
      <c r="GFN15" s="85"/>
      <c r="GFO15" s="85"/>
      <c r="GFP15" s="85"/>
      <c r="GFQ15" s="85"/>
      <c r="GFR15" s="85"/>
      <c r="GFS15" s="85"/>
      <c r="GFT15" s="85"/>
      <c r="GFU15" s="85"/>
      <c r="GFV15" s="85"/>
      <c r="GFW15" s="85"/>
      <c r="GFX15" s="85"/>
      <c r="GFY15" s="85"/>
      <c r="GFZ15" s="85"/>
      <c r="GGA15" s="85"/>
      <c r="GGB15" s="85"/>
      <c r="GGC15" s="85"/>
      <c r="GGD15" s="85"/>
      <c r="GGE15" s="85"/>
      <c r="GGF15" s="85"/>
      <c r="GGG15" s="85"/>
      <c r="GGH15" s="85"/>
      <c r="GGI15" s="85"/>
      <c r="GGJ15" s="85"/>
      <c r="GGK15" s="85"/>
      <c r="GGL15" s="85"/>
      <c r="GGM15" s="85"/>
      <c r="GGN15" s="85"/>
      <c r="GGO15" s="85"/>
      <c r="GGP15" s="85"/>
      <c r="GGQ15" s="85"/>
      <c r="GGR15" s="85"/>
      <c r="GGS15" s="85"/>
      <c r="GGT15" s="85"/>
      <c r="GGU15" s="85"/>
      <c r="GGV15" s="85"/>
      <c r="GGW15" s="85"/>
      <c r="GGX15" s="85"/>
      <c r="GGY15" s="85"/>
      <c r="GGZ15" s="85"/>
      <c r="GHA15" s="85"/>
      <c r="GHB15" s="85"/>
      <c r="GHC15" s="85"/>
      <c r="GHD15" s="85"/>
      <c r="GHE15" s="85"/>
      <c r="GHF15" s="85"/>
      <c r="GHG15" s="85"/>
      <c r="GHH15" s="85"/>
      <c r="GHI15" s="85"/>
      <c r="GHJ15" s="85"/>
      <c r="GHK15" s="85"/>
      <c r="GHL15" s="85"/>
      <c r="GHM15" s="85"/>
      <c r="GHN15" s="85"/>
      <c r="GHO15" s="85"/>
      <c r="GHP15" s="85"/>
      <c r="GHQ15" s="85"/>
      <c r="GHR15" s="85"/>
      <c r="GHS15" s="85"/>
      <c r="GHT15" s="85"/>
      <c r="GHU15" s="85"/>
      <c r="GHV15" s="85"/>
      <c r="GHW15" s="85"/>
      <c r="GHX15" s="85"/>
      <c r="GHY15" s="85"/>
      <c r="GHZ15" s="85"/>
      <c r="GIA15" s="85"/>
      <c r="GIB15" s="85"/>
      <c r="GIC15" s="85"/>
      <c r="GID15" s="85"/>
      <c r="GIE15" s="85"/>
      <c r="GIF15" s="85"/>
      <c r="GIG15" s="85"/>
      <c r="GIH15" s="85"/>
      <c r="GII15" s="85"/>
      <c r="GIJ15" s="85"/>
      <c r="GIK15" s="85"/>
      <c r="GIL15" s="85"/>
      <c r="GIM15" s="85"/>
      <c r="GIN15" s="85"/>
      <c r="GIO15" s="85"/>
      <c r="GIP15" s="85"/>
      <c r="GIQ15" s="85"/>
      <c r="GIR15" s="85"/>
      <c r="GIS15" s="85"/>
      <c r="GIT15" s="85"/>
      <c r="GIU15" s="85"/>
      <c r="GIV15" s="85"/>
      <c r="GIW15" s="85"/>
      <c r="GIX15" s="85"/>
      <c r="GIY15" s="85"/>
      <c r="GIZ15" s="85"/>
      <c r="GJA15" s="85"/>
      <c r="GJB15" s="85"/>
      <c r="GJC15" s="85"/>
      <c r="GJD15" s="85"/>
      <c r="GJE15" s="85"/>
      <c r="GJF15" s="85"/>
      <c r="GJG15" s="85"/>
      <c r="GJH15" s="85"/>
      <c r="GJI15" s="85"/>
      <c r="GJJ15" s="85"/>
      <c r="GJK15" s="85"/>
      <c r="GJL15" s="85"/>
      <c r="GJM15" s="85"/>
      <c r="GJN15" s="85"/>
      <c r="GJO15" s="85"/>
      <c r="GJP15" s="85"/>
      <c r="GJQ15" s="85"/>
      <c r="GJR15" s="85"/>
      <c r="GJS15" s="85"/>
      <c r="GJT15" s="85"/>
      <c r="GJU15" s="85"/>
      <c r="GJV15" s="85"/>
      <c r="GJW15" s="85"/>
      <c r="GJX15" s="85"/>
      <c r="GJY15" s="85"/>
      <c r="GJZ15" s="85"/>
      <c r="GKA15" s="85"/>
      <c r="GKB15" s="85"/>
      <c r="GKC15" s="85"/>
      <c r="GKD15" s="85"/>
      <c r="GKE15" s="85"/>
      <c r="GKF15" s="85"/>
      <c r="GKG15" s="85"/>
      <c r="GKH15" s="85"/>
      <c r="GKI15" s="85"/>
      <c r="GKJ15" s="85"/>
      <c r="GKK15" s="85"/>
      <c r="GKL15" s="85"/>
      <c r="GKM15" s="85"/>
      <c r="GKN15" s="85"/>
      <c r="GKO15" s="85"/>
      <c r="GKP15" s="85"/>
      <c r="GKQ15" s="85"/>
      <c r="GKR15" s="85"/>
      <c r="GKS15" s="85"/>
      <c r="GKT15" s="85"/>
      <c r="GKU15" s="85"/>
      <c r="GKV15" s="85"/>
      <c r="GKW15" s="85"/>
      <c r="GKX15" s="85"/>
      <c r="GKY15" s="85"/>
      <c r="GKZ15" s="85"/>
      <c r="GLA15" s="85"/>
      <c r="GLB15" s="85"/>
      <c r="GLC15" s="85"/>
      <c r="GLD15" s="85"/>
      <c r="GLE15" s="85"/>
      <c r="GLF15" s="85"/>
      <c r="GLG15" s="85"/>
      <c r="GLH15" s="85"/>
      <c r="GLI15" s="85"/>
      <c r="GLJ15" s="85"/>
      <c r="GLK15" s="85"/>
      <c r="GLL15" s="85"/>
      <c r="GLM15" s="85"/>
      <c r="GLN15" s="85"/>
      <c r="GLO15" s="85"/>
      <c r="GLP15" s="85"/>
      <c r="GLQ15" s="85"/>
      <c r="GLR15" s="85"/>
      <c r="GLS15" s="85"/>
      <c r="GLT15" s="85"/>
      <c r="GLU15" s="85"/>
      <c r="GLV15" s="85"/>
      <c r="GLW15" s="85"/>
      <c r="GLX15" s="85"/>
      <c r="GLY15" s="85"/>
      <c r="GLZ15" s="85"/>
      <c r="GMA15" s="85"/>
      <c r="GMB15" s="85"/>
      <c r="GMC15" s="85"/>
      <c r="GMD15" s="85"/>
      <c r="GME15" s="85"/>
      <c r="GMF15" s="85"/>
      <c r="GMG15" s="85"/>
      <c r="GMH15" s="85"/>
      <c r="GMI15" s="85"/>
      <c r="GMJ15" s="85"/>
      <c r="GMK15" s="85"/>
      <c r="GML15" s="85"/>
      <c r="GMM15" s="85"/>
      <c r="GMN15" s="85"/>
      <c r="GMO15" s="85"/>
      <c r="GMP15" s="85"/>
      <c r="GMQ15" s="85"/>
      <c r="GMR15" s="85"/>
      <c r="GMS15" s="85"/>
      <c r="GMT15" s="85"/>
      <c r="GMU15" s="85"/>
      <c r="GMV15" s="85"/>
      <c r="GMW15" s="85"/>
      <c r="GMX15" s="85"/>
      <c r="GMY15" s="85"/>
      <c r="GMZ15" s="85"/>
      <c r="GNA15" s="85"/>
      <c r="GNB15" s="85"/>
      <c r="GNC15" s="85"/>
      <c r="GND15" s="85"/>
      <c r="GNE15" s="85"/>
      <c r="GNF15" s="85"/>
      <c r="GNG15" s="85"/>
      <c r="GNH15" s="85"/>
      <c r="GNI15" s="85"/>
      <c r="GNJ15" s="85"/>
      <c r="GNK15" s="85"/>
      <c r="GNL15" s="85"/>
      <c r="GNM15" s="85"/>
      <c r="GNN15" s="85"/>
      <c r="GNO15" s="85"/>
      <c r="GNP15" s="85"/>
      <c r="GNQ15" s="85"/>
      <c r="GNR15" s="85"/>
      <c r="GNS15" s="85"/>
      <c r="GNT15" s="85"/>
      <c r="GNU15" s="85"/>
      <c r="GNV15" s="85"/>
      <c r="GNW15" s="85"/>
      <c r="GNX15" s="85"/>
      <c r="GNY15" s="85"/>
      <c r="GNZ15" s="85"/>
      <c r="GOA15" s="85"/>
      <c r="GOB15" s="85"/>
      <c r="GOC15" s="85"/>
      <c r="GOD15" s="85"/>
      <c r="GOE15" s="85"/>
      <c r="GOF15" s="85"/>
      <c r="GOG15" s="85"/>
      <c r="GOH15" s="85"/>
      <c r="GOI15" s="85"/>
      <c r="GOJ15" s="85"/>
      <c r="GOK15" s="85"/>
      <c r="GOL15" s="85"/>
      <c r="GOM15" s="85"/>
      <c r="GON15" s="85"/>
      <c r="GOO15" s="85"/>
      <c r="GOP15" s="85"/>
      <c r="GOQ15" s="85"/>
      <c r="GOR15" s="85"/>
      <c r="GOS15" s="85"/>
      <c r="GOT15" s="85"/>
      <c r="GOU15" s="85"/>
      <c r="GOV15" s="85"/>
      <c r="GOW15" s="85"/>
      <c r="GOX15" s="85"/>
      <c r="GOY15" s="85"/>
      <c r="GOZ15" s="85"/>
      <c r="GPA15" s="85"/>
      <c r="GPB15" s="85"/>
      <c r="GPC15" s="85"/>
      <c r="GPD15" s="85"/>
      <c r="GPE15" s="85"/>
      <c r="GPF15" s="85"/>
      <c r="GPG15" s="85"/>
      <c r="GPH15" s="85"/>
      <c r="GPI15" s="85"/>
      <c r="GPJ15" s="85"/>
      <c r="GPK15" s="85"/>
      <c r="GPL15" s="85"/>
      <c r="GPM15" s="85"/>
      <c r="GPN15" s="85"/>
      <c r="GPO15" s="85"/>
      <c r="GPP15" s="85"/>
      <c r="GPQ15" s="85"/>
      <c r="GPR15" s="85"/>
      <c r="GPS15" s="85"/>
      <c r="GPT15" s="85"/>
      <c r="GPU15" s="85"/>
      <c r="GPV15" s="85"/>
      <c r="GPW15" s="85"/>
      <c r="GPX15" s="85"/>
      <c r="GPY15" s="85"/>
      <c r="GPZ15" s="85"/>
      <c r="GQA15" s="85"/>
      <c r="GQB15" s="85"/>
      <c r="GQC15" s="85"/>
      <c r="GQD15" s="85"/>
      <c r="GQE15" s="85"/>
      <c r="GQF15" s="85"/>
      <c r="GQG15" s="85"/>
      <c r="GQH15" s="85"/>
      <c r="GQI15" s="85"/>
      <c r="GQJ15" s="85"/>
      <c r="GQK15" s="85"/>
      <c r="GQL15" s="85"/>
      <c r="GQM15" s="85"/>
      <c r="GQN15" s="85"/>
      <c r="GQO15" s="85"/>
      <c r="GQP15" s="85"/>
      <c r="GQQ15" s="85"/>
      <c r="GQR15" s="85"/>
      <c r="GQS15" s="85"/>
      <c r="GQT15" s="85"/>
      <c r="GQU15" s="85"/>
      <c r="GQV15" s="85"/>
      <c r="GQW15" s="85"/>
      <c r="GQX15" s="85"/>
      <c r="GQY15" s="85"/>
      <c r="GQZ15" s="85"/>
      <c r="GRA15" s="85"/>
      <c r="GRB15" s="85"/>
      <c r="GRC15" s="85"/>
      <c r="GRD15" s="85"/>
      <c r="GRE15" s="85"/>
      <c r="GRF15" s="85"/>
      <c r="GRG15" s="85"/>
      <c r="GRH15" s="85"/>
      <c r="GRI15" s="85"/>
      <c r="GRJ15" s="85"/>
      <c r="GRK15" s="85"/>
      <c r="GRL15" s="85"/>
      <c r="GRM15" s="85"/>
      <c r="GRN15" s="85"/>
      <c r="GRO15" s="85"/>
      <c r="GRP15" s="85"/>
      <c r="GRQ15" s="85"/>
      <c r="GRR15" s="85"/>
      <c r="GRS15" s="85"/>
      <c r="GRT15" s="85"/>
      <c r="GRU15" s="85"/>
      <c r="GRV15" s="85"/>
      <c r="GRW15" s="85"/>
      <c r="GRX15" s="85"/>
      <c r="GRY15" s="85"/>
      <c r="GRZ15" s="85"/>
      <c r="GSA15" s="85"/>
      <c r="GSB15" s="85"/>
      <c r="GSC15" s="85"/>
      <c r="GSD15" s="85"/>
      <c r="GSE15" s="85"/>
      <c r="GSF15" s="85"/>
      <c r="GSG15" s="85"/>
      <c r="GSH15" s="85"/>
      <c r="GSI15" s="85"/>
      <c r="GSJ15" s="85"/>
      <c r="GSK15" s="85"/>
      <c r="GSL15" s="85"/>
      <c r="GSM15" s="85"/>
      <c r="GSN15" s="85"/>
      <c r="GSO15" s="85"/>
      <c r="GSP15" s="85"/>
      <c r="GSQ15" s="85"/>
      <c r="GSR15" s="85"/>
      <c r="GSS15" s="85"/>
      <c r="GST15" s="85"/>
      <c r="GSU15" s="85"/>
      <c r="GSV15" s="85"/>
      <c r="GSW15" s="85"/>
      <c r="GSX15" s="85"/>
      <c r="GSY15" s="85"/>
      <c r="GSZ15" s="85"/>
      <c r="GTA15" s="85"/>
      <c r="GTB15" s="85"/>
      <c r="GTC15" s="85"/>
      <c r="GTD15" s="85"/>
      <c r="GTE15" s="85"/>
      <c r="GTF15" s="85"/>
      <c r="GTG15" s="85"/>
      <c r="GTH15" s="85"/>
      <c r="GTI15" s="85"/>
      <c r="GTJ15" s="85"/>
      <c r="GTK15" s="85"/>
      <c r="GTL15" s="85"/>
      <c r="GTM15" s="85"/>
      <c r="GTN15" s="85"/>
      <c r="GTO15" s="85"/>
      <c r="GTP15" s="85"/>
      <c r="GTQ15" s="85"/>
      <c r="GTR15" s="85"/>
      <c r="GTS15" s="85"/>
      <c r="GTT15" s="85"/>
      <c r="GTU15" s="85"/>
      <c r="GTV15" s="85"/>
      <c r="GTW15" s="85"/>
      <c r="GTX15" s="85"/>
      <c r="GTY15" s="85"/>
      <c r="GTZ15" s="85"/>
      <c r="GUA15" s="85"/>
      <c r="GUB15" s="85"/>
      <c r="GUC15" s="85"/>
      <c r="GUD15" s="85"/>
      <c r="GUE15" s="85"/>
      <c r="GUF15" s="85"/>
      <c r="GUG15" s="85"/>
      <c r="GUH15" s="85"/>
      <c r="GUI15" s="85"/>
      <c r="GUJ15" s="85"/>
      <c r="GUK15" s="85"/>
      <c r="GUL15" s="85"/>
      <c r="GUM15" s="85"/>
      <c r="GUN15" s="85"/>
      <c r="GUO15" s="85"/>
      <c r="GUP15" s="85"/>
      <c r="GUQ15" s="85"/>
      <c r="GUR15" s="85"/>
      <c r="GUS15" s="85"/>
      <c r="GUT15" s="85"/>
      <c r="GUU15" s="85"/>
      <c r="GUV15" s="85"/>
      <c r="GUW15" s="85"/>
      <c r="GUX15" s="85"/>
      <c r="GUY15" s="85"/>
      <c r="GUZ15" s="85"/>
      <c r="GVA15" s="85"/>
      <c r="GVB15" s="85"/>
      <c r="GVC15" s="85"/>
      <c r="GVD15" s="85"/>
      <c r="GVE15" s="85"/>
      <c r="GVF15" s="85"/>
      <c r="GVG15" s="85"/>
      <c r="GVH15" s="85"/>
      <c r="GVI15" s="85"/>
      <c r="GVJ15" s="85"/>
      <c r="GVK15" s="85"/>
      <c r="GVL15" s="85"/>
      <c r="GVM15" s="85"/>
      <c r="GVN15" s="85"/>
      <c r="GVO15" s="85"/>
      <c r="GVP15" s="85"/>
      <c r="GVQ15" s="85"/>
      <c r="GVR15" s="85"/>
      <c r="GVS15" s="85"/>
      <c r="GVT15" s="85"/>
      <c r="GVU15" s="85"/>
      <c r="GVV15" s="85"/>
      <c r="GVW15" s="85"/>
      <c r="GVX15" s="85"/>
      <c r="GVY15" s="85"/>
      <c r="GVZ15" s="85"/>
      <c r="GWA15" s="85"/>
      <c r="GWB15" s="85"/>
      <c r="GWC15" s="85"/>
      <c r="GWD15" s="85"/>
      <c r="GWE15" s="85"/>
      <c r="GWF15" s="85"/>
      <c r="GWG15" s="85"/>
      <c r="GWH15" s="85"/>
      <c r="GWI15" s="85"/>
      <c r="GWJ15" s="85"/>
      <c r="GWK15" s="85"/>
      <c r="GWL15" s="85"/>
      <c r="GWM15" s="85"/>
      <c r="GWN15" s="85"/>
      <c r="GWO15" s="85"/>
      <c r="GWP15" s="85"/>
      <c r="GWQ15" s="85"/>
      <c r="GWR15" s="85"/>
      <c r="GWS15" s="85"/>
      <c r="GWT15" s="85"/>
      <c r="GWU15" s="85"/>
      <c r="GWV15" s="85"/>
      <c r="GWW15" s="85"/>
      <c r="GWX15" s="85"/>
      <c r="GWY15" s="85"/>
      <c r="GWZ15" s="85"/>
      <c r="GXA15" s="85"/>
      <c r="GXB15" s="85"/>
      <c r="GXC15" s="85"/>
      <c r="GXD15" s="85"/>
      <c r="GXE15" s="85"/>
      <c r="GXF15" s="85"/>
      <c r="GXG15" s="85"/>
      <c r="GXH15" s="85"/>
      <c r="GXI15" s="85"/>
      <c r="GXJ15" s="85"/>
      <c r="GXK15" s="85"/>
      <c r="GXL15" s="85"/>
      <c r="GXM15" s="85"/>
      <c r="GXN15" s="85"/>
      <c r="GXO15" s="85"/>
      <c r="GXP15" s="85"/>
      <c r="GXQ15" s="85"/>
      <c r="GXR15" s="85"/>
      <c r="GXS15" s="85"/>
      <c r="GXT15" s="85"/>
      <c r="GXU15" s="85"/>
      <c r="GXV15" s="85"/>
      <c r="GXW15" s="85"/>
      <c r="GXX15" s="85"/>
      <c r="GXY15" s="85"/>
      <c r="GXZ15" s="85"/>
      <c r="GYA15" s="85"/>
      <c r="GYB15" s="85"/>
      <c r="GYC15" s="85"/>
      <c r="GYD15" s="85"/>
      <c r="GYE15" s="85"/>
      <c r="GYF15" s="85"/>
      <c r="GYG15" s="85"/>
      <c r="GYH15" s="85"/>
      <c r="GYI15" s="85"/>
      <c r="GYJ15" s="85"/>
      <c r="GYK15" s="85"/>
      <c r="GYL15" s="85"/>
      <c r="GYM15" s="85"/>
      <c r="GYN15" s="85"/>
      <c r="GYO15" s="85"/>
      <c r="GYP15" s="85"/>
      <c r="GYQ15" s="85"/>
      <c r="GYR15" s="85"/>
      <c r="GYS15" s="85"/>
      <c r="GYT15" s="85"/>
      <c r="GYU15" s="85"/>
      <c r="GYV15" s="85"/>
      <c r="GYW15" s="85"/>
      <c r="GYX15" s="85"/>
      <c r="GYY15" s="85"/>
      <c r="GYZ15" s="85"/>
      <c r="GZA15" s="85"/>
      <c r="GZB15" s="85"/>
      <c r="GZC15" s="85"/>
      <c r="GZD15" s="85"/>
      <c r="GZE15" s="85"/>
      <c r="GZF15" s="85"/>
      <c r="GZG15" s="85"/>
      <c r="GZH15" s="85"/>
      <c r="GZI15" s="85"/>
      <c r="GZJ15" s="85"/>
      <c r="GZK15" s="85"/>
      <c r="GZL15" s="85"/>
      <c r="GZM15" s="85"/>
      <c r="GZN15" s="85"/>
      <c r="GZO15" s="85"/>
      <c r="GZP15" s="85"/>
      <c r="GZQ15" s="85"/>
      <c r="GZR15" s="85"/>
      <c r="GZS15" s="85"/>
      <c r="GZT15" s="85"/>
      <c r="GZU15" s="85"/>
      <c r="GZV15" s="85"/>
      <c r="GZW15" s="85"/>
      <c r="GZX15" s="85"/>
      <c r="GZY15" s="85"/>
      <c r="GZZ15" s="85"/>
      <c r="HAA15" s="85"/>
      <c r="HAB15" s="85"/>
      <c r="HAC15" s="85"/>
      <c r="HAD15" s="85"/>
      <c r="HAE15" s="85"/>
      <c r="HAF15" s="85"/>
      <c r="HAG15" s="85"/>
      <c r="HAH15" s="85"/>
      <c r="HAI15" s="85"/>
      <c r="HAJ15" s="85"/>
      <c r="HAK15" s="85"/>
      <c r="HAL15" s="85"/>
      <c r="HAM15" s="85"/>
      <c r="HAN15" s="85"/>
      <c r="HAO15" s="85"/>
      <c r="HAP15" s="85"/>
      <c r="HAQ15" s="85"/>
      <c r="HAR15" s="85"/>
      <c r="HAS15" s="85"/>
      <c r="HAT15" s="85"/>
      <c r="HAU15" s="85"/>
      <c r="HAV15" s="85"/>
      <c r="HAW15" s="85"/>
      <c r="HAX15" s="85"/>
      <c r="HAY15" s="85"/>
      <c r="HAZ15" s="85"/>
      <c r="HBA15" s="85"/>
      <c r="HBB15" s="85"/>
      <c r="HBC15" s="85"/>
      <c r="HBD15" s="85"/>
      <c r="HBE15" s="85"/>
      <c r="HBF15" s="85"/>
      <c r="HBG15" s="85"/>
      <c r="HBH15" s="85"/>
      <c r="HBI15" s="85"/>
      <c r="HBJ15" s="85"/>
      <c r="HBK15" s="85"/>
      <c r="HBL15" s="85"/>
      <c r="HBM15" s="85"/>
      <c r="HBN15" s="85"/>
      <c r="HBO15" s="85"/>
      <c r="HBP15" s="85"/>
      <c r="HBQ15" s="85"/>
      <c r="HBR15" s="85"/>
      <c r="HBS15" s="85"/>
      <c r="HBT15" s="85"/>
      <c r="HBU15" s="85"/>
      <c r="HBV15" s="85"/>
      <c r="HBW15" s="85"/>
      <c r="HBX15" s="85"/>
      <c r="HBY15" s="85"/>
      <c r="HBZ15" s="85"/>
      <c r="HCA15" s="85"/>
      <c r="HCB15" s="85"/>
      <c r="HCC15" s="85"/>
      <c r="HCD15" s="85"/>
      <c r="HCE15" s="85"/>
      <c r="HCF15" s="85"/>
      <c r="HCG15" s="85"/>
      <c r="HCH15" s="85"/>
      <c r="HCI15" s="85"/>
      <c r="HCJ15" s="85"/>
      <c r="HCK15" s="85"/>
      <c r="HCL15" s="85"/>
      <c r="HCM15" s="85"/>
      <c r="HCN15" s="85"/>
      <c r="HCO15" s="85"/>
      <c r="HCP15" s="85"/>
      <c r="HCQ15" s="85"/>
      <c r="HCR15" s="85"/>
      <c r="HCS15" s="85"/>
      <c r="HCT15" s="85"/>
      <c r="HCU15" s="85"/>
      <c r="HCV15" s="85"/>
      <c r="HCW15" s="85"/>
      <c r="HCX15" s="85"/>
      <c r="HCY15" s="85"/>
      <c r="HCZ15" s="85"/>
      <c r="HDA15" s="85"/>
      <c r="HDB15" s="85"/>
      <c r="HDC15" s="85"/>
      <c r="HDD15" s="85"/>
      <c r="HDE15" s="85"/>
      <c r="HDF15" s="85"/>
      <c r="HDG15" s="85"/>
      <c r="HDH15" s="85"/>
      <c r="HDI15" s="85"/>
      <c r="HDJ15" s="85"/>
      <c r="HDK15" s="85"/>
      <c r="HDL15" s="85"/>
      <c r="HDM15" s="85"/>
      <c r="HDN15" s="85"/>
      <c r="HDO15" s="85"/>
      <c r="HDP15" s="85"/>
      <c r="HDQ15" s="85"/>
      <c r="HDR15" s="85"/>
      <c r="HDS15" s="85"/>
      <c r="HDT15" s="85"/>
      <c r="HDU15" s="85"/>
      <c r="HDV15" s="85"/>
      <c r="HDW15" s="85"/>
      <c r="HDX15" s="85"/>
      <c r="HDY15" s="85"/>
      <c r="HDZ15" s="85"/>
      <c r="HEA15" s="85"/>
      <c r="HEB15" s="85"/>
      <c r="HEC15" s="85"/>
      <c r="HED15" s="85"/>
      <c r="HEE15" s="85"/>
      <c r="HEF15" s="85"/>
      <c r="HEG15" s="85"/>
      <c r="HEH15" s="85"/>
      <c r="HEI15" s="85"/>
      <c r="HEJ15" s="85"/>
      <c r="HEK15" s="85"/>
      <c r="HEL15" s="85"/>
      <c r="HEM15" s="85"/>
      <c r="HEN15" s="85"/>
      <c r="HEO15" s="85"/>
      <c r="HEP15" s="85"/>
      <c r="HEQ15" s="85"/>
      <c r="HER15" s="85"/>
      <c r="HES15" s="85"/>
      <c r="HET15" s="85"/>
      <c r="HEU15" s="85"/>
      <c r="HEV15" s="85"/>
      <c r="HEW15" s="85"/>
      <c r="HEX15" s="85"/>
      <c r="HEY15" s="85"/>
      <c r="HEZ15" s="85"/>
      <c r="HFA15" s="85"/>
      <c r="HFB15" s="85"/>
      <c r="HFC15" s="85"/>
      <c r="HFD15" s="85"/>
      <c r="HFE15" s="85"/>
      <c r="HFF15" s="85"/>
      <c r="HFG15" s="85"/>
      <c r="HFH15" s="85"/>
      <c r="HFI15" s="85"/>
      <c r="HFJ15" s="85"/>
      <c r="HFK15" s="85"/>
      <c r="HFL15" s="85"/>
      <c r="HFM15" s="85"/>
      <c r="HFN15" s="85"/>
      <c r="HFO15" s="85"/>
      <c r="HFP15" s="85"/>
      <c r="HFQ15" s="85"/>
      <c r="HFR15" s="85"/>
      <c r="HFS15" s="85"/>
      <c r="HFT15" s="85"/>
      <c r="HFU15" s="85"/>
      <c r="HFV15" s="85"/>
      <c r="HFW15" s="85"/>
      <c r="HFX15" s="85"/>
      <c r="HFY15" s="85"/>
      <c r="HFZ15" s="85"/>
      <c r="HGA15" s="85"/>
      <c r="HGB15" s="85"/>
      <c r="HGC15" s="85"/>
      <c r="HGD15" s="85"/>
      <c r="HGE15" s="85"/>
      <c r="HGF15" s="85"/>
      <c r="HGG15" s="85"/>
      <c r="HGH15" s="85"/>
      <c r="HGI15" s="85"/>
      <c r="HGJ15" s="85"/>
      <c r="HGK15" s="85"/>
      <c r="HGL15" s="85"/>
      <c r="HGM15" s="85"/>
      <c r="HGN15" s="85"/>
      <c r="HGO15" s="85"/>
      <c r="HGP15" s="85"/>
      <c r="HGQ15" s="85"/>
      <c r="HGR15" s="85"/>
      <c r="HGS15" s="85"/>
      <c r="HGT15" s="85"/>
      <c r="HGU15" s="85"/>
      <c r="HGV15" s="85"/>
      <c r="HGW15" s="85"/>
      <c r="HGX15" s="85"/>
      <c r="HGY15" s="85"/>
      <c r="HGZ15" s="85"/>
      <c r="HHA15" s="85"/>
      <c r="HHB15" s="85"/>
      <c r="HHC15" s="85"/>
      <c r="HHD15" s="85"/>
      <c r="HHE15" s="85"/>
      <c r="HHF15" s="85"/>
      <c r="HHG15" s="85"/>
      <c r="HHH15" s="85"/>
      <c r="HHI15" s="85"/>
      <c r="HHJ15" s="85"/>
      <c r="HHK15" s="85"/>
      <c r="HHL15" s="85"/>
      <c r="HHM15" s="85"/>
      <c r="HHN15" s="85"/>
      <c r="HHO15" s="85"/>
      <c r="HHP15" s="85"/>
      <c r="HHQ15" s="85"/>
      <c r="HHR15" s="85"/>
      <c r="HHS15" s="85"/>
      <c r="HHT15" s="85"/>
      <c r="HHU15" s="85"/>
      <c r="HHV15" s="85"/>
      <c r="HHW15" s="85"/>
      <c r="HHX15" s="85"/>
      <c r="HHY15" s="85"/>
      <c r="HHZ15" s="85"/>
      <c r="HIA15" s="85"/>
      <c r="HIB15" s="85"/>
      <c r="HIC15" s="85"/>
      <c r="HID15" s="85"/>
      <c r="HIE15" s="85"/>
      <c r="HIF15" s="85"/>
      <c r="HIG15" s="85"/>
      <c r="HIH15" s="85"/>
      <c r="HII15" s="85"/>
      <c r="HIJ15" s="85"/>
      <c r="HIK15" s="85"/>
      <c r="HIL15" s="85"/>
      <c r="HIM15" s="85"/>
      <c r="HIN15" s="85"/>
      <c r="HIO15" s="85"/>
      <c r="HIP15" s="85"/>
      <c r="HIQ15" s="85"/>
      <c r="HIR15" s="85"/>
      <c r="HIS15" s="85"/>
      <c r="HIT15" s="85"/>
      <c r="HIU15" s="85"/>
      <c r="HIV15" s="85"/>
      <c r="HIW15" s="85"/>
      <c r="HIX15" s="85"/>
      <c r="HIY15" s="85"/>
      <c r="HIZ15" s="85"/>
      <c r="HJA15" s="85"/>
      <c r="HJB15" s="85"/>
      <c r="HJC15" s="85"/>
      <c r="HJD15" s="85"/>
      <c r="HJE15" s="85"/>
      <c r="HJF15" s="85"/>
      <c r="HJG15" s="85"/>
      <c r="HJH15" s="85"/>
      <c r="HJI15" s="85"/>
      <c r="HJJ15" s="85"/>
      <c r="HJK15" s="85"/>
      <c r="HJL15" s="85"/>
      <c r="HJM15" s="85"/>
      <c r="HJN15" s="85"/>
      <c r="HJO15" s="85"/>
      <c r="HJP15" s="85"/>
      <c r="HJQ15" s="85"/>
      <c r="HJR15" s="85"/>
      <c r="HJS15" s="85"/>
      <c r="HJT15" s="85"/>
      <c r="HJU15" s="85"/>
      <c r="HJV15" s="85"/>
      <c r="HJW15" s="85"/>
      <c r="HJX15" s="85"/>
      <c r="HJY15" s="85"/>
      <c r="HJZ15" s="85"/>
      <c r="HKA15" s="85"/>
      <c r="HKB15" s="85"/>
      <c r="HKC15" s="85"/>
      <c r="HKD15" s="85"/>
      <c r="HKE15" s="85"/>
      <c r="HKF15" s="85"/>
      <c r="HKG15" s="85"/>
      <c r="HKH15" s="85"/>
      <c r="HKI15" s="85"/>
      <c r="HKJ15" s="85"/>
      <c r="HKK15" s="85"/>
      <c r="HKL15" s="85"/>
      <c r="HKM15" s="85"/>
      <c r="HKN15" s="85"/>
      <c r="HKO15" s="85"/>
      <c r="HKP15" s="85"/>
      <c r="HKQ15" s="85"/>
      <c r="HKR15" s="85"/>
      <c r="HKS15" s="85"/>
      <c r="HKT15" s="85"/>
      <c r="HKU15" s="85"/>
      <c r="HKV15" s="85"/>
      <c r="HKW15" s="85"/>
      <c r="HKX15" s="85"/>
      <c r="HKY15" s="85"/>
      <c r="HKZ15" s="85"/>
      <c r="HLA15" s="85"/>
      <c r="HLB15" s="85"/>
      <c r="HLC15" s="85"/>
      <c r="HLD15" s="85"/>
      <c r="HLE15" s="85"/>
      <c r="HLF15" s="85"/>
      <c r="HLG15" s="85"/>
      <c r="HLH15" s="85"/>
      <c r="HLI15" s="85"/>
      <c r="HLJ15" s="85"/>
      <c r="HLK15" s="85"/>
      <c r="HLL15" s="85"/>
      <c r="HLM15" s="85"/>
      <c r="HLN15" s="85"/>
      <c r="HLO15" s="85"/>
      <c r="HLP15" s="85"/>
      <c r="HLQ15" s="85"/>
      <c r="HLR15" s="85"/>
      <c r="HLS15" s="85"/>
      <c r="HLT15" s="85"/>
      <c r="HLU15" s="85"/>
      <c r="HLV15" s="85"/>
      <c r="HLW15" s="85"/>
      <c r="HLX15" s="85"/>
      <c r="HLY15" s="85"/>
      <c r="HLZ15" s="85"/>
      <c r="HMA15" s="85"/>
      <c r="HMB15" s="85"/>
      <c r="HMC15" s="85"/>
      <c r="HMD15" s="85"/>
      <c r="HME15" s="85"/>
      <c r="HMF15" s="85"/>
      <c r="HMG15" s="85"/>
      <c r="HMH15" s="85"/>
      <c r="HMI15" s="85"/>
      <c r="HMJ15" s="85"/>
      <c r="HMK15" s="85"/>
      <c r="HML15" s="85"/>
      <c r="HMM15" s="85"/>
      <c r="HMN15" s="85"/>
      <c r="HMO15" s="85"/>
      <c r="HMP15" s="85"/>
      <c r="HMQ15" s="85"/>
      <c r="HMR15" s="85"/>
      <c r="HMS15" s="85"/>
      <c r="HMT15" s="85"/>
      <c r="HMU15" s="85"/>
      <c r="HMV15" s="85"/>
      <c r="HMW15" s="85"/>
      <c r="HMX15" s="85"/>
      <c r="HMY15" s="85"/>
      <c r="HMZ15" s="85"/>
      <c r="HNA15" s="85"/>
      <c r="HNB15" s="85"/>
      <c r="HNC15" s="85"/>
      <c r="HND15" s="85"/>
      <c r="HNE15" s="85"/>
      <c r="HNF15" s="85"/>
      <c r="HNG15" s="85"/>
      <c r="HNH15" s="85"/>
      <c r="HNI15" s="85"/>
      <c r="HNJ15" s="85"/>
      <c r="HNK15" s="85"/>
      <c r="HNL15" s="85"/>
      <c r="HNM15" s="85"/>
      <c r="HNN15" s="85"/>
      <c r="HNO15" s="85"/>
      <c r="HNP15" s="85"/>
      <c r="HNQ15" s="85"/>
      <c r="HNR15" s="85"/>
      <c r="HNS15" s="85"/>
      <c r="HNT15" s="85"/>
      <c r="HNU15" s="85"/>
      <c r="HNV15" s="85"/>
      <c r="HNW15" s="85"/>
      <c r="HNX15" s="85"/>
      <c r="HNY15" s="85"/>
      <c r="HNZ15" s="85"/>
      <c r="HOA15" s="85"/>
      <c r="HOB15" s="85"/>
      <c r="HOC15" s="85"/>
      <c r="HOD15" s="85"/>
      <c r="HOE15" s="85"/>
      <c r="HOF15" s="85"/>
      <c r="HOG15" s="85"/>
      <c r="HOH15" s="85"/>
      <c r="HOI15" s="85"/>
      <c r="HOJ15" s="85"/>
      <c r="HOK15" s="85"/>
      <c r="HOL15" s="85"/>
      <c r="HOM15" s="85"/>
      <c r="HON15" s="85"/>
      <c r="HOO15" s="85"/>
      <c r="HOP15" s="85"/>
      <c r="HOQ15" s="85"/>
      <c r="HOR15" s="85"/>
      <c r="HOS15" s="85"/>
      <c r="HOT15" s="85"/>
      <c r="HOU15" s="85"/>
      <c r="HOV15" s="85"/>
      <c r="HOW15" s="85"/>
      <c r="HOX15" s="85"/>
      <c r="HOY15" s="85"/>
      <c r="HOZ15" s="85"/>
      <c r="HPA15" s="85"/>
      <c r="HPB15" s="85"/>
      <c r="HPC15" s="85"/>
      <c r="HPD15" s="85"/>
      <c r="HPE15" s="85"/>
      <c r="HPF15" s="85"/>
      <c r="HPG15" s="85"/>
      <c r="HPH15" s="85"/>
      <c r="HPI15" s="85"/>
      <c r="HPJ15" s="85"/>
      <c r="HPK15" s="85"/>
      <c r="HPL15" s="85"/>
      <c r="HPM15" s="85"/>
      <c r="HPN15" s="85"/>
      <c r="HPO15" s="85"/>
      <c r="HPP15" s="85"/>
      <c r="HPQ15" s="85"/>
      <c r="HPR15" s="85"/>
      <c r="HPS15" s="85"/>
      <c r="HPT15" s="85"/>
      <c r="HPU15" s="85"/>
      <c r="HPV15" s="85"/>
      <c r="HPW15" s="85"/>
      <c r="HPX15" s="85"/>
      <c r="HPY15" s="85"/>
      <c r="HPZ15" s="85"/>
      <c r="HQA15" s="85"/>
      <c r="HQB15" s="85"/>
      <c r="HQC15" s="85"/>
      <c r="HQD15" s="85"/>
      <c r="HQE15" s="85"/>
      <c r="HQF15" s="85"/>
      <c r="HQG15" s="85"/>
      <c r="HQH15" s="85"/>
      <c r="HQI15" s="85"/>
      <c r="HQJ15" s="85"/>
      <c r="HQK15" s="85"/>
      <c r="HQL15" s="85"/>
      <c r="HQM15" s="85"/>
      <c r="HQN15" s="85"/>
      <c r="HQO15" s="85"/>
      <c r="HQP15" s="85"/>
      <c r="HQQ15" s="85"/>
      <c r="HQR15" s="85"/>
      <c r="HQS15" s="85"/>
      <c r="HQT15" s="85"/>
      <c r="HQU15" s="85"/>
      <c r="HQV15" s="85"/>
      <c r="HQW15" s="85"/>
      <c r="HQX15" s="85"/>
      <c r="HQY15" s="85"/>
      <c r="HQZ15" s="85"/>
      <c r="HRA15" s="85"/>
      <c r="HRB15" s="85"/>
      <c r="HRC15" s="85"/>
      <c r="HRD15" s="85"/>
      <c r="HRE15" s="85"/>
      <c r="HRF15" s="85"/>
      <c r="HRG15" s="85"/>
      <c r="HRH15" s="85"/>
      <c r="HRI15" s="85"/>
      <c r="HRJ15" s="85"/>
      <c r="HRK15" s="85"/>
      <c r="HRL15" s="85"/>
      <c r="HRM15" s="85"/>
      <c r="HRN15" s="85"/>
      <c r="HRO15" s="85"/>
      <c r="HRP15" s="85"/>
      <c r="HRQ15" s="85"/>
      <c r="HRR15" s="85"/>
      <c r="HRS15" s="85"/>
      <c r="HRT15" s="85"/>
      <c r="HRU15" s="85"/>
      <c r="HRV15" s="85"/>
      <c r="HRW15" s="85"/>
      <c r="HRX15" s="85"/>
      <c r="HRY15" s="85"/>
      <c r="HRZ15" s="85"/>
      <c r="HSA15" s="85"/>
      <c r="HSB15" s="85"/>
      <c r="HSC15" s="85"/>
      <c r="HSD15" s="85"/>
      <c r="HSE15" s="85"/>
      <c r="HSF15" s="85"/>
      <c r="HSG15" s="85"/>
      <c r="HSH15" s="85"/>
      <c r="HSI15" s="85"/>
      <c r="HSJ15" s="85"/>
      <c r="HSK15" s="85"/>
      <c r="HSL15" s="85"/>
      <c r="HSM15" s="85"/>
      <c r="HSN15" s="85"/>
      <c r="HSO15" s="85"/>
      <c r="HSP15" s="85"/>
      <c r="HSQ15" s="85"/>
      <c r="HSR15" s="85"/>
      <c r="HSS15" s="85"/>
      <c r="HST15" s="85"/>
      <c r="HSU15" s="85"/>
      <c r="HSV15" s="85"/>
      <c r="HSW15" s="85"/>
      <c r="HSX15" s="85"/>
      <c r="HSY15" s="85"/>
      <c r="HSZ15" s="85"/>
      <c r="HTA15" s="85"/>
      <c r="HTB15" s="85"/>
      <c r="HTC15" s="85"/>
      <c r="HTD15" s="85"/>
      <c r="HTE15" s="85"/>
      <c r="HTF15" s="85"/>
      <c r="HTG15" s="85"/>
      <c r="HTH15" s="85"/>
      <c r="HTI15" s="85"/>
      <c r="HTJ15" s="85"/>
      <c r="HTK15" s="85"/>
      <c r="HTL15" s="85"/>
      <c r="HTM15" s="85"/>
      <c r="HTN15" s="85"/>
      <c r="HTO15" s="85"/>
      <c r="HTP15" s="85"/>
      <c r="HTQ15" s="85"/>
      <c r="HTR15" s="85"/>
      <c r="HTS15" s="85"/>
      <c r="HTT15" s="85"/>
      <c r="HTU15" s="85"/>
      <c r="HTV15" s="85"/>
      <c r="HTW15" s="85"/>
      <c r="HTX15" s="85"/>
      <c r="HTY15" s="85"/>
      <c r="HTZ15" s="85"/>
      <c r="HUA15" s="85"/>
      <c r="HUB15" s="85"/>
      <c r="HUC15" s="85"/>
      <c r="HUD15" s="85"/>
      <c r="HUE15" s="85"/>
      <c r="HUF15" s="85"/>
      <c r="HUG15" s="85"/>
      <c r="HUH15" s="85"/>
      <c r="HUI15" s="85"/>
      <c r="HUJ15" s="85"/>
      <c r="HUK15" s="85"/>
      <c r="HUL15" s="85"/>
      <c r="HUM15" s="85"/>
      <c r="HUN15" s="85"/>
      <c r="HUO15" s="85"/>
      <c r="HUP15" s="85"/>
      <c r="HUQ15" s="85"/>
      <c r="HUR15" s="85"/>
      <c r="HUS15" s="85"/>
      <c r="HUT15" s="85"/>
      <c r="HUU15" s="85"/>
      <c r="HUV15" s="85"/>
      <c r="HUW15" s="85"/>
      <c r="HUX15" s="85"/>
      <c r="HUY15" s="85"/>
      <c r="HUZ15" s="85"/>
      <c r="HVA15" s="85"/>
      <c r="HVB15" s="85"/>
      <c r="HVC15" s="85"/>
      <c r="HVD15" s="85"/>
      <c r="HVE15" s="85"/>
      <c r="HVF15" s="85"/>
      <c r="HVG15" s="85"/>
      <c r="HVH15" s="85"/>
      <c r="HVI15" s="85"/>
      <c r="HVJ15" s="85"/>
      <c r="HVK15" s="85"/>
      <c r="HVL15" s="85"/>
      <c r="HVM15" s="85"/>
      <c r="HVN15" s="85"/>
      <c r="HVO15" s="85"/>
      <c r="HVP15" s="85"/>
      <c r="HVQ15" s="85"/>
      <c r="HVR15" s="85"/>
      <c r="HVS15" s="85"/>
      <c r="HVT15" s="85"/>
      <c r="HVU15" s="85"/>
      <c r="HVV15" s="85"/>
      <c r="HVW15" s="85"/>
      <c r="HVX15" s="85"/>
      <c r="HVY15" s="85"/>
      <c r="HVZ15" s="85"/>
      <c r="HWA15" s="85"/>
      <c r="HWB15" s="85"/>
      <c r="HWC15" s="85"/>
      <c r="HWD15" s="85"/>
      <c r="HWE15" s="85"/>
      <c r="HWF15" s="85"/>
      <c r="HWG15" s="85"/>
      <c r="HWH15" s="85"/>
      <c r="HWI15" s="85"/>
      <c r="HWJ15" s="85"/>
      <c r="HWK15" s="85"/>
      <c r="HWL15" s="85"/>
      <c r="HWM15" s="85"/>
      <c r="HWN15" s="85"/>
      <c r="HWO15" s="85"/>
      <c r="HWP15" s="85"/>
      <c r="HWQ15" s="85"/>
      <c r="HWR15" s="85"/>
      <c r="HWS15" s="85"/>
      <c r="HWT15" s="85"/>
      <c r="HWU15" s="85"/>
      <c r="HWV15" s="85"/>
      <c r="HWW15" s="85"/>
      <c r="HWX15" s="85"/>
      <c r="HWY15" s="85"/>
      <c r="HWZ15" s="85"/>
      <c r="HXA15" s="85"/>
      <c r="HXB15" s="85"/>
      <c r="HXC15" s="85"/>
      <c r="HXD15" s="85"/>
      <c r="HXE15" s="85"/>
      <c r="HXF15" s="85"/>
      <c r="HXG15" s="85"/>
      <c r="HXH15" s="85"/>
      <c r="HXI15" s="85"/>
      <c r="HXJ15" s="85"/>
      <c r="HXK15" s="85"/>
      <c r="HXL15" s="85"/>
      <c r="HXM15" s="85"/>
      <c r="HXN15" s="85"/>
      <c r="HXO15" s="85"/>
      <c r="HXP15" s="85"/>
      <c r="HXQ15" s="85"/>
      <c r="HXR15" s="85"/>
      <c r="HXS15" s="85"/>
      <c r="HXT15" s="85"/>
      <c r="HXU15" s="85"/>
      <c r="HXV15" s="85"/>
      <c r="HXW15" s="85"/>
      <c r="HXX15" s="85"/>
      <c r="HXY15" s="85"/>
      <c r="HXZ15" s="85"/>
      <c r="HYA15" s="85"/>
      <c r="HYB15" s="85"/>
      <c r="HYC15" s="85"/>
      <c r="HYD15" s="85"/>
      <c r="HYE15" s="85"/>
      <c r="HYF15" s="85"/>
      <c r="HYG15" s="85"/>
      <c r="HYH15" s="85"/>
      <c r="HYI15" s="85"/>
      <c r="HYJ15" s="85"/>
      <c r="HYK15" s="85"/>
      <c r="HYL15" s="85"/>
      <c r="HYM15" s="85"/>
      <c r="HYN15" s="85"/>
      <c r="HYO15" s="85"/>
      <c r="HYP15" s="85"/>
      <c r="HYQ15" s="85"/>
      <c r="HYR15" s="85"/>
      <c r="HYS15" s="85"/>
      <c r="HYT15" s="85"/>
      <c r="HYU15" s="85"/>
      <c r="HYV15" s="85"/>
      <c r="HYW15" s="85"/>
      <c r="HYX15" s="85"/>
      <c r="HYY15" s="85"/>
      <c r="HYZ15" s="85"/>
      <c r="HZA15" s="85"/>
      <c r="HZB15" s="85"/>
      <c r="HZC15" s="85"/>
      <c r="HZD15" s="85"/>
      <c r="HZE15" s="85"/>
      <c r="HZF15" s="85"/>
      <c r="HZG15" s="85"/>
      <c r="HZH15" s="85"/>
      <c r="HZI15" s="85"/>
      <c r="HZJ15" s="85"/>
      <c r="HZK15" s="85"/>
      <c r="HZL15" s="85"/>
      <c r="HZM15" s="85"/>
      <c r="HZN15" s="85"/>
      <c r="HZO15" s="85"/>
      <c r="HZP15" s="85"/>
      <c r="HZQ15" s="85"/>
      <c r="HZR15" s="85"/>
      <c r="HZS15" s="85"/>
      <c r="HZT15" s="85"/>
      <c r="HZU15" s="85"/>
      <c r="HZV15" s="85"/>
      <c r="HZW15" s="85"/>
      <c r="HZX15" s="85"/>
      <c r="HZY15" s="85"/>
      <c r="HZZ15" s="85"/>
      <c r="IAA15" s="85"/>
      <c r="IAB15" s="85"/>
      <c r="IAC15" s="85"/>
      <c r="IAD15" s="85"/>
      <c r="IAE15" s="85"/>
      <c r="IAF15" s="85"/>
      <c r="IAG15" s="85"/>
      <c r="IAH15" s="85"/>
      <c r="IAI15" s="85"/>
      <c r="IAJ15" s="85"/>
      <c r="IAK15" s="85"/>
      <c r="IAL15" s="85"/>
      <c r="IAM15" s="85"/>
      <c r="IAN15" s="85"/>
      <c r="IAO15" s="85"/>
      <c r="IAP15" s="85"/>
      <c r="IAQ15" s="85"/>
      <c r="IAR15" s="85"/>
      <c r="IAS15" s="85"/>
      <c r="IAT15" s="85"/>
      <c r="IAU15" s="85"/>
      <c r="IAV15" s="85"/>
      <c r="IAW15" s="85"/>
      <c r="IAX15" s="85"/>
      <c r="IAY15" s="85"/>
      <c r="IAZ15" s="85"/>
      <c r="IBA15" s="85"/>
      <c r="IBB15" s="85"/>
      <c r="IBC15" s="85"/>
      <c r="IBD15" s="85"/>
      <c r="IBE15" s="85"/>
      <c r="IBF15" s="85"/>
      <c r="IBG15" s="85"/>
      <c r="IBH15" s="85"/>
      <c r="IBI15" s="85"/>
      <c r="IBJ15" s="85"/>
      <c r="IBK15" s="85"/>
      <c r="IBL15" s="85"/>
      <c r="IBM15" s="85"/>
      <c r="IBN15" s="85"/>
      <c r="IBO15" s="85"/>
      <c r="IBP15" s="85"/>
      <c r="IBQ15" s="85"/>
      <c r="IBR15" s="85"/>
      <c r="IBS15" s="85"/>
      <c r="IBT15" s="85"/>
      <c r="IBU15" s="85"/>
      <c r="IBV15" s="85"/>
      <c r="IBW15" s="85"/>
      <c r="IBX15" s="85"/>
      <c r="IBY15" s="85"/>
      <c r="IBZ15" s="85"/>
      <c r="ICA15" s="85"/>
      <c r="ICB15" s="85"/>
      <c r="ICC15" s="85"/>
      <c r="ICD15" s="85"/>
      <c r="ICE15" s="85"/>
      <c r="ICF15" s="85"/>
      <c r="ICG15" s="85"/>
      <c r="ICH15" s="85"/>
      <c r="ICI15" s="85"/>
      <c r="ICJ15" s="85"/>
      <c r="ICK15" s="85"/>
      <c r="ICL15" s="85"/>
      <c r="ICM15" s="85"/>
      <c r="ICN15" s="85"/>
      <c r="ICO15" s="85"/>
      <c r="ICP15" s="85"/>
      <c r="ICQ15" s="85"/>
      <c r="ICR15" s="85"/>
      <c r="ICS15" s="85"/>
      <c r="ICT15" s="85"/>
      <c r="ICU15" s="85"/>
      <c r="ICV15" s="85"/>
      <c r="ICW15" s="85"/>
      <c r="ICX15" s="85"/>
      <c r="ICY15" s="85"/>
      <c r="ICZ15" s="85"/>
      <c r="IDA15" s="85"/>
      <c r="IDB15" s="85"/>
      <c r="IDC15" s="85"/>
      <c r="IDD15" s="85"/>
      <c r="IDE15" s="85"/>
      <c r="IDF15" s="85"/>
      <c r="IDG15" s="85"/>
      <c r="IDH15" s="85"/>
      <c r="IDI15" s="85"/>
      <c r="IDJ15" s="85"/>
      <c r="IDK15" s="85"/>
      <c r="IDL15" s="85"/>
      <c r="IDM15" s="85"/>
      <c r="IDN15" s="85"/>
      <c r="IDO15" s="85"/>
      <c r="IDP15" s="85"/>
      <c r="IDQ15" s="85"/>
      <c r="IDR15" s="85"/>
      <c r="IDS15" s="85"/>
      <c r="IDT15" s="85"/>
      <c r="IDU15" s="85"/>
      <c r="IDV15" s="85"/>
      <c r="IDW15" s="85"/>
      <c r="IDX15" s="85"/>
      <c r="IDY15" s="85"/>
      <c r="IDZ15" s="85"/>
      <c r="IEA15" s="85"/>
      <c r="IEB15" s="85"/>
      <c r="IEC15" s="85"/>
      <c r="IED15" s="85"/>
      <c r="IEE15" s="85"/>
      <c r="IEF15" s="85"/>
      <c r="IEG15" s="85"/>
      <c r="IEH15" s="85"/>
      <c r="IEI15" s="85"/>
      <c r="IEJ15" s="85"/>
      <c r="IEK15" s="85"/>
      <c r="IEL15" s="85"/>
      <c r="IEM15" s="85"/>
      <c r="IEN15" s="85"/>
      <c r="IEO15" s="85"/>
      <c r="IEP15" s="85"/>
      <c r="IEQ15" s="85"/>
      <c r="IER15" s="85"/>
      <c r="IES15" s="85"/>
      <c r="IET15" s="85"/>
      <c r="IEU15" s="85"/>
      <c r="IEV15" s="85"/>
      <c r="IEW15" s="85"/>
      <c r="IEX15" s="85"/>
      <c r="IEY15" s="85"/>
      <c r="IEZ15" s="85"/>
      <c r="IFA15" s="85"/>
      <c r="IFB15" s="85"/>
      <c r="IFC15" s="85"/>
      <c r="IFD15" s="85"/>
      <c r="IFE15" s="85"/>
      <c r="IFF15" s="85"/>
      <c r="IFG15" s="85"/>
      <c r="IFH15" s="85"/>
      <c r="IFI15" s="85"/>
      <c r="IFJ15" s="85"/>
      <c r="IFK15" s="85"/>
      <c r="IFL15" s="85"/>
      <c r="IFM15" s="85"/>
      <c r="IFN15" s="85"/>
      <c r="IFO15" s="85"/>
      <c r="IFP15" s="85"/>
      <c r="IFQ15" s="85"/>
      <c r="IFR15" s="85"/>
      <c r="IFS15" s="85"/>
      <c r="IFT15" s="85"/>
      <c r="IFU15" s="85"/>
      <c r="IFV15" s="85"/>
      <c r="IFW15" s="85"/>
      <c r="IFX15" s="85"/>
      <c r="IFY15" s="85"/>
      <c r="IFZ15" s="85"/>
      <c r="IGA15" s="85"/>
      <c r="IGB15" s="85"/>
      <c r="IGC15" s="85"/>
      <c r="IGD15" s="85"/>
      <c r="IGE15" s="85"/>
      <c r="IGF15" s="85"/>
      <c r="IGG15" s="85"/>
      <c r="IGH15" s="85"/>
      <c r="IGI15" s="85"/>
      <c r="IGJ15" s="85"/>
      <c r="IGK15" s="85"/>
      <c r="IGL15" s="85"/>
      <c r="IGM15" s="85"/>
      <c r="IGN15" s="85"/>
      <c r="IGO15" s="85"/>
      <c r="IGP15" s="85"/>
      <c r="IGQ15" s="85"/>
      <c r="IGR15" s="85"/>
      <c r="IGS15" s="85"/>
      <c r="IGT15" s="85"/>
      <c r="IGU15" s="85"/>
      <c r="IGV15" s="85"/>
      <c r="IGW15" s="85"/>
      <c r="IGX15" s="85"/>
      <c r="IGY15" s="85"/>
      <c r="IGZ15" s="85"/>
      <c r="IHA15" s="85"/>
      <c r="IHB15" s="85"/>
      <c r="IHC15" s="85"/>
      <c r="IHD15" s="85"/>
      <c r="IHE15" s="85"/>
      <c r="IHF15" s="85"/>
      <c r="IHG15" s="85"/>
      <c r="IHH15" s="85"/>
      <c r="IHI15" s="85"/>
      <c r="IHJ15" s="85"/>
      <c r="IHK15" s="85"/>
      <c r="IHL15" s="85"/>
      <c r="IHM15" s="85"/>
      <c r="IHN15" s="85"/>
      <c r="IHO15" s="85"/>
      <c r="IHP15" s="85"/>
      <c r="IHQ15" s="85"/>
      <c r="IHR15" s="85"/>
      <c r="IHS15" s="85"/>
      <c r="IHT15" s="85"/>
      <c r="IHU15" s="85"/>
      <c r="IHV15" s="85"/>
      <c r="IHW15" s="85"/>
      <c r="IHX15" s="85"/>
      <c r="IHY15" s="85"/>
      <c r="IHZ15" s="85"/>
      <c r="IIA15" s="85"/>
      <c r="IIB15" s="85"/>
      <c r="IIC15" s="85"/>
      <c r="IID15" s="85"/>
      <c r="IIE15" s="85"/>
      <c r="IIF15" s="85"/>
      <c r="IIG15" s="85"/>
      <c r="IIH15" s="85"/>
      <c r="III15" s="85"/>
      <c r="IIJ15" s="85"/>
      <c r="IIK15" s="85"/>
      <c r="IIL15" s="85"/>
      <c r="IIM15" s="85"/>
      <c r="IIN15" s="85"/>
      <c r="IIO15" s="85"/>
      <c r="IIP15" s="85"/>
      <c r="IIQ15" s="85"/>
      <c r="IIR15" s="85"/>
      <c r="IIS15" s="85"/>
      <c r="IIT15" s="85"/>
      <c r="IIU15" s="85"/>
      <c r="IIV15" s="85"/>
      <c r="IIW15" s="85"/>
      <c r="IIX15" s="85"/>
      <c r="IIY15" s="85"/>
      <c r="IIZ15" s="85"/>
      <c r="IJA15" s="85"/>
      <c r="IJB15" s="85"/>
      <c r="IJC15" s="85"/>
      <c r="IJD15" s="85"/>
      <c r="IJE15" s="85"/>
      <c r="IJF15" s="85"/>
      <c r="IJG15" s="85"/>
      <c r="IJH15" s="85"/>
      <c r="IJI15" s="85"/>
      <c r="IJJ15" s="85"/>
      <c r="IJK15" s="85"/>
      <c r="IJL15" s="85"/>
      <c r="IJM15" s="85"/>
      <c r="IJN15" s="85"/>
      <c r="IJO15" s="85"/>
      <c r="IJP15" s="85"/>
      <c r="IJQ15" s="85"/>
      <c r="IJR15" s="85"/>
      <c r="IJS15" s="85"/>
      <c r="IJT15" s="85"/>
      <c r="IJU15" s="85"/>
      <c r="IJV15" s="85"/>
      <c r="IJW15" s="85"/>
      <c r="IJX15" s="85"/>
      <c r="IJY15" s="85"/>
      <c r="IJZ15" s="85"/>
      <c r="IKA15" s="85"/>
      <c r="IKB15" s="85"/>
      <c r="IKC15" s="85"/>
      <c r="IKD15" s="85"/>
      <c r="IKE15" s="85"/>
      <c r="IKF15" s="85"/>
      <c r="IKG15" s="85"/>
      <c r="IKH15" s="85"/>
      <c r="IKI15" s="85"/>
      <c r="IKJ15" s="85"/>
      <c r="IKK15" s="85"/>
      <c r="IKL15" s="85"/>
      <c r="IKM15" s="85"/>
      <c r="IKN15" s="85"/>
      <c r="IKO15" s="85"/>
      <c r="IKP15" s="85"/>
      <c r="IKQ15" s="85"/>
      <c r="IKR15" s="85"/>
      <c r="IKS15" s="85"/>
      <c r="IKT15" s="85"/>
      <c r="IKU15" s="85"/>
      <c r="IKV15" s="85"/>
      <c r="IKW15" s="85"/>
      <c r="IKX15" s="85"/>
      <c r="IKY15" s="85"/>
      <c r="IKZ15" s="85"/>
      <c r="ILA15" s="85"/>
      <c r="ILB15" s="85"/>
      <c r="ILC15" s="85"/>
      <c r="ILD15" s="85"/>
      <c r="ILE15" s="85"/>
      <c r="ILF15" s="85"/>
      <c r="ILG15" s="85"/>
      <c r="ILH15" s="85"/>
      <c r="ILI15" s="85"/>
      <c r="ILJ15" s="85"/>
      <c r="ILK15" s="85"/>
      <c r="ILL15" s="85"/>
      <c r="ILM15" s="85"/>
      <c r="ILN15" s="85"/>
      <c r="ILO15" s="85"/>
      <c r="ILP15" s="85"/>
      <c r="ILQ15" s="85"/>
      <c r="ILR15" s="85"/>
      <c r="ILS15" s="85"/>
      <c r="ILT15" s="85"/>
      <c r="ILU15" s="85"/>
      <c r="ILV15" s="85"/>
      <c r="ILW15" s="85"/>
      <c r="ILX15" s="85"/>
      <c r="ILY15" s="85"/>
      <c r="ILZ15" s="85"/>
      <c r="IMA15" s="85"/>
      <c r="IMB15" s="85"/>
      <c r="IMC15" s="85"/>
      <c r="IMD15" s="85"/>
      <c r="IME15" s="85"/>
      <c r="IMF15" s="85"/>
      <c r="IMG15" s="85"/>
      <c r="IMH15" s="85"/>
      <c r="IMI15" s="85"/>
      <c r="IMJ15" s="85"/>
      <c r="IMK15" s="85"/>
      <c r="IML15" s="85"/>
      <c r="IMM15" s="85"/>
      <c r="IMN15" s="85"/>
      <c r="IMO15" s="85"/>
      <c r="IMP15" s="85"/>
      <c r="IMQ15" s="85"/>
      <c r="IMR15" s="85"/>
      <c r="IMS15" s="85"/>
      <c r="IMT15" s="85"/>
      <c r="IMU15" s="85"/>
      <c r="IMV15" s="85"/>
      <c r="IMW15" s="85"/>
      <c r="IMX15" s="85"/>
      <c r="IMY15" s="85"/>
      <c r="IMZ15" s="85"/>
      <c r="INA15" s="85"/>
      <c r="INB15" s="85"/>
      <c r="INC15" s="85"/>
      <c r="IND15" s="85"/>
      <c r="INE15" s="85"/>
      <c r="INF15" s="85"/>
      <c r="ING15" s="85"/>
      <c r="INH15" s="85"/>
      <c r="INI15" s="85"/>
      <c r="INJ15" s="85"/>
      <c r="INK15" s="85"/>
      <c r="INL15" s="85"/>
      <c r="INM15" s="85"/>
      <c r="INN15" s="85"/>
      <c r="INO15" s="85"/>
      <c r="INP15" s="85"/>
      <c r="INQ15" s="85"/>
      <c r="INR15" s="85"/>
      <c r="INS15" s="85"/>
      <c r="INT15" s="85"/>
      <c r="INU15" s="85"/>
      <c r="INV15" s="85"/>
      <c r="INW15" s="85"/>
      <c r="INX15" s="85"/>
      <c r="INY15" s="85"/>
      <c r="INZ15" s="85"/>
      <c r="IOA15" s="85"/>
      <c r="IOB15" s="85"/>
      <c r="IOC15" s="85"/>
      <c r="IOD15" s="85"/>
      <c r="IOE15" s="85"/>
      <c r="IOF15" s="85"/>
      <c r="IOG15" s="85"/>
      <c r="IOH15" s="85"/>
      <c r="IOI15" s="85"/>
      <c r="IOJ15" s="85"/>
      <c r="IOK15" s="85"/>
      <c r="IOL15" s="85"/>
      <c r="IOM15" s="85"/>
      <c r="ION15" s="85"/>
      <c r="IOO15" s="85"/>
      <c r="IOP15" s="85"/>
      <c r="IOQ15" s="85"/>
      <c r="IOR15" s="85"/>
      <c r="IOS15" s="85"/>
      <c r="IOT15" s="85"/>
      <c r="IOU15" s="85"/>
      <c r="IOV15" s="85"/>
      <c r="IOW15" s="85"/>
      <c r="IOX15" s="85"/>
      <c r="IOY15" s="85"/>
      <c r="IOZ15" s="85"/>
      <c r="IPA15" s="85"/>
      <c r="IPB15" s="85"/>
      <c r="IPC15" s="85"/>
      <c r="IPD15" s="85"/>
      <c r="IPE15" s="85"/>
      <c r="IPF15" s="85"/>
      <c r="IPG15" s="85"/>
      <c r="IPH15" s="85"/>
      <c r="IPI15" s="85"/>
      <c r="IPJ15" s="85"/>
      <c r="IPK15" s="85"/>
      <c r="IPL15" s="85"/>
      <c r="IPM15" s="85"/>
      <c r="IPN15" s="85"/>
      <c r="IPO15" s="85"/>
      <c r="IPP15" s="85"/>
      <c r="IPQ15" s="85"/>
      <c r="IPR15" s="85"/>
      <c r="IPS15" s="85"/>
      <c r="IPT15" s="85"/>
      <c r="IPU15" s="85"/>
      <c r="IPV15" s="85"/>
      <c r="IPW15" s="85"/>
      <c r="IPX15" s="85"/>
      <c r="IPY15" s="85"/>
      <c r="IPZ15" s="85"/>
      <c r="IQA15" s="85"/>
      <c r="IQB15" s="85"/>
      <c r="IQC15" s="85"/>
      <c r="IQD15" s="85"/>
      <c r="IQE15" s="85"/>
      <c r="IQF15" s="85"/>
      <c r="IQG15" s="85"/>
      <c r="IQH15" s="85"/>
      <c r="IQI15" s="85"/>
      <c r="IQJ15" s="85"/>
      <c r="IQK15" s="85"/>
      <c r="IQL15" s="85"/>
      <c r="IQM15" s="85"/>
      <c r="IQN15" s="85"/>
      <c r="IQO15" s="85"/>
      <c r="IQP15" s="85"/>
      <c r="IQQ15" s="85"/>
      <c r="IQR15" s="85"/>
      <c r="IQS15" s="85"/>
      <c r="IQT15" s="85"/>
      <c r="IQU15" s="85"/>
      <c r="IQV15" s="85"/>
      <c r="IQW15" s="85"/>
      <c r="IQX15" s="85"/>
      <c r="IQY15" s="85"/>
      <c r="IQZ15" s="85"/>
      <c r="IRA15" s="85"/>
      <c r="IRB15" s="85"/>
      <c r="IRC15" s="85"/>
      <c r="IRD15" s="85"/>
      <c r="IRE15" s="85"/>
      <c r="IRF15" s="85"/>
      <c r="IRG15" s="85"/>
      <c r="IRH15" s="85"/>
      <c r="IRI15" s="85"/>
      <c r="IRJ15" s="85"/>
      <c r="IRK15" s="85"/>
      <c r="IRL15" s="85"/>
      <c r="IRM15" s="85"/>
      <c r="IRN15" s="85"/>
      <c r="IRO15" s="85"/>
      <c r="IRP15" s="85"/>
      <c r="IRQ15" s="85"/>
      <c r="IRR15" s="85"/>
      <c r="IRS15" s="85"/>
      <c r="IRT15" s="85"/>
      <c r="IRU15" s="85"/>
      <c r="IRV15" s="85"/>
      <c r="IRW15" s="85"/>
      <c r="IRX15" s="85"/>
      <c r="IRY15" s="85"/>
      <c r="IRZ15" s="85"/>
      <c r="ISA15" s="85"/>
      <c r="ISB15" s="85"/>
      <c r="ISC15" s="85"/>
      <c r="ISD15" s="85"/>
      <c r="ISE15" s="85"/>
      <c r="ISF15" s="85"/>
      <c r="ISG15" s="85"/>
      <c r="ISH15" s="85"/>
      <c r="ISI15" s="85"/>
      <c r="ISJ15" s="85"/>
      <c r="ISK15" s="85"/>
      <c r="ISL15" s="85"/>
      <c r="ISM15" s="85"/>
      <c r="ISN15" s="85"/>
      <c r="ISO15" s="85"/>
      <c r="ISP15" s="85"/>
      <c r="ISQ15" s="85"/>
      <c r="ISR15" s="85"/>
      <c r="ISS15" s="85"/>
      <c r="IST15" s="85"/>
      <c r="ISU15" s="85"/>
      <c r="ISV15" s="85"/>
      <c r="ISW15" s="85"/>
      <c r="ISX15" s="85"/>
      <c r="ISY15" s="85"/>
      <c r="ISZ15" s="85"/>
      <c r="ITA15" s="85"/>
      <c r="ITB15" s="85"/>
      <c r="ITC15" s="85"/>
      <c r="ITD15" s="85"/>
      <c r="ITE15" s="85"/>
      <c r="ITF15" s="85"/>
      <c r="ITG15" s="85"/>
      <c r="ITH15" s="85"/>
      <c r="ITI15" s="85"/>
      <c r="ITJ15" s="85"/>
      <c r="ITK15" s="85"/>
      <c r="ITL15" s="85"/>
      <c r="ITM15" s="85"/>
      <c r="ITN15" s="85"/>
      <c r="ITO15" s="85"/>
      <c r="ITP15" s="85"/>
      <c r="ITQ15" s="85"/>
      <c r="ITR15" s="85"/>
      <c r="ITS15" s="85"/>
      <c r="ITT15" s="85"/>
      <c r="ITU15" s="85"/>
      <c r="ITV15" s="85"/>
      <c r="ITW15" s="85"/>
      <c r="ITX15" s="85"/>
      <c r="ITY15" s="85"/>
      <c r="ITZ15" s="85"/>
      <c r="IUA15" s="85"/>
      <c r="IUB15" s="85"/>
      <c r="IUC15" s="85"/>
      <c r="IUD15" s="85"/>
      <c r="IUE15" s="85"/>
      <c r="IUF15" s="85"/>
      <c r="IUG15" s="85"/>
      <c r="IUH15" s="85"/>
      <c r="IUI15" s="85"/>
      <c r="IUJ15" s="85"/>
      <c r="IUK15" s="85"/>
      <c r="IUL15" s="85"/>
      <c r="IUM15" s="85"/>
      <c r="IUN15" s="85"/>
      <c r="IUO15" s="85"/>
      <c r="IUP15" s="85"/>
      <c r="IUQ15" s="85"/>
      <c r="IUR15" s="85"/>
      <c r="IUS15" s="85"/>
      <c r="IUT15" s="85"/>
      <c r="IUU15" s="85"/>
      <c r="IUV15" s="85"/>
      <c r="IUW15" s="85"/>
      <c r="IUX15" s="85"/>
      <c r="IUY15" s="85"/>
      <c r="IUZ15" s="85"/>
      <c r="IVA15" s="85"/>
      <c r="IVB15" s="85"/>
      <c r="IVC15" s="85"/>
      <c r="IVD15" s="85"/>
      <c r="IVE15" s="85"/>
      <c r="IVF15" s="85"/>
      <c r="IVG15" s="85"/>
      <c r="IVH15" s="85"/>
      <c r="IVI15" s="85"/>
      <c r="IVJ15" s="85"/>
      <c r="IVK15" s="85"/>
      <c r="IVL15" s="85"/>
      <c r="IVM15" s="85"/>
      <c r="IVN15" s="85"/>
      <c r="IVO15" s="85"/>
      <c r="IVP15" s="85"/>
      <c r="IVQ15" s="85"/>
      <c r="IVR15" s="85"/>
      <c r="IVS15" s="85"/>
      <c r="IVT15" s="85"/>
      <c r="IVU15" s="85"/>
      <c r="IVV15" s="85"/>
      <c r="IVW15" s="85"/>
      <c r="IVX15" s="85"/>
      <c r="IVY15" s="85"/>
      <c r="IVZ15" s="85"/>
      <c r="IWA15" s="85"/>
      <c r="IWB15" s="85"/>
      <c r="IWC15" s="85"/>
      <c r="IWD15" s="85"/>
      <c r="IWE15" s="85"/>
      <c r="IWF15" s="85"/>
      <c r="IWG15" s="85"/>
      <c r="IWH15" s="85"/>
      <c r="IWI15" s="85"/>
      <c r="IWJ15" s="85"/>
      <c r="IWK15" s="85"/>
      <c r="IWL15" s="85"/>
      <c r="IWM15" s="85"/>
      <c r="IWN15" s="85"/>
      <c r="IWO15" s="85"/>
      <c r="IWP15" s="85"/>
      <c r="IWQ15" s="85"/>
      <c r="IWR15" s="85"/>
      <c r="IWS15" s="85"/>
      <c r="IWT15" s="85"/>
      <c r="IWU15" s="85"/>
      <c r="IWV15" s="85"/>
      <c r="IWW15" s="85"/>
      <c r="IWX15" s="85"/>
      <c r="IWY15" s="85"/>
      <c r="IWZ15" s="85"/>
      <c r="IXA15" s="85"/>
      <c r="IXB15" s="85"/>
      <c r="IXC15" s="85"/>
      <c r="IXD15" s="85"/>
      <c r="IXE15" s="85"/>
      <c r="IXF15" s="85"/>
      <c r="IXG15" s="85"/>
      <c r="IXH15" s="85"/>
      <c r="IXI15" s="85"/>
      <c r="IXJ15" s="85"/>
      <c r="IXK15" s="85"/>
      <c r="IXL15" s="85"/>
      <c r="IXM15" s="85"/>
      <c r="IXN15" s="85"/>
      <c r="IXO15" s="85"/>
      <c r="IXP15" s="85"/>
      <c r="IXQ15" s="85"/>
      <c r="IXR15" s="85"/>
      <c r="IXS15" s="85"/>
      <c r="IXT15" s="85"/>
      <c r="IXU15" s="85"/>
      <c r="IXV15" s="85"/>
      <c r="IXW15" s="85"/>
      <c r="IXX15" s="85"/>
      <c r="IXY15" s="85"/>
      <c r="IXZ15" s="85"/>
      <c r="IYA15" s="85"/>
      <c r="IYB15" s="85"/>
      <c r="IYC15" s="85"/>
      <c r="IYD15" s="85"/>
      <c r="IYE15" s="85"/>
      <c r="IYF15" s="85"/>
      <c r="IYG15" s="85"/>
      <c r="IYH15" s="85"/>
      <c r="IYI15" s="85"/>
      <c r="IYJ15" s="85"/>
      <c r="IYK15" s="85"/>
      <c r="IYL15" s="85"/>
      <c r="IYM15" s="85"/>
      <c r="IYN15" s="85"/>
      <c r="IYO15" s="85"/>
      <c r="IYP15" s="85"/>
      <c r="IYQ15" s="85"/>
      <c r="IYR15" s="85"/>
      <c r="IYS15" s="85"/>
      <c r="IYT15" s="85"/>
      <c r="IYU15" s="85"/>
      <c r="IYV15" s="85"/>
      <c r="IYW15" s="85"/>
      <c r="IYX15" s="85"/>
      <c r="IYY15" s="85"/>
      <c r="IYZ15" s="85"/>
      <c r="IZA15" s="85"/>
      <c r="IZB15" s="85"/>
      <c r="IZC15" s="85"/>
      <c r="IZD15" s="85"/>
      <c r="IZE15" s="85"/>
      <c r="IZF15" s="85"/>
      <c r="IZG15" s="85"/>
      <c r="IZH15" s="85"/>
      <c r="IZI15" s="85"/>
      <c r="IZJ15" s="85"/>
      <c r="IZK15" s="85"/>
      <c r="IZL15" s="85"/>
      <c r="IZM15" s="85"/>
      <c r="IZN15" s="85"/>
      <c r="IZO15" s="85"/>
      <c r="IZP15" s="85"/>
      <c r="IZQ15" s="85"/>
      <c r="IZR15" s="85"/>
      <c r="IZS15" s="85"/>
      <c r="IZT15" s="85"/>
      <c r="IZU15" s="85"/>
      <c r="IZV15" s="85"/>
      <c r="IZW15" s="85"/>
      <c r="IZX15" s="85"/>
      <c r="IZY15" s="85"/>
      <c r="IZZ15" s="85"/>
      <c r="JAA15" s="85"/>
      <c r="JAB15" s="85"/>
      <c r="JAC15" s="85"/>
      <c r="JAD15" s="85"/>
      <c r="JAE15" s="85"/>
      <c r="JAF15" s="85"/>
      <c r="JAG15" s="85"/>
      <c r="JAH15" s="85"/>
      <c r="JAI15" s="85"/>
      <c r="JAJ15" s="85"/>
      <c r="JAK15" s="85"/>
      <c r="JAL15" s="85"/>
      <c r="JAM15" s="85"/>
      <c r="JAN15" s="85"/>
      <c r="JAO15" s="85"/>
      <c r="JAP15" s="85"/>
      <c r="JAQ15" s="85"/>
      <c r="JAR15" s="85"/>
      <c r="JAS15" s="85"/>
      <c r="JAT15" s="85"/>
      <c r="JAU15" s="85"/>
      <c r="JAV15" s="85"/>
      <c r="JAW15" s="85"/>
      <c r="JAX15" s="85"/>
      <c r="JAY15" s="85"/>
      <c r="JAZ15" s="85"/>
      <c r="JBA15" s="85"/>
      <c r="JBB15" s="85"/>
      <c r="JBC15" s="85"/>
      <c r="JBD15" s="85"/>
      <c r="JBE15" s="85"/>
      <c r="JBF15" s="85"/>
      <c r="JBG15" s="85"/>
      <c r="JBH15" s="85"/>
      <c r="JBI15" s="85"/>
      <c r="JBJ15" s="85"/>
      <c r="JBK15" s="85"/>
      <c r="JBL15" s="85"/>
      <c r="JBM15" s="85"/>
      <c r="JBN15" s="85"/>
      <c r="JBO15" s="85"/>
      <c r="JBP15" s="85"/>
      <c r="JBQ15" s="85"/>
      <c r="JBR15" s="85"/>
      <c r="JBS15" s="85"/>
      <c r="JBT15" s="85"/>
      <c r="JBU15" s="85"/>
      <c r="JBV15" s="85"/>
      <c r="JBW15" s="85"/>
      <c r="JBX15" s="85"/>
      <c r="JBY15" s="85"/>
      <c r="JBZ15" s="85"/>
      <c r="JCA15" s="85"/>
      <c r="JCB15" s="85"/>
      <c r="JCC15" s="85"/>
      <c r="JCD15" s="85"/>
      <c r="JCE15" s="85"/>
      <c r="JCF15" s="85"/>
      <c r="JCG15" s="85"/>
      <c r="JCH15" s="85"/>
      <c r="JCI15" s="85"/>
      <c r="JCJ15" s="85"/>
      <c r="JCK15" s="85"/>
      <c r="JCL15" s="85"/>
      <c r="JCM15" s="85"/>
      <c r="JCN15" s="85"/>
      <c r="JCO15" s="85"/>
      <c r="JCP15" s="85"/>
      <c r="JCQ15" s="85"/>
      <c r="JCR15" s="85"/>
      <c r="JCS15" s="85"/>
      <c r="JCT15" s="85"/>
      <c r="JCU15" s="85"/>
      <c r="JCV15" s="85"/>
      <c r="JCW15" s="85"/>
      <c r="JCX15" s="85"/>
      <c r="JCY15" s="85"/>
      <c r="JCZ15" s="85"/>
      <c r="JDA15" s="85"/>
      <c r="JDB15" s="85"/>
      <c r="JDC15" s="85"/>
      <c r="JDD15" s="85"/>
      <c r="JDE15" s="85"/>
      <c r="JDF15" s="85"/>
      <c r="JDG15" s="85"/>
      <c r="JDH15" s="85"/>
      <c r="JDI15" s="85"/>
      <c r="JDJ15" s="85"/>
      <c r="JDK15" s="85"/>
      <c r="JDL15" s="85"/>
      <c r="JDM15" s="85"/>
      <c r="JDN15" s="85"/>
      <c r="JDO15" s="85"/>
      <c r="JDP15" s="85"/>
      <c r="JDQ15" s="85"/>
      <c r="JDR15" s="85"/>
      <c r="JDS15" s="85"/>
      <c r="JDT15" s="85"/>
      <c r="JDU15" s="85"/>
      <c r="JDV15" s="85"/>
      <c r="JDW15" s="85"/>
      <c r="JDX15" s="85"/>
      <c r="JDY15" s="85"/>
      <c r="JDZ15" s="85"/>
      <c r="JEA15" s="85"/>
      <c r="JEB15" s="85"/>
      <c r="JEC15" s="85"/>
      <c r="JED15" s="85"/>
      <c r="JEE15" s="85"/>
      <c r="JEF15" s="85"/>
      <c r="JEG15" s="85"/>
      <c r="JEH15" s="85"/>
      <c r="JEI15" s="85"/>
      <c r="JEJ15" s="85"/>
      <c r="JEK15" s="85"/>
      <c r="JEL15" s="85"/>
      <c r="JEM15" s="85"/>
      <c r="JEN15" s="85"/>
      <c r="JEO15" s="85"/>
      <c r="JEP15" s="85"/>
      <c r="JEQ15" s="85"/>
      <c r="JER15" s="85"/>
      <c r="JES15" s="85"/>
      <c r="JET15" s="85"/>
      <c r="JEU15" s="85"/>
      <c r="JEV15" s="85"/>
      <c r="JEW15" s="85"/>
      <c r="JEX15" s="85"/>
      <c r="JEY15" s="85"/>
      <c r="JEZ15" s="85"/>
      <c r="JFA15" s="85"/>
      <c r="JFB15" s="85"/>
      <c r="JFC15" s="85"/>
      <c r="JFD15" s="85"/>
      <c r="JFE15" s="85"/>
      <c r="JFF15" s="85"/>
      <c r="JFG15" s="85"/>
      <c r="JFH15" s="85"/>
      <c r="JFI15" s="85"/>
      <c r="JFJ15" s="85"/>
      <c r="JFK15" s="85"/>
      <c r="JFL15" s="85"/>
      <c r="JFM15" s="85"/>
      <c r="JFN15" s="85"/>
      <c r="JFO15" s="85"/>
      <c r="JFP15" s="85"/>
      <c r="JFQ15" s="85"/>
      <c r="JFR15" s="85"/>
      <c r="JFS15" s="85"/>
      <c r="JFT15" s="85"/>
      <c r="JFU15" s="85"/>
      <c r="JFV15" s="85"/>
      <c r="JFW15" s="85"/>
      <c r="JFX15" s="85"/>
      <c r="JFY15" s="85"/>
      <c r="JFZ15" s="85"/>
      <c r="JGA15" s="85"/>
      <c r="JGB15" s="85"/>
      <c r="JGC15" s="85"/>
      <c r="JGD15" s="85"/>
      <c r="JGE15" s="85"/>
      <c r="JGF15" s="85"/>
      <c r="JGG15" s="85"/>
      <c r="JGH15" s="85"/>
      <c r="JGI15" s="85"/>
      <c r="JGJ15" s="85"/>
      <c r="JGK15" s="85"/>
      <c r="JGL15" s="85"/>
      <c r="JGM15" s="85"/>
      <c r="JGN15" s="85"/>
      <c r="JGO15" s="85"/>
      <c r="JGP15" s="85"/>
      <c r="JGQ15" s="85"/>
      <c r="JGR15" s="85"/>
      <c r="JGS15" s="85"/>
      <c r="JGT15" s="85"/>
      <c r="JGU15" s="85"/>
      <c r="JGV15" s="85"/>
      <c r="JGW15" s="85"/>
      <c r="JGX15" s="85"/>
      <c r="JGY15" s="85"/>
      <c r="JGZ15" s="85"/>
      <c r="JHA15" s="85"/>
      <c r="JHB15" s="85"/>
      <c r="JHC15" s="85"/>
      <c r="JHD15" s="85"/>
      <c r="JHE15" s="85"/>
      <c r="JHF15" s="85"/>
      <c r="JHG15" s="85"/>
      <c r="JHH15" s="85"/>
      <c r="JHI15" s="85"/>
      <c r="JHJ15" s="85"/>
      <c r="JHK15" s="85"/>
      <c r="JHL15" s="85"/>
      <c r="JHM15" s="85"/>
      <c r="JHN15" s="85"/>
      <c r="JHO15" s="85"/>
      <c r="JHP15" s="85"/>
      <c r="JHQ15" s="85"/>
      <c r="JHR15" s="85"/>
      <c r="JHS15" s="85"/>
      <c r="JHT15" s="85"/>
      <c r="JHU15" s="85"/>
      <c r="JHV15" s="85"/>
      <c r="JHW15" s="85"/>
      <c r="JHX15" s="85"/>
      <c r="JHY15" s="85"/>
      <c r="JHZ15" s="85"/>
      <c r="JIA15" s="85"/>
      <c r="JIB15" s="85"/>
      <c r="JIC15" s="85"/>
      <c r="JID15" s="85"/>
      <c r="JIE15" s="85"/>
      <c r="JIF15" s="85"/>
      <c r="JIG15" s="85"/>
      <c r="JIH15" s="85"/>
      <c r="JII15" s="85"/>
      <c r="JIJ15" s="85"/>
      <c r="JIK15" s="85"/>
      <c r="JIL15" s="85"/>
      <c r="JIM15" s="85"/>
      <c r="JIN15" s="85"/>
      <c r="JIO15" s="85"/>
      <c r="JIP15" s="85"/>
      <c r="JIQ15" s="85"/>
      <c r="JIR15" s="85"/>
      <c r="JIS15" s="85"/>
      <c r="JIT15" s="85"/>
      <c r="JIU15" s="85"/>
      <c r="JIV15" s="85"/>
      <c r="JIW15" s="85"/>
      <c r="JIX15" s="85"/>
      <c r="JIY15" s="85"/>
      <c r="JIZ15" s="85"/>
      <c r="JJA15" s="85"/>
      <c r="JJB15" s="85"/>
      <c r="JJC15" s="85"/>
      <c r="JJD15" s="85"/>
      <c r="JJE15" s="85"/>
      <c r="JJF15" s="85"/>
      <c r="JJG15" s="85"/>
      <c r="JJH15" s="85"/>
      <c r="JJI15" s="85"/>
      <c r="JJJ15" s="85"/>
      <c r="JJK15" s="85"/>
      <c r="JJL15" s="85"/>
      <c r="JJM15" s="85"/>
      <c r="JJN15" s="85"/>
      <c r="JJO15" s="85"/>
      <c r="JJP15" s="85"/>
      <c r="JJQ15" s="85"/>
      <c r="JJR15" s="85"/>
      <c r="JJS15" s="85"/>
      <c r="JJT15" s="85"/>
      <c r="JJU15" s="85"/>
      <c r="JJV15" s="85"/>
      <c r="JJW15" s="85"/>
      <c r="JJX15" s="85"/>
      <c r="JJY15" s="85"/>
      <c r="JJZ15" s="85"/>
      <c r="JKA15" s="85"/>
      <c r="JKB15" s="85"/>
      <c r="JKC15" s="85"/>
      <c r="JKD15" s="85"/>
      <c r="JKE15" s="85"/>
      <c r="JKF15" s="85"/>
      <c r="JKG15" s="85"/>
      <c r="JKH15" s="85"/>
      <c r="JKI15" s="85"/>
      <c r="JKJ15" s="85"/>
      <c r="JKK15" s="85"/>
      <c r="JKL15" s="85"/>
      <c r="JKM15" s="85"/>
      <c r="JKN15" s="85"/>
      <c r="JKO15" s="85"/>
      <c r="JKP15" s="85"/>
      <c r="JKQ15" s="85"/>
      <c r="JKR15" s="85"/>
      <c r="JKS15" s="85"/>
      <c r="JKT15" s="85"/>
      <c r="JKU15" s="85"/>
      <c r="JKV15" s="85"/>
      <c r="JKW15" s="85"/>
      <c r="JKX15" s="85"/>
      <c r="JKY15" s="85"/>
      <c r="JKZ15" s="85"/>
      <c r="JLA15" s="85"/>
      <c r="JLB15" s="85"/>
      <c r="JLC15" s="85"/>
      <c r="JLD15" s="85"/>
      <c r="JLE15" s="85"/>
      <c r="JLF15" s="85"/>
      <c r="JLG15" s="85"/>
      <c r="JLH15" s="85"/>
      <c r="JLI15" s="85"/>
      <c r="JLJ15" s="85"/>
      <c r="JLK15" s="85"/>
      <c r="JLL15" s="85"/>
      <c r="JLM15" s="85"/>
      <c r="JLN15" s="85"/>
      <c r="JLO15" s="85"/>
      <c r="JLP15" s="85"/>
      <c r="JLQ15" s="85"/>
      <c r="JLR15" s="85"/>
      <c r="JLS15" s="85"/>
      <c r="JLT15" s="85"/>
      <c r="JLU15" s="85"/>
      <c r="JLV15" s="85"/>
      <c r="JLW15" s="85"/>
      <c r="JLX15" s="85"/>
      <c r="JLY15" s="85"/>
      <c r="JLZ15" s="85"/>
      <c r="JMA15" s="85"/>
      <c r="JMB15" s="85"/>
      <c r="JMC15" s="85"/>
      <c r="JMD15" s="85"/>
      <c r="JME15" s="85"/>
      <c r="JMF15" s="85"/>
      <c r="JMG15" s="85"/>
      <c r="JMH15" s="85"/>
      <c r="JMI15" s="85"/>
      <c r="JMJ15" s="85"/>
      <c r="JMK15" s="85"/>
      <c r="JML15" s="85"/>
      <c r="JMM15" s="85"/>
      <c r="JMN15" s="85"/>
      <c r="JMO15" s="85"/>
      <c r="JMP15" s="85"/>
      <c r="JMQ15" s="85"/>
      <c r="JMR15" s="85"/>
      <c r="JMS15" s="85"/>
      <c r="JMT15" s="85"/>
      <c r="JMU15" s="85"/>
      <c r="JMV15" s="85"/>
      <c r="JMW15" s="85"/>
      <c r="JMX15" s="85"/>
      <c r="JMY15" s="85"/>
      <c r="JMZ15" s="85"/>
      <c r="JNA15" s="85"/>
      <c r="JNB15" s="85"/>
      <c r="JNC15" s="85"/>
      <c r="JND15" s="85"/>
      <c r="JNE15" s="85"/>
      <c r="JNF15" s="85"/>
      <c r="JNG15" s="85"/>
      <c r="JNH15" s="85"/>
      <c r="JNI15" s="85"/>
      <c r="JNJ15" s="85"/>
      <c r="JNK15" s="85"/>
      <c r="JNL15" s="85"/>
      <c r="JNM15" s="85"/>
      <c r="JNN15" s="85"/>
      <c r="JNO15" s="85"/>
      <c r="JNP15" s="85"/>
      <c r="JNQ15" s="85"/>
      <c r="JNR15" s="85"/>
      <c r="JNS15" s="85"/>
      <c r="JNT15" s="85"/>
      <c r="JNU15" s="85"/>
      <c r="JNV15" s="85"/>
      <c r="JNW15" s="85"/>
      <c r="JNX15" s="85"/>
      <c r="JNY15" s="85"/>
      <c r="JNZ15" s="85"/>
      <c r="JOA15" s="85"/>
      <c r="JOB15" s="85"/>
      <c r="JOC15" s="85"/>
      <c r="JOD15" s="85"/>
      <c r="JOE15" s="85"/>
      <c r="JOF15" s="85"/>
      <c r="JOG15" s="85"/>
      <c r="JOH15" s="85"/>
      <c r="JOI15" s="85"/>
      <c r="JOJ15" s="85"/>
      <c r="JOK15" s="85"/>
      <c r="JOL15" s="85"/>
      <c r="JOM15" s="85"/>
      <c r="JON15" s="85"/>
      <c r="JOO15" s="85"/>
      <c r="JOP15" s="85"/>
      <c r="JOQ15" s="85"/>
      <c r="JOR15" s="85"/>
      <c r="JOS15" s="85"/>
      <c r="JOT15" s="85"/>
      <c r="JOU15" s="85"/>
      <c r="JOV15" s="85"/>
      <c r="JOW15" s="85"/>
      <c r="JOX15" s="85"/>
      <c r="JOY15" s="85"/>
      <c r="JOZ15" s="85"/>
      <c r="JPA15" s="85"/>
      <c r="JPB15" s="85"/>
      <c r="JPC15" s="85"/>
      <c r="JPD15" s="85"/>
      <c r="JPE15" s="85"/>
      <c r="JPF15" s="85"/>
      <c r="JPG15" s="85"/>
      <c r="JPH15" s="85"/>
      <c r="JPI15" s="85"/>
      <c r="JPJ15" s="85"/>
      <c r="JPK15" s="85"/>
      <c r="JPL15" s="85"/>
      <c r="JPM15" s="85"/>
      <c r="JPN15" s="85"/>
      <c r="JPO15" s="85"/>
      <c r="JPP15" s="85"/>
      <c r="JPQ15" s="85"/>
      <c r="JPR15" s="85"/>
      <c r="JPS15" s="85"/>
      <c r="JPT15" s="85"/>
      <c r="JPU15" s="85"/>
      <c r="JPV15" s="85"/>
      <c r="JPW15" s="85"/>
      <c r="JPX15" s="85"/>
      <c r="JPY15" s="85"/>
      <c r="JPZ15" s="85"/>
      <c r="JQA15" s="85"/>
      <c r="JQB15" s="85"/>
      <c r="JQC15" s="85"/>
      <c r="JQD15" s="85"/>
      <c r="JQE15" s="85"/>
      <c r="JQF15" s="85"/>
      <c r="JQG15" s="85"/>
      <c r="JQH15" s="85"/>
      <c r="JQI15" s="85"/>
      <c r="JQJ15" s="85"/>
      <c r="JQK15" s="85"/>
      <c r="JQL15" s="85"/>
      <c r="JQM15" s="85"/>
      <c r="JQN15" s="85"/>
      <c r="JQO15" s="85"/>
      <c r="JQP15" s="85"/>
      <c r="JQQ15" s="85"/>
      <c r="JQR15" s="85"/>
      <c r="JQS15" s="85"/>
      <c r="JQT15" s="85"/>
      <c r="JQU15" s="85"/>
      <c r="JQV15" s="85"/>
      <c r="JQW15" s="85"/>
      <c r="JQX15" s="85"/>
      <c r="JQY15" s="85"/>
      <c r="JQZ15" s="85"/>
      <c r="JRA15" s="85"/>
      <c r="JRB15" s="85"/>
      <c r="JRC15" s="85"/>
      <c r="JRD15" s="85"/>
      <c r="JRE15" s="85"/>
      <c r="JRF15" s="85"/>
      <c r="JRG15" s="85"/>
      <c r="JRH15" s="85"/>
      <c r="JRI15" s="85"/>
      <c r="JRJ15" s="85"/>
      <c r="JRK15" s="85"/>
      <c r="JRL15" s="85"/>
      <c r="JRM15" s="85"/>
      <c r="JRN15" s="85"/>
      <c r="JRO15" s="85"/>
      <c r="JRP15" s="85"/>
      <c r="JRQ15" s="85"/>
      <c r="JRR15" s="85"/>
      <c r="JRS15" s="85"/>
      <c r="JRT15" s="85"/>
      <c r="JRU15" s="85"/>
      <c r="JRV15" s="85"/>
      <c r="JRW15" s="85"/>
      <c r="JRX15" s="85"/>
      <c r="JRY15" s="85"/>
      <c r="JRZ15" s="85"/>
      <c r="JSA15" s="85"/>
      <c r="JSB15" s="85"/>
      <c r="JSC15" s="85"/>
      <c r="JSD15" s="85"/>
      <c r="JSE15" s="85"/>
      <c r="JSF15" s="85"/>
      <c r="JSG15" s="85"/>
      <c r="JSH15" s="85"/>
      <c r="JSI15" s="85"/>
      <c r="JSJ15" s="85"/>
      <c r="JSK15" s="85"/>
      <c r="JSL15" s="85"/>
      <c r="JSM15" s="85"/>
      <c r="JSN15" s="85"/>
      <c r="JSO15" s="85"/>
      <c r="JSP15" s="85"/>
      <c r="JSQ15" s="85"/>
      <c r="JSR15" s="85"/>
      <c r="JSS15" s="85"/>
      <c r="JST15" s="85"/>
      <c r="JSU15" s="85"/>
      <c r="JSV15" s="85"/>
      <c r="JSW15" s="85"/>
      <c r="JSX15" s="85"/>
      <c r="JSY15" s="85"/>
      <c r="JSZ15" s="85"/>
      <c r="JTA15" s="85"/>
      <c r="JTB15" s="85"/>
      <c r="JTC15" s="85"/>
      <c r="JTD15" s="85"/>
      <c r="JTE15" s="85"/>
      <c r="JTF15" s="85"/>
      <c r="JTG15" s="85"/>
      <c r="JTH15" s="85"/>
      <c r="JTI15" s="85"/>
      <c r="JTJ15" s="85"/>
      <c r="JTK15" s="85"/>
      <c r="JTL15" s="85"/>
      <c r="JTM15" s="85"/>
      <c r="JTN15" s="85"/>
      <c r="JTO15" s="85"/>
      <c r="JTP15" s="85"/>
      <c r="JTQ15" s="85"/>
      <c r="JTR15" s="85"/>
      <c r="JTS15" s="85"/>
      <c r="JTT15" s="85"/>
      <c r="JTU15" s="85"/>
      <c r="JTV15" s="85"/>
      <c r="JTW15" s="85"/>
      <c r="JTX15" s="85"/>
      <c r="JTY15" s="85"/>
      <c r="JTZ15" s="85"/>
      <c r="JUA15" s="85"/>
      <c r="JUB15" s="85"/>
      <c r="JUC15" s="85"/>
      <c r="JUD15" s="85"/>
      <c r="JUE15" s="85"/>
      <c r="JUF15" s="85"/>
      <c r="JUG15" s="85"/>
      <c r="JUH15" s="85"/>
      <c r="JUI15" s="85"/>
      <c r="JUJ15" s="85"/>
      <c r="JUK15" s="85"/>
      <c r="JUL15" s="85"/>
      <c r="JUM15" s="85"/>
      <c r="JUN15" s="85"/>
      <c r="JUO15" s="85"/>
      <c r="JUP15" s="85"/>
      <c r="JUQ15" s="85"/>
      <c r="JUR15" s="85"/>
      <c r="JUS15" s="85"/>
      <c r="JUT15" s="85"/>
      <c r="JUU15" s="85"/>
      <c r="JUV15" s="85"/>
      <c r="JUW15" s="85"/>
      <c r="JUX15" s="85"/>
      <c r="JUY15" s="85"/>
      <c r="JUZ15" s="85"/>
      <c r="JVA15" s="85"/>
      <c r="JVB15" s="85"/>
      <c r="JVC15" s="85"/>
      <c r="JVD15" s="85"/>
      <c r="JVE15" s="85"/>
      <c r="JVF15" s="85"/>
      <c r="JVG15" s="85"/>
      <c r="JVH15" s="85"/>
      <c r="JVI15" s="85"/>
      <c r="JVJ15" s="85"/>
      <c r="JVK15" s="85"/>
      <c r="JVL15" s="85"/>
      <c r="JVM15" s="85"/>
      <c r="JVN15" s="85"/>
      <c r="JVO15" s="85"/>
      <c r="JVP15" s="85"/>
      <c r="JVQ15" s="85"/>
      <c r="JVR15" s="85"/>
      <c r="JVS15" s="85"/>
      <c r="JVT15" s="85"/>
      <c r="JVU15" s="85"/>
      <c r="JVV15" s="85"/>
      <c r="JVW15" s="85"/>
      <c r="JVX15" s="85"/>
      <c r="JVY15" s="85"/>
      <c r="JVZ15" s="85"/>
      <c r="JWA15" s="85"/>
      <c r="JWB15" s="85"/>
      <c r="JWC15" s="85"/>
      <c r="JWD15" s="85"/>
      <c r="JWE15" s="85"/>
      <c r="JWF15" s="85"/>
      <c r="JWG15" s="85"/>
      <c r="JWH15" s="85"/>
      <c r="JWI15" s="85"/>
      <c r="JWJ15" s="85"/>
      <c r="JWK15" s="85"/>
      <c r="JWL15" s="85"/>
      <c r="JWM15" s="85"/>
      <c r="JWN15" s="85"/>
      <c r="JWO15" s="85"/>
      <c r="JWP15" s="85"/>
      <c r="JWQ15" s="85"/>
      <c r="JWR15" s="85"/>
      <c r="JWS15" s="85"/>
      <c r="JWT15" s="85"/>
      <c r="JWU15" s="85"/>
      <c r="JWV15" s="85"/>
      <c r="JWW15" s="85"/>
      <c r="JWX15" s="85"/>
      <c r="JWY15" s="85"/>
      <c r="JWZ15" s="85"/>
      <c r="JXA15" s="85"/>
      <c r="JXB15" s="85"/>
      <c r="JXC15" s="85"/>
      <c r="JXD15" s="85"/>
      <c r="JXE15" s="85"/>
      <c r="JXF15" s="85"/>
      <c r="JXG15" s="85"/>
      <c r="JXH15" s="85"/>
      <c r="JXI15" s="85"/>
      <c r="JXJ15" s="85"/>
      <c r="JXK15" s="85"/>
      <c r="JXL15" s="85"/>
      <c r="JXM15" s="85"/>
      <c r="JXN15" s="85"/>
      <c r="JXO15" s="85"/>
      <c r="JXP15" s="85"/>
      <c r="JXQ15" s="85"/>
      <c r="JXR15" s="85"/>
      <c r="JXS15" s="85"/>
      <c r="JXT15" s="85"/>
      <c r="JXU15" s="85"/>
      <c r="JXV15" s="85"/>
      <c r="JXW15" s="85"/>
      <c r="JXX15" s="85"/>
      <c r="JXY15" s="85"/>
      <c r="JXZ15" s="85"/>
      <c r="JYA15" s="85"/>
      <c r="JYB15" s="85"/>
      <c r="JYC15" s="85"/>
      <c r="JYD15" s="85"/>
      <c r="JYE15" s="85"/>
      <c r="JYF15" s="85"/>
      <c r="JYG15" s="85"/>
      <c r="JYH15" s="85"/>
      <c r="JYI15" s="85"/>
      <c r="JYJ15" s="85"/>
      <c r="JYK15" s="85"/>
      <c r="JYL15" s="85"/>
      <c r="JYM15" s="85"/>
      <c r="JYN15" s="85"/>
      <c r="JYO15" s="85"/>
      <c r="JYP15" s="85"/>
      <c r="JYQ15" s="85"/>
      <c r="JYR15" s="85"/>
      <c r="JYS15" s="85"/>
      <c r="JYT15" s="85"/>
      <c r="JYU15" s="85"/>
      <c r="JYV15" s="85"/>
      <c r="JYW15" s="85"/>
      <c r="JYX15" s="85"/>
      <c r="JYY15" s="85"/>
      <c r="JYZ15" s="85"/>
      <c r="JZA15" s="85"/>
      <c r="JZB15" s="85"/>
      <c r="JZC15" s="85"/>
      <c r="JZD15" s="85"/>
      <c r="JZE15" s="85"/>
      <c r="JZF15" s="85"/>
      <c r="JZG15" s="85"/>
      <c r="JZH15" s="85"/>
      <c r="JZI15" s="85"/>
      <c r="JZJ15" s="85"/>
      <c r="JZK15" s="85"/>
      <c r="JZL15" s="85"/>
      <c r="JZM15" s="85"/>
      <c r="JZN15" s="85"/>
      <c r="JZO15" s="85"/>
      <c r="JZP15" s="85"/>
      <c r="JZQ15" s="85"/>
      <c r="JZR15" s="85"/>
      <c r="JZS15" s="85"/>
      <c r="JZT15" s="85"/>
      <c r="JZU15" s="85"/>
      <c r="JZV15" s="85"/>
      <c r="JZW15" s="85"/>
      <c r="JZX15" s="85"/>
      <c r="JZY15" s="85"/>
      <c r="JZZ15" s="85"/>
      <c r="KAA15" s="85"/>
      <c r="KAB15" s="85"/>
      <c r="KAC15" s="85"/>
      <c r="KAD15" s="85"/>
      <c r="KAE15" s="85"/>
      <c r="KAF15" s="85"/>
      <c r="KAG15" s="85"/>
      <c r="KAH15" s="85"/>
      <c r="KAI15" s="85"/>
      <c r="KAJ15" s="85"/>
      <c r="KAK15" s="85"/>
      <c r="KAL15" s="85"/>
      <c r="KAM15" s="85"/>
      <c r="KAN15" s="85"/>
      <c r="KAO15" s="85"/>
      <c r="KAP15" s="85"/>
      <c r="KAQ15" s="85"/>
      <c r="KAR15" s="85"/>
      <c r="KAS15" s="85"/>
      <c r="KAT15" s="85"/>
      <c r="KAU15" s="85"/>
      <c r="KAV15" s="85"/>
      <c r="KAW15" s="85"/>
      <c r="KAX15" s="85"/>
      <c r="KAY15" s="85"/>
      <c r="KAZ15" s="85"/>
      <c r="KBA15" s="85"/>
      <c r="KBB15" s="85"/>
      <c r="KBC15" s="85"/>
      <c r="KBD15" s="85"/>
      <c r="KBE15" s="85"/>
      <c r="KBF15" s="85"/>
      <c r="KBG15" s="85"/>
      <c r="KBH15" s="85"/>
      <c r="KBI15" s="85"/>
      <c r="KBJ15" s="85"/>
      <c r="KBK15" s="85"/>
      <c r="KBL15" s="85"/>
      <c r="KBM15" s="85"/>
      <c r="KBN15" s="85"/>
      <c r="KBO15" s="85"/>
      <c r="KBP15" s="85"/>
      <c r="KBQ15" s="85"/>
      <c r="KBR15" s="85"/>
      <c r="KBS15" s="85"/>
      <c r="KBT15" s="85"/>
      <c r="KBU15" s="85"/>
      <c r="KBV15" s="85"/>
      <c r="KBW15" s="85"/>
      <c r="KBX15" s="85"/>
      <c r="KBY15" s="85"/>
      <c r="KBZ15" s="85"/>
      <c r="KCA15" s="85"/>
      <c r="KCB15" s="85"/>
      <c r="KCC15" s="85"/>
      <c r="KCD15" s="85"/>
      <c r="KCE15" s="85"/>
      <c r="KCF15" s="85"/>
      <c r="KCG15" s="85"/>
      <c r="KCH15" s="85"/>
      <c r="KCI15" s="85"/>
      <c r="KCJ15" s="85"/>
      <c r="KCK15" s="85"/>
      <c r="KCL15" s="85"/>
      <c r="KCM15" s="85"/>
      <c r="KCN15" s="85"/>
      <c r="KCO15" s="85"/>
      <c r="KCP15" s="85"/>
      <c r="KCQ15" s="85"/>
      <c r="KCR15" s="85"/>
      <c r="KCS15" s="85"/>
      <c r="KCT15" s="85"/>
      <c r="KCU15" s="85"/>
      <c r="KCV15" s="85"/>
      <c r="KCW15" s="85"/>
      <c r="KCX15" s="85"/>
      <c r="KCY15" s="85"/>
      <c r="KCZ15" s="85"/>
      <c r="KDA15" s="85"/>
      <c r="KDB15" s="85"/>
      <c r="KDC15" s="85"/>
      <c r="KDD15" s="85"/>
      <c r="KDE15" s="85"/>
      <c r="KDF15" s="85"/>
      <c r="KDG15" s="85"/>
      <c r="KDH15" s="85"/>
      <c r="KDI15" s="85"/>
      <c r="KDJ15" s="85"/>
      <c r="KDK15" s="85"/>
      <c r="KDL15" s="85"/>
      <c r="KDM15" s="85"/>
      <c r="KDN15" s="85"/>
      <c r="KDO15" s="85"/>
      <c r="KDP15" s="85"/>
      <c r="KDQ15" s="85"/>
      <c r="KDR15" s="85"/>
      <c r="KDS15" s="85"/>
      <c r="KDT15" s="85"/>
      <c r="KDU15" s="85"/>
      <c r="KDV15" s="85"/>
      <c r="KDW15" s="85"/>
      <c r="KDX15" s="85"/>
      <c r="KDY15" s="85"/>
      <c r="KDZ15" s="85"/>
      <c r="KEA15" s="85"/>
      <c r="KEB15" s="85"/>
      <c r="KEC15" s="85"/>
      <c r="KED15" s="85"/>
      <c r="KEE15" s="85"/>
      <c r="KEF15" s="85"/>
      <c r="KEG15" s="85"/>
      <c r="KEH15" s="85"/>
      <c r="KEI15" s="85"/>
      <c r="KEJ15" s="85"/>
      <c r="KEK15" s="85"/>
      <c r="KEL15" s="85"/>
      <c r="KEM15" s="85"/>
      <c r="KEN15" s="85"/>
      <c r="KEO15" s="85"/>
      <c r="KEP15" s="85"/>
      <c r="KEQ15" s="85"/>
      <c r="KER15" s="85"/>
      <c r="KES15" s="85"/>
      <c r="KET15" s="85"/>
      <c r="KEU15" s="85"/>
      <c r="KEV15" s="85"/>
      <c r="KEW15" s="85"/>
      <c r="KEX15" s="85"/>
      <c r="KEY15" s="85"/>
      <c r="KEZ15" s="85"/>
      <c r="KFA15" s="85"/>
      <c r="KFB15" s="85"/>
      <c r="KFC15" s="85"/>
      <c r="KFD15" s="85"/>
      <c r="KFE15" s="85"/>
      <c r="KFF15" s="85"/>
      <c r="KFG15" s="85"/>
      <c r="KFH15" s="85"/>
      <c r="KFI15" s="85"/>
      <c r="KFJ15" s="85"/>
      <c r="KFK15" s="85"/>
      <c r="KFL15" s="85"/>
      <c r="KFM15" s="85"/>
      <c r="KFN15" s="85"/>
      <c r="KFO15" s="85"/>
      <c r="KFP15" s="85"/>
      <c r="KFQ15" s="85"/>
      <c r="KFR15" s="85"/>
      <c r="KFS15" s="85"/>
      <c r="KFT15" s="85"/>
      <c r="KFU15" s="85"/>
      <c r="KFV15" s="85"/>
      <c r="KFW15" s="85"/>
      <c r="KFX15" s="85"/>
      <c r="KFY15" s="85"/>
      <c r="KFZ15" s="85"/>
      <c r="KGA15" s="85"/>
      <c r="KGB15" s="85"/>
      <c r="KGC15" s="85"/>
      <c r="KGD15" s="85"/>
      <c r="KGE15" s="85"/>
      <c r="KGF15" s="85"/>
      <c r="KGG15" s="85"/>
      <c r="KGH15" s="85"/>
      <c r="KGI15" s="85"/>
      <c r="KGJ15" s="85"/>
      <c r="KGK15" s="85"/>
      <c r="KGL15" s="85"/>
      <c r="KGM15" s="85"/>
      <c r="KGN15" s="85"/>
      <c r="KGO15" s="85"/>
      <c r="KGP15" s="85"/>
      <c r="KGQ15" s="85"/>
      <c r="KGR15" s="85"/>
      <c r="KGS15" s="85"/>
      <c r="KGT15" s="85"/>
      <c r="KGU15" s="85"/>
      <c r="KGV15" s="85"/>
      <c r="KGW15" s="85"/>
      <c r="KGX15" s="85"/>
      <c r="KGY15" s="85"/>
      <c r="KGZ15" s="85"/>
      <c r="KHA15" s="85"/>
      <c r="KHB15" s="85"/>
      <c r="KHC15" s="85"/>
      <c r="KHD15" s="85"/>
      <c r="KHE15" s="85"/>
      <c r="KHF15" s="85"/>
      <c r="KHG15" s="85"/>
      <c r="KHH15" s="85"/>
      <c r="KHI15" s="85"/>
      <c r="KHJ15" s="85"/>
      <c r="KHK15" s="85"/>
      <c r="KHL15" s="85"/>
      <c r="KHM15" s="85"/>
      <c r="KHN15" s="85"/>
      <c r="KHO15" s="85"/>
      <c r="KHP15" s="85"/>
      <c r="KHQ15" s="85"/>
      <c r="KHR15" s="85"/>
      <c r="KHS15" s="85"/>
      <c r="KHT15" s="85"/>
      <c r="KHU15" s="85"/>
      <c r="KHV15" s="85"/>
      <c r="KHW15" s="85"/>
      <c r="KHX15" s="85"/>
      <c r="KHY15" s="85"/>
      <c r="KHZ15" s="85"/>
      <c r="KIA15" s="85"/>
      <c r="KIB15" s="85"/>
      <c r="KIC15" s="85"/>
      <c r="KID15" s="85"/>
      <c r="KIE15" s="85"/>
      <c r="KIF15" s="85"/>
      <c r="KIG15" s="85"/>
      <c r="KIH15" s="85"/>
      <c r="KII15" s="85"/>
      <c r="KIJ15" s="85"/>
      <c r="KIK15" s="85"/>
      <c r="KIL15" s="85"/>
      <c r="KIM15" s="85"/>
      <c r="KIN15" s="85"/>
      <c r="KIO15" s="85"/>
      <c r="KIP15" s="85"/>
      <c r="KIQ15" s="85"/>
      <c r="KIR15" s="85"/>
      <c r="KIS15" s="85"/>
      <c r="KIT15" s="85"/>
      <c r="KIU15" s="85"/>
      <c r="KIV15" s="85"/>
      <c r="KIW15" s="85"/>
      <c r="KIX15" s="85"/>
      <c r="KIY15" s="85"/>
      <c r="KIZ15" s="85"/>
      <c r="KJA15" s="85"/>
      <c r="KJB15" s="85"/>
      <c r="KJC15" s="85"/>
      <c r="KJD15" s="85"/>
      <c r="KJE15" s="85"/>
      <c r="KJF15" s="85"/>
      <c r="KJG15" s="85"/>
      <c r="KJH15" s="85"/>
      <c r="KJI15" s="85"/>
      <c r="KJJ15" s="85"/>
      <c r="KJK15" s="85"/>
      <c r="KJL15" s="85"/>
      <c r="KJM15" s="85"/>
      <c r="KJN15" s="85"/>
      <c r="KJO15" s="85"/>
      <c r="KJP15" s="85"/>
      <c r="KJQ15" s="85"/>
      <c r="KJR15" s="85"/>
      <c r="KJS15" s="85"/>
      <c r="KJT15" s="85"/>
      <c r="KJU15" s="85"/>
      <c r="KJV15" s="85"/>
      <c r="KJW15" s="85"/>
      <c r="KJX15" s="85"/>
      <c r="KJY15" s="85"/>
      <c r="KJZ15" s="85"/>
      <c r="KKA15" s="85"/>
      <c r="KKB15" s="85"/>
      <c r="KKC15" s="85"/>
      <c r="KKD15" s="85"/>
      <c r="KKE15" s="85"/>
      <c r="KKF15" s="85"/>
      <c r="KKG15" s="85"/>
      <c r="KKH15" s="85"/>
      <c r="KKI15" s="85"/>
      <c r="KKJ15" s="85"/>
      <c r="KKK15" s="85"/>
      <c r="KKL15" s="85"/>
      <c r="KKM15" s="85"/>
      <c r="KKN15" s="85"/>
      <c r="KKO15" s="85"/>
      <c r="KKP15" s="85"/>
      <c r="KKQ15" s="85"/>
      <c r="KKR15" s="85"/>
      <c r="KKS15" s="85"/>
      <c r="KKT15" s="85"/>
      <c r="KKU15" s="85"/>
      <c r="KKV15" s="85"/>
      <c r="KKW15" s="85"/>
      <c r="KKX15" s="85"/>
      <c r="KKY15" s="85"/>
      <c r="KKZ15" s="85"/>
      <c r="KLA15" s="85"/>
      <c r="KLB15" s="85"/>
      <c r="KLC15" s="85"/>
      <c r="KLD15" s="85"/>
      <c r="KLE15" s="85"/>
      <c r="KLF15" s="85"/>
      <c r="KLG15" s="85"/>
      <c r="KLH15" s="85"/>
      <c r="KLI15" s="85"/>
      <c r="KLJ15" s="85"/>
      <c r="KLK15" s="85"/>
      <c r="KLL15" s="85"/>
      <c r="KLM15" s="85"/>
      <c r="KLN15" s="85"/>
      <c r="KLO15" s="85"/>
      <c r="KLP15" s="85"/>
      <c r="KLQ15" s="85"/>
      <c r="KLR15" s="85"/>
      <c r="KLS15" s="85"/>
      <c r="KLT15" s="85"/>
      <c r="KLU15" s="85"/>
      <c r="KLV15" s="85"/>
      <c r="KLW15" s="85"/>
      <c r="KLX15" s="85"/>
      <c r="KLY15" s="85"/>
      <c r="KLZ15" s="85"/>
      <c r="KMA15" s="85"/>
      <c r="KMB15" s="85"/>
      <c r="KMC15" s="85"/>
      <c r="KMD15" s="85"/>
      <c r="KME15" s="85"/>
      <c r="KMF15" s="85"/>
      <c r="KMG15" s="85"/>
      <c r="KMH15" s="85"/>
      <c r="KMI15" s="85"/>
      <c r="KMJ15" s="85"/>
      <c r="KMK15" s="85"/>
      <c r="KML15" s="85"/>
      <c r="KMM15" s="85"/>
      <c r="KMN15" s="85"/>
      <c r="KMO15" s="85"/>
      <c r="KMP15" s="85"/>
      <c r="KMQ15" s="85"/>
      <c r="KMR15" s="85"/>
      <c r="KMS15" s="85"/>
      <c r="KMT15" s="85"/>
      <c r="KMU15" s="85"/>
      <c r="KMV15" s="85"/>
      <c r="KMW15" s="85"/>
      <c r="KMX15" s="85"/>
      <c r="KMY15" s="85"/>
      <c r="KMZ15" s="85"/>
      <c r="KNA15" s="85"/>
      <c r="KNB15" s="85"/>
      <c r="KNC15" s="85"/>
      <c r="KND15" s="85"/>
      <c r="KNE15" s="85"/>
      <c r="KNF15" s="85"/>
      <c r="KNG15" s="85"/>
      <c r="KNH15" s="85"/>
      <c r="KNI15" s="85"/>
      <c r="KNJ15" s="85"/>
      <c r="KNK15" s="85"/>
      <c r="KNL15" s="85"/>
      <c r="KNM15" s="85"/>
      <c r="KNN15" s="85"/>
      <c r="KNO15" s="85"/>
      <c r="KNP15" s="85"/>
      <c r="KNQ15" s="85"/>
      <c r="KNR15" s="85"/>
      <c r="KNS15" s="85"/>
      <c r="KNT15" s="85"/>
      <c r="KNU15" s="85"/>
      <c r="KNV15" s="85"/>
      <c r="KNW15" s="85"/>
      <c r="KNX15" s="85"/>
      <c r="KNY15" s="85"/>
      <c r="KNZ15" s="85"/>
      <c r="KOA15" s="85"/>
      <c r="KOB15" s="85"/>
      <c r="KOC15" s="85"/>
      <c r="KOD15" s="85"/>
      <c r="KOE15" s="85"/>
      <c r="KOF15" s="85"/>
      <c r="KOG15" s="85"/>
      <c r="KOH15" s="85"/>
      <c r="KOI15" s="85"/>
      <c r="KOJ15" s="85"/>
      <c r="KOK15" s="85"/>
      <c r="KOL15" s="85"/>
      <c r="KOM15" s="85"/>
      <c r="KON15" s="85"/>
      <c r="KOO15" s="85"/>
      <c r="KOP15" s="85"/>
      <c r="KOQ15" s="85"/>
      <c r="KOR15" s="85"/>
      <c r="KOS15" s="85"/>
      <c r="KOT15" s="85"/>
      <c r="KOU15" s="85"/>
      <c r="KOV15" s="85"/>
      <c r="KOW15" s="85"/>
      <c r="KOX15" s="85"/>
      <c r="KOY15" s="85"/>
      <c r="KOZ15" s="85"/>
      <c r="KPA15" s="85"/>
      <c r="KPB15" s="85"/>
      <c r="KPC15" s="85"/>
      <c r="KPD15" s="85"/>
      <c r="KPE15" s="85"/>
      <c r="KPF15" s="85"/>
      <c r="KPG15" s="85"/>
      <c r="KPH15" s="85"/>
      <c r="KPI15" s="85"/>
      <c r="KPJ15" s="85"/>
      <c r="KPK15" s="85"/>
      <c r="KPL15" s="85"/>
      <c r="KPM15" s="85"/>
      <c r="KPN15" s="85"/>
      <c r="KPO15" s="85"/>
      <c r="KPP15" s="85"/>
      <c r="KPQ15" s="85"/>
      <c r="KPR15" s="85"/>
      <c r="KPS15" s="85"/>
      <c r="KPT15" s="85"/>
      <c r="KPU15" s="85"/>
      <c r="KPV15" s="85"/>
      <c r="KPW15" s="85"/>
      <c r="KPX15" s="85"/>
      <c r="KPY15" s="85"/>
      <c r="KPZ15" s="85"/>
      <c r="KQA15" s="85"/>
      <c r="KQB15" s="85"/>
      <c r="KQC15" s="85"/>
      <c r="KQD15" s="85"/>
      <c r="KQE15" s="85"/>
      <c r="KQF15" s="85"/>
      <c r="KQG15" s="85"/>
      <c r="KQH15" s="85"/>
      <c r="KQI15" s="85"/>
      <c r="KQJ15" s="85"/>
      <c r="KQK15" s="85"/>
      <c r="KQL15" s="85"/>
      <c r="KQM15" s="85"/>
      <c r="KQN15" s="85"/>
      <c r="KQO15" s="85"/>
      <c r="KQP15" s="85"/>
      <c r="KQQ15" s="85"/>
      <c r="KQR15" s="85"/>
      <c r="KQS15" s="85"/>
      <c r="KQT15" s="85"/>
      <c r="KQU15" s="85"/>
      <c r="KQV15" s="85"/>
      <c r="KQW15" s="85"/>
      <c r="KQX15" s="85"/>
      <c r="KQY15" s="85"/>
      <c r="KQZ15" s="85"/>
      <c r="KRA15" s="85"/>
      <c r="KRB15" s="85"/>
      <c r="KRC15" s="85"/>
      <c r="KRD15" s="85"/>
      <c r="KRE15" s="85"/>
      <c r="KRF15" s="85"/>
      <c r="KRG15" s="85"/>
      <c r="KRH15" s="85"/>
      <c r="KRI15" s="85"/>
      <c r="KRJ15" s="85"/>
      <c r="KRK15" s="85"/>
      <c r="KRL15" s="85"/>
      <c r="KRM15" s="85"/>
      <c r="KRN15" s="85"/>
      <c r="KRO15" s="85"/>
      <c r="KRP15" s="85"/>
      <c r="KRQ15" s="85"/>
      <c r="KRR15" s="85"/>
      <c r="KRS15" s="85"/>
      <c r="KRT15" s="85"/>
      <c r="KRU15" s="85"/>
      <c r="KRV15" s="85"/>
      <c r="KRW15" s="85"/>
      <c r="KRX15" s="85"/>
      <c r="KRY15" s="85"/>
      <c r="KRZ15" s="85"/>
      <c r="KSA15" s="85"/>
      <c r="KSB15" s="85"/>
      <c r="KSC15" s="85"/>
      <c r="KSD15" s="85"/>
      <c r="KSE15" s="85"/>
      <c r="KSF15" s="85"/>
      <c r="KSG15" s="85"/>
      <c r="KSH15" s="85"/>
      <c r="KSI15" s="85"/>
      <c r="KSJ15" s="85"/>
      <c r="KSK15" s="85"/>
      <c r="KSL15" s="85"/>
      <c r="KSM15" s="85"/>
      <c r="KSN15" s="85"/>
      <c r="KSO15" s="85"/>
      <c r="KSP15" s="85"/>
      <c r="KSQ15" s="85"/>
      <c r="KSR15" s="85"/>
      <c r="KSS15" s="85"/>
      <c r="KST15" s="85"/>
      <c r="KSU15" s="85"/>
      <c r="KSV15" s="85"/>
      <c r="KSW15" s="85"/>
      <c r="KSX15" s="85"/>
      <c r="KSY15" s="85"/>
      <c r="KSZ15" s="85"/>
      <c r="KTA15" s="85"/>
      <c r="KTB15" s="85"/>
      <c r="KTC15" s="85"/>
      <c r="KTD15" s="85"/>
      <c r="KTE15" s="85"/>
      <c r="KTF15" s="85"/>
      <c r="KTG15" s="85"/>
      <c r="KTH15" s="85"/>
      <c r="KTI15" s="85"/>
      <c r="KTJ15" s="85"/>
      <c r="KTK15" s="85"/>
      <c r="KTL15" s="85"/>
      <c r="KTM15" s="85"/>
      <c r="KTN15" s="85"/>
      <c r="KTO15" s="85"/>
      <c r="KTP15" s="85"/>
      <c r="KTQ15" s="85"/>
      <c r="KTR15" s="85"/>
      <c r="KTS15" s="85"/>
      <c r="KTT15" s="85"/>
      <c r="KTU15" s="85"/>
      <c r="KTV15" s="85"/>
      <c r="KTW15" s="85"/>
      <c r="KTX15" s="85"/>
      <c r="KTY15" s="85"/>
      <c r="KTZ15" s="85"/>
      <c r="KUA15" s="85"/>
      <c r="KUB15" s="85"/>
      <c r="KUC15" s="85"/>
      <c r="KUD15" s="85"/>
      <c r="KUE15" s="85"/>
      <c r="KUF15" s="85"/>
      <c r="KUG15" s="85"/>
      <c r="KUH15" s="85"/>
      <c r="KUI15" s="85"/>
      <c r="KUJ15" s="85"/>
      <c r="KUK15" s="85"/>
      <c r="KUL15" s="85"/>
      <c r="KUM15" s="85"/>
      <c r="KUN15" s="85"/>
      <c r="KUO15" s="85"/>
      <c r="KUP15" s="85"/>
      <c r="KUQ15" s="85"/>
      <c r="KUR15" s="85"/>
      <c r="KUS15" s="85"/>
      <c r="KUT15" s="85"/>
      <c r="KUU15" s="85"/>
      <c r="KUV15" s="85"/>
      <c r="KUW15" s="85"/>
      <c r="KUX15" s="85"/>
      <c r="KUY15" s="85"/>
      <c r="KUZ15" s="85"/>
      <c r="KVA15" s="85"/>
      <c r="KVB15" s="85"/>
      <c r="KVC15" s="85"/>
      <c r="KVD15" s="85"/>
      <c r="KVE15" s="85"/>
      <c r="KVF15" s="85"/>
      <c r="KVG15" s="85"/>
      <c r="KVH15" s="85"/>
      <c r="KVI15" s="85"/>
      <c r="KVJ15" s="85"/>
      <c r="KVK15" s="85"/>
      <c r="KVL15" s="85"/>
      <c r="KVM15" s="85"/>
      <c r="KVN15" s="85"/>
      <c r="KVO15" s="85"/>
      <c r="KVP15" s="85"/>
      <c r="KVQ15" s="85"/>
      <c r="KVR15" s="85"/>
      <c r="KVS15" s="85"/>
      <c r="KVT15" s="85"/>
      <c r="KVU15" s="85"/>
      <c r="KVV15" s="85"/>
      <c r="KVW15" s="85"/>
      <c r="KVX15" s="85"/>
      <c r="KVY15" s="85"/>
      <c r="KVZ15" s="85"/>
      <c r="KWA15" s="85"/>
      <c r="KWB15" s="85"/>
      <c r="KWC15" s="85"/>
      <c r="KWD15" s="85"/>
      <c r="KWE15" s="85"/>
      <c r="KWF15" s="85"/>
      <c r="KWG15" s="85"/>
      <c r="KWH15" s="85"/>
      <c r="KWI15" s="85"/>
      <c r="KWJ15" s="85"/>
      <c r="KWK15" s="85"/>
      <c r="KWL15" s="85"/>
      <c r="KWM15" s="85"/>
      <c r="KWN15" s="85"/>
      <c r="KWO15" s="85"/>
      <c r="KWP15" s="85"/>
      <c r="KWQ15" s="85"/>
      <c r="KWR15" s="85"/>
      <c r="KWS15" s="85"/>
      <c r="KWT15" s="85"/>
      <c r="KWU15" s="85"/>
      <c r="KWV15" s="85"/>
      <c r="KWW15" s="85"/>
      <c r="KWX15" s="85"/>
      <c r="KWY15" s="85"/>
      <c r="KWZ15" s="85"/>
      <c r="KXA15" s="85"/>
      <c r="KXB15" s="85"/>
      <c r="KXC15" s="85"/>
      <c r="KXD15" s="85"/>
      <c r="KXE15" s="85"/>
      <c r="KXF15" s="85"/>
      <c r="KXG15" s="85"/>
      <c r="KXH15" s="85"/>
      <c r="KXI15" s="85"/>
      <c r="KXJ15" s="85"/>
      <c r="KXK15" s="85"/>
      <c r="KXL15" s="85"/>
      <c r="KXM15" s="85"/>
      <c r="KXN15" s="85"/>
      <c r="KXO15" s="85"/>
      <c r="KXP15" s="85"/>
      <c r="KXQ15" s="85"/>
      <c r="KXR15" s="85"/>
      <c r="KXS15" s="85"/>
      <c r="KXT15" s="85"/>
      <c r="KXU15" s="85"/>
      <c r="KXV15" s="85"/>
      <c r="KXW15" s="85"/>
      <c r="KXX15" s="85"/>
      <c r="KXY15" s="85"/>
      <c r="KXZ15" s="85"/>
      <c r="KYA15" s="85"/>
      <c r="KYB15" s="85"/>
      <c r="KYC15" s="85"/>
      <c r="KYD15" s="85"/>
      <c r="KYE15" s="85"/>
      <c r="KYF15" s="85"/>
      <c r="KYG15" s="85"/>
      <c r="KYH15" s="85"/>
      <c r="KYI15" s="85"/>
      <c r="KYJ15" s="85"/>
      <c r="KYK15" s="85"/>
      <c r="KYL15" s="85"/>
      <c r="KYM15" s="85"/>
      <c r="KYN15" s="85"/>
      <c r="KYO15" s="85"/>
      <c r="KYP15" s="85"/>
      <c r="KYQ15" s="85"/>
      <c r="KYR15" s="85"/>
      <c r="KYS15" s="85"/>
      <c r="KYT15" s="85"/>
      <c r="KYU15" s="85"/>
      <c r="KYV15" s="85"/>
      <c r="KYW15" s="85"/>
      <c r="KYX15" s="85"/>
      <c r="KYY15" s="85"/>
      <c r="KYZ15" s="85"/>
      <c r="KZA15" s="85"/>
      <c r="KZB15" s="85"/>
      <c r="KZC15" s="85"/>
      <c r="KZD15" s="85"/>
      <c r="KZE15" s="85"/>
      <c r="KZF15" s="85"/>
      <c r="KZG15" s="85"/>
      <c r="KZH15" s="85"/>
      <c r="KZI15" s="85"/>
      <c r="KZJ15" s="85"/>
      <c r="KZK15" s="85"/>
      <c r="KZL15" s="85"/>
      <c r="KZM15" s="85"/>
      <c r="KZN15" s="85"/>
      <c r="KZO15" s="85"/>
      <c r="KZP15" s="85"/>
      <c r="KZQ15" s="85"/>
      <c r="KZR15" s="85"/>
      <c r="KZS15" s="85"/>
      <c r="KZT15" s="85"/>
      <c r="KZU15" s="85"/>
      <c r="KZV15" s="85"/>
      <c r="KZW15" s="85"/>
      <c r="KZX15" s="85"/>
      <c r="KZY15" s="85"/>
      <c r="KZZ15" s="85"/>
      <c r="LAA15" s="85"/>
      <c r="LAB15" s="85"/>
      <c r="LAC15" s="85"/>
      <c r="LAD15" s="85"/>
      <c r="LAE15" s="85"/>
      <c r="LAF15" s="85"/>
      <c r="LAG15" s="85"/>
      <c r="LAH15" s="85"/>
      <c r="LAI15" s="85"/>
      <c r="LAJ15" s="85"/>
      <c r="LAK15" s="85"/>
      <c r="LAL15" s="85"/>
      <c r="LAM15" s="85"/>
      <c r="LAN15" s="85"/>
      <c r="LAO15" s="85"/>
      <c r="LAP15" s="85"/>
      <c r="LAQ15" s="85"/>
      <c r="LAR15" s="85"/>
      <c r="LAS15" s="85"/>
      <c r="LAT15" s="85"/>
      <c r="LAU15" s="85"/>
      <c r="LAV15" s="85"/>
      <c r="LAW15" s="85"/>
      <c r="LAX15" s="85"/>
      <c r="LAY15" s="85"/>
      <c r="LAZ15" s="85"/>
      <c r="LBA15" s="85"/>
      <c r="LBB15" s="85"/>
      <c r="LBC15" s="85"/>
      <c r="LBD15" s="85"/>
      <c r="LBE15" s="85"/>
      <c r="LBF15" s="85"/>
      <c r="LBG15" s="85"/>
      <c r="LBH15" s="85"/>
      <c r="LBI15" s="85"/>
      <c r="LBJ15" s="85"/>
      <c r="LBK15" s="85"/>
      <c r="LBL15" s="85"/>
      <c r="LBM15" s="85"/>
      <c r="LBN15" s="85"/>
      <c r="LBO15" s="85"/>
      <c r="LBP15" s="85"/>
      <c r="LBQ15" s="85"/>
      <c r="LBR15" s="85"/>
      <c r="LBS15" s="85"/>
      <c r="LBT15" s="85"/>
      <c r="LBU15" s="85"/>
      <c r="LBV15" s="85"/>
      <c r="LBW15" s="85"/>
      <c r="LBX15" s="85"/>
      <c r="LBY15" s="85"/>
      <c r="LBZ15" s="85"/>
      <c r="LCA15" s="85"/>
      <c r="LCB15" s="85"/>
      <c r="LCC15" s="85"/>
      <c r="LCD15" s="85"/>
      <c r="LCE15" s="85"/>
      <c r="LCF15" s="85"/>
      <c r="LCG15" s="85"/>
      <c r="LCH15" s="85"/>
      <c r="LCI15" s="85"/>
      <c r="LCJ15" s="85"/>
      <c r="LCK15" s="85"/>
      <c r="LCL15" s="85"/>
      <c r="LCM15" s="85"/>
      <c r="LCN15" s="85"/>
      <c r="LCO15" s="85"/>
      <c r="LCP15" s="85"/>
      <c r="LCQ15" s="85"/>
      <c r="LCR15" s="85"/>
      <c r="LCS15" s="85"/>
      <c r="LCT15" s="85"/>
      <c r="LCU15" s="85"/>
      <c r="LCV15" s="85"/>
      <c r="LCW15" s="85"/>
      <c r="LCX15" s="85"/>
      <c r="LCY15" s="85"/>
      <c r="LCZ15" s="85"/>
      <c r="LDA15" s="85"/>
      <c r="LDB15" s="85"/>
      <c r="LDC15" s="85"/>
      <c r="LDD15" s="85"/>
      <c r="LDE15" s="85"/>
      <c r="LDF15" s="85"/>
      <c r="LDG15" s="85"/>
      <c r="LDH15" s="85"/>
      <c r="LDI15" s="85"/>
      <c r="LDJ15" s="85"/>
      <c r="LDK15" s="85"/>
      <c r="LDL15" s="85"/>
      <c r="LDM15" s="85"/>
      <c r="LDN15" s="85"/>
      <c r="LDO15" s="85"/>
      <c r="LDP15" s="85"/>
      <c r="LDQ15" s="85"/>
      <c r="LDR15" s="85"/>
      <c r="LDS15" s="85"/>
      <c r="LDT15" s="85"/>
      <c r="LDU15" s="85"/>
      <c r="LDV15" s="85"/>
      <c r="LDW15" s="85"/>
      <c r="LDX15" s="85"/>
      <c r="LDY15" s="85"/>
      <c r="LDZ15" s="85"/>
      <c r="LEA15" s="85"/>
      <c r="LEB15" s="85"/>
      <c r="LEC15" s="85"/>
      <c r="LED15" s="85"/>
      <c r="LEE15" s="85"/>
      <c r="LEF15" s="85"/>
      <c r="LEG15" s="85"/>
      <c r="LEH15" s="85"/>
      <c r="LEI15" s="85"/>
      <c r="LEJ15" s="85"/>
      <c r="LEK15" s="85"/>
      <c r="LEL15" s="85"/>
      <c r="LEM15" s="85"/>
      <c r="LEN15" s="85"/>
      <c r="LEO15" s="85"/>
      <c r="LEP15" s="85"/>
      <c r="LEQ15" s="85"/>
      <c r="LER15" s="85"/>
      <c r="LES15" s="85"/>
      <c r="LET15" s="85"/>
      <c r="LEU15" s="85"/>
      <c r="LEV15" s="85"/>
      <c r="LEW15" s="85"/>
      <c r="LEX15" s="85"/>
      <c r="LEY15" s="85"/>
      <c r="LEZ15" s="85"/>
      <c r="LFA15" s="85"/>
      <c r="LFB15" s="85"/>
      <c r="LFC15" s="85"/>
      <c r="LFD15" s="85"/>
      <c r="LFE15" s="85"/>
      <c r="LFF15" s="85"/>
      <c r="LFG15" s="85"/>
      <c r="LFH15" s="85"/>
      <c r="LFI15" s="85"/>
      <c r="LFJ15" s="85"/>
      <c r="LFK15" s="85"/>
      <c r="LFL15" s="85"/>
      <c r="LFM15" s="85"/>
      <c r="LFN15" s="85"/>
      <c r="LFO15" s="85"/>
      <c r="LFP15" s="85"/>
      <c r="LFQ15" s="85"/>
      <c r="LFR15" s="85"/>
      <c r="LFS15" s="85"/>
      <c r="LFT15" s="85"/>
      <c r="LFU15" s="85"/>
      <c r="LFV15" s="85"/>
      <c r="LFW15" s="85"/>
      <c r="LFX15" s="85"/>
      <c r="LFY15" s="85"/>
      <c r="LFZ15" s="85"/>
      <c r="LGA15" s="85"/>
      <c r="LGB15" s="85"/>
      <c r="LGC15" s="85"/>
      <c r="LGD15" s="85"/>
      <c r="LGE15" s="85"/>
      <c r="LGF15" s="85"/>
      <c r="LGG15" s="85"/>
      <c r="LGH15" s="85"/>
      <c r="LGI15" s="85"/>
      <c r="LGJ15" s="85"/>
      <c r="LGK15" s="85"/>
      <c r="LGL15" s="85"/>
      <c r="LGM15" s="85"/>
      <c r="LGN15" s="85"/>
      <c r="LGO15" s="85"/>
      <c r="LGP15" s="85"/>
      <c r="LGQ15" s="85"/>
      <c r="LGR15" s="85"/>
      <c r="LGS15" s="85"/>
      <c r="LGT15" s="85"/>
      <c r="LGU15" s="85"/>
      <c r="LGV15" s="85"/>
      <c r="LGW15" s="85"/>
      <c r="LGX15" s="85"/>
      <c r="LGY15" s="85"/>
      <c r="LGZ15" s="85"/>
      <c r="LHA15" s="85"/>
      <c r="LHB15" s="85"/>
      <c r="LHC15" s="85"/>
      <c r="LHD15" s="85"/>
      <c r="LHE15" s="85"/>
      <c r="LHF15" s="85"/>
      <c r="LHG15" s="85"/>
      <c r="LHH15" s="85"/>
      <c r="LHI15" s="85"/>
      <c r="LHJ15" s="85"/>
      <c r="LHK15" s="85"/>
      <c r="LHL15" s="85"/>
      <c r="LHM15" s="85"/>
      <c r="LHN15" s="85"/>
      <c r="LHO15" s="85"/>
      <c r="LHP15" s="85"/>
      <c r="LHQ15" s="85"/>
      <c r="LHR15" s="85"/>
      <c r="LHS15" s="85"/>
      <c r="LHT15" s="85"/>
      <c r="LHU15" s="85"/>
      <c r="LHV15" s="85"/>
      <c r="LHW15" s="85"/>
      <c r="LHX15" s="85"/>
      <c r="LHY15" s="85"/>
      <c r="LHZ15" s="85"/>
      <c r="LIA15" s="85"/>
      <c r="LIB15" s="85"/>
      <c r="LIC15" s="85"/>
      <c r="LID15" s="85"/>
      <c r="LIE15" s="85"/>
      <c r="LIF15" s="85"/>
      <c r="LIG15" s="85"/>
      <c r="LIH15" s="85"/>
      <c r="LII15" s="85"/>
      <c r="LIJ15" s="85"/>
      <c r="LIK15" s="85"/>
      <c r="LIL15" s="85"/>
      <c r="LIM15" s="85"/>
      <c r="LIN15" s="85"/>
      <c r="LIO15" s="85"/>
      <c r="LIP15" s="85"/>
      <c r="LIQ15" s="85"/>
      <c r="LIR15" s="85"/>
      <c r="LIS15" s="85"/>
      <c r="LIT15" s="85"/>
      <c r="LIU15" s="85"/>
      <c r="LIV15" s="85"/>
      <c r="LIW15" s="85"/>
      <c r="LIX15" s="85"/>
      <c r="LIY15" s="85"/>
      <c r="LIZ15" s="85"/>
      <c r="LJA15" s="85"/>
      <c r="LJB15" s="85"/>
      <c r="LJC15" s="85"/>
      <c r="LJD15" s="85"/>
      <c r="LJE15" s="85"/>
      <c r="LJF15" s="85"/>
      <c r="LJG15" s="85"/>
      <c r="LJH15" s="85"/>
      <c r="LJI15" s="85"/>
      <c r="LJJ15" s="85"/>
      <c r="LJK15" s="85"/>
      <c r="LJL15" s="85"/>
      <c r="LJM15" s="85"/>
      <c r="LJN15" s="85"/>
      <c r="LJO15" s="85"/>
      <c r="LJP15" s="85"/>
      <c r="LJQ15" s="85"/>
      <c r="LJR15" s="85"/>
      <c r="LJS15" s="85"/>
      <c r="LJT15" s="85"/>
      <c r="LJU15" s="85"/>
      <c r="LJV15" s="85"/>
      <c r="LJW15" s="85"/>
      <c r="LJX15" s="85"/>
      <c r="LJY15" s="85"/>
      <c r="LJZ15" s="85"/>
      <c r="LKA15" s="85"/>
      <c r="LKB15" s="85"/>
      <c r="LKC15" s="85"/>
      <c r="LKD15" s="85"/>
      <c r="LKE15" s="85"/>
      <c r="LKF15" s="85"/>
      <c r="LKG15" s="85"/>
      <c r="LKH15" s="85"/>
      <c r="LKI15" s="85"/>
      <c r="LKJ15" s="85"/>
      <c r="LKK15" s="85"/>
      <c r="LKL15" s="85"/>
      <c r="LKM15" s="85"/>
      <c r="LKN15" s="85"/>
      <c r="LKO15" s="85"/>
      <c r="LKP15" s="85"/>
      <c r="LKQ15" s="85"/>
      <c r="LKR15" s="85"/>
      <c r="LKS15" s="85"/>
      <c r="LKT15" s="85"/>
      <c r="LKU15" s="85"/>
      <c r="LKV15" s="85"/>
      <c r="LKW15" s="85"/>
      <c r="LKX15" s="85"/>
      <c r="LKY15" s="85"/>
      <c r="LKZ15" s="85"/>
      <c r="LLA15" s="85"/>
      <c r="LLB15" s="85"/>
      <c r="LLC15" s="85"/>
      <c r="LLD15" s="85"/>
      <c r="LLE15" s="85"/>
      <c r="LLF15" s="85"/>
      <c r="LLG15" s="85"/>
      <c r="LLH15" s="85"/>
      <c r="LLI15" s="85"/>
      <c r="LLJ15" s="85"/>
      <c r="LLK15" s="85"/>
      <c r="LLL15" s="85"/>
      <c r="LLM15" s="85"/>
      <c r="LLN15" s="85"/>
      <c r="LLO15" s="85"/>
      <c r="LLP15" s="85"/>
      <c r="LLQ15" s="85"/>
      <c r="LLR15" s="85"/>
      <c r="LLS15" s="85"/>
      <c r="LLT15" s="85"/>
      <c r="LLU15" s="85"/>
      <c r="LLV15" s="85"/>
      <c r="LLW15" s="85"/>
      <c r="LLX15" s="85"/>
      <c r="LLY15" s="85"/>
      <c r="LLZ15" s="85"/>
      <c r="LMA15" s="85"/>
      <c r="LMB15" s="85"/>
      <c r="LMC15" s="85"/>
      <c r="LMD15" s="85"/>
      <c r="LME15" s="85"/>
      <c r="LMF15" s="85"/>
      <c r="LMG15" s="85"/>
      <c r="LMH15" s="85"/>
      <c r="LMI15" s="85"/>
      <c r="LMJ15" s="85"/>
      <c r="LMK15" s="85"/>
      <c r="LML15" s="85"/>
      <c r="LMM15" s="85"/>
      <c r="LMN15" s="85"/>
      <c r="LMO15" s="85"/>
      <c r="LMP15" s="85"/>
      <c r="LMQ15" s="85"/>
      <c r="LMR15" s="85"/>
      <c r="LMS15" s="85"/>
      <c r="LMT15" s="85"/>
      <c r="LMU15" s="85"/>
      <c r="LMV15" s="85"/>
      <c r="LMW15" s="85"/>
      <c r="LMX15" s="85"/>
      <c r="LMY15" s="85"/>
      <c r="LMZ15" s="85"/>
      <c r="LNA15" s="85"/>
      <c r="LNB15" s="85"/>
      <c r="LNC15" s="85"/>
      <c r="LND15" s="85"/>
      <c r="LNE15" s="85"/>
      <c r="LNF15" s="85"/>
      <c r="LNG15" s="85"/>
      <c r="LNH15" s="85"/>
      <c r="LNI15" s="85"/>
      <c r="LNJ15" s="85"/>
      <c r="LNK15" s="85"/>
      <c r="LNL15" s="85"/>
      <c r="LNM15" s="85"/>
      <c r="LNN15" s="85"/>
      <c r="LNO15" s="85"/>
      <c r="LNP15" s="85"/>
      <c r="LNQ15" s="85"/>
      <c r="LNR15" s="85"/>
      <c r="LNS15" s="85"/>
      <c r="LNT15" s="85"/>
      <c r="LNU15" s="85"/>
      <c r="LNV15" s="85"/>
      <c r="LNW15" s="85"/>
      <c r="LNX15" s="85"/>
      <c r="LNY15" s="85"/>
      <c r="LNZ15" s="85"/>
      <c r="LOA15" s="85"/>
      <c r="LOB15" s="85"/>
      <c r="LOC15" s="85"/>
      <c r="LOD15" s="85"/>
      <c r="LOE15" s="85"/>
      <c r="LOF15" s="85"/>
      <c r="LOG15" s="85"/>
      <c r="LOH15" s="85"/>
      <c r="LOI15" s="85"/>
      <c r="LOJ15" s="85"/>
      <c r="LOK15" s="85"/>
      <c r="LOL15" s="85"/>
      <c r="LOM15" s="85"/>
      <c r="LON15" s="85"/>
      <c r="LOO15" s="85"/>
      <c r="LOP15" s="85"/>
      <c r="LOQ15" s="85"/>
      <c r="LOR15" s="85"/>
      <c r="LOS15" s="85"/>
      <c r="LOT15" s="85"/>
      <c r="LOU15" s="85"/>
      <c r="LOV15" s="85"/>
      <c r="LOW15" s="85"/>
      <c r="LOX15" s="85"/>
      <c r="LOY15" s="85"/>
      <c r="LOZ15" s="85"/>
      <c r="LPA15" s="85"/>
      <c r="LPB15" s="85"/>
      <c r="LPC15" s="85"/>
      <c r="LPD15" s="85"/>
      <c r="LPE15" s="85"/>
      <c r="LPF15" s="85"/>
      <c r="LPG15" s="85"/>
      <c r="LPH15" s="85"/>
      <c r="LPI15" s="85"/>
      <c r="LPJ15" s="85"/>
      <c r="LPK15" s="85"/>
      <c r="LPL15" s="85"/>
      <c r="LPM15" s="85"/>
      <c r="LPN15" s="85"/>
      <c r="LPO15" s="85"/>
      <c r="LPP15" s="85"/>
      <c r="LPQ15" s="85"/>
      <c r="LPR15" s="85"/>
      <c r="LPS15" s="85"/>
      <c r="LPT15" s="85"/>
      <c r="LPU15" s="85"/>
      <c r="LPV15" s="85"/>
      <c r="LPW15" s="85"/>
      <c r="LPX15" s="85"/>
      <c r="LPY15" s="85"/>
      <c r="LPZ15" s="85"/>
      <c r="LQA15" s="85"/>
      <c r="LQB15" s="85"/>
      <c r="LQC15" s="85"/>
      <c r="LQD15" s="85"/>
      <c r="LQE15" s="85"/>
      <c r="LQF15" s="85"/>
      <c r="LQG15" s="85"/>
      <c r="LQH15" s="85"/>
      <c r="LQI15" s="85"/>
      <c r="LQJ15" s="85"/>
      <c r="LQK15" s="85"/>
      <c r="LQL15" s="85"/>
      <c r="LQM15" s="85"/>
      <c r="LQN15" s="85"/>
      <c r="LQO15" s="85"/>
      <c r="LQP15" s="85"/>
      <c r="LQQ15" s="85"/>
      <c r="LQR15" s="85"/>
      <c r="LQS15" s="85"/>
      <c r="LQT15" s="85"/>
      <c r="LQU15" s="85"/>
      <c r="LQV15" s="85"/>
      <c r="LQW15" s="85"/>
      <c r="LQX15" s="85"/>
      <c r="LQY15" s="85"/>
      <c r="LQZ15" s="85"/>
      <c r="LRA15" s="85"/>
      <c r="LRB15" s="85"/>
      <c r="LRC15" s="85"/>
      <c r="LRD15" s="85"/>
      <c r="LRE15" s="85"/>
      <c r="LRF15" s="85"/>
      <c r="LRG15" s="85"/>
      <c r="LRH15" s="85"/>
      <c r="LRI15" s="85"/>
      <c r="LRJ15" s="85"/>
      <c r="LRK15" s="85"/>
      <c r="LRL15" s="85"/>
      <c r="LRM15" s="85"/>
      <c r="LRN15" s="85"/>
      <c r="LRO15" s="85"/>
      <c r="LRP15" s="85"/>
      <c r="LRQ15" s="85"/>
      <c r="LRR15" s="85"/>
      <c r="LRS15" s="85"/>
      <c r="LRT15" s="85"/>
      <c r="LRU15" s="85"/>
      <c r="LRV15" s="85"/>
      <c r="LRW15" s="85"/>
      <c r="LRX15" s="85"/>
      <c r="LRY15" s="85"/>
      <c r="LRZ15" s="85"/>
      <c r="LSA15" s="85"/>
      <c r="LSB15" s="85"/>
      <c r="LSC15" s="85"/>
      <c r="LSD15" s="85"/>
      <c r="LSE15" s="85"/>
      <c r="LSF15" s="85"/>
      <c r="LSG15" s="85"/>
      <c r="LSH15" s="85"/>
      <c r="LSI15" s="85"/>
      <c r="LSJ15" s="85"/>
      <c r="LSK15" s="85"/>
      <c r="LSL15" s="85"/>
      <c r="LSM15" s="85"/>
      <c r="LSN15" s="85"/>
      <c r="LSO15" s="85"/>
      <c r="LSP15" s="85"/>
      <c r="LSQ15" s="85"/>
      <c r="LSR15" s="85"/>
      <c r="LSS15" s="85"/>
      <c r="LST15" s="85"/>
      <c r="LSU15" s="85"/>
      <c r="LSV15" s="85"/>
      <c r="LSW15" s="85"/>
      <c r="LSX15" s="85"/>
      <c r="LSY15" s="85"/>
      <c r="LSZ15" s="85"/>
      <c r="LTA15" s="85"/>
      <c r="LTB15" s="85"/>
      <c r="LTC15" s="85"/>
      <c r="LTD15" s="85"/>
      <c r="LTE15" s="85"/>
      <c r="LTF15" s="85"/>
      <c r="LTG15" s="85"/>
      <c r="LTH15" s="85"/>
      <c r="LTI15" s="85"/>
      <c r="LTJ15" s="85"/>
      <c r="LTK15" s="85"/>
      <c r="LTL15" s="85"/>
      <c r="LTM15" s="85"/>
      <c r="LTN15" s="85"/>
      <c r="LTO15" s="85"/>
      <c r="LTP15" s="85"/>
      <c r="LTQ15" s="85"/>
      <c r="LTR15" s="85"/>
      <c r="LTS15" s="85"/>
      <c r="LTT15" s="85"/>
      <c r="LTU15" s="85"/>
      <c r="LTV15" s="85"/>
      <c r="LTW15" s="85"/>
      <c r="LTX15" s="85"/>
      <c r="LTY15" s="85"/>
      <c r="LTZ15" s="85"/>
      <c r="LUA15" s="85"/>
      <c r="LUB15" s="85"/>
      <c r="LUC15" s="85"/>
      <c r="LUD15" s="85"/>
      <c r="LUE15" s="85"/>
      <c r="LUF15" s="85"/>
      <c r="LUG15" s="85"/>
      <c r="LUH15" s="85"/>
      <c r="LUI15" s="85"/>
      <c r="LUJ15" s="85"/>
      <c r="LUK15" s="85"/>
      <c r="LUL15" s="85"/>
      <c r="LUM15" s="85"/>
      <c r="LUN15" s="85"/>
      <c r="LUO15" s="85"/>
      <c r="LUP15" s="85"/>
      <c r="LUQ15" s="85"/>
      <c r="LUR15" s="85"/>
      <c r="LUS15" s="85"/>
      <c r="LUT15" s="85"/>
      <c r="LUU15" s="85"/>
      <c r="LUV15" s="85"/>
      <c r="LUW15" s="85"/>
      <c r="LUX15" s="85"/>
      <c r="LUY15" s="85"/>
      <c r="LUZ15" s="85"/>
      <c r="LVA15" s="85"/>
      <c r="LVB15" s="85"/>
      <c r="LVC15" s="85"/>
      <c r="LVD15" s="85"/>
      <c r="LVE15" s="85"/>
      <c r="LVF15" s="85"/>
      <c r="LVG15" s="85"/>
      <c r="LVH15" s="85"/>
      <c r="LVI15" s="85"/>
      <c r="LVJ15" s="85"/>
      <c r="LVK15" s="85"/>
      <c r="LVL15" s="85"/>
      <c r="LVM15" s="85"/>
      <c r="LVN15" s="85"/>
      <c r="LVO15" s="85"/>
      <c r="LVP15" s="85"/>
      <c r="LVQ15" s="85"/>
      <c r="LVR15" s="85"/>
      <c r="LVS15" s="85"/>
      <c r="LVT15" s="85"/>
      <c r="LVU15" s="85"/>
      <c r="LVV15" s="85"/>
      <c r="LVW15" s="85"/>
      <c r="LVX15" s="85"/>
      <c r="LVY15" s="85"/>
      <c r="LVZ15" s="85"/>
      <c r="LWA15" s="85"/>
      <c r="LWB15" s="85"/>
      <c r="LWC15" s="85"/>
      <c r="LWD15" s="85"/>
      <c r="LWE15" s="85"/>
      <c r="LWF15" s="85"/>
      <c r="LWG15" s="85"/>
      <c r="LWH15" s="85"/>
      <c r="LWI15" s="85"/>
      <c r="LWJ15" s="85"/>
      <c r="LWK15" s="85"/>
      <c r="LWL15" s="85"/>
      <c r="LWM15" s="85"/>
      <c r="LWN15" s="85"/>
      <c r="LWO15" s="85"/>
      <c r="LWP15" s="85"/>
      <c r="LWQ15" s="85"/>
      <c r="LWR15" s="85"/>
      <c r="LWS15" s="85"/>
      <c r="LWT15" s="85"/>
      <c r="LWU15" s="85"/>
      <c r="LWV15" s="85"/>
      <c r="LWW15" s="85"/>
      <c r="LWX15" s="85"/>
      <c r="LWY15" s="85"/>
      <c r="LWZ15" s="85"/>
      <c r="LXA15" s="85"/>
      <c r="LXB15" s="85"/>
      <c r="LXC15" s="85"/>
      <c r="LXD15" s="85"/>
      <c r="LXE15" s="85"/>
      <c r="LXF15" s="85"/>
      <c r="LXG15" s="85"/>
      <c r="LXH15" s="85"/>
      <c r="LXI15" s="85"/>
      <c r="LXJ15" s="85"/>
      <c r="LXK15" s="85"/>
      <c r="LXL15" s="85"/>
      <c r="LXM15" s="85"/>
      <c r="LXN15" s="85"/>
      <c r="LXO15" s="85"/>
      <c r="LXP15" s="85"/>
      <c r="LXQ15" s="85"/>
      <c r="LXR15" s="85"/>
      <c r="LXS15" s="85"/>
      <c r="LXT15" s="85"/>
      <c r="LXU15" s="85"/>
      <c r="LXV15" s="85"/>
      <c r="LXW15" s="85"/>
      <c r="LXX15" s="85"/>
      <c r="LXY15" s="85"/>
      <c r="LXZ15" s="85"/>
      <c r="LYA15" s="85"/>
      <c r="LYB15" s="85"/>
      <c r="LYC15" s="85"/>
      <c r="LYD15" s="85"/>
      <c r="LYE15" s="85"/>
      <c r="LYF15" s="85"/>
      <c r="LYG15" s="85"/>
      <c r="LYH15" s="85"/>
      <c r="LYI15" s="85"/>
      <c r="LYJ15" s="85"/>
      <c r="LYK15" s="85"/>
      <c r="LYL15" s="85"/>
      <c r="LYM15" s="85"/>
      <c r="LYN15" s="85"/>
      <c r="LYO15" s="85"/>
      <c r="LYP15" s="85"/>
      <c r="LYQ15" s="85"/>
      <c r="LYR15" s="85"/>
      <c r="LYS15" s="85"/>
      <c r="LYT15" s="85"/>
      <c r="LYU15" s="85"/>
      <c r="LYV15" s="85"/>
      <c r="LYW15" s="85"/>
      <c r="LYX15" s="85"/>
      <c r="LYY15" s="85"/>
      <c r="LYZ15" s="85"/>
      <c r="LZA15" s="85"/>
      <c r="LZB15" s="85"/>
      <c r="LZC15" s="85"/>
      <c r="LZD15" s="85"/>
      <c r="LZE15" s="85"/>
      <c r="LZF15" s="85"/>
      <c r="LZG15" s="85"/>
      <c r="LZH15" s="85"/>
      <c r="LZI15" s="85"/>
      <c r="LZJ15" s="85"/>
      <c r="LZK15" s="85"/>
      <c r="LZL15" s="85"/>
      <c r="LZM15" s="85"/>
      <c r="LZN15" s="85"/>
      <c r="LZO15" s="85"/>
      <c r="LZP15" s="85"/>
      <c r="LZQ15" s="85"/>
      <c r="LZR15" s="85"/>
      <c r="LZS15" s="85"/>
      <c r="LZT15" s="85"/>
      <c r="LZU15" s="85"/>
      <c r="LZV15" s="85"/>
      <c r="LZW15" s="85"/>
      <c r="LZX15" s="85"/>
      <c r="LZY15" s="85"/>
      <c r="LZZ15" s="85"/>
      <c r="MAA15" s="85"/>
      <c r="MAB15" s="85"/>
      <c r="MAC15" s="85"/>
      <c r="MAD15" s="85"/>
      <c r="MAE15" s="85"/>
      <c r="MAF15" s="85"/>
      <c r="MAG15" s="85"/>
      <c r="MAH15" s="85"/>
      <c r="MAI15" s="85"/>
      <c r="MAJ15" s="85"/>
      <c r="MAK15" s="85"/>
      <c r="MAL15" s="85"/>
      <c r="MAM15" s="85"/>
      <c r="MAN15" s="85"/>
      <c r="MAO15" s="85"/>
      <c r="MAP15" s="85"/>
      <c r="MAQ15" s="85"/>
      <c r="MAR15" s="85"/>
      <c r="MAS15" s="85"/>
      <c r="MAT15" s="85"/>
      <c r="MAU15" s="85"/>
      <c r="MAV15" s="85"/>
      <c r="MAW15" s="85"/>
      <c r="MAX15" s="85"/>
      <c r="MAY15" s="85"/>
      <c r="MAZ15" s="85"/>
      <c r="MBA15" s="85"/>
      <c r="MBB15" s="85"/>
      <c r="MBC15" s="85"/>
      <c r="MBD15" s="85"/>
      <c r="MBE15" s="85"/>
      <c r="MBF15" s="85"/>
      <c r="MBG15" s="85"/>
      <c r="MBH15" s="85"/>
      <c r="MBI15" s="85"/>
      <c r="MBJ15" s="85"/>
      <c r="MBK15" s="85"/>
      <c r="MBL15" s="85"/>
      <c r="MBM15" s="85"/>
      <c r="MBN15" s="85"/>
      <c r="MBO15" s="85"/>
      <c r="MBP15" s="85"/>
      <c r="MBQ15" s="85"/>
      <c r="MBR15" s="85"/>
      <c r="MBS15" s="85"/>
      <c r="MBT15" s="85"/>
      <c r="MBU15" s="85"/>
      <c r="MBV15" s="85"/>
      <c r="MBW15" s="85"/>
      <c r="MBX15" s="85"/>
      <c r="MBY15" s="85"/>
      <c r="MBZ15" s="85"/>
      <c r="MCA15" s="85"/>
      <c r="MCB15" s="85"/>
      <c r="MCC15" s="85"/>
      <c r="MCD15" s="85"/>
      <c r="MCE15" s="85"/>
      <c r="MCF15" s="85"/>
      <c r="MCG15" s="85"/>
      <c r="MCH15" s="85"/>
      <c r="MCI15" s="85"/>
      <c r="MCJ15" s="85"/>
      <c r="MCK15" s="85"/>
      <c r="MCL15" s="85"/>
      <c r="MCM15" s="85"/>
      <c r="MCN15" s="85"/>
      <c r="MCO15" s="85"/>
      <c r="MCP15" s="85"/>
      <c r="MCQ15" s="85"/>
      <c r="MCR15" s="85"/>
      <c r="MCS15" s="85"/>
      <c r="MCT15" s="85"/>
      <c r="MCU15" s="85"/>
      <c r="MCV15" s="85"/>
      <c r="MCW15" s="85"/>
      <c r="MCX15" s="85"/>
      <c r="MCY15" s="85"/>
      <c r="MCZ15" s="85"/>
      <c r="MDA15" s="85"/>
      <c r="MDB15" s="85"/>
      <c r="MDC15" s="85"/>
      <c r="MDD15" s="85"/>
      <c r="MDE15" s="85"/>
      <c r="MDF15" s="85"/>
      <c r="MDG15" s="85"/>
      <c r="MDH15" s="85"/>
      <c r="MDI15" s="85"/>
      <c r="MDJ15" s="85"/>
      <c r="MDK15" s="85"/>
      <c r="MDL15" s="85"/>
      <c r="MDM15" s="85"/>
      <c r="MDN15" s="85"/>
      <c r="MDO15" s="85"/>
      <c r="MDP15" s="85"/>
      <c r="MDQ15" s="85"/>
      <c r="MDR15" s="85"/>
      <c r="MDS15" s="85"/>
      <c r="MDT15" s="85"/>
      <c r="MDU15" s="85"/>
      <c r="MDV15" s="85"/>
      <c r="MDW15" s="85"/>
      <c r="MDX15" s="85"/>
      <c r="MDY15" s="85"/>
      <c r="MDZ15" s="85"/>
      <c r="MEA15" s="85"/>
      <c r="MEB15" s="85"/>
      <c r="MEC15" s="85"/>
      <c r="MED15" s="85"/>
      <c r="MEE15" s="85"/>
      <c r="MEF15" s="85"/>
      <c r="MEG15" s="85"/>
      <c r="MEH15" s="85"/>
      <c r="MEI15" s="85"/>
      <c r="MEJ15" s="85"/>
      <c r="MEK15" s="85"/>
      <c r="MEL15" s="85"/>
      <c r="MEM15" s="85"/>
      <c r="MEN15" s="85"/>
      <c r="MEO15" s="85"/>
      <c r="MEP15" s="85"/>
      <c r="MEQ15" s="85"/>
      <c r="MER15" s="85"/>
      <c r="MES15" s="85"/>
      <c r="MET15" s="85"/>
      <c r="MEU15" s="85"/>
      <c r="MEV15" s="85"/>
      <c r="MEW15" s="85"/>
      <c r="MEX15" s="85"/>
      <c r="MEY15" s="85"/>
      <c r="MEZ15" s="85"/>
      <c r="MFA15" s="85"/>
      <c r="MFB15" s="85"/>
      <c r="MFC15" s="85"/>
      <c r="MFD15" s="85"/>
      <c r="MFE15" s="85"/>
      <c r="MFF15" s="85"/>
      <c r="MFG15" s="85"/>
      <c r="MFH15" s="85"/>
      <c r="MFI15" s="85"/>
      <c r="MFJ15" s="85"/>
      <c r="MFK15" s="85"/>
      <c r="MFL15" s="85"/>
      <c r="MFM15" s="85"/>
      <c r="MFN15" s="85"/>
      <c r="MFO15" s="85"/>
      <c r="MFP15" s="85"/>
      <c r="MFQ15" s="85"/>
      <c r="MFR15" s="85"/>
      <c r="MFS15" s="85"/>
      <c r="MFT15" s="85"/>
      <c r="MFU15" s="85"/>
      <c r="MFV15" s="85"/>
      <c r="MFW15" s="85"/>
      <c r="MFX15" s="85"/>
      <c r="MFY15" s="85"/>
      <c r="MFZ15" s="85"/>
      <c r="MGA15" s="85"/>
      <c r="MGB15" s="85"/>
      <c r="MGC15" s="85"/>
      <c r="MGD15" s="85"/>
      <c r="MGE15" s="85"/>
      <c r="MGF15" s="85"/>
      <c r="MGG15" s="85"/>
      <c r="MGH15" s="85"/>
      <c r="MGI15" s="85"/>
      <c r="MGJ15" s="85"/>
      <c r="MGK15" s="85"/>
      <c r="MGL15" s="85"/>
      <c r="MGM15" s="85"/>
      <c r="MGN15" s="85"/>
      <c r="MGO15" s="85"/>
      <c r="MGP15" s="85"/>
      <c r="MGQ15" s="85"/>
      <c r="MGR15" s="85"/>
      <c r="MGS15" s="85"/>
      <c r="MGT15" s="85"/>
      <c r="MGU15" s="85"/>
      <c r="MGV15" s="85"/>
      <c r="MGW15" s="85"/>
      <c r="MGX15" s="85"/>
      <c r="MGY15" s="85"/>
      <c r="MGZ15" s="85"/>
      <c r="MHA15" s="85"/>
      <c r="MHB15" s="85"/>
      <c r="MHC15" s="85"/>
      <c r="MHD15" s="85"/>
      <c r="MHE15" s="85"/>
      <c r="MHF15" s="85"/>
      <c r="MHG15" s="85"/>
      <c r="MHH15" s="85"/>
      <c r="MHI15" s="85"/>
      <c r="MHJ15" s="85"/>
      <c r="MHK15" s="85"/>
      <c r="MHL15" s="85"/>
      <c r="MHM15" s="85"/>
      <c r="MHN15" s="85"/>
      <c r="MHO15" s="85"/>
      <c r="MHP15" s="85"/>
      <c r="MHQ15" s="85"/>
      <c r="MHR15" s="85"/>
      <c r="MHS15" s="85"/>
      <c r="MHT15" s="85"/>
      <c r="MHU15" s="85"/>
      <c r="MHV15" s="85"/>
      <c r="MHW15" s="85"/>
      <c r="MHX15" s="85"/>
      <c r="MHY15" s="85"/>
      <c r="MHZ15" s="85"/>
      <c r="MIA15" s="85"/>
      <c r="MIB15" s="85"/>
      <c r="MIC15" s="85"/>
      <c r="MID15" s="85"/>
      <c r="MIE15" s="85"/>
      <c r="MIF15" s="85"/>
      <c r="MIG15" s="85"/>
      <c r="MIH15" s="85"/>
      <c r="MII15" s="85"/>
      <c r="MIJ15" s="85"/>
      <c r="MIK15" s="85"/>
      <c r="MIL15" s="85"/>
      <c r="MIM15" s="85"/>
      <c r="MIN15" s="85"/>
      <c r="MIO15" s="85"/>
      <c r="MIP15" s="85"/>
      <c r="MIQ15" s="85"/>
      <c r="MIR15" s="85"/>
      <c r="MIS15" s="85"/>
      <c r="MIT15" s="85"/>
      <c r="MIU15" s="85"/>
      <c r="MIV15" s="85"/>
      <c r="MIW15" s="85"/>
      <c r="MIX15" s="85"/>
      <c r="MIY15" s="85"/>
      <c r="MIZ15" s="85"/>
      <c r="MJA15" s="85"/>
      <c r="MJB15" s="85"/>
      <c r="MJC15" s="85"/>
      <c r="MJD15" s="85"/>
      <c r="MJE15" s="85"/>
      <c r="MJF15" s="85"/>
      <c r="MJG15" s="85"/>
      <c r="MJH15" s="85"/>
      <c r="MJI15" s="85"/>
      <c r="MJJ15" s="85"/>
      <c r="MJK15" s="85"/>
      <c r="MJL15" s="85"/>
      <c r="MJM15" s="85"/>
      <c r="MJN15" s="85"/>
      <c r="MJO15" s="85"/>
      <c r="MJP15" s="85"/>
      <c r="MJQ15" s="85"/>
      <c r="MJR15" s="85"/>
      <c r="MJS15" s="85"/>
      <c r="MJT15" s="85"/>
      <c r="MJU15" s="85"/>
      <c r="MJV15" s="85"/>
      <c r="MJW15" s="85"/>
      <c r="MJX15" s="85"/>
      <c r="MJY15" s="85"/>
      <c r="MJZ15" s="85"/>
      <c r="MKA15" s="85"/>
      <c r="MKB15" s="85"/>
      <c r="MKC15" s="85"/>
      <c r="MKD15" s="85"/>
      <c r="MKE15" s="85"/>
      <c r="MKF15" s="85"/>
      <c r="MKG15" s="85"/>
      <c r="MKH15" s="85"/>
      <c r="MKI15" s="85"/>
      <c r="MKJ15" s="85"/>
      <c r="MKK15" s="85"/>
      <c r="MKL15" s="85"/>
      <c r="MKM15" s="85"/>
      <c r="MKN15" s="85"/>
      <c r="MKO15" s="85"/>
      <c r="MKP15" s="85"/>
      <c r="MKQ15" s="85"/>
      <c r="MKR15" s="85"/>
      <c r="MKS15" s="85"/>
      <c r="MKT15" s="85"/>
      <c r="MKU15" s="85"/>
      <c r="MKV15" s="85"/>
      <c r="MKW15" s="85"/>
      <c r="MKX15" s="85"/>
      <c r="MKY15" s="85"/>
      <c r="MKZ15" s="85"/>
      <c r="MLA15" s="85"/>
      <c r="MLB15" s="85"/>
      <c r="MLC15" s="85"/>
      <c r="MLD15" s="85"/>
      <c r="MLE15" s="85"/>
      <c r="MLF15" s="85"/>
      <c r="MLG15" s="85"/>
      <c r="MLH15" s="85"/>
      <c r="MLI15" s="85"/>
      <c r="MLJ15" s="85"/>
      <c r="MLK15" s="85"/>
      <c r="MLL15" s="85"/>
      <c r="MLM15" s="85"/>
      <c r="MLN15" s="85"/>
      <c r="MLO15" s="85"/>
      <c r="MLP15" s="85"/>
      <c r="MLQ15" s="85"/>
      <c r="MLR15" s="85"/>
      <c r="MLS15" s="85"/>
      <c r="MLT15" s="85"/>
      <c r="MLU15" s="85"/>
      <c r="MLV15" s="85"/>
      <c r="MLW15" s="85"/>
      <c r="MLX15" s="85"/>
      <c r="MLY15" s="85"/>
      <c r="MLZ15" s="85"/>
      <c r="MMA15" s="85"/>
      <c r="MMB15" s="85"/>
      <c r="MMC15" s="85"/>
      <c r="MMD15" s="85"/>
      <c r="MME15" s="85"/>
      <c r="MMF15" s="85"/>
      <c r="MMG15" s="85"/>
      <c r="MMH15" s="85"/>
      <c r="MMI15" s="85"/>
      <c r="MMJ15" s="85"/>
      <c r="MMK15" s="85"/>
      <c r="MML15" s="85"/>
      <c r="MMM15" s="85"/>
      <c r="MMN15" s="85"/>
      <c r="MMO15" s="85"/>
      <c r="MMP15" s="85"/>
      <c r="MMQ15" s="85"/>
      <c r="MMR15" s="85"/>
      <c r="MMS15" s="85"/>
      <c r="MMT15" s="85"/>
      <c r="MMU15" s="85"/>
      <c r="MMV15" s="85"/>
      <c r="MMW15" s="85"/>
      <c r="MMX15" s="85"/>
      <c r="MMY15" s="85"/>
      <c r="MMZ15" s="85"/>
      <c r="MNA15" s="85"/>
      <c r="MNB15" s="85"/>
      <c r="MNC15" s="85"/>
      <c r="MND15" s="85"/>
      <c r="MNE15" s="85"/>
      <c r="MNF15" s="85"/>
      <c r="MNG15" s="85"/>
      <c r="MNH15" s="85"/>
      <c r="MNI15" s="85"/>
      <c r="MNJ15" s="85"/>
      <c r="MNK15" s="85"/>
      <c r="MNL15" s="85"/>
      <c r="MNM15" s="85"/>
      <c r="MNN15" s="85"/>
      <c r="MNO15" s="85"/>
      <c r="MNP15" s="85"/>
      <c r="MNQ15" s="85"/>
      <c r="MNR15" s="85"/>
      <c r="MNS15" s="85"/>
      <c r="MNT15" s="85"/>
      <c r="MNU15" s="85"/>
      <c r="MNV15" s="85"/>
      <c r="MNW15" s="85"/>
      <c r="MNX15" s="85"/>
      <c r="MNY15" s="85"/>
      <c r="MNZ15" s="85"/>
      <c r="MOA15" s="85"/>
      <c r="MOB15" s="85"/>
      <c r="MOC15" s="85"/>
      <c r="MOD15" s="85"/>
      <c r="MOE15" s="85"/>
      <c r="MOF15" s="85"/>
      <c r="MOG15" s="85"/>
      <c r="MOH15" s="85"/>
      <c r="MOI15" s="85"/>
      <c r="MOJ15" s="85"/>
      <c r="MOK15" s="85"/>
      <c r="MOL15" s="85"/>
      <c r="MOM15" s="85"/>
      <c r="MON15" s="85"/>
      <c r="MOO15" s="85"/>
      <c r="MOP15" s="85"/>
      <c r="MOQ15" s="85"/>
      <c r="MOR15" s="85"/>
      <c r="MOS15" s="85"/>
      <c r="MOT15" s="85"/>
      <c r="MOU15" s="85"/>
      <c r="MOV15" s="85"/>
      <c r="MOW15" s="85"/>
      <c r="MOX15" s="85"/>
      <c r="MOY15" s="85"/>
      <c r="MOZ15" s="85"/>
      <c r="MPA15" s="85"/>
      <c r="MPB15" s="85"/>
      <c r="MPC15" s="85"/>
      <c r="MPD15" s="85"/>
      <c r="MPE15" s="85"/>
      <c r="MPF15" s="85"/>
      <c r="MPG15" s="85"/>
      <c r="MPH15" s="85"/>
      <c r="MPI15" s="85"/>
      <c r="MPJ15" s="85"/>
      <c r="MPK15" s="85"/>
      <c r="MPL15" s="85"/>
      <c r="MPM15" s="85"/>
      <c r="MPN15" s="85"/>
      <c r="MPO15" s="85"/>
      <c r="MPP15" s="85"/>
      <c r="MPQ15" s="85"/>
      <c r="MPR15" s="85"/>
      <c r="MPS15" s="85"/>
      <c r="MPT15" s="85"/>
      <c r="MPU15" s="85"/>
      <c r="MPV15" s="85"/>
      <c r="MPW15" s="85"/>
      <c r="MPX15" s="85"/>
      <c r="MPY15" s="85"/>
      <c r="MPZ15" s="85"/>
      <c r="MQA15" s="85"/>
      <c r="MQB15" s="85"/>
      <c r="MQC15" s="85"/>
      <c r="MQD15" s="85"/>
      <c r="MQE15" s="85"/>
      <c r="MQF15" s="85"/>
      <c r="MQG15" s="85"/>
      <c r="MQH15" s="85"/>
      <c r="MQI15" s="85"/>
      <c r="MQJ15" s="85"/>
      <c r="MQK15" s="85"/>
      <c r="MQL15" s="85"/>
      <c r="MQM15" s="85"/>
      <c r="MQN15" s="85"/>
      <c r="MQO15" s="85"/>
      <c r="MQP15" s="85"/>
      <c r="MQQ15" s="85"/>
      <c r="MQR15" s="85"/>
      <c r="MQS15" s="85"/>
      <c r="MQT15" s="85"/>
      <c r="MQU15" s="85"/>
      <c r="MQV15" s="85"/>
      <c r="MQW15" s="85"/>
      <c r="MQX15" s="85"/>
      <c r="MQY15" s="85"/>
      <c r="MQZ15" s="85"/>
      <c r="MRA15" s="85"/>
      <c r="MRB15" s="85"/>
      <c r="MRC15" s="85"/>
      <c r="MRD15" s="85"/>
      <c r="MRE15" s="85"/>
      <c r="MRF15" s="85"/>
      <c r="MRG15" s="85"/>
      <c r="MRH15" s="85"/>
      <c r="MRI15" s="85"/>
      <c r="MRJ15" s="85"/>
      <c r="MRK15" s="85"/>
      <c r="MRL15" s="85"/>
      <c r="MRM15" s="85"/>
      <c r="MRN15" s="85"/>
      <c r="MRO15" s="85"/>
      <c r="MRP15" s="85"/>
      <c r="MRQ15" s="85"/>
      <c r="MRR15" s="85"/>
      <c r="MRS15" s="85"/>
      <c r="MRT15" s="85"/>
      <c r="MRU15" s="85"/>
      <c r="MRV15" s="85"/>
      <c r="MRW15" s="85"/>
      <c r="MRX15" s="85"/>
      <c r="MRY15" s="85"/>
      <c r="MRZ15" s="85"/>
      <c r="MSA15" s="85"/>
      <c r="MSB15" s="85"/>
      <c r="MSC15" s="85"/>
      <c r="MSD15" s="85"/>
      <c r="MSE15" s="85"/>
      <c r="MSF15" s="85"/>
      <c r="MSG15" s="85"/>
      <c r="MSH15" s="85"/>
      <c r="MSI15" s="85"/>
      <c r="MSJ15" s="85"/>
      <c r="MSK15" s="85"/>
      <c r="MSL15" s="85"/>
      <c r="MSM15" s="85"/>
      <c r="MSN15" s="85"/>
      <c r="MSO15" s="85"/>
      <c r="MSP15" s="85"/>
      <c r="MSQ15" s="85"/>
      <c r="MSR15" s="85"/>
      <c r="MSS15" s="85"/>
      <c r="MST15" s="85"/>
      <c r="MSU15" s="85"/>
      <c r="MSV15" s="85"/>
      <c r="MSW15" s="85"/>
      <c r="MSX15" s="85"/>
      <c r="MSY15" s="85"/>
      <c r="MSZ15" s="85"/>
      <c r="MTA15" s="85"/>
      <c r="MTB15" s="85"/>
      <c r="MTC15" s="85"/>
      <c r="MTD15" s="85"/>
      <c r="MTE15" s="85"/>
      <c r="MTF15" s="85"/>
      <c r="MTG15" s="85"/>
      <c r="MTH15" s="85"/>
      <c r="MTI15" s="85"/>
      <c r="MTJ15" s="85"/>
      <c r="MTK15" s="85"/>
      <c r="MTL15" s="85"/>
      <c r="MTM15" s="85"/>
      <c r="MTN15" s="85"/>
      <c r="MTO15" s="85"/>
      <c r="MTP15" s="85"/>
      <c r="MTQ15" s="85"/>
      <c r="MTR15" s="85"/>
      <c r="MTS15" s="85"/>
      <c r="MTT15" s="85"/>
      <c r="MTU15" s="85"/>
      <c r="MTV15" s="85"/>
      <c r="MTW15" s="85"/>
      <c r="MTX15" s="85"/>
      <c r="MTY15" s="85"/>
      <c r="MTZ15" s="85"/>
      <c r="MUA15" s="85"/>
      <c r="MUB15" s="85"/>
      <c r="MUC15" s="85"/>
      <c r="MUD15" s="85"/>
      <c r="MUE15" s="85"/>
      <c r="MUF15" s="85"/>
      <c r="MUG15" s="85"/>
      <c r="MUH15" s="85"/>
      <c r="MUI15" s="85"/>
      <c r="MUJ15" s="85"/>
      <c r="MUK15" s="85"/>
      <c r="MUL15" s="85"/>
      <c r="MUM15" s="85"/>
      <c r="MUN15" s="85"/>
      <c r="MUO15" s="85"/>
      <c r="MUP15" s="85"/>
      <c r="MUQ15" s="85"/>
      <c r="MUR15" s="85"/>
      <c r="MUS15" s="85"/>
      <c r="MUT15" s="85"/>
      <c r="MUU15" s="85"/>
      <c r="MUV15" s="85"/>
      <c r="MUW15" s="85"/>
      <c r="MUX15" s="85"/>
      <c r="MUY15" s="85"/>
      <c r="MUZ15" s="85"/>
      <c r="MVA15" s="85"/>
      <c r="MVB15" s="85"/>
      <c r="MVC15" s="85"/>
      <c r="MVD15" s="85"/>
      <c r="MVE15" s="85"/>
      <c r="MVF15" s="85"/>
      <c r="MVG15" s="85"/>
      <c r="MVH15" s="85"/>
      <c r="MVI15" s="85"/>
      <c r="MVJ15" s="85"/>
      <c r="MVK15" s="85"/>
      <c r="MVL15" s="85"/>
      <c r="MVM15" s="85"/>
      <c r="MVN15" s="85"/>
      <c r="MVO15" s="85"/>
      <c r="MVP15" s="85"/>
      <c r="MVQ15" s="85"/>
      <c r="MVR15" s="85"/>
      <c r="MVS15" s="85"/>
      <c r="MVT15" s="85"/>
      <c r="MVU15" s="85"/>
      <c r="MVV15" s="85"/>
      <c r="MVW15" s="85"/>
      <c r="MVX15" s="85"/>
      <c r="MVY15" s="85"/>
      <c r="MVZ15" s="85"/>
      <c r="MWA15" s="85"/>
      <c r="MWB15" s="85"/>
      <c r="MWC15" s="85"/>
      <c r="MWD15" s="85"/>
      <c r="MWE15" s="85"/>
      <c r="MWF15" s="85"/>
      <c r="MWG15" s="85"/>
      <c r="MWH15" s="85"/>
      <c r="MWI15" s="85"/>
      <c r="MWJ15" s="85"/>
      <c r="MWK15" s="85"/>
      <c r="MWL15" s="85"/>
      <c r="MWM15" s="85"/>
      <c r="MWN15" s="85"/>
      <c r="MWO15" s="85"/>
      <c r="MWP15" s="85"/>
      <c r="MWQ15" s="85"/>
      <c r="MWR15" s="85"/>
      <c r="MWS15" s="85"/>
      <c r="MWT15" s="85"/>
      <c r="MWU15" s="85"/>
      <c r="MWV15" s="85"/>
      <c r="MWW15" s="85"/>
      <c r="MWX15" s="85"/>
      <c r="MWY15" s="85"/>
      <c r="MWZ15" s="85"/>
      <c r="MXA15" s="85"/>
      <c r="MXB15" s="85"/>
      <c r="MXC15" s="85"/>
      <c r="MXD15" s="85"/>
      <c r="MXE15" s="85"/>
      <c r="MXF15" s="85"/>
      <c r="MXG15" s="85"/>
      <c r="MXH15" s="85"/>
      <c r="MXI15" s="85"/>
      <c r="MXJ15" s="85"/>
      <c r="MXK15" s="85"/>
      <c r="MXL15" s="85"/>
      <c r="MXM15" s="85"/>
      <c r="MXN15" s="85"/>
      <c r="MXO15" s="85"/>
      <c r="MXP15" s="85"/>
      <c r="MXQ15" s="85"/>
      <c r="MXR15" s="85"/>
      <c r="MXS15" s="85"/>
      <c r="MXT15" s="85"/>
      <c r="MXU15" s="85"/>
      <c r="MXV15" s="85"/>
      <c r="MXW15" s="85"/>
      <c r="MXX15" s="85"/>
      <c r="MXY15" s="85"/>
      <c r="MXZ15" s="85"/>
      <c r="MYA15" s="85"/>
      <c r="MYB15" s="85"/>
      <c r="MYC15" s="85"/>
      <c r="MYD15" s="85"/>
      <c r="MYE15" s="85"/>
      <c r="MYF15" s="85"/>
      <c r="MYG15" s="85"/>
      <c r="MYH15" s="85"/>
      <c r="MYI15" s="85"/>
      <c r="MYJ15" s="85"/>
      <c r="MYK15" s="85"/>
      <c r="MYL15" s="85"/>
      <c r="MYM15" s="85"/>
      <c r="MYN15" s="85"/>
      <c r="MYO15" s="85"/>
      <c r="MYP15" s="85"/>
      <c r="MYQ15" s="85"/>
      <c r="MYR15" s="85"/>
      <c r="MYS15" s="85"/>
      <c r="MYT15" s="85"/>
      <c r="MYU15" s="85"/>
      <c r="MYV15" s="85"/>
      <c r="MYW15" s="85"/>
      <c r="MYX15" s="85"/>
      <c r="MYY15" s="85"/>
      <c r="MYZ15" s="85"/>
      <c r="MZA15" s="85"/>
      <c r="MZB15" s="85"/>
      <c r="MZC15" s="85"/>
      <c r="MZD15" s="85"/>
      <c r="MZE15" s="85"/>
      <c r="MZF15" s="85"/>
      <c r="MZG15" s="85"/>
      <c r="MZH15" s="85"/>
      <c r="MZI15" s="85"/>
      <c r="MZJ15" s="85"/>
      <c r="MZK15" s="85"/>
      <c r="MZL15" s="85"/>
      <c r="MZM15" s="85"/>
      <c r="MZN15" s="85"/>
      <c r="MZO15" s="85"/>
      <c r="MZP15" s="85"/>
      <c r="MZQ15" s="85"/>
      <c r="MZR15" s="85"/>
      <c r="MZS15" s="85"/>
      <c r="MZT15" s="85"/>
      <c r="MZU15" s="85"/>
      <c r="MZV15" s="85"/>
      <c r="MZW15" s="85"/>
      <c r="MZX15" s="85"/>
      <c r="MZY15" s="85"/>
      <c r="MZZ15" s="85"/>
      <c r="NAA15" s="85"/>
      <c r="NAB15" s="85"/>
      <c r="NAC15" s="85"/>
      <c r="NAD15" s="85"/>
      <c r="NAE15" s="85"/>
      <c r="NAF15" s="85"/>
      <c r="NAG15" s="85"/>
      <c r="NAH15" s="85"/>
      <c r="NAI15" s="85"/>
      <c r="NAJ15" s="85"/>
      <c r="NAK15" s="85"/>
      <c r="NAL15" s="85"/>
      <c r="NAM15" s="85"/>
      <c r="NAN15" s="85"/>
      <c r="NAO15" s="85"/>
      <c r="NAP15" s="85"/>
      <c r="NAQ15" s="85"/>
      <c r="NAR15" s="85"/>
      <c r="NAS15" s="85"/>
      <c r="NAT15" s="85"/>
      <c r="NAU15" s="85"/>
      <c r="NAV15" s="85"/>
      <c r="NAW15" s="85"/>
      <c r="NAX15" s="85"/>
      <c r="NAY15" s="85"/>
      <c r="NAZ15" s="85"/>
      <c r="NBA15" s="85"/>
      <c r="NBB15" s="85"/>
      <c r="NBC15" s="85"/>
      <c r="NBD15" s="85"/>
      <c r="NBE15" s="85"/>
      <c r="NBF15" s="85"/>
      <c r="NBG15" s="85"/>
      <c r="NBH15" s="85"/>
      <c r="NBI15" s="85"/>
      <c r="NBJ15" s="85"/>
      <c r="NBK15" s="85"/>
      <c r="NBL15" s="85"/>
      <c r="NBM15" s="85"/>
      <c r="NBN15" s="85"/>
      <c r="NBO15" s="85"/>
      <c r="NBP15" s="85"/>
      <c r="NBQ15" s="85"/>
      <c r="NBR15" s="85"/>
      <c r="NBS15" s="85"/>
      <c r="NBT15" s="85"/>
      <c r="NBU15" s="85"/>
      <c r="NBV15" s="85"/>
      <c r="NBW15" s="85"/>
      <c r="NBX15" s="85"/>
      <c r="NBY15" s="85"/>
      <c r="NBZ15" s="85"/>
      <c r="NCA15" s="85"/>
      <c r="NCB15" s="85"/>
      <c r="NCC15" s="85"/>
      <c r="NCD15" s="85"/>
      <c r="NCE15" s="85"/>
      <c r="NCF15" s="85"/>
      <c r="NCG15" s="85"/>
      <c r="NCH15" s="85"/>
      <c r="NCI15" s="85"/>
      <c r="NCJ15" s="85"/>
      <c r="NCK15" s="85"/>
      <c r="NCL15" s="85"/>
      <c r="NCM15" s="85"/>
      <c r="NCN15" s="85"/>
      <c r="NCO15" s="85"/>
      <c r="NCP15" s="85"/>
      <c r="NCQ15" s="85"/>
      <c r="NCR15" s="85"/>
      <c r="NCS15" s="85"/>
      <c r="NCT15" s="85"/>
      <c r="NCU15" s="85"/>
      <c r="NCV15" s="85"/>
      <c r="NCW15" s="85"/>
      <c r="NCX15" s="85"/>
      <c r="NCY15" s="85"/>
      <c r="NCZ15" s="85"/>
      <c r="NDA15" s="85"/>
      <c r="NDB15" s="85"/>
      <c r="NDC15" s="85"/>
      <c r="NDD15" s="85"/>
      <c r="NDE15" s="85"/>
      <c r="NDF15" s="85"/>
      <c r="NDG15" s="85"/>
      <c r="NDH15" s="85"/>
      <c r="NDI15" s="85"/>
      <c r="NDJ15" s="85"/>
      <c r="NDK15" s="85"/>
      <c r="NDL15" s="85"/>
      <c r="NDM15" s="85"/>
      <c r="NDN15" s="85"/>
      <c r="NDO15" s="85"/>
      <c r="NDP15" s="85"/>
      <c r="NDQ15" s="85"/>
      <c r="NDR15" s="85"/>
      <c r="NDS15" s="85"/>
      <c r="NDT15" s="85"/>
      <c r="NDU15" s="85"/>
      <c r="NDV15" s="85"/>
      <c r="NDW15" s="85"/>
      <c r="NDX15" s="85"/>
      <c r="NDY15" s="85"/>
      <c r="NDZ15" s="85"/>
      <c r="NEA15" s="85"/>
      <c r="NEB15" s="85"/>
      <c r="NEC15" s="85"/>
      <c r="NED15" s="85"/>
      <c r="NEE15" s="85"/>
      <c r="NEF15" s="85"/>
      <c r="NEG15" s="85"/>
      <c r="NEH15" s="85"/>
      <c r="NEI15" s="85"/>
      <c r="NEJ15" s="85"/>
      <c r="NEK15" s="85"/>
      <c r="NEL15" s="85"/>
      <c r="NEM15" s="85"/>
      <c r="NEN15" s="85"/>
      <c r="NEO15" s="85"/>
      <c r="NEP15" s="85"/>
      <c r="NEQ15" s="85"/>
      <c r="NER15" s="85"/>
      <c r="NES15" s="85"/>
      <c r="NET15" s="85"/>
      <c r="NEU15" s="85"/>
      <c r="NEV15" s="85"/>
      <c r="NEW15" s="85"/>
      <c r="NEX15" s="85"/>
      <c r="NEY15" s="85"/>
      <c r="NEZ15" s="85"/>
      <c r="NFA15" s="85"/>
      <c r="NFB15" s="85"/>
      <c r="NFC15" s="85"/>
      <c r="NFD15" s="85"/>
      <c r="NFE15" s="85"/>
      <c r="NFF15" s="85"/>
      <c r="NFG15" s="85"/>
      <c r="NFH15" s="85"/>
      <c r="NFI15" s="85"/>
      <c r="NFJ15" s="85"/>
      <c r="NFK15" s="85"/>
      <c r="NFL15" s="85"/>
      <c r="NFM15" s="85"/>
      <c r="NFN15" s="85"/>
      <c r="NFO15" s="85"/>
      <c r="NFP15" s="85"/>
      <c r="NFQ15" s="85"/>
      <c r="NFR15" s="85"/>
      <c r="NFS15" s="85"/>
      <c r="NFT15" s="85"/>
      <c r="NFU15" s="85"/>
      <c r="NFV15" s="85"/>
      <c r="NFW15" s="85"/>
      <c r="NFX15" s="85"/>
      <c r="NFY15" s="85"/>
      <c r="NFZ15" s="85"/>
      <c r="NGA15" s="85"/>
      <c r="NGB15" s="85"/>
      <c r="NGC15" s="85"/>
      <c r="NGD15" s="85"/>
      <c r="NGE15" s="85"/>
      <c r="NGF15" s="85"/>
      <c r="NGG15" s="85"/>
      <c r="NGH15" s="85"/>
      <c r="NGI15" s="85"/>
      <c r="NGJ15" s="85"/>
      <c r="NGK15" s="85"/>
      <c r="NGL15" s="85"/>
      <c r="NGM15" s="85"/>
      <c r="NGN15" s="85"/>
      <c r="NGO15" s="85"/>
      <c r="NGP15" s="85"/>
      <c r="NGQ15" s="85"/>
      <c r="NGR15" s="85"/>
      <c r="NGS15" s="85"/>
      <c r="NGT15" s="85"/>
      <c r="NGU15" s="85"/>
      <c r="NGV15" s="85"/>
      <c r="NGW15" s="85"/>
      <c r="NGX15" s="85"/>
      <c r="NGY15" s="85"/>
      <c r="NGZ15" s="85"/>
      <c r="NHA15" s="85"/>
      <c r="NHB15" s="85"/>
      <c r="NHC15" s="85"/>
      <c r="NHD15" s="85"/>
      <c r="NHE15" s="85"/>
      <c r="NHF15" s="85"/>
      <c r="NHG15" s="85"/>
      <c r="NHH15" s="85"/>
      <c r="NHI15" s="85"/>
      <c r="NHJ15" s="85"/>
      <c r="NHK15" s="85"/>
      <c r="NHL15" s="85"/>
      <c r="NHM15" s="85"/>
      <c r="NHN15" s="85"/>
      <c r="NHO15" s="85"/>
      <c r="NHP15" s="85"/>
      <c r="NHQ15" s="85"/>
      <c r="NHR15" s="85"/>
      <c r="NHS15" s="85"/>
      <c r="NHT15" s="85"/>
      <c r="NHU15" s="85"/>
      <c r="NHV15" s="85"/>
      <c r="NHW15" s="85"/>
      <c r="NHX15" s="85"/>
      <c r="NHY15" s="85"/>
      <c r="NHZ15" s="85"/>
      <c r="NIA15" s="85"/>
      <c r="NIB15" s="85"/>
      <c r="NIC15" s="85"/>
      <c r="NID15" s="85"/>
      <c r="NIE15" s="85"/>
      <c r="NIF15" s="85"/>
      <c r="NIG15" s="85"/>
      <c r="NIH15" s="85"/>
      <c r="NII15" s="85"/>
      <c r="NIJ15" s="85"/>
      <c r="NIK15" s="85"/>
      <c r="NIL15" s="85"/>
      <c r="NIM15" s="85"/>
      <c r="NIN15" s="85"/>
      <c r="NIO15" s="85"/>
      <c r="NIP15" s="85"/>
      <c r="NIQ15" s="85"/>
      <c r="NIR15" s="85"/>
      <c r="NIS15" s="85"/>
      <c r="NIT15" s="85"/>
      <c r="NIU15" s="85"/>
      <c r="NIV15" s="85"/>
      <c r="NIW15" s="85"/>
      <c r="NIX15" s="85"/>
      <c r="NIY15" s="85"/>
      <c r="NIZ15" s="85"/>
      <c r="NJA15" s="85"/>
      <c r="NJB15" s="85"/>
      <c r="NJC15" s="85"/>
      <c r="NJD15" s="85"/>
      <c r="NJE15" s="85"/>
      <c r="NJF15" s="85"/>
      <c r="NJG15" s="85"/>
      <c r="NJH15" s="85"/>
      <c r="NJI15" s="85"/>
      <c r="NJJ15" s="85"/>
      <c r="NJK15" s="85"/>
      <c r="NJL15" s="85"/>
      <c r="NJM15" s="85"/>
      <c r="NJN15" s="85"/>
      <c r="NJO15" s="85"/>
      <c r="NJP15" s="85"/>
      <c r="NJQ15" s="85"/>
      <c r="NJR15" s="85"/>
      <c r="NJS15" s="85"/>
      <c r="NJT15" s="85"/>
      <c r="NJU15" s="85"/>
      <c r="NJV15" s="85"/>
      <c r="NJW15" s="85"/>
      <c r="NJX15" s="85"/>
      <c r="NJY15" s="85"/>
      <c r="NJZ15" s="85"/>
      <c r="NKA15" s="85"/>
      <c r="NKB15" s="85"/>
      <c r="NKC15" s="85"/>
      <c r="NKD15" s="85"/>
      <c r="NKE15" s="85"/>
      <c r="NKF15" s="85"/>
      <c r="NKG15" s="85"/>
      <c r="NKH15" s="85"/>
      <c r="NKI15" s="85"/>
      <c r="NKJ15" s="85"/>
      <c r="NKK15" s="85"/>
      <c r="NKL15" s="85"/>
      <c r="NKM15" s="85"/>
      <c r="NKN15" s="85"/>
      <c r="NKO15" s="85"/>
      <c r="NKP15" s="85"/>
      <c r="NKQ15" s="85"/>
      <c r="NKR15" s="85"/>
      <c r="NKS15" s="85"/>
      <c r="NKT15" s="85"/>
      <c r="NKU15" s="85"/>
      <c r="NKV15" s="85"/>
      <c r="NKW15" s="85"/>
      <c r="NKX15" s="85"/>
      <c r="NKY15" s="85"/>
      <c r="NKZ15" s="85"/>
      <c r="NLA15" s="85"/>
      <c r="NLB15" s="85"/>
      <c r="NLC15" s="85"/>
      <c r="NLD15" s="85"/>
      <c r="NLE15" s="85"/>
      <c r="NLF15" s="85"/>
      <c r="NLG15" s="85"/>
      <c r="NLH15" s="85"/>
      <c r="NLI15" s="85"/>
      <c r="NLJ15" s="85"/>
      <c r="NLK15" s="85"/>
      <c r="NLL15" s="85"/>
      <c r="NLM15" s="85"/>
      <c r="NLN15" s="85"/>
      <c r="NLO15" s="85"/>
      <c r="NLP15" s="85"/>
      <c r="NLQ15" s="85"/>
      <c r="NLR15" s="85"/>
      <c r="NLS15" s="85"/>
      <c r="NLT15" s="85"/>
      <c r="NLU15" s="85"/>
      <c r="NLV15" s="85"/>
      <c r="NLW15" s="85"/>
      <c r="NLX15" s="85"/>
      <c r="NLY15" s="85"/>
      <c r="NLZ15" s="85"/>
      <c r="NMA15" s="85"/>
      <c r="NMB15" s="85"/>
      <c r="NMC15" s="85"/>
      <c r="NMD15" s="85"/>
      <c r="NME15" s="85"/>
      <c r="NMF15" s="85"/>
      <c r="NMG15" s="85"/>
      <c r="NMH15" s="85"/>
      <c r="NMI15" s="85"/>
      <c r="NMJ15" s="85"/>
      <c r="NMK15" s="85"/>
      <c r="NML15" s="85"/>
      <c r="NMM15" s="85"/>
      <c r="NMN15" s="85"/>
      <c r="NMO15" s="85"/>
      <c r="NMP15" s="85"/>
      <c r="NMQ15" s="85"/>
      <c r="NMR15" s="85"/>
      <c r="NMS15" s="85"/>
      <c r="NMT15" s="85"/>
      <c r="NMU15" s="85"/>
      <c r="NMV15" s="85"/>
      <c r="NMW15" s="85"/>
      <c r="NMX15" s="85"/>
      <c r="NMY15" s="85"/>
      <c r="NMZ15" s="85"/>
      <c r="NNA15" s="85"/>
      <c r="NNB15" s="85"/>
      <c r="NNC15" s="85"/>
      <c r="NND15" s="85"/>
      <c r="NNE15" s="85"/>
      <c r="NNF15" s="85"/>
      <c r="NNG15" s="85"/>
      <c r="NNH15" s="85"/>
      <c r="NNI15" s="85"/>
      <c r="NNJ15" s="85"/>
      <c r="NNK15" s="85"/>
      <c r="NNL15" s="85"/>
      <c r="NNM15" s="85"/>
      <c r="NNN15" s="85"/>
      <c r="NNO15" s="85"/>
      <c r="NNP15" s="85"/>
      <c r="NNQ15" s="85"/>
      <c r="NNR15" s="85"/>
      <c r="NNS15" s="85"/>
      <c r="NNT15" s="85"/>
      <c r="NNU15" s="85"/>
      <c r="NNV15" s="85"/>
      <c r="NNW15" s="85"/>
      <c r="NNX15" s="85"/>
      <c r="NNY15" s="85"/>
      <c r="NNZ15" s="85"/>
      <c r="NOA15" s="85"/>
      <c r="NOB15" s="85"/>
      <c r="NOC15" s="85"/>
      <c r="NOD15" s="85"/>
      <c r="NOE15" s="85"/>
      <c r="NOF15" s="85"/>
      <c r="NOG15" s="85"/>
      <c r="NOH15" s="85"/>
      <c r="NOI15" s="85"/>
      <c r="NOJ15" s="85"/>
      <c r="NOK15" s="85"/>
      <c r="NOL15" s="85"/>
      <c r="NOM15" s="85"/>
      <c r="NON15" s="85"/>
      <c r="NOO15" s="85"/>
      <c r="NOP15" s="85"/>
      <c r="NOQ15" s="85"/>
      <c r="NOR15" s="85"/>
      <c r="NOS15" s="85"/>
      <c r="NOT15" s="85"/>
      <c r="NOU15" s="85"/>
      <c r="NOV15" s="85"/>
      <c r="NOW15" s="85"/>
      <c r="NOX15" s="85"/>
      <c r="NOY15" s="85"/>
      <c r="NOZ15" s="85"/>
      <c r="NPA15" s="85"/>
      <c r="NPB15" s="85"/>
      <c r="NPC15" s="85"/>
      <c r="NPD15" s="85"/>
      <c r="NPE15" s="85"/>
      <c r="NPF15" s="85"/>
      <c r="NPG15" s="85"/>
      <c r="NPH15" s="85"/>
      <c r="NPI15" s="85"/>
      <c r="NPJ15" s="85"/>
      <c r="NPK15" s="85"/>
      <c r="NPL15" s="85"/>
      <c r="NPM15" s="85"/>
      <c r="NPN15" s="85"/>
      <c r="NPO15" s="85"/>
      <c r="NPP15" s="85"/>
      <c r="NPQ15" s="85"/>
      <c r="NPR15" s="85"/>
      <c r="NPS15" s="85"/>
      <c r="NPT15" s="85"/>
      <c r="NPU15" s="85"/>
      <c r="NPV15" s="85"/>
      <c r="NPW15" s="85"/>
      <c r="NPX15" s="85"/>
      <c r="NPY15" s="85"/>
      <c r="NPZ15" s="85"/>
      <c r="NQA15" s="85"/>
      <c r="NQB15" s="85"/>
      <c r="NQC15" s="85"/>
      <c r="NQD15" s="85"/>
      <c r="NQE15" s="85"/>
      <c r="NQF15" s="85"/>
      <c r="NQG15" s="85"/>
      <c r="NQH15" s="85"/>
      <c r="NQI15" s="85"/>
      <c r="NQJ15" s="85"/>
      <c r="NQK15" s="85"/>
      <c r="NQL15" s="85"/>
      <c r="NQM15" s="85"/>
      <c r="NQN15" s="85"/>
      <c r="NQO15" s="85"/>
      <c r="NQP15" s="85"/>
      <c r="NQQ15" s="85"/>
      <c r="NQR15" s="85"/>
      <c r="NQS15" s="85"/>
      <c r="NQT15" s="85"/>
      <c r="NQU15" s="85"/>
      <c r="NQV15" s="85"/>
      <c r="NQW15" s="85"/>
      <c r="NQX15" s="85"/>
      <c r="NQY15" s="85"/>
      <c r="NQZ15" s="85"/>
      <c r="NRA15" s="85"/>
      <c r="NRB15" s="85"/>
      <c r="NRC15" s="85"/>
      <c r="NRD15" s="85"/>
      <c r="NRE15" s="85"/>
      <c r="NRF15" s="85"/>
      <c r="NRG15" s="85"/>
      <c r="NRH15" s="85"/>
      <c r="NRI15" s="85"/>
      <c r="NRJ15" s="85"/>
      <c r="NRK15" s="85"/>
      <c r="NRL15" s="85"/>
      <c r="NRM15" s="85"/>
      <c r="NRN15" s="85"/>
      <c r="NRO15" s="85"/>
      <c r="NRP15" s="85"/>
      <c r="NRQ15" s="85"/>
      <c r="NRR15" s="85"/>
      <c r="NRS15" s="85"/>
      <c r="NRT15" s="85"/>
      <c r="NRU15" s="85"/>
      <c r="NRV15" s="85"/>
      <c r="NRW15" s="85"/>
      <c r="NRX15" s="85"/>
      <c r="NRY15" s="85"/>
      <c r="NRZ15" s="85"/>
      <c r="NSA15" s="85"/>
      <c r="NSB15" s="85"/>
      <c r="NSC15" s="85"/>
      <c r="NSD15" s="85"/>
      <c r="NSE15" s="85"/>
      <c r="NSF15" s="85"/>
      <c r="NSG15" s="85"/>
      <c r="NSH15" s="85"/>
      <c r="NSI15" s="85"/>
      <c r="NSJ15" s="85"/>
      <c r="NSK15" s="85"/>
      <c r="NSL15" s="85"/>
      <c r="NSM15" s="85"/>
      <c r="NSN15" s="85"/>
      <c r="NSO15" s="85"/>
      <c r="NSP15" s="85"/>
      <c r="NSQ15" s="85"/>
      <c r="NSR15" s="85"/>
      <c r="NSS15" s="85"/>
      <c r="NST15" s="85"/>
      <c r="NSU15" s="85"/>
      <c r="NSV15" s="85"/>
      <c r="NSW15" s="85"/>
      <c r="NSX15" s="85"/>
      <c r="NSY15" s="85"/>
      <c r="NSZ15" s="85"/>
      <c r="NTA15" s="85"/>
      <c r="NTB15" s="85"/>
      <c r="NTC15" s="85"/>
      <c r="NTD15" s="85"/>
      <c r="NTE15" s="85"/>
      <c r="NTF15" s="85"/>
      <c r="NTG15" s="85"/>
      <c r="NTH15" s="85"/>
      <c r="NTI15" s="85"/>
      <c r="NTJ15" s="85"/>
      <c r="NTK15" s="85"/>
      <c r="NTL15" s="85"/>
      <c r="NTM15" s="85"/>
      <c r="NTN15" s="85"/>
      <c r="NTO15" s="85"/>
      <c r="NTP15" s="85"/>
      <c r="NTQ15" s="85"/>
      <c r="NTR15" s="85"/>
      <c r="NTS15" s="85"/>
      <c r="NTT15" s="85"/>
      <c r="NTU15" s="85"/>
      <c r="NTV15" s="85"/>
      <c r="NTW15" s="85"/>
      <c r="NTX15" s="85"/>
      <c r="NTY15" s="85"/>
      <c r="NTZ15" s="85"/>
      <c r="NUA15" s="85"/>
      <c r="NUB15" s="85"/>
      <c r="NUC15" s="85"/>
      <c r="NUD15" s="85"/>
      <c r="NUE15" s="85"/>
      <c r="NUF15" s="85"/>
      <c r="NUG15" s="85"/>
      <c r="NUH15" s="85"/>
      <c r="NUI15" s="85"/>
      <c r="NUJ15" s="85"/>
      <c r="NUK15" s="85"/>
      <c r="NUL15" s="85"/>
      <c r="NUM15" s="85"/>
      <c r="NUN15" s="85"/>
      <c r="NUO15" s="85"/>
      <c r="NUP15" s="85"/>
      <c r="NUQ15" s="85"/>
      <c r="NUR15" s="85"/>
      <c r="NUS15" s="85"/>
      <c r="NUT15" s="85"/>
      <c r="NUU15" s="85"/>
      <c r="NUV15" s="85"/>
      <c r="NUW15" s="85"/>
      <c r="NUX15" s="85"/>
      <c r="NUY15" s="85"/>
      <c r="NUZ15" s="85"/>
      <c r="NVA15" s="85"/>
      <c r="NVB15" s="85"/>
      <c r="NVC15" s="85"/>
      <c r="NVD15" s="85"/>
      <c r="NVE15" s="85"/>
      <c r="NVF15" s="85"/>
      <c r="NVG15" s="85"/>
      <c r="NVH15" s="85"/>
      <c r="NVI15" s="85"/>
      <c r="NVJ15" s="85"/>
      <c r="NVK15" s="85"/>
      <c r="NVL15" s="85"/>
      <c r="NVM15" s="85"/>
      <c r="NVN15" s="85"/>
      <c r="NVO15" s="85"/>
      <c r="NVP15" s="85"/>
      <c r="NVQ15" s="85"/>
      <c r="NVR15" s="85"/>
      <c r="NVS15" s="85"/>
      <c r="NVT15" s="85"/>
      <c r="NVU15" s="85"/>
      <c r="NVV15" s="85"/>
      <c r="NVW15" s="85"/>
      <c r="NVX15" s="85"/>
      <c r="NVY15" s="85"/>
      <c r="NVZ15" s="85"/>
      <c r="NWA15" s="85"/>
      <c r="NWB15" s="85"/>
      <c r="NWC15" s="85"/>
      <c r="NWD15" s="85"/>
      <c r="NWE15" s="85"/>
      <c r="NWF15" s="85"/>
      <c r="NWG15" s="85"/>
      <c r="NWH15" s="85"/>
      <c r="NWI15" s="85"/>
      <c r="NWJ15" s="85"/>
      <c r="NWK15" s="85"/>
      <c r="NWL15" s="85"/>
      <c r="NWM15" s="85"/>
      <c r="NWN15" s="85"/>
      <c r="NWO15" s="85"/>
      <c r="NWP15" s="85"/>
      <c r="NWQ15" s="85"/>
      <c r="NWR15" s="85"/>
      <c r="NWS15" s="85"/>
      <c r="NWT15" s="85"/>
      <c r="NWU15" s="85"/>
      <c r="NWV15" s="85"/>
      <c r="NWW15" s="85"/>
      <c r="NWX15" s="85"/>
      <c r="NWY15" s="85"/>
      <c r="NWZ15" s="85"/>
      <c r="NXA15" s="85"/>
      <c r="NXB15" s="85"/>
      <c r="NXC15" s="85"/>
      <c r="NXD15" s="85"/>
      <c r="NXE15" s="85"/>
      <c r="NXF15" s="85"/>
      <c r="NXG15" s="85"/>
      <c r="NXH15" s="85"/>
      <c r="NXI15" s="85"/>
      <c r="NXJ15" s="85"/>
      <c r="NXK15" s="85"/>
      <c r="NXL15" s="85"/>
      <c r="NXM15" s="85"/>
      <c r="NXN15" s="85"/>
      <c r="NXO15" s="85"/>
      <c r="NXP15" s="85"/>
      <c r="NXQ15" s="85"/>
      <c r="NXR15" s="85"/>
      <c r="NXS15" s="85"/>
      <c r="NXT15" s="85"/>
      <c r="NXU15" s="85"/>
      <c r="NXV15" s="85"/>
      <c r="NXW15" s="85"/>
      <c r="NXX15" s="85"/>
      <c r="NXY15" s="85"/>
      <c r="NXZ15" s="85"/>
      <c r="NYA15" s="85"/>
      <c r="NYB15" s="85"/>
      <c r="NYC15" s="85"/>
      <c r="NYD15" s="85"/>
      <c r="NYE15" s="85"/>
      <c r="NYF15" s="85"/>
      <c r="NYG15" s="85"/>
      <c r="NYH15" s="85"/>
      <c r="NYI15" s="85"/>
      <c r="NYJ15" s="85"/>
      <c r="NYK15" s="85"/>
      <c r="NYL15" s="85"/>
      <c r="NYM15" s="85"/>
      <c r="NYN15" s="85"/>
      <c r="NYO15" s="85"/>
      <c r="NYP15" s="85"/>
      <c r="NYQ15" s="85"/>
      <c r="NYR15" s="85"/>
      <c r="NYS15" s="85"/>
      <c r="NYT15" s="85"/>
      <c r="NYU15" s="85"/>
      <c r="NYV15" s="85"/>
      <c r="NYW15" s="85"/>
      <c r="NYX15" s="85"/>
      <c r="NYY15" s="85"/>
      <c r="NYZ15" s="85"/>
      <c r="NZA15" s="85"/>
      <c r="NZB15" s="85"/>
      <c r="NZC15" s="85"/>
      <c r="NZD15" s="85"/>
      <c r="NZE15" s="85"/>
      <c r="NZF15" s="85"/>
      <c r="NZG15" s="85"/>
      <c r="NZH15" s="85"/>
      <c r="NZI15" s="85"/>
      <c r="NZJ15" s="85"/>
      <c r="NZK15" s="85"/>
      <c r="NZL15" s="85"/>
      <c r="NZM15" s="85"/>
      <c r="NZN15" s="85"/>
      <c r="NZO15" s="85"/>
      <c r="NZP15" s="85"/>
      <c r="NZQ15" s="85"/>
      <c r="NZR15" s="85"/>
      <c r="NZS15" s="85"/>
      <c r="NZT15" s="85"/>
      <c r="NZU15" s="85"/>
      <c r="NZV15" s="85"/>
      <c r="NZW15" s="85"/>
      <c r="NZX15" s="85"/>
      <c r="NZY15" s="85"/>
      <c r="NZZ15" s="85"/>
      <c r="OAA15" s="85"/>
      <c r="OAB15" s="85"/>
      <c r="OAC15" s="85"/>
      <c r="OAD15" s="85"/>
      <c r="OAE15" s="85"/>
      <c r="OAF15" s="85"/>
      <c r="OAG15" s="85"/>
      <c r="OAH15" s="85"/>
      <c r="OAI15" s="85"/>
      <c r="OAJ15" s="85"/>
      <c r="OAK15" s="85"/>
      <c r="OAL15" s="85"/>
      <c r="OAM15" s="85"/>
      <c r="OAN15" s="85"/>
      <c r="OAO15" s="85"/>
      <c r="OAP15" s="85"/>
      <c r="OAQ15" s="85"/>
      <c r="OAR15" s="85"/>
      <c r="OAS15" s="85"/>
      <c r="OAT15" s="85"/>
      <c r="OAU15" s="85"/>
      <c r="OAV15" s="85"/>
      <c r="OAW15" s="85"/>
      <c r="OAX15" s="85"/>
      <c r="OAY15" s="85"/>
      <c r="OAZ15" s="85"/>
      <c r="OBA15" s="85"/>
      <c r="OBB15" s="85"/>
      <c r="OBC15" s="85"/>
      <c r="OBD15" s="85"/>
      <c r="OBE15" s="85"/>
      <c r="OBF15" s="85"/>
      <c r="OBG15" s="85"/>
      <c r="OBH15" s="85"/>
      <c r="OBI15" s="85"/>
      <c r="OBJ15" s="85"/>
      <c r="OBK15" s="85"/>
      <c r="OBL15" s="85"/>
      <c r="OBM15" s="85"/>
      <c r="OBN15" s="85"/>
      <c r="OBO15" s="85"/>
      <c r="OBP15" s="85"/>
      <c r="OBQ15" s="85"/>
      <c r="OBR15" s="85"/>
      <c r="OBS15" s="85"/>
      <c r="OBT15" s="85"/>
      <c r="OBU15" s="85"/>
      <c r="OBV15" s="85"/>
      <c r="OBW15" s="85"/>
      <c r="OBX15" s="85"/>
      <c r="OBY15" s="85"/>
      <c r="OBZ15" s="85"/>
      <c r="OCA15" s="85"/>
      <c r="OCB15" s="85"/>
      <c r="OCC15" s="85"/>
      <c r="OCD15" s="85"/>
      <c r="OCE15" s="85"/>
      <c r="OCF15" s="85"/>
      <c r="OCG15" s="85"/>
      <c r="OCH15" s="85"/>
      <c r="OCI15" s="85"/>
      <c r="OCJ15" s="85"/>
      <c r="OCK15" s="85"/>
      <c r="OCL15" s="85"/>
      <c r="OCM15" s="85"/>
      <c r="OCN15" s="85"/>
      <c r="OCO15" s="85"/>
      <c r="OCP15" s="85"/>
      <c r="OCQ15" s="85"/>
      <c r="OCR15" s="85"/>
      <c r="OCS15" s="85"/>
      <c r="OCT15" s="85"/>
      <c r="OCU15" s="85"/>
      <c r="OCV15" s="85"/>
      <c r="OCW15" s="85"/>
      <c r="OCX15" s="85"/>
      <c r="OCY15" s="85"/>
      <c r="OCZ15" s="85"/>
      <c r="ODA15" s="85"/>
      <c r="ODB15" s="85"/>
      <c r="ODC15" s="85"/>
      <c r="ODD15" s="85"/>
      <c r="ODE15" s="85"/>
      <c r="ODF15" s="85"/>
      <c r="ODG15" s="85"/>
      <c r="ODH15" s="85"/>
      <c r="ODI15" s="85"/>
      <c r="ODJ15" s="85"/>
      <c r="ODK15" s="85"/>
      <c r="ODL15" s="85"/>
      <c r="ODM15" s="85"/>
      <c r="ODN15" s="85"/>
      <c r="ODO15" s="85"/>
      <c r="ODP15" s="85"/>
      <c r="ODQ15" s="85"/>
      <c r="ODR15" s="85"/>
      <c r="ODS15" s="85"/>
      <c r="ODT15" s="85"/>
      <c r="ODU15" s="85"/>
      <c r="ODV15" s="85"/>
      <c r="ODW15" s="85"/>
      <c r="ODX15" s="85"/>
      <c r="ODY15" s="85"/>
      <c r="ODZ15" s="85"/>
      <c r="OEA15" s="85"/>
      <c r="OEB15" s="85"/>
      <c r="OEC15" s="85"/>
      <c r="OED15" s="85"/>
      <c r="OEE15" s="85"/>
      <c r="OEF15" s="85"/>
      <c r="OEG15" s="85"/>
      <c r="OEH15" s="85"/>
      <c r="OEI15" s="85"/>
      <c r="OEJ15" s="85"/>
      <c r="OEK15" s="85"/>
      <c r="OEL15" s="85"/>
      <c r="OEM15" s="85"/>
      <c r="OEN15" s="85"/>
      <c r="OEO15" s="85"/>
      <c r="OEP15" s="85"/>
      <c r="OEQ15" s="85"/>
      <c r="OER15" s="85"/>
      <c r="OES15" s="85"/>
      <c r="OET15" s="85"/>
      <c r="OEU15" s="85"/>
      <c r="OEV15" s="85"/>
      <c r="OEW15" s="85"/>
      <c r="OEX15" s="85"/>
      <c r="OEY15" s="85"/>
      <c r="OEZ15" s="85"/>
      <c r="OFA15" s="85"/>
      <c r="OFB15" s="85"/>
      <c r="OFC15" s="85"/>
      <c r="OFD15" s="85"/>
      <c r="OFE15" s="85"/>
      <c r="OFF15" s="85"/>
      <c r="OFG15" s="85"/>
      <c r="OFH15" s="85"/>
      <c r="OFI15" s="85"/>
      <c r="OFJ15" s="85"/>
      <c r="OFK15" s="85"/>
      <c r="OFL15" s="85"/>
      <c r="OFM15" s="85"/>
      <c r="OFN15" s="85"/>
      <c r="OFO15" s="85"/>
      <c r="OFP15" s="85"/>
      <c r="OFQ15" s="85"/>
      <c r="OFR15" s="85"/>
      <c r="OFS15" s="85"/>
      <c r="OFT15" s="85"/>
      <c r="OFU15" s="85"/>
      <c r="OFV15" s="85"/>
      <c r="OFW15" s="85"/>
      <c r="OFX15" s="85"/>
      <c r="OFY15" s="85"/>
      <c r="OFZ15" s="85"/>
      <c r="OGA15" s="85"/>
      <c r="OGB15" s="85"/>
      <c r="OGC15" s="85"/>
      <c r="OGD15" s="85"/>
      <c r="OGE15" s="85"/>
      <c r="OGF15" s="85"/>
      <c r="OGG15" s="85"/>
      <c r="OGH15" s="85"/>
      <c r="OGI15" s="85"/>
      <c r="OGJ15" s="85"/>
      <c r="OGK15" s="85"/>
      <c r="OGL15" s="85"/>
      <c r="OGM15" s="85"/>
      <c r="OGN15" s="85"/>
      <c r="OGO15" s="85"/>
      <c r="OGP15" s="85"/>
      <c r="OGQ15" s="85"/>
      <c r="OGR15" s="85"/>
      <c r="OGS15" s="85"/>
      <c r="OGT15" s="85"/>
      <c r="OGU15" s="85"/>
      <c r="OGV15" s="85"/>
      <c r="OGW15" s="85"/>
      <c r="OGX15" s="85"/>
      <c r="OGY15" s="85"/>
      <c r="OGZ15" s="85"/>
      <c r="OHA15" s="85"/>
      <c r="OHB15" s="85"/>
      <c r="OHC15" s="85"/>
      <c r="OHD15" s="85"/>
      <c r="OHE15" s="85"/>
      <c r="OHF15" s="85"/>
      <c r="OHG15" s="85"/>
      <c r="OHH15" s="85"/>
      <c r="OHI15" s="85"/>
      <c r="OHJ15" s="85"/>
      <c r="OHK15" s="85"/>
      <c r="OHL15" s="85"/>
      <c r="OHM15" s="85"/>
      <c r="OHN15" s="85"/>
      <c r="OHO15" s="85"/>
      <c r="OHP15" s="85"/>
      <c r="OHQ15" s="85"/>
      <c r="OHR15" s="85"/>
      <c r="OHS15" s="85"/>
      <c r="OHT15" s="85"/>
      <c r="OHU15" s="85"/>
      <c r="OHV15" s="85"/>
      <c r="OHW15" s="85"/>
      <c r="OHX15" s="85"/>
      <c r="OHY15" s="85"/>
      <c r="OHZ15" s="85"/>
      <c r="OIA15" s="85"/>
      <c r="OIB15" s="85"/>
      <c r="OIC15" s="85"/>
      <c r="OID15" s="85"/>
      <c r="OIE15" s="85"/>
      <c r="OIF15" s="85"/>
      <c r="OIG15" s="85"/>
      <c r="OIH15" s="85"/>
      <c r="OII15" s="85"/>
      <c r="OIJ15" s="85"/>
      <c r="OIK15" s="85"/>
      <c r="OIL15" s="85"/>
      <c r="OIM15" s="85"/>
      <c r="OIN15" s="85"/>
      <c r="OIO15" s="85"/>
      <c r="OIP15" s="85"/>
      <c r="OIQ15" s="85"/>
      <c r="OIR15" s="85"/>
      <c r="OIS15" s="85"/>
      <c r="OIT15" s="85"/>
      <c r="OIU15" s="85"/>
      <c r="OIV15" s="85"/>
      <c r="OIW15" s="85"/>
      <c r="OIX15" s="85"/>
      <c r="OIY15" s="85"/>
      <c r="OIZ15" s="85"/>
      <c r="OJA15" s="85"/>
      <c r="OJB15" s="85"/>
      <c r="OJC15" s="85"/>
      <c r="OJD15" s="85"/>
      <c r="OJE15" s="85"/>
      <c r="OJF15" s="85"/>
      <c r="OJG15" s="85"/>
      <c r="OJH15" s="85"/>
      <c r="OJI15" s="85"/>
      <c r="OJJ15" s="85"/>
      <c r="OJK15" s="85"/>
      <c r="OJL15" s="85"/>
      <c r="OJM15" s="85"/>
      <c r="OJN15" s="85"/>
      <c r="OJO15" s="85"/>
      <c r="OJP15" s="85"/>
      <c r="OJQ15" s="85"/>
      <c r="OJR15" s="85"/>
      <c r="OJS15" s="85"/>
      <c r="OJT15" s="85"/>
      <c r="OJU15" s="85"/>
      <c r="OJV15" s="85"/>
      <c r="OJW15" s="85"/>
      <c r="OJX15" s="85"/>
      <c r="OJY15" s="85"/>
      <c r="OJZ15" s="85"/>
      <c r="OKA15" s="85"/>
      <c r="OKB15" s="85"/>
      <c r="OKC15" s="85"/>
      <c r="OKD15" s="85"/>
      <c r="OKE15" s="85"/>
      <c r="OKF15" s="85"/>
      <c r="OKG15" s="85"/>
      <c r="OKH15" s="85"/>
      <c r="OKI15" s="85"/>
      <c r="OKJ15" s="85"/>
      <c r="OKK15" s="85"/>
      <c r="OKL15" s="85"/>
      <c r="OKM15" s="85"/>
      <c r="OKN15" s="85"/>
      <c r="OKO15" s="85"/>
      <c r="OKP15" s="85"/>
      <c r="OKQ15" s="85"/>
      <c r="OKR15" s="85"/>
      <c r="OKS15" s="85"/>
      <c r="OKT15" s="85"/>
      <c r="OKU15" s="85"/>
      <c r="OKV15" s="85"/>
      <c r="OKW15" s="85"/>
      <c r="OKX15" s="85"/>
      <c r="OKY15" s="85"/>
      <c r="OKZ15" s="85"/>
      <c r="OLA15" s="85"/>
      <c r="OLB15" s="85"/>
      <c r="OLC15" s="85"/>
      <c r="OLD15" s="85"/>
      <c r="OLE15" s="85"/>
      <c r="OLF15" s="85"/>
      <c r="OLG15" s="85"/>
      <c r="OLH15" s="85"/>
      <c r="OLI15" s="85"/>
      <c r="OLJ15" s="85"/>
      <c r="OLK15" s="85"/>
      <c r="OLL15" s="85"/>
      <c r="OLM15" s="85"/>
      <c r="OLN15" s="85"/>
      <c r="OLO15" s="85"/>
      <c r="OLP15" s="85"/>
      <c r="OLQ15" s="85"/>
      <c r="OLR15" s="85"/>
      <c r="OLS15" s="85"/>
      <c r="OLT15" s="85"/>
      <c r="OLU15" s="85"/>
      <c r="OLV15" s="85"/>
      <c r="OLW15" s="85"/>
      <c r="OLX15" s="85"/>
      <c r="OLY15" s="85"/>
      <c r="OLZ15" s="85"/>
      <c r="OMA15" s="85"/>
      <c r="OMB15" s="85"/>
      <c r="OMC15" s="85"/>
      <c r="OMD15" s="85"/>
      <c r="OME15" s="85"/>
      <c r="OMF15" s="85"/>
      <c r="OMG15" s="85"/>
      <c r="OMH15" s="85"/>
      <c r="OMI15" s="85"/>
      <c r="OMJ15" s="85"/>
      <c r="OMK15" s="85"/>
      <c r="OML15" s="85"/>
      <c r="OMM15" s="85"/>
      <c r="OMN15" s="85"/>
      <c r="OMO15" s="85"/>
      <c r="OMP15" s="85"/>
      <c r="OMQ15" s="85"/>
      <c r="OMR15" s="85"/>
      <c r="OMS15" s="85"/>
      <c r="OMT15" s="85"/>
      <c r="OMU15" s="85"/>
      <c r="OMV15" s="85"/>
      <c r="OMW15" s="85"/>
      <c r="OMX15" s="85"/>
      <c r="OMY15" s="85"/>
      <c r="OMZ15" s="85"/>
      <c r="ONA15" s="85"/>
      <c r="ONB15" s="85"/>
      <c r="ONC15" s="85"/>
      <c r="OND15" s="85"/>
      <c r="ONE15" s="85"/>
      <c r="ONF15" s="85"/>
      <c r="ONG15" s="85"/>
      <c r="ONH15" s="85"/>
      <c r="ONI15" s="85"/>
      <c r="ONJ15" s="85"/>
      <c r="ONK15" s="85"/>
      <c r="ONL15" s="85"/>
      <c r="ONM15" s="85"/>
      <c r="ONN15" s="85"/>
      <c r="ONO15" s="85"/>
      <c r="ONP15" s="85"/>
      <c r="ONQ15" s="85"/>
      <c r="ONR15" s="85"/>
      <c r="ONS15" s="85"/>
      <c r="ONT15" s="85"/>
      <c r="ONU15" s="85"/>
      <c r="ONV15" s="85"/>
      <c r="ONW15" s="85"/>
      <c r="ONX15" s="85"/>
      <c r="ONY15" s="85"/>
      <c r="ONZ15" s="85"/>
      <c r="OOA15" s="85"/>
      <c r="OOB15" s="85"/>
      <c r="OOC15" s="85"/>
      <c r="OOD15" s="85"/>
      <c r="OOE15" s="85"/>
      <c r="OOF15" s="85"/>
      <c r="OOG15" s="85"/>
      <c r="OOH15" s="85"/>
      <c r="OOI15" s="85"/>
      <c r="OOJ15" s="85"/>
      <c r="OOK15" s="85"/>
      <c r="OOL15" s="85"/>
      <c r="OOM15" s="85"/>
      <c r="OON15" s="85"/>
      <c r="OOO15" s="85"/>
      <c r="OOP15" s="85"/>
      <c r="OOQ15" s="85"/>
      <c r="OOR15" s="85"/>
      <c r="OOS15" s="85"/>
      <c r="OOT15" s="85"/>
      <c r="OOU15" s="85"/>
      <c r="OOV15" s="85"/>
      <c r="OOW15" s="85"/>
      <c r="OOX15" s="85"/>
      <c r="OOY15" s="85"/>
      <c r="OOZ15" s="85"/>
      <c r="OPA15" s="85"/>
      <c r="OPB15" s="85"/>
      <c r="OPC15" s="85"/>
      <c r="OPD15" s="85"/>
      <c r="OPE15" s="85"/>
      <c r="OPF15" s="85"/>
      <c r="OPG15" s="85"/>
      <c r="OPH15" s="85"/>
      <c r="OPI15" s="85"/>
      <c r="OPJ15" s="85"/>
      <c r="OPK15" s="85"/>
      <c r="OPL15" s="85"/>
      <c r="OPM15" s="85"/>
      <c r="OPN15" s="85"/>
      <c r="OPO15" s="85"/>
      <c r="OPP15" s="85"/>
      <c r="OPQ15" s="85"/>
      <c r="OPR15" s="85"/>
      <c r="OPS15" s="85"/>
      <c r="OPT15" s="85"/>
      <c r="OPU15" s="85"/>
      <c r="OPV15" s="85"/>
      <c r="OPW15" s="85"/>
      <c r="OPX15" s="85"/>
      <c r="OPY15" s="85"/>
      <c r="OPZ15" s="85"/>
      <c r="OQA15" s="85"/>
      <c r="OQB15" s="85"/>
      <c r="OQC15" s="85"/>
      <c r="OQD15" s="85"/>
      <c r="OQE15" s="85"/>
      <c r="OQF15" s="85"/>
      <c r="OQG15" s="85"/>
      <c r="OQH15" s="85"/>
      <c r="OQI15" s="85"/>
      <c r="OQJ15" s="85"/>
      <c r="OQK15" s="85"/>
      <c r="OQL15" s="85"/>
      <c r="OQM15" s="85"/>
      <c r="OQN15" s="85"/>
      <c r="OQO15" s="85"/>
      <c r="OQP15" s="85"/>
      <c r="OQQ15" s="85"/>
      <c r="OQR15" s="85"/>
      <c r="OQS15" s="85"/>
      <c r="OQT15" s="85"/>
      <c r="OQU15" s="85"/>
      <c r="OQV15" s="85"/>
      <c r="OQW15" s="85"/>
      <c r="OQX15" s="85"/>
      <c r="OQY15" s="85"/>
      <c r="OQZ15" s="85"/>
      <c r="ORA15" s="85"/>
      <c r="ORB15" s="85"/>
      <c r="ORC15" s="85"/>
      <c r="ORD15" s="85"/>
      <c r="ORE15" s="85"/>
      <c r="ORF15" s="85"/>
      <c r="ORG15" s="85"/>
      <c r="ORH15" s="85"/>
      <c r="ORI15" s="85"/>
      <c r="ORJ15" s="85"/>
      <c r="ORK15" s="85"/>
      <c r="ORL15" s="85"/>
      <c r="ORM15" s="85"/>
      <c r="ORN15" s="85"/>
      <c r="ORO15" s="85"/>
      <c r="ORP15" s="85"/>
      <c r="ORQ15" s="85"/>
      <c r="ORR15" s="85"/>
      <c r="ORS15" s="85"/>
      <c r="ORT15" s="85"/>
      <c r="ORU15" s="85"/>
      <c r="ORV15" s="85"/>
      <c r="ORW15" s="85"/>
      <c r="ORX15" s="85"/>
      <c r="ORY15" s="85"/>
      <c r="ORZ15" s="85"/>
      <c r="OSA15" s="85"/>
      <c r="OSB15" s="85"/>
      <c r="OSC15" s="85"/>
      <c r="OSD15" s="85"/>
      <c r="OSE15" s="85"/>
      <c r="OSF15" s="85"/>
      <c r="OSG15" s="85"/>
      <c r="OSH15" s="85"/>
      <c r="OSI15" s="85"/>
      <c r="OSJ15" s="85"/>
      <c r="OSK15" s="85"/>
      <c r="OSL15" s="85"/>
      <c r="OSM15" s="85"/>
      <c r="OSN15" s="85"/>
      <c r="OSO15" s="85"/>
      <c r="OSP15" s="85"/>
      <c r="OSQ15" s="85"/>
      <c r="OSR15" s="85"/>
      <c r="OSS15" s="85"/>
      <c r="OST15" s="85"/>
      <c r="OSU15" s="85"/>
      <c r="OSV15" s="85"/>
      <c r="OSW15" s="85"/>
      <c r="OSX15" s="85"/>
      <c r="OSY15" s="85"/>
      <c r="OSZ15" s="85"/>
      <c r="OTA15" s="85"/>
      <c r="OTB15" s="85"/>
      <c r="OTC15" s="85"/>
      <c r="OTD15" s="85"/>
      <c r="OTE15" s="85"/>
      <c r="OTF15" s="85"/>
      <c r="OTG15" s="85"/>
      <c r="OTH15" s="85"/>
      <c r="OTI15" s="85"/>
      <c r="OTJ15" s="85"/>
      <c r="OTK15" s="85"/>
      <c r="OTL15" s="85"/>
      <c r="OTM15" s="85"/>
      <c r="OTN15" s="85"/>
      <c r="OTO15" s="85"/>
      <c r="OTP15" s="85"/>
      <c r="OTQ15" s="85"/>
      <c r="OTR15" s="85"/>
      <c r="OTS15" s="85"/>
      <c r="OTT15" s="85"/>
      <c r="OTU15" s="85"/>
      <c r="OTV15" s="85"/>
      <c r="OTW15" s="85"/>
      <c r="OTX15" s="85"/>
      <c r="OTY15" s="85"/>
      <c r="OTZ15" s="85"/>
      <c r="OUA15" s="85"/>
      <c r="OUB15" s="85"/>
      <c r="OUC15" s="85"/>
      <c r="OUD15" s="85"/>
      <c r="OUE15" s="85"/>
      <c r="OUF15" s="85"/>
      <c r="OUG15" s="85"/>
      <c r="OUH15" s="85"/>
      <c r="OUI15" s="85"/>
      <c r="OUJ15" s="85"/>
      <c r="OUK15" s="85"/>
      <c r="OUL15" s="85"/>
      <c r="OUM15" s="85"/>
      <c r="OUN15" s="85"/>
      <c r="OUO15" s="85"/>
      <c r="OUP15" s="85"/>
      <c r="OUQ15" s="85"/>
      <c r="OUR15" s="85"/>
      <c r="OUS15" s="85"/>
      <c r="OUT15" s="85"/>
      <c r="OUU15" s="85"/>
      <c r="OUV15" s="85"/>
      <c r="OUW15" s="85"/>
      <c r="OUX15" s="85"/>
      <c r="OUY15" s="85"/>
      <c r="OUZ15" s="85"/>
      <c r="OVA15" s="85"/>
      <c r="OVB15" s="85"/>
      <c r="OVC15" s="85"/>
      <c r="OVD15" s="85"/>
      <c r="OVE15" s="85"/>
      <c r="OVF15" s="85"/>
      <c r="OVG15" s="85"/>
      <c r="OVH15" s="85"/>
      <c r="OVI15" s="85"/>
      <c r="OVJ15" s="85"/>
      <c r="OVK15" s="85"/>
      <c r="OVL15" s="85"/>
      <c r="OVM15" s="85"/>
      <c r="OVN15" s="85"/>
      <c r="OVO15" s="85"/>
      <c r="OVP15" s="85"/>
      <c r="OVQ15" s="85"/>
      <c r="OVR15" s="85"/>
      <c r="OVS15" s="85"/>
      <c r="OVT15" s="85"/>
      <c r="OVU15" s="85"/>
      <c r="OVV15" s="85"/>
      <c r="OVW15" s="85"/>
      <c r="OVX15" s="85"/>
      <c r="OVY15" s="85"/>
      <c r="OVZ15" s="85"/>
      <c r="OWA15" s="85"/>
      <c r="OWB15" s="85"/>
      <c r="OWC15" s="85"/>
      <c r="OWD15" s="85"/>
      <c r="OWE15" s="85"/>
      <c r="OWF15" s="85"/>
      <c r="OWG15" s="85"/>
      <c r="OWH15" s="85"/>
      <c r="OWI15" s="85"/>
      <c r="OWJ15" s="85"/>
      <c r="OWK15" s="85"/>
      <c r="OWL15" s="85"/>
      <c r="OWM15" s="85"/>
      <c r="OWN15" s="85"/>
      <c r="OWO15" s="85"/>
      <c r="OWP15" s="85"/>
      <c r="OWQ15" s="85"/>
      <c r="OWR15" s="85"/>
      <c r="OWS15" s="85"/>
      <c r="OWT15" s="85"/>
      <c r="OWU15" s="85"/>
      <c r="OWV15" s="85"/>
      <c r="OWW15" s="85"/>
      <c r="OWX15" s="85"/>
      <c r="OWY15" s="85"/>
      <c r="OWZ15" s="85"/>
      <c r="OXA15" s="85"/>
      <c r="OXB15" s="85"/>
      <c r="OXC15" s="85"/>
      <c r="OXD15" s="85"/>
      <c r="OXE15" s="85"/>
      <c r="OXF15" s="85"/>
      <c r="OXG15" s="85"/>
      <c r="OXH15" s="85"/>
      <c r="OXI15" s="85"/>
      <c r="OXJ15" s="85"/>
      <c r="OXK15" s="85"/>
      <c r="OXL15" s="85"/>
      <c r="OXM15" s="85"/>
      <c r="OXN15" s="85"/>
      <c r="OXO15" s="85"/>
      <c r="OXP15" s="85"/>
      <c r="OXQ15" s="85"/>
      <c r="OXR15" s="85"/>
      <c r="OXS15" s="85"/>
      <c r="OXT15" s="85"/>
      <c r="OXU15" s="85"/>
      <c r="OXV15" s="85"/>
      <c r="OXW15" s="85"/>
      <c r="OXX15" s="85"/>
      <c r="OXY15" s="85"/>
      <c r="OXZ15" s="85"/>
      <c r="OYA15" s="85"/>
      <c r="OYB15" s="85"/>
      <c r="OYC15" s="85"/>
      <c r="OYD15" s="85"/>
      <c r="OYE15" s="85"/>
      <c r="OYF15" s="85"/>
      <c r="OYG15" s="85"/>
      <c r="OYH15" s="85"/>
      <c r="OYI15" s="85"/>
      <c r="OYJ15" s="85"/>
      <c r="OYK15" s="85"/>
      <c r="OYL15" s="85"/>
      <c r="OYM15" s="85"/>
      <c r="OYN15" s="85"/>
      <c r="OYO15" s="85"/>
      <c r="OYP15" s="85"/>
      <c r="OYQ15" s="85"/>
      <c r="OYR15" s="85"/>
      <c r="OYS15" s="85"/>
      <c r="OYT15" s="85"/>
      <c r="OYU15" s="85"/>
      <c r="OYV15" s="85"/>
      <c r="OYW15" s="85"/>
      <c r="OYX15" s="85"/>
      <c r="OYY15" s="85"/>
      <c r="OYZ15" s="85"/>
      <c r="OZA15" s="85"/>
      <c r="OZB15" s="85"/>
      <c r="OZC15" s="85"/>
      <c r="OZD15" s="85"/>
      <c r="OZE15" s="85"/>
      <c r="OZF15" s="85"/>
      <c r="OZG15" s="85"/>
      <c r="OZH15" s="85"/>
      <c r="OZI15" s="85"/>
      <c r="OZJ15" s="85"/>
      <c r="OZK15" s="85"/>
      <c r="OZL15" s="85"/>
      <c r="OZM15" s="85"/>
      <c r="OZN15" s="85"/>
      <c r="OZO15" s="85"/>
      <c r="OZP15" s="85"/>
      <c r="OZQ15" s="85"/>
      <c r="OZR15" s="85"/>
      <c r="OZS15" s="85"/>
      <c r="OZT15" s="85"/>
      <c r="OZU15" s="85"/>
      <c r="OZV15" s="85"/>
      <c r="OZW15" s="85"/>
      <c r="OZX15" s="85"/>
      <c r="OZY15" s="85"/>
      <c r="OZZ15" s="85"/>
      <c r="PAA15" s="85"/>
      <c r="PAB15" s="85"/>
      <c r="PAC15" s="85"/>
      <c r="PAD15" s="85"/>
      <c r="PAE15" s="85"/>
      <c r="PAF15" s="85"/>
      <c r="PAG15" s="85"/>
      <c r="PAH15" s="85"/>
      <c r="PAI15" s="85"/>
      <c r="PAJ15" s="85"/>
      <c r="PAK15" s="85"/>
      <c r="PAL15" s="85"/>
      <c r="PAM15" s="85"/>
      <c r="PAN15" s="85"/>
      <c r="PAO15" s="85"/>
      <c r="PAP15" s="85"/>
      <c r="PAQ15" s="85"/>
      <c r="PAR15" s="85"/>
      <c r="PAS15" s="85"/>
      <c r="PAT15" s="85"/>
      <c r="PAU15" s="85"/>
      <c r="PAV15" s="85"/>
      <c r="PAW15" s="85"/>
      <c r="PAX15" s="85"/>
      <c r="PAY15" s="85"/>
      <c r="PAZ15" s="85"/>
      <c r="PBA15" s="85"/>
      <c r="PBB15" s="85"/>
      <c r="PBC15" s="85"/>
      <c r="PBD15" s="85"/>
      <c r="PBE15" s="85"/>
      <c r="PBF15" s="85"/>
      <c r="PBG15" s="85"/>
      <c r="PBH15" s="85"/>
      <c r="PBI15" s="85"/>
      <c r="PBJ15" s="85"/>
      <c r="PBK15" s="85"/>
      <c r="PBL15" s="85"/>
      <c r="PBM15" s="85"/>
      <c r="PBN15" s="85"/>
      <c r="PBO15" s="85"/>
      <c r="PBP15" s="85"/>
      <c r="PBQ15" s="85"/>
      <c r="PBR15" s="85"/>
      <c r="PBS15" s="85"/>
      <c r="PBT15" s="85"/>
      <c r="PBU15" s="85"/>
      <c r="PBV15" s="85"/>
      <c r="PBW15" s="85"/>
      <c r="PBX15" s="85"/>
      <c r="PBY15" s="85"/>
      <c r="PBZ15" s="85"/>
      <c r="PCA15" s="85"/>
      <c r="PCB15" s="85"/>
      <c r="PCC15" s="85"/>
      <c r="PCD15" s="85"/>
      <c r="PCE15" s="85"/>
      <c r="PCF15" s="85"/>
      <c r="PCG15" s="85"/>
      <c r="PCH15" s="85"/>
      <c r="PCI15" s="85"/>
      <c r="PCJ15" s="85"/>
      <c r="PCK15" s="85"/>
      <c r="PCL15" s="85"/>
      <c r="PCM15" s="85"/>
      <c r="PCN15" s="85"/>
      <c r="PCO15" s="85"/>
      <c r="PCP15" s="85"/>
      <c r="PCQ15" s="85"/>
      <c r="PCR15" s="85"/>
      <c r="PCS15" s="85"/>
      <c r="PCT15" s="85"/>
      <c r="PCU15" s="85"/>
      <c r="PCV15" s="85"/>
      <c r="PCW15" s="85"/>
      <c r="PCX15" s="85"/>
      <c r="PCY15" s="85"/>
      <c r="PCZ15" s="85"/>
      <c r="PDA15" s="85"/>
      <c r="PDB15" s="85"/>
      <c r="PDC15" s="85"/>
      <c r="PDD15" s="85"/>
      <c r="PDE15" s="85"/>
      <c r="PDF15" s="85"/>
      <c r="PDG15" s="85"/>
      <c r="PDH15" s="85"/>
      <c r="PDI15" s="85"/>
      <c r="PDJ15" s="85"/>
      <c r="PDK15" s="85"/>
      <c r="PDL15" s="85"/>
      <c r="PDM15" s="85"/>
      <c r="PDN15" s="85"/>
      <c r="PDO15" s="85"/>
      <c r="PDP15" s="85"/>
      <c r="PDQ15" s="85"/>
      <c r="PDR15" s="85"/>
      <c r="PDS15" s="85"/>
      <c r="PDT15" s="85"/>
      <c r="PDU15" s="85"/>
      <c r="PDV15" s="85"/>
      <c r="PDW15" s="85"/>
      <c r="PDX15" s="85"/>
      <c r="PDY15" s="85"/>
      <c r="PDZ15" s="85"/>
      <c r="PEA15" s="85"/>
      <c r="PEB15" s="85"/>
      <c r="PEC15" s="85"/>
      <c r="PED15" s="85"/>
      <c r="PEE15" s="85"/>
      <c r="PEF15" s="85"/>
      <c r="PEG15" s="85"/>
      <c r="PEH15" s="85"/>
      <c r="PEI15" s="85"/>
      <c r="PEJ15" s="85"/>
      <c r="PEK15" s="85"/>
      <c r="PEL15" s="85"/>
      <c r="PEM15" s="85"/>
      <c r="PEN15" s="85"/>
      <c r="PEO15" s="85"/>
      <c r="PEP15" s="85"/>
      <c r="PEQ15" s="85"/>
      <c r="PER15" s="85"/>
      <c r="PES15" s="85"/>
      <c r="PET15" s="85"/>
      <c r="PEU15" s="85"/>
      <c r="PEV15" s="85"/>
      <c r="PEW15" s="85"/>
      <c r="PEX15" s="85"/>
      <c r="PEY15" s="85"/>
      <c r="PEZ15" s="85"/>
      <c r="PFA15" s="85"/>
      <c r="PFB15" s="85"/>
      <c r="PFC15" s="85"/>
      <c r="PFD15" s="85"/>
      <c r="PFE15" s="85"/>
      <c r="PFF15" s="85"/>
      <c r="PFG15" s="85"/>
      <c r="PFH15" s="85"/>
      <c r="PFI15" s="85"/>
      <c r="PFJ15" s="85"/>
      <c r="PFK15" s="85"/>
      <c r="PFL15" s="85"/>
      <c r="PFM15" s="85"/>
      <c r="PFN15" s="85"/>
      <c r="PFO15" s="85"/>
      <c r="PFP15" s="85"/>
      <c r="PFQ15" s="85"/>
      <c r="PFR15" s="85"/>
      <c r="PFS15" s="85"/>
      <c r="PFT15" s="85"/>
      <c r="PFU15" s="85"/>
      <c r="PFV15" s="85"/>
      <c r="PFW15" s="85"/>
      <c r="PFX15" s="85"/>
      <c r="PFY15" s="85"/>
      <c r="PFZ15" s="85"/>
      <c r="PGA15" s="85"/>
      <c r="PGB15" s="85"/>
      <c r="PGC15" s="85"/>
      <c r="PGD15" s="85"/>
      <c r="PGE15" s="85"/>
      <c r="PGF15" s="85"/>
      <c r="PGG15" s="85"/>
      <c r="PGH15" s="85"/>
      <c r="PGI15" s="85"/>
      <c r="PGJ15" s="85"/>
      <c r="PGK15" s="85"/>
      <c r="PGL15" s="85"/>
      <c r="PGM15" s="85"/>
      <c r="PGN15" s="85"/>
      <c r="PGO15" s="85"/>
      <c r="PGP15" s="85"/>
      <c r="PGQ15" s="85"/>
      <c r="PGR15" s="85"/>
      <c r="PGS15" s="85"/>
      <c r="PGT15" s="85"/>
      <c r="PGU15" s="85"/>
      <c r="PGV15" s="85"/>
      <c r="PGW15" s="85"/>
      <c r="PGX15" s="85"/>
      <c r="PGY15" s="85"/>
      <c r="PGZ15" s="85"/>
      <c r="PHA15" s="85"/>
      <c r="PHB15" s="85"/>
      <c r="PHC15" s="85"/>
      <c r="PHD15" s="85"/>
      <c r="PHE15" s="85"/>
      <c r="PHF15" s="85"/>
      <c r="PHG15" s="85"/>
      <c r="PHH15" s="85"/>
      <c r="PHI15" s="85"/>
      <c r="PHJ15" s="85"/>
      <c r="PHK15" s="85"/>
      <c r="PHL15" s="85"/>
      <c r="PHM15" s="85"/>
      <c r="PHN15" s="85"/>
      <c r="PHO15" s="85"/>
      <c r="PHP15" s="85"/>
      <c r="PHQ15" s="85"/>
      <c r="PHR15" s="85"/>
      <c r="PHS15" s="85"/>
      <c r="PHT15" s="85"/>
      <c r="PHU15" s="85"/>
      <c r="PHV15" s="85"/>
      <c r="PHW15" s="85"/>
      <c r="PHX15" s="85"/>
      <c r="PHY15" s="85"/>
      <c r="PHZ15" s="85"/>
      <c r="PIA15" s="85"/>
      <c r="PIB15" s="85"/>
      <c r="PIC15" s="85"/>
      <c r="PID15" s="85"/>
      <c r="PIE15" s="85"/>
      <c r="PIF15" s="85"/>
      <c r="PIG15" s="85"/>
      <c r="PIH15" s="85"/>
      <c r="PII15" s="85"/>
      <c r="PIJ15" s="85"/>
      <c r="PIK15" s="85"/>
      <c r="PIL15" s="85"/>
      <c r="PIM15" s="85"/>
      <c r="PIN15" s="85"/>
      <c r="PIO15" s="85"/>
      <c r="PIP15" s="85"/>
      <c r="PIQ15" s="85"/>
      <c r="PIR15" s="85"/>
      <c r="PIS15" s="85"/>
      <c r="PIT15" s="85"/>
      <c r="PIU15" s="85"/>
      <c r="PIV15" s="85"/>
      <c r="PIW15" s="85"/>
      <c r="PIX15" s="85"/>
      <c r="PIY15" s="85"/>
      <c r="PIZ15" s="85"/>
      <c r="PJA15" s="85"/>
      <c r="PJB15" s="85"/>
      <c r="PJC15" s="85"/>
      <c r="PJD15" s="85"/>
      <c r="PJE15" s="85"/>
      <c r="PJF15" s="85"/>
      <c r="PJG15" s="85"/>
      <c r="PJH15" s="85"/>
      <c r="PJI15" s="85"/>
      <c r="PJJ15" s="85"/>
      <c r="PJK15" s="85"/>
      <c r="PJL15" s="85"/>
      <c r="PJM15" s="85"/>
      <c r="PJN15" s="85"/>
      <c r="PJO15" s="85"/>
      <c r="PJP15" s="85"/>
      <c r="PJQ15" s="85"/>
      <c r="PJR15" s="85"/>
      <c r="PJS15" s="85"/>
      <c r="PJT15" s="85"/>
      <c r="PJU15" s="85"/>
      <c r="PJV15" s="85"/>
      <c r="PJW15" s="85"/>
      <c r="PJX15" s="85"/>
      <c r="PJY15" s="85"/>
      <c r="PJZ15" s="85"/>
      <c r="PKA15" s="85"/>
      <c r="PKB15" s="85"/>
      <c r="PKC15" s="85"/>
      <c r="PKD15" s="85"/>
      <c r="PKE15" s="85"/>
      <c r="PKF15" s="85"/>
      <c r="PKG15" s="85"/>
      <c r="PKH15" s="85"/>
      <c r="PKI15" s="85"/>
      <c r="PKJ15" s="85"/>
      <c r="PKK15" s="85"/>
      <c r="PKL15" s="85"/>
      <c r="PKM15" s="85"/>
      <c r="PKN15" s="85"/>
      <c r="PKO15" s="85"/>
      <c r="PKP15" s="85"/>
      <c r="PKQ15" s="85"/>
      <c r="PKR15" s="85"/>
      <c r="PKS15" s="85"/>
      <c r="PKT15" s="85"/>
      <c r="PKU15" s="85"/>
      <c r="PKV15" s="85"/>
      <c r="PKW15" s="85"/>
      <c r="PKX15" s="85"/>
      <c r="PKY15" s="85"/>
      <c r="PKZ15" s="85"/>
      <c r="PLA15" s="85"/>
      <c r="PLB15" s="85"/>
      <c r="PLC15" s="85"/>
      <c r="PLD15" s="85"/>
      <c r="PLE15" s="85"/>
      <c r="PLF15" s="85"/>
      <c r="PLG15" s="85"/>
      <c r="PLH15" s="85"/>
      <c r="PLI15" s="85"/>
      <c r="PLJ15" s="85"/>
      <c r="PLK15" s="85"/>
      <c r="PLL15" s="85"/>
      <c r="PLM15" s="85"/>
      <c r="PLN15" s="85"/>
      <c r="PLO15" s="85"/>
      <c r="PLP15" s="85"/>
      <c r="PLQ15" s="85"/>
      <c r="PLR15" s="85"/>
      <c r="PLS15" s="85"/>
      <c r="PLT15" s="85"/>
      <c r="PLU15" s="85"/>
      <c r="PLV15" s="85"/>
      <c r="PLW15" s="85"/>
      <c r="PLX15" s="85"/>
      <c r="PLY15" s="85"/>
      <c r="PLZ15" s="85"/>
      <c r="PMA15" s="85"/>
      <c r="PMB15" s="85"/>
      <c r="PMC15" s="85"/>
      <c r="PMD15" s="85"/>
      <c r="PME15" s="85"/>
      <c r="PMF15" s="85"/>
      <c r="PMG15" s="85"/>
      <c r="PMH15" s="85"/>
      <c r="PMI15" s="85"/>
      <c r="PMJ15" s="85"/>
      <c r="PMK15" s="85"/>
      <c r="PML15" s="85"/>
      <c r="PMM15" s="85"/>
      <c r="PMN15" s="85"/>
      <c r="PMO15" s="85"/>
      <c r="PMP15" s="85"/>
      <c r="PMQ15" s="85"/>
      <c r="PMR15" s="85"/>
      <c r="PMS15" s="85"/>
      <c r="PMT15" s="85"/>
      <c r="PMU15" s="85"/>
      <c r="PMV15" s="85"/>
      <c r="PMW15" s="85"/>
      <c r="PMX15" s="85"/>
      <c r="PMY15" s="85"/>
      <c r="PMZ15" s="85"/>
      <c r="PNA15" s="85"/>
      <c r="PNB15" s="85"/>
      <c r="PNC15" s="85"/>
      <c r="PND15" s="85"/>
      <c r="PNE15" s="85"/>
      <c r="PNF15" s="85"/>
      <c r="PNG15" s="85"/>
      <c r="PNH15" s="85"/>
      <c r="PNI15" s="85"/>
      <c r="PNJ15" s="85"/>
      <c r="PNK15" s="85"/>
      <c r="PNL15" s="85"/>
      <c r="PNM15" s="85"/>
      <c r="PNN15" s="85"/>
      <c r="PNO15" s="85"/>
      <c r="PNP15" s="85"/>
      <c r="PNQ15" s="85"/>
      <c r="PNR15" s="85"/>
      <c r="PNS15" s="85"/>
      <c r="PNT15" s="85"/>
      <c r="PNU15" s="85"/>
      <c r="PNV15" s="85"/>
      <c r="PNW15" s="85"/>
      <c r="PNX15" s="85"/>
      <c r="PNY15" s="85"/>
      <c r="PNZ15" s="85"/>
      <c r="POA15" s="85"/>
      <c r="POB15" s="85"/>
      <c r="POC15" s="85"/>
      <c r="POD15" s="85"/>
      <c r="POE15" s="85"/>
      <c r="POF15" s="85"/>
      <c r="POG15" s="85"/>
      <c r="POH15" s="85"/>
      <c r="POI15" s="85"/>
      <c r="POJ15" s="85"/>
      <c r="POK15" s="85"/>
      <c r="POL15" s="85"/>
      <c r="POM15" s="85"/>
      <c r="PON15" s="85"/>
      <c r="POO15" s="85"/>
      <c r="POP15" s="85"/>
      <c r="POQ15" s="85"/>
      <c r="POR15" s="85"/>
      <c r="POS15" s="85"/>
      <c r="POT15" s="85"/>
      <c r="POU15" s="85"/>
      <c r="POV15" s="85"/>
      <c r="POW15" s="85"/>
      <c r="POX15" s="85"/>
      <c r="POY15" s="85"/>
      <c r="POZ15" s="85"/>
      <c r="PPA15" s="85"/>
      <c r="PPB15" s="85"/>
      <c r="PPC15" s="85"/>
      <c r="PPD15" s="85"/>
      <c r="PPE15" s="85"/>
      <c r="PPF15" s="85"/>
      <c r="PPG15" s="85"/>
      <c r="PPH15" s="85"/>
      <c r="PPI15" s="85"/>
      <c r="PPJ15" s="85"/>
      <c r="PPK15" s="85"/>
      <c r="PPL15" s="85"/>
      <c r="PPM15" s="85"/>
      <c r="PPN15" s="85"/>
      <c r="PPO15" s="85"/>
      <c r="PPP15" s="85"/>
      <c r="PPQ15" s="85"/>
      <c r="PPR15" s="85"/>
      <c r="PPS15" s="85"/>
      <c r="PPT15" s="85"/>
      <c r="PPU15" s="85"/>
      <c r="PPV15" s="85"/>
      <c r="PPW15" s="85"/>
      <c r="PPX15" s="85"/>
      <c r="PPY15" s="85"/>
      <c r="PPZ15" s="85"/>
      <c r="PQA15" s="85"/>
      <c r="PQB15" s="85"/>
      <c r="PQC15" s="85"/>
      <c r="PQD15" s="85"/>
      <c r="PQE15" s="85"/>
      <c r="PQF15" s="85"/>
      <c r="PQG15" s="85"/>
      <c r="PQH15" s="85"/>
      <c r="PQI15" s="85"/>
      <c r="PQJ15" s="85"/>
      <c r="PQK15" s="85"/>
      <c r="PQL15" s="85"/>
      <c r="PQM15" s="85"/>
      <c r="PQN15" s="85"/>
      <c r="PQO15" s="85"/>
      <c r="PQP15" s="85"/>
      <c r="PQQ15" s="85"/>
      <c r="PQR15" s="85"/>
      <c r="PQS15" s="85"/>
      <c r="PQT15" s="85"/>
      <c r="PQU15" s="85"/>
      <c r="PQV15" s="85"/>
      <c r="PQW15" s="85"/>
      <c r="PQX15" s="85"/>
      <c r="PQY15" s="85"/>
      <c r="PQZ15" s="85"/>
      <c r="PRA15" s="85"/>
      <c r="PRB15" s="85"/>
      <c r="PRC15" s="85"/>
      <c r="PRD15" s="85"/>
      <c r="PRE15" s="85"/>
      <c r="PRF15" s="85"/>
      <c r="PRG15" s="85"/>
      <c r="PRH15" s="85"/>
      <c r="PRI15" s="85"/>
      <c r="PRJ15" s="85"/>
      <c r="PRK15" s="85"/>
      <c r="PRL15" s="85"/>
      <c r="PRM15" s="85"/>
      <c r="PRN15" s="85"/>
      <c r="PRO15" s="85"/>
      <c r="PRP15" s="85"/>
      <c r="PRQ15" s="85"/>
      <c r="PRR15" s="85"/>
      <c r="PRS15" s="85"/>
      <c r="PRT15" s="85"/>
      <c r="PRU15" s="85"/>
      <c r="PRV15" s="85"/>
      <c r="PRW15" s="85"/>
      <c r="PRX15" s="85"/>
      <c r="PRY15" s="85"/>
      <c r="PRZ15" s="85"/>
      <c r="PSA15" s="85"/>
      <c r="PSB15" s="85"/>
      <c r="PSC15" s="85"/>
      <c r="PSD15" s="85"/>
      <c r="PSE15" s="85"/>
      <c r="PSF15" s="85"/>
      <c r="PSG15" s="85"/>
      <c r="PSH15" s="85"/>
      <c r="PSI15" s="85"/>
      <c r="PSJ15" s="85"/>
      <c r="PSK15" s="85"/>
      <c r="PSL15" s="85"/>
      <c r="PSM15" s="85"/>
      <c r="PSN15" s="85"/>
      <c r="PSO15" s="85"/>
      <c r="PSP15" s="85"/>
      <c r="PSQ15" s="85"/>
      <c r="PSR15" s="85"/>
      <c r="PSS15" s="85"/>
      <c r="PST15" s="85"/>
      <c r="PSU15" s="85"/>
      <c r="PSV15" s="85"/>
      <c r="PSW15" s="85"/>
      <c r="PSX15" s="85"/>
      <c r="PSY15" s="85"/>
      <c r="PSZ15" s="85"/>
      <c r="PTA15" s="85"/>
      <c r="PTB15" s="85"/>
      <c r="PTC15" s="85"/>
      <c r="PTD15" s="85"/>
      <c r="PTE15" s="85"/>
      <c r="PTF15" s="85"/>
      <c r="PTG15" s="85"/>
      <c r="PTH15" s="85"/>
      <c r="PTI15" s="85"/>
      <c r="PTJ15" s="85"/>
      <c r="PTK15" s="85"/>
      <c r="PTL15" s="85"/>
      <c r="PTM15" s="85"/>
      <c r="PTN15" s="85"/>
      <c r="PTO15" s="85"/>
      <c r="PTP15" s="85"/>
      <c r="PTQ15" s="85"/>
      <c r="PTR15" s="85"/>
      <c r="PTS15" s="85"/>
      <c r="PTT15" s="85"/>
      <c r="PTU15" s="85"/>
      <c r="PTV15" s="85"/>
      <c r="PTW15" s="85"/>
      <c r="PTX15" s="85"/>
      <c r="PTY15" s="85"/>
      <c r="PTZ15" s="85"/>
      <c r="PUA15" s="85"/>
      <c r="PUB15" s="85"/>
      <c r="PUC15" s="85"/>
      <c r="PUD15" s="85"/>
      <c r="PUE15" s="85"/>
      <c r="PUF15" s="85"/>
      <c r="PUG15" s="85"/>
      <c r="PUH15" s="85"/>
      <c r="PUI15" s="85"/>
      <c r="PUJ15" s="85"/>
      <c r="PUK15" s="85"/>
      <c r="PUL15" s="85"/>
      <c r="PUM15" s="85"/>
      <c r="PUN15" s="85"/>
      <c r="PUO15" s="85"/>
      <c r="PUP15" s="85"/>
      <c r="PUQ15" s="85"/>
      <c r="PUR15" s="85"/>
      <c r="PUS15" s="85"/>
      <c r="PUT15" s="85"/>
      <c r="PUU15" s="85"/>
      <c r="PUV15" s="85"/>
      <c r="PUW15" s="85"/>
      <c r="PUX15" s="85"/>
      <c r="PUY15" s="85"/>
      <c r="PUZ15" s="85"/>
      <c r="PVA15" s="85"/>
      <c r="PVB15" s="85"/>
      <c r="PVC15" s="85"/>
      <c r="PVD15" s="85"/>
      <c r="PVE15" s="85"/>
      <c r="PVF15" s="85"/>
      <c r="PVG15" s="85"/>
      <c r="PVH15" s="85"/>
      <c r="PVI15" s="85"/>
      <c r="PVJ15" s="85"/>
      <c r="PVK15" s="85"/>
      <c r="PVL15" s="85"/>
      <c r="PVM15" s="85"/>
      <c r="PVN15" s="85"/>
      <c r="PVO15" s="85"/>
      <c r="PVP15" s="85"/>
      <c r="PVQ15" s="85"/>
      <c r="PVR15" s="85"/>
      <c r="PVS15" s="85"/>
      <c r="PVT15" s="85"/>
      <c r="PVU15" s="85"/>
      <c r="PVV15" s="85"/>
      <c r="PVW15" s="85"/>
      <c r="PVX15" s="85"/>
      <c r="PVY15" s="85"/>
      <c r="PVZ15" s="85"/>
      <c r="PWA15" s="85"/>
      <c r="PWB15" s="85"/>
      <c r="PWC15" s="85"/>
      <c r="PWD15" s="85"/>
      <c r="PWE15" s="85"/>
      <c r="PWF15" s="85"/>
      <c r="PWG15" s="85"/>
      <c r="PWH15" s="85"/>
      <c r="PWI15" s="85"/>
      <c r="PWJ15" s="85"/>
      <c r="PWK15" s="85"/>
      <c r="PWL15" s="85"/>
      <c r="PWM15" s="85"/>
      <c r="PWN15" s="85"/>
      <c r="PWO15" s="85"/>
      <c r="PWP15" s="85"/>
      <c r="PWQ15" s="85"/>
      <c r="PWR15" s="85"/>
      <c r="PWS15" s="85"/>
      <c r="PWT15" s="85"/>
      <c r="PWU15" s="85"/>
      <c r="PWV15" s="85"/>
      <c r="PWW15" s="85"/>
      <c r="PWX15" s="85"/>
      <c r="PWY15" s="85"/>
      <c r="PWZ15" s="85"/>
      <c r="PXA15" s="85"/>
      <c r="PXB15" s="85"/>
      <c r="PXC15" s="85"/>
      <c r="PXD15" s="85"/>
      <c r="PXE15" s="85"/>
      <c r="PXF15" s="85"/>
      <c r="PXG15" s="85"/>
      <c r="PXH15" s="85"/>
      <c r="PXI15" s="85"/>
      <c r="PXJ15" s="85"/>
      <c r="PXK15" s="85"/>
      <c r="PXL15" s="85"/>
      <c r="PXM15" s="85"/>
      <c r="PXN15" s="85"/>
      <c r="PXO15" s="85"/>
      <c r="PXP15" s="85"/>
      <c r="PXQ15" s="85"/>
      <c r="PXR15" s="85"/>
      <c r="PXS15" s="85"/>
      <c r="PXT15" s="85"/>
      <c r="PXU15" s="85"/>
      <c r="PXV15" s="85"/>
      <c r="PXW15" s="85"/>
      <c r="PXX15" s="85"/>
      <c r="PXY15" s="85"/>
      <c r="PXZ15" s="85"/>
      <c r="PYA15" s="85"/>
      <c r="PYB15" s="85"/>
      <c r="PYC15" s="85"/>
      <c r="PYD15" s="85"/>
      <c r="PYE15" s="85"/>
      <c r="PYF15" s="85"/>
      <c r="PYG15" s="85"/>
      <c r="PYH15" s="85"/>
      <c r="PYI15" s="85"/>
      <c r="PYJ15" s="85"/>
      <c r="PYK15" s="85"/>
      <c r="PYL15" s="85"/>
      <c r="PYM15" s="85"/>
      <c r="PYN15" s="85"/>
      <c r="PYO15" s="85"/>
      <c r="PYP15" s="85"/>
      <c r="PYQ15" s="85"/>
      <c r="PYR15" s="85"/>
      <c r="PYS15" s="85"/>
      <c r="PYT15" s="85"/>
      <c r="PYU15" s="85"/>
      <c r="PYV15" s="85"/>
      <c r="PYW15" s="85"/>
      <c r="PYX15" s="85"/>
      <c r="PYY15" s="85"/>
      <c r="PYZ15" s="85"/>
      <c r="PZA15" s="85"/>
      <c r="PZB15" s="85"/>
      <c r="PZC15" s="85"/>
      <c r="PZD15" s="85"/>
      <c r="PZE15" s="85"/>
      <c r="PZF15" s="85"/>
      <c r="PZG15" s="85"/>
      <c r="PZH15" s="85"/>
      <c r="PZI15" s="85"/>
      <c r="PZJ15" s="85"/>
      <c r="PZK15" s="85"/>
      <c r="PZL15" s="85"/>
      <c r="PZM15" s="85"/>
      <c r="PZN15" s="85"/>
      <c r="PZO15" s="85"/>
      <c r="PZP15" s="85"/>
      <c r="PZQ15" s="85"/>
      <c r="PZR15" s="85"/>
      <c r="PZS15" s="85"/>
      <c r="PZT15" s="85"/>
      <c r="PZU15" s="85"/>
      <c r="PZV15" s="85"/>
      <c r="PZW15" s="85"/>
      <c r="PZX15" s="85"/>
      <c r="PZY15" s="85"/>
      <c r="PZZ15" s="85"/>
      <c r="QAA15" s="85"/>
      <c r="QAB15" s="85"/>
      <c r="QAC15" s="85"/>
      <c r="QAD15" s="85"/>
      <c r="QAE15" s="85"/>
      <c r="QAF15" s="85"/>
      <c r="QAG15" s="85"/>
      <c r="QAH15" s="85"/>
      <c r="QAI15" s="85"/>
      <c r="QAJ15" s="85"/>
      <c r="QAK15" s="85"/>
      <c r="QAL15" s="85"/>
      <c r="QAM15" s="85"/>
      <c r="QAN15" s="85"/>
      <c r="QAO15" s="85"/>
      <c r="QAP15" s="85"/>
      <c r="QAQ15" s="85"/>
      <c r="QAR15" s="85"/>
      <c r="QAS15" s="85"/>
      <c r="QAT15" s="85"/>
      <c r="QAU15" s="85"/>
      <c r="QAV15" s="85"/>
      <c r="QAW15" s="85"/>
      <c r="QAX15" s="85"/>
      <c r="QAY15" s="85"/>
      <c r="QAZ15" s="85"/>
      <c r="QBA15" s="85"/>
      <c r="QBB15" s="85"/>
      <c r="QBC15" s="85"/>
      <c r="QBD15" s="85"/>
      <c r="QBE15" s="85"/>
      <c r="QBF15" s="85"/>
      <c r="QBG15" s="85"/>
      <c r="QBH15" s="85"/>
      <c r="QBI15" s="85"/>
      <c r="QBJ15" s="85"/>
      <c r="QBK15" s="85"/>
      <c r="QBL15" s="85"/>
      <c r="QBM15" s="85"/>
      <c r="QBN15" s="85"/>
      <c r="QBO15" s="85"/>
      <c r="QBP15" s="85"/>
      <c r="QBQ15" s="85"/>
      <c r="QBR15" s="85"/>
      <c r="QBS15" s="85"/>
      <c r="QBT15" s="85"/>
      <c r="QBU15" s="85"/>
      <c r="QBV15" s="85"/>
      <c r="QBW15" s="85"/>
      <c r="QBX15" s="85"/>
      <c r="QBY15" s="85"/>
      <c r="QBZ15" s="85"/>
      <c r="QCA15" s="85"/>
      <c r="QCB15" s="85"/>
      <c r="QCC15" s="85"/>
      <c r="QCD15" s="85"/>
      <c r="QCE15" s="85"/>
      <c r="QCF15" s="85"/>
      <c r="QCG15" s="85"/>
      <c r="QCH15" s="85"/>
      <c r="QCI15" s="85"/>
      <c r="QCJ15" s="85"/>
      <c r="QCK15" s="85"/>
      <c r="QCL15" s="85"/>
      <c r="QCM15" s="85"/>
      <c r="QCN15" s="85"/>
      <c r="QCO15" s="85"/>
      <c r="QCP15" s="85"/>
      <c r="QCQ15" s="85"/>
      <c r="QCR15" s="85"/>
      <c r="QCS15" s="85"/>
      <c r="QCT15" s="85"/>
      <c r="QCU15" s="85"/>
      <c r="QCV15" s="85"/>
      <c r="QCW15" s="85"/>
      <c r="QCX15" s="85"/>
      <c r="QCY15" s="85"/>
      <c r="QCZ15" s="85"/>
      <c r="QDA15" s="85"/>
      <c r="QDB15" s="85"/>
      <c r="QDC15" s="85"/>
      <c r="QDD15" s="85"/>
      <c r="QDE15" s="85"/>
      <c r="QDF15" s="85"/>
      <c r="QDG15" s="85"/>
      <c r="QDH15" s="85"/>
      <c r="QDI15" s="85"/>
      <c r="QDJ15" s="85"/>
      <c r="QDK15" s="85"/>
      <c r="QDL15" s="85"/>
      <c r="QDM15" s="85"/>
      <c r="QDN15" s="85"/>
      <c r="QDO15" s="85"/>
      <c r="QDP15" s="85"/>
      <c r="QDQ15" s="85"/>
      <c r="QDR15" s="85"/>
      <c r="QDS15" s="85"/>
      <c r="QDT15" s="85"/>
      <c r="QDU15" s="85"/>
      <c r="QDV15" s="85"/>
      <c r="QDW15" s="85"/>
      <c r="QDX15" s="85"/>
      <c r="QDY15" s="85"/>
      <c r="QDZ15" s="85"/>
      <c r="QEA15" s="85"/>
      <c r="QEB15" s="85"/>
      <c r="QEC15" s="85"/>
      <c r="QED15" s="85"/>
      <c r="QEE15" s="85"/>
      <c r="QEF15" s="85"/>
      <c r="QEG15" s="85"/>
      <c r="QEH15" s="85"/>
      <c r="QEI15" s="85"/>
      <c r="QEJ15" s="85"/>
      <c r="QEK15" s="85"/>
      <c r="QEL15" s="85"/>
      <c r="QEM15" s="85"/>
      <c r="QEN15" s="85"/>
      <c r="QEO15" s="85"/>
      <c r="QEP15" s="85"/>
      <c r="QEQ15" s="85"/>
      <c r="QER15" s="85"/>
      <c r="QES15" s="85"/>
      <c r="QET15" s="85"/>
      <c r="QEU15" s="85"/>
      <c r="QEV15" s="85"/>
      <c r="QEW15" s="85"/>
      <c r="QEX15" s="85"/>
      <c r="QEY15" s="85"/>
      <c r="QEZ15" s="85"/>
      <c r="QFA15" s="85"/>
      <c r="QFB15" s="85"/>
      <c r="QFC15" s="85"/>
      <c r="QFD15" s="85"/>
      <c r="QFE15" s="85"/>
      <c r="QFF15" s="85"/>
      <c r="QFG15" s="85"/>
      <c r="QFH15" s="85"/>
      <c r="QFI15" s="85"/>
      <c r="QFJ15" s="85"/>
      <c r="QFK15" s="85"/>
      <c r="QFL15" s="85"/>
      <c r="QFM15" s="85"/>
      <c r="QFN15" s="85"/>
      <c r="QFO15" s="85"/>
      <c r="QFP15" s="85"/>
      <c r="QFQ15" s="85"/>
      <c r="QFR15" s="85"/>
      <c r="QFS15" s="85"/>
      <c r="QFT15" s="85"/>
      <c r="QFU15" s="85"/>
      <c r="QFV15" s="85"/>
      <c r="QFW15" s="85"/>
      <c r="QFX15" s="85"/>
      <c r="QFY15" s="85"/>
      <c r="QFZ15" s="85"/>
      <c r="QGA15" s="85"/>
      <c r="QGB15" s="85"/>
      <c r="QGC15" s="85"/>
      <c r="QGD15" s="85"/>
      <c r="QGE15" s="85"/>
      <c r="QGF15" s="85"/>
      <c r="QGG15" s="85"/>
      <c r="QGH15" s="85"/>
      <c r="QGI15" s="85"/>
      <c r="QGJ15" s="85"/>
      <c r="QGK15" s="85"/>
      <c r="QGL15" s="85"/>
      <c r="QGM15" s="85"/>
      <c r="QGN15" s="85"/>
      <c r="QGO15" s="85"/>
      <c r="QGP15" s="85"/>
      <c r="QGQ15" s="85"/>
      <c r="QGR15" s="85"/>
      <c r="QGS15" s="85"/>
      <c r="QGT15" s="85"/>
      <c r="QGU15" s="85"/>
      <c r="QGV15" s="85"/>
      <c r="QGW15" s="85"/>
      <c r="QGX15" s="85"/>
      <c r="QGY15" s="85"/>
      <c r="QGZ15" s="85"/>
      <c r="QHA15" s="85"/>
      <c r="QHB15" s="85"/>
      <c r="QHC15" s="85"/>
      <c r="QHD15" s="85"/>
      <c r="QHE15" s="85"/>
      <c r="QHF15" s="85"/>
      <c r="QHG15" s="85"/>
      <c r="QHH15" s="85"/>
      <c r="QHI15" s="85"/>
      <c r="QHJ15" s="85"/>
      <c r="QHK15" s="85"/>
      <c r="QHL15" s="85"/>
      <c r="QHM15" s="85"/>
      <c r="QHN15" s="85"/>
      <c r="QHO15" s="85"/>
      <c r="QHP15" s="85"/>
      <c r="QHQ15" s="85"/>
      <c r="QHR15" s="85"/>
      <c r="QHS15" s="85"/>
      <c r="QHT15" s="85"/>
      <c r="QHU15" s="85"/>
      <c r="QHV15" s="85"/>
      <c r="QHW15" s="85"/>
      <c r="QHX15" s="85"/>
      <c r="QHY15" s="85"/>
      <c r="QHZ15" s="85"/>
      <c r="QIA15" s="85"/>
      <c r="QIB15" s="85"/>
      <c r="QIC15" s="85"/>
      <c r="QID15" s="85"/>
      <c r="QIE15" s="85"/>
      <c r="QIF15" s="85"/>
      <c r="QIG15" s="85"/>
      <c r="QIH15" s="85"/>
      <c r="QII15" s="85"/>
      <c r="QIJ15" s="85"/>
      <c r="QIK15" s="85"/>
      <c r="QIL15" s="85"/>
      <c r="QIM15" s="85"/>
      <c r="QIN15" s="85"/>
      <c r="QIO15" s="85"/>
      <c r="QIP15" s="85"/>
      <c r="QIQ15" s="85"/>
      <c r="QIR15" s="85"/>
      <c r="QIS15" s="85"/>
      <c r="QIT15" s="85"/>
      <c r="QIU15" s="85"/>
      <c r="QIV15" s="85"/>
      <c r="QIW15" s="85"/>
      <c r="QIX15" s="85"/>
      <c r="QIY15" s="85"/>
      <c r="QIZ15" s="85"/>
      <c r="QJA15" s="85"/>
      <c r="QJB15" s="85"/>
      <c r="QJC15" s="85"/>
      <c r="QJD15" s="85"/>
      <c r="QJE15" s="85"/>
      <c r="QJF15" s="85"/>
      <c r="QJG15" s="85"/>
      <c r="QJH15" s="85"/>
      <c r="QJI15" s="85"/>
      <c r="QJJ15" s="85"/>
      <c r="QJK15" s="85"/>
      <c r="QJL15" s="85"/>
      <c r="QJM15" s="85"/>
      <c r="QJN15" s="85"/>
      <c r="QJO15" s="85"/>
      <c r="QJP15" s="85"/>
      <c r="QJQ15" s="85"/>
      <c r="QJR15" s="85"/>
      <c r="QJS15" s="85"/>
      <c r="QJT15" s="85"/>
      <c r="QJU15" s="85"/>
      <c r="QJV15" s="85"/>
      <c r="QJW15" s="85"/>
      <c r="QJX15" s="85"/>
      <c r="QJY15" s="85"/>
      <c r="QJZ15" s="85"/>
      <c r="QKA15" s="85"/>
      <c r="QKB15" s="85"/>
      <c r="QKC15" s="85"/>
      <c r="QKD15" s="85"/>
      <c r="QKE15" s="85"/>
      <c r="QKF15" s="85"/>
      <c r="QKG15" s="85"/>
      <c r="QKH15" s="85"/>
      <c r="QKI15" s="85"/>
      <c r="QKJ15" s="85"/>
      <c r="QKK15" s="85"/>
      <c r="QKL15" s="85"/>
      <c r="QKM15" s="85"/>
      <c r="QKN15" s="85"/>
      <c r="QKO15" s="85"/>
      <c r="QKP15" s="85"/>
      <c r="QKQ15" s="85"/>
      <c r="QKR15" s="85"/>
      <c r="QKS15" s="85"/>
      <c r="QKT15" s="85"/>
      <c r="QKU15" s="85"/>
      <c r="QKV15" s="85"/>
      <c r="QKW15" s="85"/>
      <c r="QKX15" s="85"/>
      <c r="QKY15" s="85"/>
      <c r="QKZ15" s="85"/>
      <c r="QLA15" s="85"/>
      <c r="QLB15" s="85"/>
      <c r="QLC15" s="85"/>
      <c r="QLD15" s="85"/>
      <c r="QLE15" s="85"/>
      <c r="QLF15" s="85"/>
      <c r="QLG15" s="85"/>
      <c r="QLH15" s="85"/>
      <c r="QLI15" s="85"/>
      <c r="QLJ15" s="85"/>
      <c r="QLK15" s="85"/>
      <c r="QLL15" s="85"/>
      <c r="QLM15" s="85"/>
      <c r="QLN15" s="85"/>
      <c r="QLO15" s="85"/>
      <c r="QLP15" s="85"/>
      <c r="QLQ15" s="85"/>
      <c r="QLR15" s="85"/>
      <c r="QLS15" s="85"/>
      <c r="QLT15" s="85"/>
      <c r="QLU15" s="85"/>
      <c r="QLV15" s="85"/>
      <c r="QLW15" s="85"/>
      <c r="QLX15" s="85"/>
      <c r="QLY15" s="85"/>
      <c r="QLZ15" s="85"/>
      <c r="QMA15" s="85"/>
      <c r="QMB15" s="85"/>
      <c r="QMC15" s="85"/>
      <c r="QMD15" s="85"/>
      <c r="QME15" s="85"/>
      <c r="QMF15" s="85"/>
      <c r="QMG15" s="85"/>
      <c r="QMH15" s="85"/>
      <c r="QMI15" s="85"/>
      <c r="QMJ15" s="85"/>
      <c r="QMK15" s="85"/>
      <c r="QML15" s="85"/>
      <c r="QMM15" s="85"/>
      <c r="QMN15" s="85"/>
      <c r="QMO15" s="85"/>
      <c r="QMP15" s="85"/>
      <c r="QMQ15" s="85"/>
      <c r="QMR15" s="85"/>
      <c r="QMS15" s="85"/>
      <c r="QMT15" s="85"/>
      <c r="QMU15" s="85"/>
      <c r="QMV15" s="85"/>
      <c r="QMW15" s="85"/>
      <c r="QMX15" s="85"/>
      <c r="QMY15" s="85"/>
      <c r="QMZ15" s="85"/>
      <c r="QNA15" s="85"/>
      <c r="QNB15" s="85"/>
      <c r="QNC15" s="85"/>
      <c r="QND15" s="85"/>
      <c r="QNE15" s="85"/>
      <c r="QNF15" s="85"/>
      <c r="QNG15" s="85"/>
      <c r="QNH15" s="85"/>
      <c r="QNI15" s="85"/>
      <c r="QNJ15" s="85"/>
      <c r="QNK15" s="85"/>
      <c r="QNL15" s="85"/>
      <c r="QNM15" s="85"/>
      <c r="QNN15" s="85"/>
      <c r="QNO15" s="85"/>
      <c r="QNP15" s="85"/>
      <c r="QNQ15" s="85"/>
      <c r="QNR15" s="85"/>
      <c r="QNS15" s="85"/>
      <c r="QNT15" s="85"/>
      <c r="QNU15" s="85"/>
      <c r="QNV15" s="85"/>
      <c r="QNW15" s="85"/>
      <c r="QNX15" s="85"/>
      <c r="QNY15" s="85"/>
      <c r="QNZ15" s="85"/>
      <c r="QOA15" s="85"/>
      <c r="QOB15" s="85"/>
      <c r="QOC15" s="85"/>
      <c r="QOD15" s="85"/>
      <c r="QOE15" s="85"/>
      <c r="QOF15" s="85"/>
      <c r="QOG15" s="85"/>
      <c r="QOH15" s="85"/>
      <c r="QOI15" s="85"/>
      <c r="QOJ15" s="85"/>
      <c r="QOK15" s="85"/>
      <c r="QOL15" s="85"/>
      <c r="QOM15" s="85"/>
      <c r="QON15" s="85"/>
      <c r="QOO15" s="85"/>
      <c r="QOP15" s="85"/>
      <c r="QOQ15" s="85"/>
      <c r="QOR15" s="85"/>
      <c r="QOS15" s="85"/>
      <c r="QOT15" s="85"/>
      <c r="QOU15" s="85"/>
      <c r="QOV15" s="85"/>
      <c r="QOW15" s="85"/>
      <c r="QOX15" s="85"/>
      <c r="QOY15" s="85"/>
      <c r="QOZ15" s="85"/>
      <c r="QPA15" s="85"/>
      <c r="QPB15" s="85"/>
      <c r="QPC15" s="85"/>
      <c r="QPD15" s="85"/>
      <c r="QPE15" s="85"/>
      <c r="QPF15" s="85"/>
      <c r="QPG15" s="85"/>
      <c r="QPH15" s="85"/>
      <c r="QPI15" s="85"/>
      <c r="QPJ15" s="85"/>
      <c r="QPK15" s="85"/>
      <c r="QPL15" s="85"/>
      <c r="QPM15" s="85"/>
      <c r="QPN15" s="85"/>
      <c r="QPO15" s="85"/>
      <c r="QPP15" s="85"/>
      <c r="QPQ15" s="85"/>
      <c r="QPR15" s="85"/>
      <c r="QPS15" s="85"/>
      <c r="QPT15" s="85"/>
      <c r="QPU15" s="85"/>
      <c r="QPV15" s="85"/>
      <c r="QPW15" s="85"/>
      <c r="QPX15" s="85"/>
      <c r="QPY15" s="85"/>
      <c r="QPZ15" s="85"/>
      <c r="QQA15" s="85"/>
      <c r="QQB15" s="85"/>
      <c r="QQC15" s="85"/>
      <c r="QQD15" s="85"/>
      <c r="QQE15" s="85"/>
      <c r="QQF15" s="85"/>
      <c r="QQG15" s="85"/>
      <c r="QQH15" s="85"/>
      <c r="QQI15" s="85"/>
      <c r="QQJ15" s="85"/>
      <c r="QQK15" s="85"/>
      <c r="QQL15" s="85"/>
      <c r="QQM15" s="85"/>
      <c r="QQN15" s="85"/>
      <c r="QQO15" s="85"/>
      <c r="QQP15" s="85"/>
      <c r="QQQ15" s="85"/>
      <c r="QQR15" s="85"/>
      <c r="QQS15" s="85"/>
      <c r="QQT15" s="85"/>
      <c r="QQU15" s="85"/>
      <c r="QQV15" s="85"/>
      <c r="QQW15" s="85"/>
      <c r="QQX15" s="85"/>
      <c r="QQY15" s="85"/>
      <c r="QQZ15" s="85"/>
      <c r="QRA15" s="85"/>
      <c r="QRB15" s="85"/>
      <c r="QRC15" s="85"/>
      <c r="QRD15" s="85"/>
      <c r="QRE15" s="85"/>
      <c r="QRF15" s="85"/>
      <c r="QRG15" s="85"/>
      <c r="QRH15" s="85"/>
      <c r="QRI15" s="85"/>
      <c r="QRJ15" s="85"/>
      <c r="QRK15" s="85"/>
      <c r="QRL15" s="85"/>
      <c r="QRM15" s="85"/>
      <c r="QRN15" s="85"/>
      <c r="QRO15" s="85"/>
      <c r="QRP15" s="85"/>
      <c r="QRQ15" s="85"/>
      <c r="QRR15" s="85"/>
      <c r="QRS15" s="85"/>
      <c r="QRT15" s="85"/>
      <c r="QRU15" s="85"/>
      <c r="QRV15" s="85"/>
      <c r="QRW15" s="85"/>
      <c r="QRX15" s="85"/>
      <c r="QRY15" s="85"/>
      <c r="QRZ15" s="85"/>
      <c r="QSA15" s="85"/>
      <c r="QSB15" s="85"/>
      <c r="QSC15" s="85"/>
      <c r="QSD15" s="85"/>
      <c r="QSE15" s="85"/>
      <c r="QSF15" s="85"/>
      <c r="QSG15" s="85"/>
      <c r="QSH15" s="85"/>
      <c r="QSI15" s="85"/>
      <c r="QSJ15" s="85"/>
      <c r="QSK15" s="85"/>
      <c r="QSL15" s="85"/>
      <c r="QSM15" s="85"/>
      <c r="QSN15" s="85"/>
      <c r="QSO15" s="85"/>
      <c r="QSP15" s="85"/>
      <c r="QSQ15" s="85"/>
      <c r="QSR15" s="85"/>
      <c r="QSS15" s="85"/>
      <c r="QST15" s="85"/>
      <c r="QSU15" s="85"/>
      <c r="QSV15" s="85"/>
      <c r="QSW15" s="85"/>
      <c r="QSX15" s="85"/>
      <c r="QSY15" s="85"/>
      <c r="QSZ15" s="85"/>
      <c r="QTA15" s="85"/>
      <c r="QTB15" s="85"/>
      <c r="QTC15" s="85"/>
      <c r="QTD15" s="85"/>
      <c r="QTE15" s="85"/>
      <c r="QTF15" s="85"/>
      <c r="QTG15" s="85"/>
      <c r="QTH15" s="85"/>
      <c r="QTI15" s="85"/>
      <c r="QTJ15" s="85"/>
      <c r="QTK15" s="85"/>
      <c r="QTL15" s="85"/>
      <c r="QTM15" s="85"/>
      <c r="QTN15" s="85"/>
      <c r="QTO15" s="85"/>
      <c r="QTP15" s="85"/>
      <c r="QTQ15" s="85"/>
      <c r="QTR15" s="85"/>
      <c r="QTS15" s="85"/>
      <c r="QTT15" s="85"/>
      <c r="QTU15" s="85"/>
      <c r="QTV15" s="85"/>
      <c r="QTW15" s="85"/>
      <c r="QTX15" s="85"/>
      <c r="QTY15" s="85"/>
      <c r="QTZ15" s="85"/>
      <c r="QUA15" s="85"/>
      <c r="QUB15" s="85"/>
      <c r="QUC15" s="85"/>
      <c r="QUD15" s="85"/>
      <c r="QUE15" s="85"/>
      <c r="QUF15" s="85"/>
      <c r="QUG15" s="85"/>
      <c r="QUH15" s="85"/>
      <c r="QUI15" s="85"/>
      <c r="QUJ15" s="85"/>
      <c r="QUK15" s="85"/>
      <c r="QUL15" s="85"/>
      <c r="QUM15" s="85"/>
      <c r="QUN15" s="85"/>
      <c r="QUO15" s="85"/>
      <c r="QUP15" s="85"/>
      <c r="QUQ15" s="85"/>
      <c r="QUR15" s="85"/>
      <c r="QUS15" s="85"/>
      <c r="QUT15" s="85"/>
      <c r="QUU15" s="85"/>
      <c r="QUV15" s="85"/>
      <c r="QUW15" s="85"/>
      <c r="QUX15" s="85"/>
      <c r="QUY15" s="85"/>
      <c r="QUZ15" s="85"/>
      <c r="QVA15" s="85"/>
      <c r="QVB15" s="85"/>
      <c r="QVC15" s="85"/>
      <c r="QVD15" s="85"/>
      <c r="QVE15" s="85"/>
      <c r="QVF15" s="85"/>
      <c r="QVG15" s="85"/>
      <c r="QVH15" s="85"/>
      <c r="QVI15" s="85"/>
      <c r="QVJ15" s="85"/>
      <c r="QVK15" s="85"/>
      <c r="QVL15" s="85"/>
      <c r="QVM15" s="85"/>
      <c r="QVN15" s="85"/>
      <c r="QVO15" s="85"/>
      <c r="QVP15" s="85"/>
      <c r="QVQ15" s="85"/>
      <c r="QVR15" s="85"/>
      <c r="QVS15" s="85"/>
      <c r="QVT15" s="85"/>
      <c r="QVU15" s="85"/>
      <c r="QVV15" s="85"/>
      <c r="QVW15" s="85"/>
      <c r="QVX15" s="85"/>
      <c r="QVY15" s="85"/>
      <c r="QVZ15" s="85"/>
      <c r="QWA15" s="85"/>
      <c r="QWB15" s="85"/>
      <c r="QWC15" s="85"/>
      <c r="QWD15" s="85"/>
      <c r="QWE15" s="85"/>
      <c r="QWF15" s="85"/>
      <c r="QWG15" s="85"/>
      <c r="QWH15" s="85"/>
      <c r="QWI15" s="85"/>
      <c r="QWJ15" s="85"/>
      <c r="QWK15" s="85"/>
      <c r="QWL15" s="85"/>
      <c r="QWM15" s="85"/>
      <c r="QWN15" s="85"/>
      <c r="QWO15" s="85"/>
      <c r="QWP15" s="85"/>
      <c r="QWQ15" s="85"/>
      <c r="QWR15" s="85"/>
      <c r="QWS15" s="85"/>
      <c r="QWT15" s="85"/>
      <c r="QWU15" s="85"/>
      <c r="QWV15" s="85"/>
      <c r="QWW15" s="85"/>
      <c r="QWX15" s="85"/>
      <c r="QWY15" s="85"/>
      <c r="QWZ15" s="85"/>
      <c r="QXA15" s="85"/>
      <c r="QXB15" s="85"/>
      <c r="QXC15" s="85"/>
      <c r="QXD15" s="85"/>
      <c r="QXE15" s="85"/>
      <c r="QXF15" s="85"/>
      <c r="QXG15" s="85"/>
      <c r="QXH15" s="85"/>
      <c r="QXI15" s="85"/>
      <c r="QXJ15" s="85"/>
      <c r="QXK15" s="85"/>
      <c r="QXL15" s="85"/>
      <c r="QXM15" s="85"/>
      <c r="QXN15" s="85"/>
      <c r="QXO15" s="85"/>
      <c r="QXP15" s="85"/>
      <c r="QXQ15" s="85"/>
      <c r="QXR15" s="85"/>
      <c r="QXS15" s="85"/>
      <c r="QXT15" s="85"/>
      <c r="QXU15" s="85"/>
      <c r="QXV15" s="85"/>
      <c r="QXW15" s="85"/>
      <c r="QXX15" s="85"/>
      <c r="QXY15" s="85"/>
      <c r="QXZ15" s="85"/>
      <c r="QYA15" s="85"/>
      <c r="QYB15" s="85"/>
      <c r="QYC15" s="85"/>
      <c r="QYD15" s="85"/>
      <c r="QYE15" s="85"/>
      <c r="QYF15" s="85"/>
      <c r="QYG15" s="85"/>
      <c r="QYH15" s="85"/>
      <c r="QYI15" s="85"/>
      <c r="QYJ15" s="85"/>
      <c r="QYK15" s="85"/>
      <c r="QYL15" s="85"/>
      <c r="QYM15" s="85"/>
      <c r="QYN15" s="85"/>
      <c r="QYO15" s="85"/>
      <c r="QYP15" s="85"/>
      <c r="QYQ15" s="85"/>
      <c r="QYR15" s="85"/>
      <c r="QYS15" s="85"/>
      <c r="QYT15" s="85"/>
      <c r="QYU15" s="85"/>
      <c r="QYV15" s="85"/>
      <c r="QYW15" s="85"/>
      <c r="QYX15" s="85"/>
      <c r="QYY15" s="85"/>
      <c r="QYZ15" s="85"/>
      <c r="QZA15" s="85"/>
      <c r="QZB15" s="85"/>
      <c r="QZC15" s="85"/>
      <c r="QZD15" s="85"/>
      <c r="QZE15" s="85"/>
      <c r="QZF15" s="85"/>
      <c r="QZG15" s="85"/>
      <c r="QZH15" s="85"/>
      <c r="QZI15" s="85"/>
      <c r="QZJ15" s="85"/>
      <c r="QZK15" s="85"/>
      <c r="QZL15" s="85"/>
      <c r="QZM15" s="85"/>
      <c r="QZN15" s="85"/>
      <c r="QZO15" s="85"/>
      <c r="QZP15" s="85"/>
      <c r="QZQ15" s="85"/>
      <c r="QZR15" s="85"/>
      <c r="QZS15" s="85"/>
      <c r="QZT15" s="85"/>
      <c r="QZU15" s="85"/>
      <c r="QZV15" s="85"/>
      <c r="QZW15" s="85"/>
      <c r="QZX15" s="85"/>
      <c r="QZY15" s="85"/>
      <c r="QZZ15" s="85"/>
      <c r="RAA15" s="85"/>
      <c r="RAB15" s="85"/>
      <c r="RAC15" s="85"/>
      <c r="RAD15" s="85"/>
      <c r="RAE15" s="85"/>
      <c r="RAF15" s="85"/>
      <c r="RAG15" s="85"/>
      <c r="RAH15" s="85"/>
      <c r="RAI15" s="85"/>
      <c r="RAJ15" s="85"/>
      <c r="RAK15" s="85"/>
      <c r="RAL15" s="85"/>
      <c r="RAM15" s="85"/>
      <c r="RAN15" s="85"/>
      <c r="RAO15" s="85"/>
      <c r="RAP15" s="85"/>
      <c r="RAQ15" s="85"/>
      <c r="RAR15" s="85"/>
      <c r="RAS15" s="85"/>
      <c r="RAT15" s="85"/>
      <c r="RAU15" s="85"/>
      <c r="RAV15" s="85"/>
      <c r="RAW15" s="85"/>
      <c r="RAX15" s="85"/>
      <c r="RAY15" s="85"/>
      <c r="RAZ15" s="85"/>
      <c r="RBA15" s="85"/>
      <c r="RBB15" s="85"/>
      <c r="RBC15" s="85"/>
      <c r="RBD15" s="85"/>
      <c r="RBE15" s="85"/>
      <c r="RBF15" s="85"/>
      <c r="RBG15" s="85"/>
      <c r="RBH15" s="85"/>
      <c r="RBI15" s="85"/>
      <c r="RBJ15" s="85"/>
      <c r="RBK15" s="85"/>
      <c r="RBL15" s="85"/>
      <c r="RBM15" s="85"/>
      <c r="RBN15" s="85"/>
      <c r="RBO15" s="85"/>
      <c r="RBP15" s="85"/>
      <c r="RBQ15" s="85"/>
      <c r="RBR15" s="85"/>
      <c r="RBS15" s="85"/>
      <c r="RBT15" s="85"/>
      <c r="RBU15" s="85"/>
      <c r="RBV15" s="85"/>
      <c r="RBW15" s="85"/>
      <c r="RBX15" s="85"/>
      <c r="RBY15" s="85"/>
      <c r="RBZ15" s="85"/>
      <c r="RCA15" s="85"/>
      <c r="RCB15" s="85"/>
      <c r="RCC15" s="85"/>
      <c r="RCD15" s="85"/>
      <c r="RCE15" s="85"/>
      <c r="RCF15" s="85"/>
      <c r="RCG15" s="85"/>
      <c r="RCH15" s="85"/>
      <c r="RCI15" s="85"/>
      <c r="RCJ15" s="85"/>
      <c r="RCK15" s="85"/>
      <c r="RCL15" s="85"/>
      <c r="RCM15" s="85"/>
      <c r="RCN15" s="85"/>
      <c r="RCO15" s="85"/>
      <c r="RCP15" s="85"/>
      <c r="RCQ15" s="85"/>
      <c r="RCR15" s="85"/>
      <c r="RCS15" s="85"/>
      <c r="RCT15" s="85"/>
      <c r="RCU15" s="85"/>
      <c r="RCV15" s="85"/>
      <c r="RCW15" s="85"/>
      <c r="RCX15" s="85"/>
      <c r="RCY15" s="85"/>
      <c r="RCZ15" s="85"/>
      <c r="RDA15" s="85"/>
      <c r="RDB15" s="85"/>
      <c r="RDC15" s="85"/>
      <c r="RDD15" s="85"/>
      <c r="RDE15" s="85"/>
      <c r="RDF15" s="85"/>
      <c r="RDG15" s="85"/>
      <c r="RDH15" s="85"/>
      <c r="RDI15" s="85"/>
      <c r="RDJ15" s="85"/>
      <c r="RDK15" s="85"/>
      <c r="RDL15" s="85"/>
      <c r="RDM15" s="85"/>
      <c r="RDN15" s="85"/>
      <c r="RDO15" s="85"/>
      <c r="RDP15" s="85"/>
      <c r="RDQ15" s="85"/>
      <c r="RDR15" s="85"/>
      <c r="RDS15" s="85"/>
      <c r="RDT15" s="85"/>
      <c r="RDU15" s="85"/>
      <c r="RDV15" s="85"/>
      <c r="RDW15" s="85"/>
      <c r="RDX15" s="85"/>
      <c r="RDY15" s="85"/>
      <c r="RDZ15" s="85"/>
      <c r="REA15" s="85"/>
      <c r="REB15" s="85"/>
      <c r="REC15" s="85"/>
      <c r="RED15" s="85"/>
      <c r="REE15" s="85"/>
      <c r="REF15" s="85"/>
      <c r="REG15" s="85"/>
      <c r="REH15" s="85"/>
      <c r="REI15" s="85"/>
      <c r="REJ15" s="85"/>
      <c r="REK15" s="85"/>
      <c r="REL15" s="85"/>
      <c r="REM15" s="85"/>
      <c r="REN15" s="85"/>
      <c r="REO15" s="85"/>
      <c r="REP15" s="85"/>
      <c r="REQ15" s="85"/>
      <c r="RER15" s="85"/>
      <c r="RES15" s="85"/>
      <c r="RET15" s="85"/>
      <c r="REU15" s="85"/>
      <c r="REV15" s="85"/>
      <c r="REW15" s="85"/>
      <c r="REX15" s="85"/>
      <c r="REY15" s="85"/>
      <c r="REZ15" s="85"/>
      <c r="RFA15" s="85"/>
      <c r="RFB15" s="85"/>
      <c r="RFC15" s="85"/>
      <c r="RFD15" s="85"/>
      <c r="RFE15" s="85"/>
      <c r="RFF15" s="85"/>
      <c r="RFG15" s="85"/>
      <c r="RFH15" s="85"/>
      <c r="RFI15" s="85"/>
      <c r="RFJ15" s="85"/>
      <c r="RFK15" s="85"/>
      <c r="RFL15" s="85"/>
      <c r="RFM15" s="85"/>
      <c r="RFN15" s="85"/>
      <c r="RFO15" s="85"/>
      <c r="RFP15" s="85"/>
      <c r="RFQ15" s="85"/>
      <c r="RFR15" s="85"/>
      <c r="RFS15" s="85"/>
      <c r="RFT15" s="85"/>
      <c r="RFU15" s="85"/>
      <c r="RFV15" s="85"/>
      <c r="RFW15" s="85"/>
      <c r="RFX15" s="85"/>
      <c r="RFY15" s="85"/>
      <c r="RFZ15" s="85"/>
      <c r="RGA15" s="85"/>
      <c r="RGB15" s="85"/>
      <c r="RGC15" s="85"/>
      <c r="RGD15" s="85"/>
      <c r="RGE15" s="85"/>
      <c r="RGF15" s="85"/>
      <c r="RGG15" s="85"/>
      <c r="RGH15" s="85"/>
      <c r="RGI15" s="85"/>
      <c r="RGJ15" s="85"/>
      <c r="RGK15" s="85"/>
      <c r="RGL15" s="85"/>
      <c r="RGM15" s="85"/>
      <c r="RGN15" s="85"/>
      <c r="RGO15" s="85"/>
      <c r="RGP15" s="85"/>
      <c r="RGQ15" s="85"/>
      <c r="RGR15" s="85"/>
      <c r="RGS15" s="85"/>
      <c r="RGT15" s="85"/>
      <c r="RGU15" s="85"/>
      <c r="RGV15" s="85"/>
      <c r="RGW15" s="85"/>
      <c r="RGX15" s="85"/>
      <c r="RGY15" s="85"/>
      <c r="RGZ15" s="85"/>
      <c r="RHA15" s="85"/>
      <c r="RHB15" s="85"/>
      <c r="RHC15" s="85"/>
      <c r="RHD15" s="85"/>
      <c r="RHE15" s="85"/>
      <c r="RHF15" s="85"/>
      <c r="RHG15" s="85"/>
      <c r="RHH15" s="85"/>
      <c r="RHI15" s="85"/>
      <c r="RHJ15" s="85"/>
      <c r="RHK15" s="85"/>
      <c r="RHL15" s="85"/>
      <c r="RHM15" s="85"/>
      <c r="RHN15" s="85"/>
      <c r="RHO15" s="85"/>
      <c r="RHP15" s="85"/>
      <c r="RHQ15" s="85"/>
      <c r="RHR15" s="85"/>
      <c r="RHS15" s="85"/>
      <c r="RHT15" s="85"/>
      <c r="RHU15" s="85"/>
      <c r="RHV15" s="85"/>
      <c r="RHW15" s="85"/>
      <c r="RHX15" s="85"/>
      <c r="RHY15" s="85"/>
      <c r="RHZ15" s="85"/>
      <c r="RIA15" s="85"/>
      <c r="RIB15" s="85"/>
      <c r="RIC15" s="85"/>
      <c r="RID15" s="85"/>
      <c r="RIE15" s="85"/>
      <c r="RIF15" s="85"/>
      <c r="RIG15" s="85"/>
      <c r="RIH15" s="85"/>
      <c r="RII15" s="85"/>
      <c r="RIJ15" s="85"/>
      <c r="RIK15" s="85"/>
      <c r="RIL15" s="85"/>
      <c r="RIM15" s="85"/>
      <c r="RIN15" s="85"/>
      <c r="RIO15" s="85"/>
      <c r="RIP15" s="85"/>
      <c r="RIQ15" s="85"/>
      <c r="RIR15" s="85"/>
      <c r="RIS15" s="85"/>
      <c r="RIT15" s="85"/>
      <c r="RIU15" s="85"/>
      <c r="RIV15" s="85"/>
      <c r="RIW15" s="85"/>
      <c r="RIX15" s="85"/>
      <c r="RIY15" s="85"/>
      <c r="RIZ15" s="85"/>
      <c r="RJA15" s="85"/>
      <c r="RJB15" s="85"/>
      <c r="RJC15" s="85"/>
      <c r="RJD15" s="85"/>
      <c r="RJE15" s="85"/>
      <c r="RJF15" s="85"/>
      <c r="RJG15" s="85"/>
      <c r="RJH15" s="85"/>
      <c r="RJI15" s="85"/>
      <c r="RJJ15" s="85"/>
      <c r="RJK15" s="85"/>
      <c r="RJL15" s="85"/>
      <c r="RJM15" s="85"/>
      <c r="RJN15" s="85"/>
      <c r="RJO15" s="85"/>
      <c r="RJP15" s="85"/>
      <c r="RJQ15" s="85"/>
      <c r="RJR15" s="85"/>
      <c r="RJS15" s="85"/>
      <c r="RJT15" s="85"/>
      <c r="RJU15" s="85"/>
      <c r="RJV15" s="85"/>
      <c r="RJW15" s="85"/>
      <c r="RJX15" s="85"/>
      <c r="RJY15" s="85"/>
      <c r="RJZ15" s="85"/>
      <c r="RKA15" s="85"/>
      <c r="RKB15" s="85"/>
      <c r="RKC15" s="85"/>
      <c r="RKD15" s="85"/>
      <c r="RKE15" s="85"/>
      <c r="RKF15" s="85"/>
      <c r="RKG15" s="85"/>
      <c r="RKH15" s="85"/>
      <c r="RKI15" s="85"/>
      <c r="RKJ15" s="85"/>
      <c r="RKK15" s="85"/>
      <c r="RKL15" s="85"/>
      <c r="RKM15" s="85"/>
      <c r="RKN15" s="85"/>
      <c r="RKO15" s="85"/>
      <c r="RKP15" s="85"/>
      <c r="RKQ15" s="85"/>
      <c r="RKR15" s="85"/>
      <c r="RKS15" s="85"/>
      <c r="RKT15" s="85"/>
      <c r="RKU15" s="85"/>
      <c r="RKV15" s="85"/>
      <c r="RKW15" s="85"/>
      <c r="RKX15" s="85"/>
      <c r="RKY15" s="85"/>
      <c r="RKZ15" s="85"/>
      <c r="RLA15" s="85"/>
      <c r="RLB15" s="85"/>
      <c r="RLC15" s="85"/>
      <c r="RLD15" s="85"/>
      <c r="RLE15" s="85"/>
      <c r="RLF15" s="85"/>
      <c r="RLG15" s="85"/>
      <c r="RLH15" s="85"/>
      <c r="RLI15" s="85"/>
      <c r="RLJ15" s="85"/>
      <c r="RLK15" s="85"/>
      <c r="RLL15" s="85"/>
      <c r="RLM15" s="85"/>
      <c r="RLN15" s="85"/>
      <c r="RLO15" s="85"/>
      <c r="RLP15" s="85"/>
      <c r="RLQ15" s="85"/>
      <c r="RLR15" s="85"/>
      <c r="RLS15" s="85"/>
      <c r="RLT15" s="85"/>
      <c r="RLU15" s="85"/>
      <c r="RLV15" s="85"/>
      <c r="RLW15" s="85"/>
      <c r="RLX15" s="85"/>
      <c r="RLY15" s="85"/>
      <c r="RLZ15" s="85"/>
      <c r="RMA15" s="85"/>
      <c r="RMB15" s="85"/>
      <c r="RMC15" s="85"/>
      <c r="RMD15" s="85"/>
      <c r="RME15" s="85"/>
      <c r="RMF15" s="85"/>
      <c r="RMG15" s="85"/>
      <c r="RMH15" s="85"/>
      <c r="RMI15" s="85"/>
      <c r="RMJ15" s="85"/>
      <c r="RMK15" s="85"/>
      <c r="RML15" s="85"/>
      <c r="RMM15" s="85"/>
      <c r="RMN15" s="85"/>
      <c r="RMO15" s="85"/>
      <c r="RMP15" s="85"/>
      <c r="RMQ15" s="85"/>
      <c r="RMR15" s="85"/>
      <c r="RMS15" s="85"/>
      <c r="RMT15" s="85"/>
      <c r="RMU15" s="85"/>
      <c r="RMV15" s="85"/>
      <c r="RMW15" s="85"/>
      <c r="RMX15" s="85"/>
      <c r="RMY15" s="85"/>
      <c r="RMZ15" s="85"/>
      <c r="RNA15" s="85"/>
      <c r="RNB15" s="85"/>
      <c r="RNC15" s="85"/>
      <c r="RND15" s="85"/>
      <c r="RNE15" s="85"/>
      <c r="RNF15" s="85"/>
      <c r="RNG15" s="85"/>
      <c r="RNH15" s="85"/>
      <c r="RNI15" s="85"/>
      <c r="RNJ15" s="85"/>
      <c r="RNK15" s="85"/>
      <c r="RNL15" s="85"/>
      <c r="RNM15" s="85"/>
      <c r="RNN15" s="85"/>
      <c r="RNO15" s="85"/>
      <c r="RNP15" s="85"/>
      <c r="RNQ15" s="85"/>
      <c r="RNR15" s="85"/>
      <c r="RNS15" s="85"/>
      <c r="RNT15" s="85"/>
      <c r="RNU15" s="85"/>
      <c r="RNV15" s="85"/>
      <c r="RNW15" s="85"/>
      <c r="RNX15" s="85"/>
      <c r="RNY15" s="85"/>
      <c r="RNZ15" s="85"/>
      <c r="ROA15" s="85"/>
      <c r="ROB15" s="85"/>
      <c r="ROC15" s="85"/>
      <c r="ROD15" s="85"/>
      <c r="ROE15" s="85"/>
      <c r="ROF15" s="85"/>
      <c r="ROG15" s="85"/>
      <c r="ROH15" s="85"/>
      <c r="ROI15" s="85"/>
      <c r="ROJ15" s="85"/>
      <c r="ROK15" s="85"/>
      <c r="ROL15" s="85"/>
      <c r="ROM15" s="85"/>
      <c r="RON15" s="85"/>
      <c r="ROO15" s="85"/>
      <c r="ROP15" s="85"/>
      <c r="ROQ15" s="85"/>
      <c r="ROR15" s="85"/>
      <c r="ROS15" s="85"/>
      <c r="ROT15" s="85"/>
      <c r="ROU15" s="85"/>
      <c r="ROV15" s="85"/>
      <c r="ROW15" s="85"/>
      <c r="ROX15" s="85"/>
      <c r="ROY15" s="85"/>
      <c r="ROZ15" s="85"/>
      <c r="RPA15" s="85"/>
      <c r="RPB15" s="85"/>
      <c r="RPC15" s="85"/>
      <c r="RPD15" s="85"/>
      <c r="RPE15" s="85"/>
      <c r="RPF15" s="85"/>
      <c r="RPG15" s="85"/>
      <c r="RPH15" s="85"/>
      <c r="RPI15" s="85"/>
      <c r="RPJ15" s="85"/>
      <c r="RPK15" s="85"/>
      <c r="RPL15" s="85"/>
      <c r="RPM15" s="85"/>
      <c r="RPN15" s="85"/>
      <c r="RPO15" s="85"/>
      <c r="RPP15" s="85"/>
      <c r="RPQ15" s="85"/>
      <c r="RPR15" s="85"/>
      <c r="RPS15" s="85"/>
      <c r="RPT15" s="85"/>
      <c r="RPU15" s="85"/>
      <c r="RPV15" s="85"/>
      <c r="RPW15" s="85"/>
      <c r="RPX15" s="85"/>
      <c r="RPY15" s="85"/>
      <c r="RPZ15" s="85"/>
      <c r="RQA15" s="85"/>
      <c r="RQB15" s="85"/>
      <c r="RQC15" s="85"/>
      <c r="RQD15" s="85"/>
      <c r="RQE15" s="85"/>
      <c r="RQF15" s="85"/>
      <c r="RQG15" s="85"/>
      <c r="RQH15" s="85"/>
      <c r="RQI15" s="85"/>
      <c r="RQJ15" s="85"/>
      <c r="RQK15" s="85"/>
      <c r="RQL15" s="85"/>
      <c r="RQM15" s="85"/>
      <c r="RQN15" s="85"/>
      <c r="RQO15" s="85"/>
      <c r="RQP15" s="85"/>
      <c r="RQQ15" s="85"/>
      <c r="RQR15" s="85"/>
      <c r="RQS15" s="85"/>
      <c r="RQT15" s="85"/>
      <c r="RQU15" s="85"/>
      <c r="RQV15" s="85"/>
      <c r="RQW15" s="85"/>
      <c r="RQX15" s="85"/>
      <c r="RQY15" s="85"/>
      <c r="RQZ15" s="85"/>
      <c r="RRA15" s="85"/>
      <c r="RRB15" s="85"/>
      <c r="RRC15" s="85"/>
      <c r="RRD15" s="85"/>
      <c r="RRE15" s="85"/>
      <c r="RRF15" s="85"/>
      <c r="RRG15" s="85"/>
      <c r="RRH15" s="85"/>
      <c r="RRI15" s="85"/>
      <c r="RRJ15" s="85"/>
      <c r="RRK15" s="85"/>
      <c r="RRL15" s="85"/>
      <c r="RRM15" s="85"/>
      <c r="RRN15" s="85"/>
      <c r="RRO15" s="85"/>
      <c r="RRP15" s="85"/>
      <c r="RRQ15" s="85"/>
      <c r="RRR15" s="85"/>
      <c r="RRS15" s="85"/>
      <c r="RRT15" s="85"/>
      <c r="RRU15" s="85"/>
      <c r="RRV15" s="85"/>
      <c r="RRW15" s="85"/>
      <c r="RRX15" s="85"/>
      <c r="RRY15" s="85"/>
      <c r="RRZ15" s="85"/>
      <c r="RSA15" s="85"/>
      <c r="RSB15" s="85"/>
      <c r="RSC15" s="85"/>
      <c r="RSD15" s="85"/>
      <c r="RSE15" s="85"/>
      <c r="RSF15" s="85"/>
      <c r="RSG15" s="85"/>
      <c r="RSH15" s="85"/>
      <c r="RSI15" s="85"/>
      <c r="RSJ15" s="85"/>
      <c r="RSK15" s="85"/>
      <c r="RSL15" s="85"/>
      <c r="RSM15" s="85"/>
      <c r="RSN15" s="85"/>
      <c r="RSO15" s="85"/>
      <c r="RSP15" s="85"/>
      <c r="RSQ15" s="85"/>
      <c r="RSR15" s="85"/>
      <c r="RSS15" s="85"/>
      <c r="RST15" s="85"/>
      <c r="RSU15" s="85"/>
      <c r="RSV15" s="85"/>
      <c r="RSW15" s="85"/>
      <c r="RSX15" s="85"/>
      <c r="RSY15" s="85"/>
      <c r="RSZ15" s="85"/>
      <c r="RTA15" s="85"/>
      <c r="RTB15" s="85"/>
      <c r="RTC15" s="85"/>
      <c r="RTD15" s="85"/>
      <c r="RTE15" s="85"/>
      <c r="RTF15" s="85"/>
      <c r="RTG15" s="85"/>
      <c r="RTH15" s="85"/>
      <c r="RTI15" s="85"/>
      <c r="RTJ15" s="85"/>
      <c r="RTK15" s="85"/>
      <c r="RTL15" s="85"/>
      <c r="RTM15" s="85"/>
      <c r="RTN15" s="85"/>
      <c r="RTO15" s="85"/>
      <c r="RTP15" s="85"/>
      <c r="RTQ15" s="85"/>
      <c r="RTR15" s="85"/>
      <c r="RTS15" s="85"/>
      <c r="RTT15" s="85"/>
      <c r="RTU15" s="85"/>
      <c r="RTV15" s="85"/>
      <c r="RTW15" s="85"/>
      <c r="RTX15" s="85"/>
      <c r="RTY15" s="85"/>
      <c r="RTZ15" s="85"/>
      <c r="RUA15" s="85"/>
      <c r="RUB15" s="85"/>
      <c r="RUC15" s="85"/>
      <c r="RUD15" s="85"/>
      <c r="RUE15" s="85"/>
      <c r="RUF15" s="85"/>
      <c r="RUG15" s="85"/>
      <c r="RUH15" s="85"/>
      <c r="RUI15" s="85"/>
      <c r="RUJ15" s="85"/>
      <c r="RUK15" s="85"/>
      <c r="RUL15" s="85"/>
      <c r="RUM15" s="85"/>
      <c r="RUN15" s="85"/>
      <c r="RUO15" s="85"/>
      <c r="RUP15" s="85"/>
      <c r="RUQ15" s="85"/>
      <c r="RUR15" s="85"/>
      <c r="RUS15" s="85"/>
      <c r="RUT15" s="85"/>
      <c r="RUU15" s="85"/>
      <c r="RUV15" s="85"/>
      <c r="RUW15" s="85"/>
      <c r="RUX15" s="85"/>
      <c r="RUY15" s="85"/>
      <c r="RUZ15" s="85"/>
      <c r="RVA15" s="85"/>
      <c r="RVB15" s="85"/>
      <c r="RVC15" s="85"/>
      <c r="RVD15" s="85"/>
      <c r="RVE15" s="85"/>
      <c r="RVF15" s="85"/>
      <c r="RVG15" s="85"/>
      <c r="RVH15" s="85"/>
      <c r="RVI15" s="85"/>
      <c r="RVJ15" s="85"/>
      <c r="RVK15" s="85"/>
      <c r="RVL15" s="85"/>
      <c r="RVM15" s="85"/>
      <c r="RVN15" s="85"/>
      <c r="RVO15" s="85"/>
      <c r="RVP15" s="85"/>
      <c r="RVQ15" s="85"/>
      <c r="RVR15" s="85"/>
      <c r="RVS15" s="85"/>
      <c r="RVT15" s="85"/>
      <c r="RVU15" s="85"/>
      <c r="RVV15" s="85"/>
      <c r="RVW15" s="85"/>
      <c r="RVX15" s="85"/>
      <c r="RVY15" s="85"/>
      <c r="RVZ15" s="85"/>
      <c r="RWA15" s="85"/>
      <c r="RWB15" s="85"/>
      <c r="RWC15" s="85"/>
      <c r="RWD15" s="85"/>
      <c r="RWE15" s="85"/>
      <c r="RWF15" s="85"/>
      <c r="RWG15" s="85"/>
      <c r="RWH15" s="85"/>
      <c r="RWI15" s="85"/>
      <c r="RWJ15" s="85"/>
      <c r="RWK15" s="85"/>
      <c r="RWL15" s="85"/>
      <c r="RWM15" s="85"/>
      <c r="RWN15" s="85"/>
      <c r="RWO15" s="85"/>
      <c r="RWP15" s="85"/>
      <c r="RWQ15" s="85"/>
      <c r="RWR15" s="85"/>
      <c r="RWS15" s="85"/>
      <c r="RWT15" s="85"/>
      <c r="RWU15" s="85"/>
      <c r="RWV15" s="85"/>
      <c r="RWW15" s="85"/>
      <c r="RWX15" s="85"/>
      <c r="RWY15" s="85"/>
      <c r="RWZ15" s="85"/>
      <c r="RXA15" s="85"/>
      <c r="RXB15" s="85"/>
      <c r="RXC15" s="85"/>
      <c r="RXD15" s="85"/>
      <c r="RXE15" s="85"/>
      <c r="RXF15" s="85"/>
      <c r="RXG15" s="85"/>
      <c r="RXH15" s="85"/>
      <c r="RXI15" s="85"/>
      <c r="RXJ15" s="85"/>
      <c r="RXK15" s="85"/>
      <c r="RXL15" s="85"/>
      <c r="RXM15" s="85"/>
      <c r="RXN15" s="85"/>
      <c r="RXO15" s="85"/>
      <c r="RXP15" s="85"/>
      <c r="RXQ15" s="85"/>
      <c r="RXR15" s="85"/>
      <c r="RXS15" s="85"/>
      <c r="RXT15" s="85"/>
      <c r="RXU15" s="85"/>
      <c r="RXV15" s="85"/>
      <c r="RXW15" s="85"/>
      <c r="RXX15" s="85"/>
      <c r="RXY15" s="85"/>
      <c r="RXZ15" s="85"/>
      <c r="RYA15" s="85"/>
      <c r="RYB15" s="85"/>
      <c r="RYC15" s="85"/>
      <c r="RYD15" s="85"/>
      <c r="RYE15" s="85"/>
      <c r="RYF15" s="85"/>
      <c r="RYG15" s="85"/>
      <c r="RYH15" s="85"/>
      <c r="RYI15" s="85"/>
      <c r="RYJ15" s="85"/>
      <c r="RYK15" s="85"/>
      <c r="RYL15" s="85"/>
      <c r="RYM15" s="85"/>
      <c r="RYN15" s="85"/>
      <c r="RYO15" s="85"/>
      <c r="RYP15" s="85"/>
      <c r="RYQ15" s="85"/>
      <c r="RYR15" s="85"/>
      <c r="RYS15" s="85"/>
      <c r="RYT15" s="85"/>
      <c r="RYU15" s="85"/>
      <c r="RYV15" s="85"/>
      <c r="RYW15" s="85"/>
      <c r="RYX15" s="85"/>
      <c r="RYY15" s="85"/>
      <c r="RYZ15" s="85"/>
      <c r="RZA15" s="85"/>
      <c r="RZB15" s="85"/>
      <c r="RZC15" s="85"/>
      <c r="RZD15" s="85"/>
      <c r="RZE15" s="85"/>
      <c r="RZF15" s="85"/>
      <c r="RZG15" s="85"/>
      <c r="RZH15" s="85"/>
      <c r="RZI15" s="85"/>
      <c r="RZJ15" s="85"/>
      <c r="RZK15" s="85"/>
      <c r="RZL15" s="85"/>
      <c r="RZM15" s="85"/>
      <c r="RZN15" s="85"/>
      <c r="RZO15" s="85"/>
      <c r="RZP15" s="85"/>
      <c r="RZQ15" s="85"/>
      <c r="RZR15" s="85"/>
      <c r="RZS15" s="85"/>
      <c r="RZT15" s="85"/>
      <c r="RZU15" s="85"/>
      <c r="RZV15" s="85"/>
      <c r="RZW15" s="85"/>
      <c r="RZX15" s="85"/>
      <c r="RZY15" s="85"/>
      <c r="RZZ15" s="85"/>
      <c r="SAA15" s="85"/>
      <c r="SAB15" s="85"/>
      <c r="SAC15" s="85"/>
      <c r="SAD15" s="85"/>
      <c r="SAE15" s="85"/>
      <c r="SAF15" s="85"/>
      <c r="SAG15" s="85"/>
      <c r="SAH15" s="85"/>
      <c r="SAI15" s="85"/>
      <c r="SAJ15" s="85"/>
      <c r="SAK15" s="85"/>
      <c r="SAL15" s="85"/>
      <c r="SAM15" s="85"/>
      <c r="SAN15" s="85"/>
      <c r="SAO15" s="85"/>
      <c r="SAP15" s="85"/>
      <c r="SAQ15" s="85"/>
      <c r="SAR15" s="85"/>
      <c r="SAS15" s="85"/>
      <c r="SAT15" s="85"/>
      <c r="SAU15" s="85"/>
      <c r="SAV15" s="85"/>
      <c r="SAW15" s="85"/>
      <c r="SAX15" s="85"/>
      <c r="SAY15" s="85"/>
      <c r="SAZ15" s="85"/>
      <c r="SBA15" s="85"/>
      <c r="SBB15" s="85"/>
      <c r="SBC15" s="85"/>
      <c r="SBD15" s="85"/>
      <c r="SBE15" s="85"/>
      <c r="SBF15" s="85"/>
      <c r="SBG15" s="85"/>
      <c r="SBH15" s="85"/>
      <c r="SBI15" s="85"/>
      <c r="SBJ15" s="85"/>
      <c r="SBK15" s="85"/>
      <c r="SBL15" s="85"/>
      <c r="SBM15" s="85"/>
      <c r="SBN15" s="85"/>
      <c r="SBO15" s="85"/>
      <c r="SBP15" s="85"/>
      <c r="SBQ15" s="85"/>
      <c r="SBR15" s="85"/>
      <c r="SBS15" s="85"/>
      <c r="SBT15" s="85"/>
      <c r="SBU15" s="85"/>
      <c r="SBV15" s="85"/>
      <c r="SBW15" s="85"/>
      <c r="SBX15" s="85"/>
      <c r="SBY15" s="85"/>
      <c r="SBZ15" s="85"/>
      <c r="SCA15" s="85"/>
      <c r="SCB15" s="85"/>
      <c r="SCC15" s="85"/>
      <c r="SCD15" s="85"/>
      <c r="SCE15" s="85"/>
      <c r="SCF15" s="85"/>
      <c r="SCG15" s="85"/>
      <c r="SCH15" s="85"/>
      <c r="SCI15" s="85"/>
      <c r="SCJ15" s="85"/>
      <c r="SCK15" s="85"/>
      <c r="SCL15" s="85"/>
      <c r="SCM15" s="85"/>
      <c r="SCN15" s="85"/>
      <c r="SCO15" s="85"/>
      <c r="SCP15" s="85"/>
      <c r="SCQ15" s="85"/>
      <c r="SCR15" s="85"/>
      <c r="SCS15" s="85"/>
      <c r="SCT15" s="85"/>
      <c r="SCU15" s="85"/>
      <c r="SCV15" s="85"/>
      <c r="SCW15" s="85"/>
      <c r="SCX15" s="85"/>
      <c r="SCY15" s="85"/>
      <c r="SCZ15" s="85"/>
      <c r="SDA15" s="85"/>
      <c r="SDB15" s="85"/>
      <c r="SDC15" s="85"/>
      <c r="SDD15" s="85"/>
      <c r="SDE15" s="85"/>
      <c r="SDF15" s="85"/>
      <c r="SDG15" s="85"/>
      <c r="SDH15" s="85"/>
      <c r="SDI15" s="85"/>
      <c r="SDJ15" s="85"/>
      <c r="SDK15" s="85"/>
      <c r="SDL15" s="85"/>
      <c r="SDM15" s="85"/>
      <c r="SDN15" s="85"/>
      <c r="SDO15" s="85"/>
      <c r="SDP15" s="85"/>
      <c r="SDQ15" s="85"/>
      <c r="SDR15" s="85"/>
      <c r="SDS15" s="85"/>
      <c r="SDT15" s="85"/>
      <c r="SDU15" s="85"/>
      <c r="SDV15" s="85"/>
      <c r="SDW15" s="85"/>
      <c r="SDX15" s="85"/>
      <c r="SDY15" s="85"/>
      <c r="SDZ15" s="85"/>
      <c r="SEA15" s="85"/>
      <c r="SEB15" s="85"/>
      <c r="SEC15" s="85"/>
      <c r="SED15" s="85"/>
      <c r="SEE15" s="85"/>
      <c r="SEF15" s="85"/>
      <c r="SEG15" s="85"/>
      <c r="SEH15" s="85"/>
      <c r="SEI15" s="85"/>
      <c r="SEJ15" s="85"/>
      <c r="SEK15" s="85"/>
      <c r="SEL15" s="85"/>
      <c r="SEM15" s="85"/>
      <c r="SEN15" s="85"/>
      <c r="SEO15" s="85"/>
      <c r="SEP15" s="85"/>
      <c r="SEQ15" s="85"/>
      <c r="SER15" s="85"/>
      <c r="SES15" s="85"/>
      <c r="SET15" s="85"/>
      <c r="SEU15" s="85"/>
      <c r="SEV15" s="85"/>
      <c r="SEW15" s="85"/>
      <c r="SEX15" s="85"/>
      <c r="SEY15" s="85"/>
      <c r="SEZ15" s="85"/>
      <c r="SFA15" s="85"/>
      <c r="SFB15" s="85"/>
      <c r="SFC15" s="85"/>
      <c r="SFD15" s="85"/>
      <c r="SFE15" s="85"/>
      <c r="SFF15" s="85"/>
      <c r="SFG15" s="85"/>
      <c r="SFH15" s="85"/>
      <c r="SFI15" s="85"/>
      <c r="SFJ15" s="85"/>
      <c r="SFK15" s="85"/>
      <c r="SFL15" s="85"/>
      <c r="SFM15" s="85"/>
      <c r="SFN15" s="85"/>
      <c r="SFO15" s="85"/>
      <c r="SFP15" s="85"/>
      <c r="SFQ15" s="85"/>
      <c r="SFR15" s="85"/>
      <c r="SFS15" s="85"/>
      <c r="SFT15" s="85"/>
      <c r="SFU15" s="85"/>
      <c r="SFV15" s="85"/>
      <c r="SFW15" s="85"/>
      <c r="SFX15" s="85"/>
      <c r="SFY15" s="85"/>
      <c r="SFZ15" s="85"/>
      <c r="SGA15" s="85"/>
      <c r="SGB15" s="85"/>
      <c r="SGC15" s="85"/>
      <c r="SGD15" s="85"/>
      <c r="SGE15" s="85"/>
      <c r="SGF15" s="85"/>
      <c r="SGG15" s="85"/>
      <c r="SGH15" s="85"/>
      <c r="SGI15" s="85"/>
      <c r="SGJ15" s="85"/>
      <c r="SGK15" s="85"/>
      <c r="SGL15" s="85"/>
      <c r="SGM15" s="85"/>
      <c r="SGN15" s="85"/>
      <c r="SGO15" s="85"/>
      <c r="SGP15" s="85"/>
      <c r="SGQ15" s="85"/>
      <c r="SGR15" s="85"/>
      <c r="SGS15" s="85"/>
      <c r="SGT15" s="85"/>
      <c r="SGU15" s="85"/>
      <c r="SGV15" s="85"/>
      <c r="SGW15" s="85"/>
      <c r="SGX15" s="85"/>
      <c r="SGY15" s="85"/>
      <c r="SGZ15" s="85"/>
      <c r="SHA15" s="85"/>
      <c r="SHB15" s="85"/>
      <c r="SHC15" s="85"/>
      <c r="SHD15" s="85"/>
      <c r="SHE15" s="85"/>
      <c r="SHF15" s="85"/>
      <c r="SHG15" s="85"/>
      <c r="SHH15" s="85"/>
      <c r="SHI15" s="85"/>
      <c r="SHJ15" s="85"/>
      <c r="SHK15" s="85"/>
      <c r="SHL15" s="85"/>
      <c r="SHM15" s="85"/>
      <c r="SHN15" s="85"/>
      <c r="SHO15" s="85"/>
      <c r="SHP15" s="85"/>
      <c r="SHQ15" s="85"/>
      <c r="SHR15" s="85"/>
      <c r="SHS15" s="85"/>
      <c r="SHT15" s="85"/>
      <c r="SHU15" s="85"/>
      <c r="SHV15" s="85"/>
      <c r="SHW15" s="85"/>
      <c r="SHX15" s="85"/>
      <c r="SHY15" s="85"/>
      <c r="SHZ15" s="85"/>
      <c r="SIA15" s="85"/>
      <c r="SIB15" s="85"/>
      <c r="SIC15" s="85"/>
      <c r="SID15" s="85"/>
      <c r="SIE15" s="85"/>
      <c r="SIF15" s="85"/>
      <c r="SIG15" s="85"/>
      <c r="SIH15" s="85"/>
      <c r="SII15" s="85"/>
      <c r="SIJ15" s="85"/>
      <c r="SIK15" s="85"/>
      <c r="SIL15" s="85"/>
      <c r="SIM15" s="85"/>
      <c r="SIN15" s="85"/>
      <c r="SIO15" s="85"/>
      <c r="SIP15" s="85"/>
      <c r="SIQ15" s="85"/>
      <c r="SIR15" s="85"/>
      <c r="SIS15" s="85"/>
      <c r="SIT15" s="85"/>
      <c r="SIU15" s="85"/>
      <c r="SIV15" s="85"/>
      <c r="SIW15" s="85"/>
      <c r="SIX15" s="85"/>
      <c r="SIY15" s="85"/>
      <c r="SIZ15" s="85"/>
      <c r="SJA15" s="85"/>
      <c r="SJB15" s="85"/>
      <c r="SJC15" s="85"/>
      <c r="SJD15" s="85"/>
      <c r="SJE15" s="85"/>
      <c r="SJF15" s="85"/>
      <c r="SJG15" s="85"/>
      <c r="SJH15" s="85"/>
      <c r="SJI15" s="85"/>
      <c r="SJJ15" s="85"/>
      <c r="SJK15" s="85"/>
      <c r="SJL15" s="85"/>
      <c r="SJM15" s="85"/>
      <c r="SJN15" s="85"/>
      <c r="SJO15" s="85"/>
      <c r="SJP15" s="85"/>
      <c r="SJQ15" s="85"/>
      <c r="SJR15" s="85"/>
      <c r="SJS15" s="85"/>
      <c r="SJT15" s="85"/>
      <c r="SJU15" s="85"/>
      <c r="SJV15" s="85"/>
      <c r="SJW15" s="85"/>
      <c r="SJX15" s="85"/>
      <c r="SJY15" s="85"/>
      <c r="SJZ15" s="85"/>
      <c r="SKA15" s="85"/>
      <c r="SKB15" s="85"/>
      <c r="SKC15" s="85"/>
      <c r="SKD15" s="85"/>
      <c r="SKE15" s="85"/>
      <c r="SKF15" s="85"/>
      <c r="SKG15" s="85"/>
      <c r="SKH15" s="85"/>
      <c r="SKI15" s="85"/>
      <c r="SKJ15" s="85"/>
      <c r="SKK15" s="85"/>
      <c r="SKL15" s="85"/>
      <c r="SKM15" s="85"/>
      <c r="SKN15" s="85"/>
      <c r="SKO15" s="85"/>
      <c r="SKP15" s="85"/>
      <c r="SKQ15" s="85"/>
      <c r="SKR15" s="85"/>
      <c r="SKS15" s="85"/>
      <c r="SKT15" s="85"/>
      <c r="SKU15" s="85"/>
      <c r="SKV15" s="85"/>
      <c r="SKW15" s="85"/>
      <c r="SKX15" s="85"/>
      <c r="SKY15" s="85"/>
      <c r="SKZ15" s="85"/>
      <c r="SLA15" s="85"/>
      <c r="SLB15" s="85"/>
      <c r="SLC15" s="85"/>
      <c r="SLD15" s="85"/>
      <c r="SLE15" s="85"/>
      <c r="SLF15" s="85"/>
      <c r="SLG15" s="85"/>
      <c r="SLH15" s="85"/>
      <c r="SLI15" s="85"/>
      <c r="SLJ15" s="85"/>
      <c r="SLK15" s="85"/>
      <c r="SLL15" s="85"/>
      <c r="SLM15" s="85"/>
      <c r="SLN15" s="85"/>
      <c r="SLO15" s="85"/>
      <c r="SLP15" s="85"/>
      <c r="SLQ15" s="85"/>
      <c r="SLR15" s="85"/>
      <c r="SLS15" s="85"/>
      <c r="SLT15" s="85"/>
      <c r="SLU15" s="85"/>
      <c r="SLV15" s="85"/>
      <c r="SLW15" s="85"/>
      <c r="SLX15" s="85"/>
      <c r="SLY15" s="85"/>
      <c r="SLZ15" s="85"/>
      <c r="SMA15" s="85"/>
      <c r="SMB15" s="85"/>
      <c r="SMC15" s="85"/>
      <c r="SMD15" s="85"/>
      <c r="SME15" s="85"/>
      <c r="SMF15" s="85"/>
      <c r="SMG15" s="85"/>
      <c r="SMH15" s="85"/>
      <c r="SMI15" s="85"/>
      <c r="SMJ15" s="85"/>
      <c r="SMK15" s="85"/>
      <c r="SML15" s="85"/>
      <c r="SMM15" s="85"/>
      <c r="SMN15" s="85"/>
      <c r="SMO15" s="85"/>
      <c r="SMP15" s="85"/>
      <c r="SMQ15" s="85"/>
      <c r="SMR15" s="85"/>
      <c r="SMS15" s="85"/>
      <c r="SMT15" s="85"/>
      <c r="SMU15" s="85"/>
      <c r="SMV15" s="85"/>
      <c r="SMW15" s="85"/>
      <c r="SMX15" s="85"/>
      <c r="SMY15" s="85"/>
      <c r="SMZ15" s="85"/>
      <c r="SNA15" s="85"/>
      <c r="SNB15" s="85"/>
      <c r="SNC15" s="85"/>
      <c r="SND15" s="85"/>
      <c r="SNE15" s="85"/>
      <c r="SNF15" s="85"/>
      <c r="SNG15" s="85"/>
      <c r="SNH15" s="85"/>
      <c r="SNI15" s="85"/>
      <c r="SNJ15" s="85"/>
      <c r="SNK15" s="85"/>
      <c r="SNL15" s="85"/>
      <c r="SNM15" s="85"/>
      <c r="SNN15" s="85"/>
      <c r="SNO15" s="85"/>
      <c r="SNP15" s="85"/>
      <c r="SNQ15" s="85"/>
      <c r="SNR15" s="85"/>
      <c r="SNS15" s="85"/>
      <c r="SNT15" s="85"/>
      <c r="SNU15" s="85"/>
      <c r="SNV15" s="85"/>
      <c r="SNW15" s="85"/>
      <c r="SNX15" s="85"/>
      <c r="SNY15" s="85"/>
      <c r="SNZ15" s="85"/>
      <c r="SOA15" s="85"/>
      <c r="SOB15" s="85"/>
      <c r="SOC15" s="85"/>
      <c r="SOD15" s="85"/>
      <c r="SOE15" s="85"/>
      <c r="SOF15" s="85"/>
      <c r="SOG15" s="85"/>
      <c r="SOH15" s="85"/>
      <c r="SOI15" s="85"/>
      <c r="SOJ15" s="85"/>
      <c r="SOK15" s="85"/>
      <c r="SOL15" s="85"/>
      <c r="SOM15" s="85"/>
      <c r="SON15" s="85"/>
      <c r="SOO15" s="85"/>
      <c r="SOP15" s="85"/>
      <c r="SOQ15" s="85"/>
      <c r="SOR15" s="85"/>
      <c r="SOS15" s="85"/>
      <c r="SOT15" s="85"/>
      <c r="SOU15" s="85"/>
      <c r="SOV15" s="85"/>
      <c r="SOW15" s="85"/>
      <c r="SOX15" s="85"/>
      <c r="SOY15" s="85"/>
      <c r="SOZ15" s="85"/>
      <c r="SPA15" s="85"/>
      <c r="SPB15" s="85"/>
      <c r="SPC15" s="85"/>
      <c r="SPD15" s="85"/>
      <c r="SPE15" s="85"/>
      <c r="SPF15" s="85"/>
      <c r="SPG15" s="85"/>
      <c r="SPH15" s="85"/>
      <c r="SPI15" s="85"/>
      <c r="SPJ15" s="85"/>
      <c r="SPK15" s="85"/>
      <c r="SPL15" s="85"/>
      <c r="SPM15" s="85"/>
      <c r="SPN15" s="85"/>
      <c r="SPO15" s="85"/>
      <c r="SPP15" s="85"/>
      <c r="SPQ15" s="85"/>
      <c r="SPR15" s="85"/>
      <c r="SPS15" s="85"/>
      <c r="SPT15" s="85"/>
      <c r="SPU15" s="85"/>
      <c r="SPV15" s="85"/>
      <c r="SPW15" s="85"/>
      <c r="SPX15" s="85"/>
      <c r="SPY15" s="85"/>
      <c r="SPZ15" s="85"/>
      <c r="SQA15" s="85"/>
      <c r="SQB15" s="85"/>
      <c r="SQC15" s="85"/>
      <c r="SQD15" s="85"/>
      <c r="SQE15" s="85"/>
      <c r="SQF15" s="85"/>
      <c r="SQG15" s="85"/>
      <c r="SQH15" s="85"/>
      <c r="SQI15" s="85"/>
      <c r="SQJ15" s="85"/>
      <c r="SQK15" s="85"/>
      <c r="SQL15" s="85"/>
      <c r="SQM15" s="85"/>
      <c r="SQN15" s="85"/>
      <c r="SQO15" s="85"/>
      <c r="SQP15" s="85"/>
      <c r="SQQ15" s="85"/>
      <c r="SQR15" s="85"/>
      <c r="SQS15" s="85"/>
      <c r="SQT15" s="85"/>
      <c r="SQU15" s="85"/>
      <c r="SQV15" s="85"/>
      <c r="SQW15" s="85"/>
      <c r="SQX15" s="85"/>
      <c r="SQY15" s="85"/>
      <c r="SQZ15" s="85"/>
      <c r="SRA15" s="85"/>
      <c r="SRB15" s="85"/>
      <c r="SRC15" s="85"/>
      <c r="SRD15" s="85"/>
      <c r="SRE15" s="85"/>
      <c r="SRF15" s="85"/>
      <c r="SRG15" s="85"/>
      <c r="SRH15" s="85"/>
      <c r="SRI15" s="85"/>
      <c r="SRJ15" s="85"/>
      <c r="SRK15" s="85"/>
      <c r="SRL15" s="85"/>
      <c r="SRM15" s="85"/>
      <c r="SRN15" s="85"/>
      <c r="SRO15" s="85"/>
      <c r="SRP15" s="85"/>
      <c r="SRQ15" s="85"/>
      <c r="SRR15" s="85"/>
      <c r="SRS15" s="85"/>
      <c r="SRT15" s="85"/>
      <c r="SRU15" s="85"/>
      <c r="SRV15" s="85"/>
      <c r="SRW15" s="85"/>
      <c r="SRX15" s="85"/>
      <c r="SRY15" s="85"/>
      <c r="SRZ15" s="85"/>
      <c r="SSA15" s="85"/>
      <c r="SSB15" s="85"/>
      <c r="SSC15" s="85"/>
      <c r="SSD15" s="85"/>
      <c r="SSE15" s="85"/>
      <c r="SSF15" s="85"/>
      <c r="SSG15" s="85"/>
      <c r="SSH15" s="85"/>
      <c r="SSI15" s="85"/>
      <c r="SSJ15" s="85"/>
      <c r="SSK15" s="85"/>
      <c r="SSL15" s="85"/>
      <c r="SSM15" s="85"/>
      <c r="SSN15" s="85"/>
      <c r="SSO15" s="85"/>
      <c r="SSP15" s="85"/>
      <c r="SSQ15" s="85"/>
      <c r="SSR15" s="85"/>
      <c r="SSS15" s="85"/>
      <c r="SST15" s="85"/>
      <c r="SSU15" s="85"/>
      <c r="SSV15" s="85"/>
      <c r="SSW15" s="85"/>
      <c r="SSX15" s="85"/>
      <c r="SSY15" s="85"/>
      <c r="SSZ15" s="85"/>
      <c r="STA15" s="85"/>
      <c r="STB15" s="85"/>
      <c r="STC15" s="85"/>
      <c r="STD15" s="85"/>
      <c r="STE15" s="85"/>
      <c r="STF15" s="85"/>
      <c r="STG15" s="85"/>
      <c r="STH15" s="85"/>
      <c r="STI15" s="85"/>
      <c r="STJ15" s="85"/>
      <c r="STK15" s="85"/>
      <c r="STL15" s="85"/>
      <c r="STM15" s="85"/>
      <c r="STN15" s="85"/>
      <c r="STO15" s="85"/>
      <c r="STP15" s="85"/>
      <c r="STQ15" s="85"/>
      <c r="STR15" s="85"/>
      <c r="STS15" s="85"/>
      <c r="STT15" s="85"/>
      <c r="STU15" s="85"/>
      <c r="STV15" s="85"/>
      <c r="STW15" s="85"/>
      <c r="STX15" s="85"/>
      <c r="STY15" s="85"/>
      <c r="STZ15" s="85"/>
      <c r="SUA15" s="85"/>
      <c r="SUB15" s="85"/>
      <c r="SUC15" s="85"/>
      <c r="SUD15" s="85"/>
      <c r="SUE15" s="85"/>
      <c r="SUF15" s="85"/>
      <c r="SUG15" s="85"/>
      <c r="SUH15" s="85"/>
      <c r="SUI15" s="85"/>
      <c r="SUJ15" s="85"/>
      <c r="SUK15" s="85"/>
      <c r="SUL15" s="85"/>
      <c r="SUM15" s="85"/>
      <c r="SUN15" s="85"/>
      <c r="SUO15" s="85"/>
      <c r="SUP15" s="85"/>
      <c r="SUQ15" s="85"/>
      <c r="SUR15" s="85"/>
      <c r="SUS15" s="85"/>
      <c r="SUT15" s="85"/>
      <c r="SUU15" s="85"/>
      <c r="SUV15" s="85"/>
      <c r="SUW15" s="85"/>
      <c r="SUX15" s="85"/>
      <c r="SUY15" s="85"/>
      <c r="SUZ15" s="85"/>
      <c r="SVA15" s="85"/>
      <c r="SVB15" s="85"/>
      <c r="SVC15" s="85"/>
      <c r="SVD15" s="85"/>
      <c r="SVE15" s="85"/>
      <c r="SVF15" s="85"/>
      <c r="SVG15" s="85"/>
      <c r="SVH15" s="85"/>
      <c r="SVI15" s="85"/>
      <c r="SVJ15" s="85"/>
      <c r="SVK15" s="85"/>
      <c r="SVL15" s="85"/>
      <c r="SVM15" s="85"/>
      <c r="SVN15" s="85"/>
      <c r="SVO15" s="85"/>
      <c r="SVP15" s="85"/>
      <c r="SVQ15" s="85"/>
      <c r="SVR15" s="85"/>
      <c r="SVS15" s="85"/>
      <c r="SVT15" s="85"/>
      <c r="SVU15" s="85"/>
      <c r="SVV15" s="85"/>
      <c r="SVW15" s="85"/>
      <c r="SVX15" s="85"/>
      <c r="SVY15" s="85"/>
      <c r="SVZ15" s="85"/>
      <c r="SWA15" s="85"/>
      <c r="SWB15" s="85"/>
      <c r="SWC15" s="85"/>
      <c r="SWD15" s="85"/>
      <c r="SWE15" s="85"/>
      <c r="SWF15" s="85"/>
      <c r="SWG15" s="85"/>
      <c r="SWH15" s="85"/>
      <c r="SWI15" s="85"/>
      <c r="SWJ15" s="85"/>
      <c r="SWK15" s="85"/>
      <c r="SWL15" s="85"/>
      <c r="SWM15" s="85"/>
      <c r="SWN15" s="85"/>
      <c r="SWO15" s="85"/>
      <c r="SWP15" s="85"/>
      <c r="SWQ15" s="85"/>
      <c r="SWR15" s="85"/>
      <c r="SWS15" s="85"/>
      <c r="SWT15" s="85"/>
      <c r="SWU15" s="85"/>
      <c r="SWV15" s="85"/>
      <c r="SWW15" s="85"/>
      <c r="SWX15" s="85"/>
      <c r="SWY15" s="85"/>
      <c r="SWZ15" s="85"/>
      <c r="SXA15" s="85"/>
      <c r="SXB15" s="85"/>
      <c r="SXC15" s="85"/>
      <c r="SXD15" s="85"/>
      <c r="SXE15" s="85"/>
      <c r="SXF15" s="85"/>
      <c r="SXG15" s="85"/>
      <c r="SXH15" s="85"/>
      <c r="SXI15" s="85"/>
      <c r="SXJ15" s="85"/>
      <c r="SXK15" s="85"/>
      <c r="SXL15" s="85"/>
      <c r="SXM15" s="85"/>
      <c r="SXN15" s="85"/>
      <c r="SXO15" s="85"/>
      <c r="SXP15" s="85"/>
      <c r="SXQ15" s="85"/>
      <c r="SXR15" s="85"/>
      <c r="SXS15" s="85"/>
      <c r="SXT15" s="85"/>
      <c r="SXU15" s="85"/>
      <c r="SXV15" s="85"/>
      <c r="SXW15" s="85"/>
      <c r="SXX15" s="85"/>
      <c r="SXY15" s="85"/>
      <c r="SXZ15" s="85"/>
      <c r="SYA15" s="85"/>
      <c r="SYB15" s="85"/>
      <c r="SYC15" s="85"/>
      <c r="SYD15" s="85"/>
      <c r="SYE15" s="85"/>
      <c r="SYF15" s="85"/>
      <c r="SYG15" s="85"/>
      <c r="SYH15" s="85"/>
      <c r="SYI15" s="85"/>
      <c r="SYJ15" s="85"/>
      <c r="SYK15" s="85"/>
      <c r="SYL15" s="85"/>
      <c r="SYM15" s="85"/>
      <c r="SYN15" s="85"/>
      <c r="SYO15" s="85"/>
      <c r="SYP15" s="85"/>
      <c r="SYQ15" s="85"/>
      <c r="SYR15" s="85"/>
      <c r="SYS15" s="85"/>
      <c r="SYT15" s="85"/>
      <c r="SYU15" s="85"/>
      <c r="SYV15" s="85"/>
      <c r="SYW15" s="85"/>
      <c r="SYX15" s="85"/>
      <c r="SYY15" s="85"/>
      <c r="SYZ15" s="85"/>
      <c r="SZA15" s="85"/>
      <c r="SZB15" s="85"/>
      <c r="SZC15" s="85"/>
      <c r="SZD15" s="85"/>
      <c r="SZE15" s="85"/>
      <c r="SZF15" s="85"/>
      <c r="SZG15" s="85"/>
      <c r="SZH15" s="85"/>
      <c r="SZI15" s="85"/>
      <c r="SZJ15" s="85"/>
      <c r="SZK15" s="85"/>
      <c r="SZL15" s="85"/>
      <c r="SZM15" s="85"/>
      <c r="SZN15" s="85"/>
      <c r="SZO15" s="85"/>
      <c r="SZP15" s="85"/>
      <c r="SZQ15" s="85"/>
      <c r="SZR15" s="85"/>
      <c r="SZS15" s="85"/>
      <c r="SZT15" s="85"/>
      <c r="SZU15" s="85"/>
      <c r="SZV15" s="85"/>
      <c r="SZW15" s="85"/>
      <c r="SZX15" s="85"/>
      <c r="SZY15" s="85"/>
      <c r="SZZ15" s="85"/>
      <c r="TAA15" s="85"/>
      <c r="TAB15" s="85"/>
      <c r="TAC15" s="85"/>
      <c r="TAD15" s="85"/>
      <c r="TAE15" s="85"/>
      <c r="TAF15" s="85"/>
      <c r="TAG15" s="85"/>
      <c r="TAH15" s="85"/>
      <c r="TAI15" s="85"/>
      <c r="TAJ15" s="85"/>
      <c r="TAK15" s="85"/>
      <c r="TAL15" s="85"/>
      <c r="TAM15" s="85"/>
      <c r="TAN15" s="85"/>
      <c r="TAO15" s="85"/>
      <c r="TAP15" s="85"/>
      <c r="TAQ15" s="85"/>
      <c r="TAR15" s="85"/>
      <c r="TAS15" s="85"/>
      <c r="TAT15" s="85"/>
      <c r="TAU15" s="85"/>
      <c r="TAV15" s="85"/>
      <c r="TAW15" s="85"/>
      <c r="TAX15" s="85"/>
      <c r="TAY15" s="85"/>
      <c r="TAZ15" s="85"/>
      <c r="TBA15" s="85"/>
      <c r="TBB15" s="85"/>
      <c r="TBC15" s="85"/>
      <c r="TBD15" s="85"/>
      <c r="TBE15" s="85"/>
      <c r="TBF15" s="85"/>
      <c r="TBG15" s="85"/>
      <c r="TBH15" s="85"/>
      <c r="TBI15" s="85"/>
      <c r="TBJ15" s="85"/>
      <c r="TBK15" s="85"/>
      <c r="TBL15" s="85"/>
      <c r="TBM15" s="85"/>
      <c r="TBN15" s="85"/>
      <c r="TBO15" s="85"/>
      <c r="TBP15" s="85"/>
      <c r="TBQ15" s="85"/>
      <c r="TBR15" s="85"/>
      <c r="TBS15" s="85"/>
      <c r="TBT15" s="85"/>
      <c r="TBU15" s="85"/>
      <c r="TBV15" s="85"/>
      <c r="TBW15" s="85"/>
      <c r="TBX15" s="85"/>
      <c r="TBY15" s="85"/>
      <c r="TBZ15" s="85"/>
      <c r="TCA15" s="85"/>
      <c r="TCB15" s="85"/>
      <c r="TCC15" s="85"/>
      <c r="TCD15" s="85"/>
      <c r="TCE15" s="85"/>
      <c r="TCF15" s="85"/>
      <c r="TCG15" s="85"/>
      <c r="TCH15" s="85"/>
      <c r="TCI15" s="85"/>
      <c r="TCJ15" s="85"/>
      <c r="TCK15" s="85"/>
      <c r="TCL15" s="85"/>
      <c r="TCM15" s="85"/>
      <c r="TCN15" s="85"/>
      <c r="TCO15" s="85"/>
      <c r="TCP15" s="85"/>
      <c r="TCQ15" s="85"/>
      <c r="TCR15" s="85"/>
      <c r="TCS15" s="85"/>
      <c r="TCT15" s="85"/>
      <c r="TCU15" s="85"/>
      <c r="TCV15" s="85"/>
      <c r="TCW15" s="85"/>
      <c r="TCX15" s="85"/>
      <c r="TCY15" s="85"/>
      <c r="TCZ15" s="85"/>
      <c r="TDA15" s="85"/>
      <c r="TDB15" s="85"/>
      <c r="TDC15" s="85"/>
      <c r="TDD15" s="85"/>
      <c r="TDE15" s="85"/>
      <c r="TDF15" s="85"/>
      <c r="TDG15" s="85"/>
      <c r="TDH15" s="85"/>
      <c r="TDI15" s="85"/>
      <c r="TDJ15" s="85"/>
      <c r="TDK15" s="85"/>
      <c r="TDL15" s="85"/>
      <c r="TDM15" s="85"/>
      <c r="TDN15" s="85"/>
      <c r="TDO15" s="85"/>
      <c r="TDP15" s="85"/>
      <c r="TDQ15" s="85"/>
      <c r="TDR15" s="85"/>
      <c r="TDS15" s="85"/>
      <c r="TDT15" s="85"/>
      <c r="TDU15" s="85"/>
      <c r="TDV15" s="85"/>
      <c r="TDW15" s="85"/>
      <c r="TDX15" s="85"/>
      <c r="TDY15" s="85"/>
      <c r="TDZ15" s="85"/>
      <c r="TEA15" s="85"/>
      <c r="TEB15" s="85"/>
      <c r="TEC15" s="85"/>
      <c r="TED15" s="85"/>
      <c r="TEE15" s="85"/>
      <c r="TEF15" s="85"/>
      <c r="TEG15" s="85"/>
      <c r="TEH15" s="85"/>
      <c r="TEI15" s="85"/>
      <c r="TEJ15" s="85"/>
      <c r="TEK15" s="85"/>
      <c r="TEL15" s="85"/>
      <c r="TEM15" s="85"/>
      <c r="TEN15" s="85"/>
      <c r="TEO15" s="85"/>
      <c r="TEP15" s="85"/>
      <c r="TEQ15" s="85"/>
      <c r="TER15" s="85"/>
      <c r="TES15" s="85"/>
      <c r="TET15" s="85"/>
      <c r="TEU15" s="85"/>
      <c r="TEV15" s="85"/>
      <c r="TEW15" s="85"/>
      <c r="TEX15" s="85"/>
      <c r="TEY15" s="85"/>
      <c r="TEZ15" s="85"/>
      <c r="TFA15" s="85"/>
      <c r="TFB15" s="85"/>
      <c r="TFC15" s="85"/>
      <c r="TFD15" s="85"/>
      <c r="TFE15" s="85"/>
      <c r="TFF15" s="85"/>
      <c r="TFG15" s="85"/>
      <c r="TFH15" s="85"/>
      <c r="TFI15" s="85"/>
      <c r="TFJ15" s="85"/>
      <c r="TFK15" s="85"/>
      <c r="TFL15" s="85"/>
      <c r="TFM15" s="85"/>
      <c r="TFN15" s="85"/>
      <c r="TFO15" s="85"/>
      <c r="TFP15" s="85"/>
      <c r="TFQ15" s="85"/>
      <c r="TFR15" s="85"/>
      <c r="TFS15" s="85"/>
      <c r="TFT15" s="85"/>
      <c r="TFU15" s="85"/>
      <c r="TFV15" s="85"/>
      <c r="TFW15" s="85"/>
      <c r="TFX15" s="85"/>
      <c r="TFY15" s="85"/>
      <c r="TFZ15" s="85"/>
      <c r="TGA15" s="85"/>
      <c r="TGB15" s="85"/>
      <c r="TGC15" s="85"/>
      <c r="TGD15" s="85"/>
      <c r="TGE15" s="85"/>
      <c r="TGF15" s="85"/>
      <c r="TGG15" s="85"/>
      <c r="TGH15" s="85"/>
      <c r="TGI15" s="85"/>
      <c r="TGJ15" s="85"/>
      <c r="TGK15" s="85"/>
      <c r="TGL15" s="85"/>
      <c r="TGM15" s="85"/>
      <c r="TGN15" s="85"/>
      <c r="TGO15" s="85"/>
      <c r="TGP15" s="85"/>
      <c r="TGQ15" s="85"/>
      <c r="TGR15" s="85"/>
      <c r="TGS15" s="85"/>
      <c r="TGT15" s="85"/>
      <c r="TGU15" s="85"/>
      <c r="TGV15" s="85"/>
      <c r="TGW15" s="85"/>
      <c r="TGX15" s="85"/>
      <c r="TGY15" s="85"/>
      <c r="TGZ15" s="85"/>
      <c r="THA15" s="85"/>
      <c r="THB15" s="85"/>
      <c r="THC15" s="85"/>
      <c r="THD15" s="85"/>
      <c r="THE15" s="85"/>
      <c r="THF15" s="85"/>
      <c r="THG15" s="85"/>
      <c r="THH15" s="85"/>
      <c r="THI15" s="85"/>
      <c r="THJ15" s="85"/>
      <c r="THK15" s="85"/>
      <c r="THL15" s="85"/>
      <c r="THM15" s="85"/>
      <c r="THN15" s="85"/>
      <c r="THO15" s="85"/>
      <c r="THP15" s="85"/>
      <c r="THQ15" s="85"/>
      <c r="THR15" s="85"/>
      <c r="THS15" s="85"/>
      <c r="THT15" s="85"/>
      <c r="THU15" s="85"/>
      <c r="THV15" s="85"/>
      <c r="THW15" s="85"/>
      <c r="THX15" s="85"/>
      <c r="THY15" s="85"/>
      <c r="THZ15" s="85"/>
      <c r="TIA15" s="85"/>
      <c r="TIB15" s="85"/>
      <c r="TIC15" s="85"/>
      <c r="TID15" s="85"/>
      <c r="TIE15" s="85"/>
      <c r="TIF15" s="85"/>
      <c r="TIG15" s="85"/>
      <c r="TIH15" s="85"/>
      <c r="TII15" s="85"/>
      <c r="TIJ15" s="85"/>
      <c r="TIK15" s="85"/>
      <c r="TIL15" s="85"/>
      <c r="TIM15" s="85"/>
      <c r="TIN15" s="85"/>
      <c r="TIO15" s="85"/>
      <c r="TIP15" s="85"/>
      <c r="TIQ15" s="85"/>
      <c r="TIR15" s="85"/>
      <c r="TIS15" s="85"/>
      <c r="TIT15" s="85"/>
      <c r="TIU15" s="85"/>
      <c r="TIV15" s="85"/>
      <c r="TIW15" s="85"/>
      <c r="TIX15" s="85"/>
      <c r="TIY15" s="85"/>
      <c r="TIZ15" s="85"/>
      <c r="TJA15" s="85"/>
      <c r="TJB15" s="85"/>
      <c r="TJC15" s="85"/>
      <c r="TJD15" s="85"/>
      <c r="TJE15" s="85"/>
      <c r="TJF15" s="85"/>
      <c r="TJG15" s="85"/>
      <c r="TJH15" s="85"/>
      <c r="TJI15" s="85"/>
      <c r="TJJ15" s="85"/>
      <c r="TJK15" s="85"/>
      <c r="TJL15" s="85"/>
      <c r="TJM15" s="85"/>
      <c r="TJN15" s="85"/>
      <c r="TJO15" s="85"/>
      <c r="TJP15" s="85"/>
      <c r="TJQ15" s="85"/>
      <c r="TJR15" s="85"/>
      <c r="TJS15" s="85"/>
      <c r="TJT15" s="85"/>
      <c r="TJU15" s="85"/>
      <c r="TJV15" s="85"/>
      <c r="TJW15" s="85"/>
      <c r="TJX15" s="85"/>
      <c r="TJY15" s="85"/>
      <c r="TJZ15" s="85"/>
      <c r="TKA15" s="85"/>
      <c r="TKB15" s="85"/>
      <c r="TKC15" s="85"/>
      <c r="TKD15" s="85"/>
      <c r="TKE15" s="85"/>
      <c r="TKF15" s="85"/>
      <c r="TKG15" s="85"/>
      <c r="TKH15" s="85"/>
      <c r="TKI15" s="85"/>
      <c r="TKJ15" s="85"/>
      <c r="TKK15" s="85"/>
      <c r="TKL15" s="85"/>
      <c r="TKM15" s="85"/>
      <c r="TKN15" s="85"/>
      <c r="TKO15" s="85"/>
      <c r="TKP15" s="85"/>
      <c r="TKQ15" s="85"/>
      <c r="TKR15" s="85"/>
      <c r="TKS15" s="85"/>
      <c r="TKT15" s="85"/>
      <c r="TKU15" s="85"/>
      <c r="TKV15" s="85"/>
      <c r="TKW15" s="85"/>
      <c r="TKX15" s="85"/>
      <c r="TKY15" s="85"/>
      <c r="TKZ15" s="85"/>
      <c r="TLA15" s="85"/>
      <c r="TLB15" s="85"/>
      <c r="TLC15" s="85"/>
      <c r="TLD15" s="85"/>
      <c r="TLE15" s="85"/>
      <c r="TLF15" s="85"/>
      <c r="TLG15" s="85"/>
      <c r="TLH15" s="85"/>
      <c r="TLI15" s="85"/>
      <c r="TLJ15" s="85"/>
      <c r="TLK15" s="85"/>
      <c r="TLL15" s="85"/>
      <c r="TLM15" s="85"/>
      <c r="TLN15" s="85"/>
      <c r="TLO15" s="85"/>
      <c r="TLP15" s="85"/>
      <c r="TLQ15" s="85"/>
      <c r="TLR15" s="85"/>
      <c r="TLS15" s="85"/>
      <c r="TLT15" s="85"/>
      <c r="TLU15" s="85"/>
      <c r="TLV15" s="85"/>
      <c r="TLW15" s="85"/>
      <c r="TLX15" s="85"/>
      <c r="TLY15" s="85"/>
      <c r="TLZ15" s="85"/>
      <c r="TMA15" s="85"/>
      <c r="TMB15" s="85"/>
      <c r="TMC15" s="85"/>
      <c r="TMD15" s="85"/>
      <c r="TME15" s="85"/>
      <c r="TMF15" s="85"/>
      <c r="TMG15" s="85"/>
      <c r="TMH15" s="85"/>
      <c r="TMI15" s="85"/>
      <c r="TMJ15" s="85"/>
      <c r="TMK15" s="85"/>
      <c r="TML15" s="85"/>
      <c r="TMM15" s="85"/>
      <c r="TMN15" s="85"/>
      <c r="TMO15" s="85"/>
      <c r="TMP15" s="85"/>
      <c r="TMQ15" s="85"/>
      <c r="TMR15" s="85"/>
      <c r="TMS15" s="85"/>
      <c r="TMT15" s="85"/>
      <c r="TMU15" s="85"/>
      <c r="TMV15" s="85"/>
      <c r="TMW15" s="85"/>
      <c r="TMX15" s="85"/>
      <c r="TMY15" s="85"/>
      <c r="TMZ15" s="85"/>
      <c r="TNA15" s="85"/>
      <c r="TNB15" s="85"/>
      <c r="TNC15" s="85"/>
      <c r="TND15" s="85"/>
      <c r="TNE15" s="85"/>
      <c r="TNF15" s="85"/>
      <c r="TNG15" s="85"/>
      <c r="TNH15" s="85"/>
      <c r="TNI15" s="85"/>
      <c r="TNJ15" s="85"/>
      <c r="TNK15" s="85"/>
      <c r="TNL15" s="85"/>
      <c r="TNM15" s="85"/>
      <c r="TNN15" s="85"/>
      <c r="TNO15" s="85"/>
      <c r="TNP15" s="85"/>
      <c r="TNQ15" s="85"/>
      <c r="TNR15" s="85"/>
      <c r="TNS15" s="85"/>
      <c r="TNT15" s="85"/>
      <c r="TNU15" s="85"/>
      <c r="TNV15" s="85"/>
      <c r="TNW15" s="85"/>
      <c r="TNX15" s="85"/>
      <c r="TNY15" s="85"/>
      <c r="TNZ15" s="85"/>
      <c r="TOA15" s="85"/>
      <c r="TOB15" s="85"/>
      <c r="TOC15" s="85"/>
      <c r="TOD15" s="85"/>
      <c r="TOE15" s="85"/>
      <c r="TOF15" s="85"/>
      <c r="TOG15" s="85"/>
      <c r="TOH15" s="85"/>
      <c r="TOI15" s="85"/>
      <c r="TOJ15" s="85"/>
      <c r="TOK15" s="85"/>
      <c r="TOL15" s="85"/>
      <c r="TOM15" s="85"/>
      <c r="TON15" s="85"/>
      <c r="TOO15" s="85"/>
      <c r="TOP15" s="85"/>
      <c r="TOQ15" s="85"/>
      <c r="TOR15" s="85"/>
      <c r="TOS15" s="85"/>
      <c r="TOT15" s="85"/>
      <c r="TOU15" s="85"/>
      <c r="TOV15" s="85"/>
      <c r="TOW15" s="85"/>
      <c r="TOX15" s="85"/>
      <c r="TOY15" s="85"/>
      <c r="TOZ15" s="85"/>
      <c r="TPA15" s="85"/>
      <c r="TPB15" s="85"/>
      <c r="TPC15" s="85"/>
      <c r="TPD15" s="85"/>
      <c r="TPE15" s="85"/>
      <c r="TPF15" s="85"/>
      <c r="TPG15" s="85"/>
      <c r="TPH15" s="85"/>
      <c r="TPI15" s="85"/>
      <c r="TPJ15" s="85"/>
      <c r="TPK15" s="85"/>
      <c r="TPL15" s="85"/>
      <c r="TPM15" s="85"/>
      <c r="TPN15" s="85"/>
      <c r="TPO15" s="85"/>
      <c r="TPP15" s="85"/>
      <c r="TPQ15" s="85"/>
      <c r="TPR15" s="85"/>
      <c r="TPS15" s="85"/>
      <c r="TPT15" s="85"/>
      <c r="TPU15" s="85"/>
      <c r="TPV15" s="85"/>
      <c r="TPW15" s="85"/>
      <c r="TPX15" s="85"/>
      <c r="TPY15" s="85"/>
      <c r="TPZ15" s="85"/>
      <c r="TQA15" s="85"/>
      <c r="TQB15" s="85"/>
      <c r="TQC15" s="85"/>
      <c r="TQD15" s="85"/>
      <c r="TQE15" s="85"/>
      <c r="TQF15" s="85"/>
      <c r="TQG15" s="85"/>
      <c r="TQH15" s="85"/>
      <c r="TQI15" s="85"/>
      <c r="TQJ15" s="85"/>
      <c r="TQK15" s="85"/>
      <c r="TQL15" s="85"/>
      <c r="TQM15" s="85"/>
      <c r="TQN15" s="85"/>
      <c r="TQO15" s="85"/>
      <c r="TQP15" s="85"/>
      <c r="TQQ15" s="85"/>
      <c r="TQR15" s="85"/>
      <c r="TQS15" s="85"/>
      <c r="TQT15" s="85"/>
      <c r="TQU15" s="85"/>
      <c r="TQV15" s="85"/>
      <c r="TQW15" s="85"/>
      <c r="TQX15" s="85"/>
      <c r="TQY15" s="85"/>
      <c r="TQZ15" s="85"/>
      <c r="TRA15" s="85"/>
      <c r="TRB15" s="85"/>
      <c r="TRC15" s="85"/>
      <c r="TRD15" s="85"/>
      <c r="TRE15" s="85"/>
      <c r="TRF15" s="85"/>
      <c r="TRG15" s="85"/>
      <c r="TRH15" s="85"/>
      <c r="TRI15" s="85"/>
      <c r="TRJ15" s="85"/>
      <c r="TRK15" s="85"/>
      <c r="TRL15" s="85"/>
      <c r="TRM15" s="85"/>
      <c r="TRN15" s="85"/>
      <c r="TRO15" s="85"/>
      <c r="TRP15" s="85"/>
      <c r="TRQ15" s="85"/>
      <c r="TRR15" s="85"/>
      <c r="TRS15" s="85"/>
      <c r="TRT15" s="85"/>
      <c r="TRU15" s="85"/>
      <c r="TRV15" s="85"/>
      <c r="TRW15" s="85"/>
      <c r="TRX15" s="85"/>
      <c r="TRY15" s="85"/>
      <c r="TRZ15" s="85"/>
      <c r="TSA15" s="85"/>
      <c r="TSB15" s="85"/>
      <c r="TSC15" s="85"/>
      <c r="TSD15" s="85"/>
      <c r="TSE15" s="85"/>
      <c r="TSF15" s="85"/>
      <c r="TSG15" s="85"/>
      <c r="TSH15" s="85"/>
      <c r="TSI15" s="85"/>
      <c r="TSJ15" s="85"/>
      <c r="TSK15" s="85"/>
      <c r="TSL15" s="85"/>
      <c r="TSM15" s="85"/>
      <c r="TSN15" s="85"/>
      <c r="TSO15" s="85"/>
      <c r="TSP15" s="85"/>
      <c r="TSQ15" s="85"/>
      <c r="TSR15" s="85"/>
      <c r="TSS15" s="85"/>
      <c r="TST15" s="85"/>
      <c r="TSU15" s="85"/>
      <c r="TSV15" s="85"/>
      <c r="TSW15" s="85"/>
      <c r="TSX15" s="85"/>
      <c r="TSY15" s="85"/>
      <c r="TSZ15" s="85"/>
      <c r="TTA15" s="85"/>
      <c r="TTB15" s="85"/>
      <c r="TTC15" s="85"/>
      <c r="TTD15" s="85"/>
      <c r="TTE15" s="85"/>
      <c r="TTF15" s="85"/>
      <c r="TTG15" s="85"/>
      <c r="TTH15" s="85"/>
      <c r="TTI15" s="85"/>
      <c r="TTJ15" s="85"/>
      <c r="TTK15" s="85"/>
      <c r="TTL15" s="85"/>
      <c r="TTM15" s="85"/>
      <c r="TTN15" s="85"/>
      <c r="TTO15" s="85"/>
      <c r="TTP15" s="85"/>
      <c r="TTQ15" s="85"/>
      <c r="TTR15" s="85"/>
      <c r="TTS15" s="85"/>
      <c r="TTT15" s="85"/>
      <c r="TTU15" s="85"/>
      <c r="TTV15" s="85"/>
      <c r="TTW15" s="85"/>
      <c r="TTX15" s="85"/>
      <c r="TTY15" s="85"/>
      <c r="TTZ15" s="85"/>
      <c r="TUA15" s="85"/>
      <c r="TUB15" s="85"/>
      <c r="TUC15" s="85"/>
      <c r="TUD15" s="85"/>
      <c r="TUE15" s="85"/>
      <c r="TUF15" s="85"/>
      <c r="TUG15" s="85"/>
      <c r="TUH15" s="85"/>
      <c r="TUI15" s="85"/>
      <c r="TUJ15" s="85"/>
      <c r="TUK15" s="85"/>
      <c r="TUL15" s="85"/>
      <c r="TUM15" s="85"/>
      <c r="TUN15" s="85"/>
      <c r="TUO15" s="85"/>
      <c r="TUP15" s="85"/>
      <c r="TUQ15" s="85"/>
      <c r="TUR15" s="85"/>
      <c r="TUS15" s="85"/>
      <c r="TUT15" s="85"/>
      <c r="TUU15" s="85"/>
      <c r="TUV15" s="85"/>
      <c r="TUW15" s="85"/>
      <c r="TUX15" s="85"/>
      <c r="TUY15" s="85"/>
      <c r="TUZ15" s="85"/>
      <c r="TVA15" s="85"/>
      <c r="TVB15" s="85"/>
      <c r="TVC15" s="85"/>
      <c r="TVD15" s="85"/>
      <c r="TVE15" s="85"/>
      <c r="TVF15" s="85"/>
      <c r="TVG15" s="85"/>
      <c r="TVH15" s="85"/>
      <c r="TVI15" s="85"/>
      <c r="TVJ15" s="85"/>
      <c r="TVK15" s="85"/>
      <c r="TVL15" s="85"/>
      <c r="TVM15" s="85"/>
      <c r="TVN15" s="85"/>
      <c r="TVO15" s="85"/>
      <c r="TVP15" s="85"/>
      <c r="TVQ15" s="85"/>
      <c r="TVR15" s="85"/>
      <c r="TVS15" s="85"/>
      <c r="TVT15" s="85"/>
      <c r="TVU15" s="85"/>
      <c r="TVV15" s="85"/>
      <c r="TVW15" s="85"/>
      <c r="TVX15" s="85"/>
      <c r="TVY15" s="85"/>
      <c r="TVZ15" s="85"/>
      <c r="TWA15" s="85"/>
      <c r="TWB15" s="85"/>
      <c r="TWC15" s="85"/>
      <c r="TWD15" s="85"/>
      <c r="TWE15" s="85"/>
      <c r="TWF15" s="85"/>
      <c r="TWG15" s="85"/>
      <c r="TWH15" s="85"/>
      <c r="TWI15" s="85"/>
      <c r="TWJ15" s="85"/>
      <c r="TWK15" s="85"/>
      <c r="TWL15" s="85"/>
      <c r="TWM15" s="85"/>
      <c r="TWN15" s="85"/>
      <c r="TWO15" s="85"/>
      <c r="TWP15" s="85"/>
      <c r="TWQ15" s="85"/>
      <c r="TWR15" s="85"/>
      <c r="TWS15" s="85"/>
      <c r="TWT15" s="85"/>
      <c r="TWU15" s="85"/>
      <c r="TWV15" s="85"/>
      <c r="TWW15" s="85"/>
      <c r="TWX15" s="85"/>
      <c r="TWY15" s="85"/>
      <c r="TWZ15" s="85"/>
      <c r="TXA15" s="85"/>
      <c r="TXB15" s="85"/>
      <c r="TXC15" s="85"/>
      <c r="TXD15" s="85"/>
      <c r="TXE15" s="85"/>
      <c r="TXF15" s="85"/>
      <c r="TXG15" s="85"/>
      <c r="TXH15" s="85"/>
      <c r="TXI15" s="85"/>
      <c r="TXJ15" s="85"/>
      <c r="TXK15" s="85"/>
      <c r="TXL15" s="85"/>
      <c r="TXM15" s="85"/>
      <c r="TXN15" s="85"/>
      <c r="TXO15" s="85"/>
      <c r="TXP15" s="85"/>
      <c r="TXQ15" s="85"/>
      <c r="TXR15" s="85"/>
      <c r="TXS15" s="85"/>
      <c r="TXT15" s="85"/>
      <c r="TXU15" s="85"/>
      <c r="TXV15" s="85"/>
      <c r="TXW15" s="85"/>
      <c r="TXX15" s="85"/>
      <c r="TXY15" s="85"/>
      <c r="TXZ15" s="85"/>
      <c r="TYA15" s="85"/>
      <c r="TYB15" s="85"/>
      <c r="TYC15" s="85"/>
      <c r="TYD15" s="85"/>
      <c r="TYE15" s="85"/>
      <c r="TYF15" s="85"/>
      <c r="TYG15" s="85"/>
      <c r="TYH15" s="85"/>
      <c r="TYI15" s="85"/>
      <c r="TYJ15" s="85"/>
      <c r="TYK15" s="85"/>
      <c r="TYL15" s="85"/>
      <c r="TYM15" s="85"/>
      <c r="TYN15" s="85"/>
      <c r="TYO15" s="85"/>
      <c r="TYP15" s="85"/>
      <c r="TYQ15" s="85"/>
      <c r="TYR15" s="85"/>
      <c r="TYS15" s="85"/>
      <c r="TYT15" s="85"/>
      <c r="TYU15" s="85"/>
      <c r="TYV15" s="85"/>
      <c r="TYW15" s="85"/>
      <c r="TYX15" s="85"/>
      <c r="TYY15" s="85"/>
      <c r="TYZ15" s="85"/>
      <c r="TZA15" s="85"/>
      <c r="TZB15" s="85"/>
      <c r="TZC15" s="85"/>
      <c r="TZD15" s="85"/>
      <c r="TZE15" s="85"/>
      <c r="TZF15" s="85"/>
      <c r="TZG15" s="85"/>
      <c r="TZH15" s="85"/>
      <c r="TZI15" s="85"/>
      <c r="TZJ15" s="85"/>
      <c r="TZK15" s="85"/>
      <c r="TZL15" s="85"/>
      <c r="TZM15" s="85"/>
      <c r="TZN15" s="85"/>
      <c r="TZO15" s="85"/>
      <c r="TZP15" s="85"/>
      <c r="TZQ15" s="85"/>
      <c r="TZR15" s="85"/>
      <c r="TZS15" s="85"/>
      <c r="TZT15" s="85"/>
      <c r="TZU15" s="85"/>
      <c r="TZV15" s="85"/>
      <c r="TZW15" s="85"/>
      <c r="TZX15" s="85"/>
      <c r="TZY15" s="85"/>
      <c r="TZZ15" s="85"/>
      <c r="UAA15" s="85"/>
      <c r="UAB15" s="85"/>
      <c r="UAC15" s="85"/>
      <c r="UAD15" s="85"/>
      <c r="UAE15" s="85"/>
      <c r="UAF15" s="85"/>
      <c r="UAG15" s="85"/>
      <c r="UAH15" s="85"/>
      <c r="UAI15" s="85"/>
      <c r="UAJ15" s="85"/>
      <c r="UAK15" s="85"/>
      <c r="UAL15" s="85"/>
      <c r="UAM15" s="85"/>
      <c r="UAN15" s="85"/>
      <c r="UAO15" s="85"/>
      <c r="UAP15" s="85"/>
      <c r="UAQ15" s="85"/>
      <c r="UAR15" s="85"/>
      <c r="UAS15" s="85"/>
      <c r="UAT15" s="85"/>
      <c r="UAU15" s="85"/>
      <c r="UAV15" s="85"/>
      <c r="UAW15" s="85"/>
      <c r="UAX15" s="85"/>
      <c r="UAY15" s="85"/>
      <c r="UAZ15" s="85"/>
      <c r="UBA15" s="85"/>
      <c r="UBB15" s="85"/>
      <c r="UBC15" s="85"/>
      <c r="UBD15" s="85"/>
      <c r="UBE15" s="85"/>
      <c r="UBF15" s="85"/>
      <c r="UBG15" s="85"/>
      <c r="UBH15" s="85"/>
      <c r="UBI15" s="85"/>
      <c r="UBJ15" s="85"/>
      <c r="UBK15" s="85"/>
      <c r="UBL15" s="85"/>
      <c r="UBM15" s="85"/>
      <c r="UBN15" s="85"/>
      <c r="UBO15" s="85"/>
      <c r="UBP15" s="85"/>
      <c r="UBQ15" s="85"/>
      <c r="UBR15" s="85"/>
      <c r="UBS15" s="85"/>
      <c r="UBT15" s="85"/>
      <c r="UBU15" s="85"/>
      <c r="UBV15" s="85"/>
      <c r="UBW15" s="85"/>
      <c r="UBX15" s="85"/>
      <c r="UBY15" s="85"/>
      <c r="UBZ15" s="85"/>
      <c r="UCA15" s="85"/>
      <c r="UCB15" s="85"/>
      <c r="UCC15" s="85"/>
      <c r="UCD15" s="85"/>
      <c r="UCE15" s="85"/>
      <c r="UCF15" s="85"/>
      <c r="UCG15" s="85"/>
      <c r="UCH15" s="85"/>
      <c r="UCI15" s="85"/>
      <c r="UCJ15" s="85"/>
      <c r="UCK15" s="85"/>
      <c r="UCL15" s="85"/>
      <c r="UCM15" s="85"/>
      <c r="UCN15" s="85"/>
      <c r="UCO15" s="85"/>
      <c r="UCP15" s="85"/>
      <c r="UCQ15" s="85"/>
      <c r="UCR15" s="85"/>
      <c r="UCS15" s="85"/>
      <c r="UCT15" s="85"/>
      <c r="UCU15" s="85"/>
      <c r="UCV15" s="85"/>
      <c r="UCW15" s="85"/>
      <c r="UCX15" s="85"/>
      <c r="UCY15" s="85"/>
      <c r="UCZ15" s="85"/>
      <c r="UDA15" s="85"/>
      <c r="UDB15" s="85"/>
      <c r="UDC15" s="85"/>
      <c r="UDD15" s="85"/>
      <c r="UDE15" s="85"/>
      <c r="UDF15" s="85"/>
      <c r="UDG15" s="85"/>
      <c r="UDH15" s="85"/>
      <c r="UDI15" s="85"/>
      <c r="UDJ15" s="85"/>
      <c r="UDK15" s="85"/>
      <c r="UDL15" s="85"/>
      <c r="UDM15" s="85"/>
      <c r="UDN15" s="85"/>
      <c r="UDO15" s="85"/>
      <c r="UDP15" s="85"/>
      <c r="UDQ15" s="85"/>
      <c r="UDR15" s="85"/>
      <c r="UDS15" s="85"/>
      <c r="UDT15" s="85"/>
      <c r="UDU15" s="85"/>
      <c r="UDV15" s="85"/>
      <c r="UDW15" s="85"/>
      <c r="UDX15" s="85"/>
      <c r="UDY15" s="85"/>
      <c r="UDZ15" s="85"/>
      <c r="UEA15" s="85"/>
      <c r="UEB15" s="85"/>
      <c r="UEC15" s="85"/>
      <c r="UED15" s="85"/>
      <c r="UEE15" s="85"/>
      <c r="UEF15" s="85"/>
      <c r="UEG15" s="85"/>
      <c r="UEH15" s="85"/>
      <c r="UEI15" s="85"/>
      <c r="UEJ15" s="85"/>
      <c r="UEK15" s="85"/>
      <c r="UEL15" s="85"/>
      <c r="UEM15" s="85"/>
      <c r="UEN15" s="85"/>
      <c r="UEO15" s="85"/>
      <c r="UEP15" s="85"/>
      <c r="UEQ15" s="85"/>
      <c r="UER15" s="85"/>
      <c r="UES15" s="85"/>
      <c r="UET15" s="85"/>
      <c r="UEU15" s="85"/>
      <c r="UEV15" s="85"/>
      <c r="UEW15" s="85"/>
      <c r="UEX15" s="85"/>
      <c r="UEY15" s="85"/>
      <c r="UEZ15" s="85"/>
      <c r="UFA15" s="85"/>
      <c r="UFB15" s="85"/>
      <c r="UFC15" s="85"/>
      <c r="UFD15" s="85"/>
      <c r="UFE15" s="85"/>
      <c r="UFF15" s="85"/>
      <c r="UFG15" s="85"/>
      <c r="UFH15" s="85"/>
      <c r="UFI15" s="85"/>
      <c r="UFJ15" s="85"/>
      <c r="UFK15" s="85"/>
      <c r="UFL15" s="85"/>
      <c r="UFM15" s="85"/>
      <c r="UFN15" s="85"/>
      <c r="UFO15" s="85"/>
      <c r="UFP15" s="85"/>
      <c r="UFQ15" s="85"/>
      <c r="UFR15" s="85"/>
      <c r="UFS15" s="85"/>
      <c r="UFT15" s="85"/>
      <c r="UFU15" s="85"/>
      <c r="UFV15" s="85"/>
      <c r="UFW15" s="85"/>
      <c r="UFX15" s="85"/>
      <c r="UFY15" s="85"/>
      <c r="UFZ15" s="85"/>
      <c r="UGA15" s="85"/>
      <c r="UGB15" s="85"/>
      <c r="UGC15" s="85"/>
      <c r="UGD15" s="85"/>
      <c r="UGE15" s="85"/>
      <c r="UGF15" s="85"/>
      <c r="UGG15" s="85"/>
      <c r="UGH15" s="85"/>
      <c r="UGI15" s="85"/>
      <c r="UGJ15" s="85"/>
      <c r="UGK15" s="85"/>
      <c r="UGL15" s="85"/>
      <c r="UGM15" s="85"/>
      <c r="UGN15" s="85"/>
      <c r="UGO15" s="85"/>
      <c r="UGP15" s="85"/>
      <c r="UGQ15" s="85"/>
      <c r="UGR15" s="85"/>
      <c r="UGS15" s="85"/>
      <c r="UGT15" s="85"/>
      <c r="UGU15" s="85"/>
      <c r="UGV15" s="85"/>
      <c r="UGW15" s="85"/>
      <c r="UGX15" s="85"/>
      <c r="UGY15" s="85"/>
      <c r="UGZ15" s="85"/>
      <c r="UHA15" s="85"/>
      <c r="UHB15" s="85"/>
      <c r="UHC15" s="85"/>
      <c r="UHD15" s="85"/>
      <c r="UHE15" s="85"/>
      <c r="UHF15" s="85"/>
      <c r="UHG15" s="85"/>
      <c r="UHH15" s="85"/>
      <c r="UHI15" s="85"/>
      <c r="UHJ15" s="85"/>
      <c r="UHK15" s="85"/>
      <c r="UHL15" s="85"/>
      <c r="UHM15" s="85"/>
      <c r="UHN15" s="85"/>
      <c r="UHO15" s="85"/>
      <c r="UHP15" s="85"/>
      <c r="UHQ15" s="85"/>
      <c r="UHR15" s="85"/>
      <c r="UHS15" s="85"/>
      <c r="UHT15" s="85"/>
      <c r="UHU15" s="85"/>
      <c r="UHV15" s="85"/>
      <c r="UHW15" s="85"/>
      <c r="UHX15" s="85"/>
      <c r="UHY15" s="85"/>
      <c r="UHZ15" s="85"/>
      <c r="UIA15" s="85"/>
      <c r="UIB15" s="85"/>
      <c r="UIC15" s="85"/>
      <c r="UID15" s="85"/>
      <c r="UIE15" s="85"/>
      <c r="UIF15" s="85"/>
      <c r="UIG15" s="85"/>
      <c r="UIH15" s="85"/>
      <c r="UII15" s="85"/>
      <c r="UIJ15" s="85"/>
      <c r="UIK15" s="85"/>
      <c r="UIL15" s="85"/>
      <c r="UIM15" s="85"/>
      <c r="UIN15" s="85"/>
      <c r="UIO15" s="85"/>
      <c r="UIP15" s="85"/>
      <c r="UIQ15" s="85"/>
      <c r="UIR15" s="85"/>
      <c r="UIS15" s="85"/>
      <c r="UIT15" s="85"/>
      <c r="UIU15" s="85"/>
      <c r="UIV15" s="85"/>
      <c r="UIW15" s="85"/>
      <c r="UIX15" s="85"/>
      <c r="UIY15" s="85"/>
      <c r="UIZ15" s="85"/>
      <c r="UJA15" s="85"/>
      <c r="UJB15" s="85"/>
      <c r="UJC15" s="85"/>
      <c r="UJD15" s="85"/>
      <c r="UJE15" s="85"/>
      <c r="UJF15" s="85"/>
      <c r="UJG15" s="85"/>
      <c r="UJH15" s="85"/>
      <c r="UJI15" s="85"/>
      <c r="UJJ15" s="85"/>
      <c r="UJK15" s="85"/>
      <c r="UJL15" s="85"/>
      <c r="UJM15" s="85"/>
      <c r="UJN15" s="85"/>
      <c r="UJO15" s="85"/>
      <c r="UJP15" s="85"/>
      <c r="UJQ15" s="85"/>
      <c r="UJR15" s="85"/>
      <c r="UJS15" s="85"/>
      <c r="UJT15" s="85"/>
      <c r="UJU15" s="85"/>
      <c r="UJV15" s="85"/>
      <c r="UJW15" s="85"/>
      <c r="UJX15" s="85"/>
      <c r="UJY15" s="85"/>
      <c r="UJZ15" s="85"/>
      <c r="UKA15" s="85"/>
      <c r="UKB15" s="85"/>
      <c r="UKC15" s="85"/>
      <c r="UKD15" s="85"/>
      <c r="UKE15" s="85"/>
      <c r="UKF15" s="85"/>
      <c r="UKG15" s="85"/>
      <c r="UKH15" s="85"/>
      <c r="UKI15" s="85"/>
      <c r="UKJ15" s="85"/>
      <c r="UKK15" s="85"/>
      <c r="UKL15" s="85"/>
      <c r="UKM15" s="85"/>
      <c r="UKN15" s="85"/>
      <c r="UKO15" s="85"/>
      <c r="UKP15" s="85"/>
      <c r="UKQ15" s="85"/>
      <c r="UKR15" s="85"/>
      <c r="UKS15" s="85"/>
      <c r="UKT15" s="85"/>
      <c r="UKU15" s="85"/>
      <c r="UKV15" s="85"/>
      <c r="UKW15" s="85"/>
      <c r="UKX15" s="85"/>
      <c r="UKY15" s="85"/>
      <c r="UKZ15" s="85"/>
      <c r="ULA15" s="85"/>
      <c r="ULB15" s="85"/>
      <c r="ULC15" s="85"/>
      <c r="ULD15" s="85"/>
      <c r="ULE15" s="85"/>
      <c r="ULF15" s="85"/>
      <c r="ULG15" s="85"/>
      <c r="ULH15" s="85"/>
      <c r="ULI15" s="85"/>
      <c r="ULJ15" s="85"/>
      <c r="ULK15" s="85"/>
      <c r="ULL15" s="85"/>
      <c r="ULM15" s="85"/>
      <c r="ULN15" s="85"/>
      <c r="ULO15" s="85"/>
      <c r="ULP15" s="85"/>
      <c r="ULQ15" s="85"/>
      <c r="ULR15" s="85"/>
      <c r="ULS15" s="85"/>
      <c r="ULT15" s="85"/>
      <c r="ULU15" s="85"/>
      <c r="ULV15" s="85"/>
      <c r="ULW15" s="85"/>
      <c r="ULX15" s="85"/>
      <c r="ULY15" s="85"/>
      <c r="ULZ15" s="85"/>
      <c r="UMA15" s="85"/>
      <c r="UMB15" s="85"/>
      <c r="UMC15" s="85"/>
      <c r="UMD15" s="85"/>
      <c r="UME15" s="85"/>
      <c r="UMF15" s="85"/>
      <c r="UMG15" s="85"/>
      <c r="UMH15" s="85"/>
      <c r="UMI15" s="85"/>
      <c r="UMJ15" s="85"/>
      <c r="UMK15" s="85"/>
      <c r="UML15" s="85"/>
      <c r="UMM15" s="85"/>
      <c r="UMN15" s="85"/>
      <c r="UMO15" s="85"/>
      <c r="UMP15" s="85"/>
      <c r="UMQ15" s="85"/>
      <c r="UMR15" s="85"/>
      <c r="UMS15" s="85"/>
      <c r="UMT15" s="85"/>
      <c r="UMU15" s="85"/>
      <c r="UMV15" s="85"/>
      <c r="UMW15" s="85"/>
      <c r="UMX15" s="85"/>
      <c r="UMY15" s="85"/>
      <c r="UMZ15" s="85"/>
      <c r="UNA15" s="85"/>
      <c r="UNB15" s="85"/>
      <c r="UNC15" s="85"/>
      <c r="UND15" s="85"/>
      <c r="UNE15" s="85"/>
      <c r="UNF15" s="85"/>
      <c r="UNG15" s="85"/>
      <c r="UNH15" s="85"/>
      <c r="UNI15" s="85"/>
      <c r="UNJ15" s="85"/>
      <c r="UNK15" s="85"/>
      <c r="UNL15" s="85"/>
      <c r="UNM15" s="85"/>
      <c r="UNN15" s="85"/>
      <c r="UNO15" s="85"/>
      <c r="UNP15" s="85"/>
      <c r="UNQ15" s="85"/>
      <c r="UNR15" s="85"/>
      <c r="UNS15" s="85"/>
      <c r="UNT15" s="85"/>
      <c r="UNU15" s="85"/>
      <c r="UNV15" s="85"/>
      <c r="UNW15" s="85"/>
      <c r="UNX15" s="85"/>
      <c r="UNY15" s="85"/>
      <c r="UNZ15" s="85"/>
      <c r="UOA15" s="85"/>
      <c r="UOB15" s="85"/>
      <c r="UOC15" s="85"/>
      <c r="UOD15" s="85"/>
      <c r="UOE15" s="85"/>
      <c r="UOF15" s="85"/>
      <c r="UOG15" s="85"/>
      <c r="UOH15" s="85"/>
      <c r="UOI15" s="85"/>
      <c r="UOJ15" s="85"/>
      <c r="UOK15" s="85"/>
      <c r="UOL15" s="85"/>
      <c r="UOM15" s="85"/>
      <c r="UON15" s="85"/>
      <c r="UOO15" s="85"/>
      <c r="UOP15" s="85"/>
      <c r="UOQ15" s="85"/>
      <c r="UOR15" s="85"/>
      <c r="UOS15" s="85"/>
      <c r="UOT15" s="85"/>
      <c r="UOU15" s="85"/>
      <c r="UOV15" s="85"/>
      <c r="UOW15" s="85"/>
      <c r="UOX15" s="85"/>
      <c r="UOY15" s="85"/>
      <c r="UOZ15" s="85"/>
      <c r="UPA15" s="85"/>
      <c r="UPB15" s="85"/>
      <c r="UPC15" s="85"/>
      <c r="UPD15" s="85"/>
      <c r="UPE15" s="85"/>
      <c r="UPF15" s="85"/>
      <c r="UPG15" s="85"/>
      <c r="UPH15" s="85"/>
      <c r="UPI15" s="85"/>
      <c r="UPJ15" s="85"/>
      <c r="UPK15" s="85"/>
      <c r="UPL15" s="85"/>
      <c r="UPM15" s="85"/>
      <c r="UPN15" s="85"/>
      <c r="UPO15" s="85"/>
      <c r="UPP15" s="85"/>
      <c r="UPQ15" s="85"/>
      <c r="UPR15" s="85"/>
      <c r="UPS15" s="85"/>
      <c r="UPT15" s="85"/>
      <c r="UPU15" s="85"/>
      <c r="UPV15" s="85"/>
      <c r="UPW15" s="85"/>
      <c r="UPX15" s="85"/>
      <c r="UPY15" s="85"/>
      <c r="UPZ15" s="85"/>
      <c r="UQA15" s="85"/>
      <c r="UQB15" s="85"/>
      <c r="UQC15" s="85"/>
      <c r="UQD15" s="85"/>
      <c r="UQE15" s="85"/>
      <c r="UQF15" s="85"/>
      <c r="UQG15" s="85"/>
      <c r="UQH15" s="85"/>
      <c r="UQI15" s="85"/>
      <c r="UQJ15" s="85"/>
      <c r="UQK15" s="85"/>
      <c r="UQL15" s="85"/>
      <c r="UQM15" s="85"/>
      <c r="UQN15" s="85"/>
      <c r="UQO15" s="85"/>
      <c r="UQP15" s="85"/>
      <c r="UQQ15" s="85"/>
      <c r="UQR15" s="85"/>
      <c r="UQS15" s="85"/>
      <c r="UQT15" s="85"/>
      <c r="UQU15" s="85"/>
      <c r="UQV15" s="85"/>
      <c r="UQW15" s="85"/>
      <c r="UQX15" s="85"/>
      <c r="UQY15" s="85"/>
      <c r="UQZ15" s="85"/>
      <c r="URA15" s="85"/>
      <c r="URB15" s="85"/>
      <c r="URC15" s="85"/>
      <c r="URD15" s="85"/>
      <c r="URE15" s="85"/>
      <c r="URF15" s="85"/>
      <c r="URG15" s="85"/>
      <c r="URH15" s="85"/>
      <c r="URI15" s="85"/>
      <c r="URJ15" s="85"/>
      <c r="URK15" s="85"/>
      <c r="URL15" s="85"/>
      <c r="URM15" s="85"/>
      <c r="URN15" s="85"/>
      <c r="URO15" s="85"/>
      <c r="URP15" s="85"/>
      <c r="URQ15" s="85"/>
      <c r="URR15" s="85"/>
      <c r="URS15" s="85"/>
      <c r="URT15" s="85"/>
      <c r="URU15" s="85"/>
      <c r="URV15" s="85"/>
      <c r="URW15" s="85"/>
      <c r="URX15" s="85"/>
      <c r="URY15" s="85"/>
      <c r="URZ15" s="85"/>
      <c r="USA15" s="85"/>
      <c r="USB15" s="85"/>
      <c r="USC15" s="85"/>
      <c r="USD15" s="85"/>
      <c r="USE15" s="85"/>
      <c r="USF15" s="85"/>
      <c r="USG15" s="85"/>
      <c r="USH15" s="85"/>
      <c r="USI15" s="85"/>
      <c r="USJ15" s="85"/>
      <c r="USK15" s="85"/>
      <c r="USL15" s="85"/>
      <c r="USM15" s="85"/>
      <c r="USN15" s="85"/>
      <c r="USO15" s="85"/>
      <c r="USP15" s="85"/>
      <c r="USQ15" s="85"/>
      <c r="USR15" s="85"/>
      <c r="USS15" s="85"/>
      <c r="UST15" s="85"/>
      <c r="USU15" s="85"/>
      <c r="USV15" s="85"/>
      <c r="USW15" s="85"/>
      <c r="USX15" s="85"/>
      <c r="USY15" s="85"/>
      <c r="USZ15" s="85"/>
      <c r="UTA15" s="85"/>
      <c r="UTB15" s="85"/>
      <c r="UTC15" s="85"/>
      <c r="UTD15" s="85"/>
      <c r="UTE15" s="85"/>
      <c r="UTF15" s="85"/>
      <c r="UTG15" s="85"/>
      <c r="UTH15" s="85"/>
      <c r="UTI15" s="85"/>
      <c r="UTJ15" s="85"/>
      <c r="UTK15" s="85"/>
      <c r="UTL15" s="85"/>
      <c r="UTM15" s="85"/>
      <c r="UTN15" s="85"/>
      <c r="UTO15" s="85"/>
      <c r="UTP15" s="85"/>
      <c r="UTQ15" s="85"/>
      <c r="UTR15" s="85"/>
      <c r="UTS15" s="85"/>
      <c r="UTT15" s="85"/>
      <c r="UTU15" s="85"/>
      <c r="UTV15" s="85"/>
      <c r="UTW15" s="85"/>
      <c r="UTX15" s="85"/>
      <c r="UTY15" s="85"/>
      <c r="UTZ15" s="85"/>
      <c r="UUA15" s="85"/>
      <c r="UUB15" s="85"/>
      <c r="UUC15" s="85"/>
      <c r="UUD15" s="85"/>
      <c r="UUE15" s="85"/>
      <c r="UUF15" s="85"/>
      <c r="UUG15" s="85"/>
      <c r="UUH15" s="85"/>
      <c r="UUI15" s="85"/>
      <c r="UUJ15" s="85"/>
      <c r="UUK15" s="85"/>
      <c r="UUL15" s="85"/>
      <c r="UUM15" s="85"/>
      <c r="UUN15" s="85"/>
      <c r="UUO15" s="85"/>
      <c r="UUP15" s="85"/>
      <c r="UUQ15" s="85"/>
      <c r="UUR15" s="85"/>
      <c r="UUS15" s="85"/>
      <c r="UUT15" s="85"/>
      <c r="UUU15" s="85"/>
      <c r="UUV15" s="85"/>
      <c r="UUW15" s="85"/>
      <c r="UUX15" s="85"/>
      <c r="UUY15" s="85"/>
      <c r="UUZ15" s="85"/>
      <c r="UVA15" s="85"/>
      <c r="UVB15" s="85"/>
      <c r="UVC15" s="85"/>
      <c r="UVD15" s="85"/>
      <c r="UVE15" s="85"/>
      <c r="UVF15" s="85"/>
      <c r="UVG15" s="85"/>
      <c r="UVH15" s="85"/>
      <c r="UVI15" s="85"/>
      <c r="UVJ15" s="85"/>
      <c r="UVK15" s="85"/>
      <c r="UVL15" s="85"/>
      <c r="UVM15" s="85"/>
      <c r="UVN15" s="85"/>
      <c r="UVO15" s="85"/>
      <c r="UVP15" s="85"/>
      <c r="UVQ15" s="85"/>
      <c r="UVR15" s="85"/>
      <c r="UVS15" s="85"/>
      <c r="UVT15" s="85"/>
      <c r="UVU15" s="85"/>
      <c r="UVV15" s="85"/>
      <c r="UVW15" s="85"/>
      <c r="UVX15" s="85"/>
      <c r="UVY15" s="85"/>
      <c r="UVZ15" s="85"/>
      <c r="UWA15" s="85"/>
      <c r="UWB15" s="85"/>
      <c r="UWC15" s="85"/>
      <c r="UWD15" s="85"/>
      <c r="UWE15" s="85"/>
      <c r="UWF15" s="85"/>
      <c r="UWG15" s="85"/>
      <c r="UWH15" s="85"/>
      <c r="UWI15" s="85"/>
      <c r="UWJ15" s="85"/>
      <c r="UWK15" s="85"/>
      <c r="UWL15" s="85"/>
      <c r="UWM15" s="85"/>
      <c r="UWN15" s="85"/>
      <c r="UWO15" s="85"/>
      <c r="UWP15" s="85"/>
      <c r="UWQ15" s="85"/>
      <c r="UWR15" s="85"/>
      <c r="UWS15" s="85"/>
      <c r="UWT15" s="85"/>
      <c r="UWU15" s="85"/>
      <c r="UWV15" s="85"/>
      <c r="UWW15" s="85"/>
      <c r="UWX15" s="85"/>
      <c r="UWY15" s="85"/>
      <c r="UWZ15" s="85"/>
      <c r="UXA15" s="85"/>
      <c r="UXB15" s="85"/>
      <c r="UXC15" s="85"/>
      <c r="UXD15" s="85"/>
      <c r="UXE15" s="85"/>
      <c r="UXF15" s="85"/>
      <c r="UXG15" s="85"/>
      <c r="UXH15" s="85"/>
      <c r="UXI15" s="85"/>
      <c r="UXJ15" s="85"/>
      <c r="UXK15" s="85"/>
      <c r="UXL15" s="85"/>
      <c r="UXM15" s="85"/>
      <c r="UXN15" s="85"/>
      <c r="UXO15" s="85"/>
      <c r="UXP15" s="85"/>
      <c r="UXQ15" s="85"/>
      <c r="UXR15" s="85"/>
      <c r="UXS15" s="85"/>
      <c r="UXT15" s="85"/>
      <c r="UXU15" s="85"/>
      <c r="UXV15" s="85"/>
      <c r="UXW15" s="85"/>
      <c r="UXX15" s="85"/>
      <c r="UXY15" s="85"/>
      <c r="UXZ15" s="85"/>
      <c r="UYA15" s="85"/>
      <c r="UYB15" s="85"/>
      <c r="UYC15" s="85"/>
      <c r="UYD15" s="85"/>
      <c r="UYE15" s="85"/>
      <c r="UYF15" s="85"/>
      <c r="UYG15" s="85"/>
      <c r="UYH15" s="85"/>
      <c r="UYI15" s="85"/>
      <c r="UYJ15" s="85"/>
      <c r="UYK15" s="85"/>
      <c r="UYL15" s="85"/>
      <c r="UYM15" s="85"/>
      <c r="UYN15" s="85"/>
      <c r="UYO15" s="85"/>
      <c r="UYP15" s="85"/>
      <c r="UYQ15" s="85"/>
      <c r="UYR15" s="85"/>
      <c r="UYS15" s="85"/>
      <c r="UYT15" s="85"/>
      <c r="UYU15" s="85"/>
      <c r="UYV15" s="85"/>
      <c r="UYW15" s="85"/>
      <c r="UYX15" s="85"/>
      <c r="UYY15" s="85"/>
      <c r="UYZ15" s="85"/>
      <c r="UZA15" s="85"/>
      <c r="UZB15" s="85"/>
      <c r="UZC15" s="85"/>
      <c r="UZD15" s="85"/>
      <c r="UZE15" s="85"/>
      <c r="UZF15" s="85"/>
      <c r="UZG15" s="85"/>
      <c r="UZH15" s="85"/>
      <c r="UZI15" s="85"/>
      <c r="UZJ15" s="85"/>
      <c r="UZK15" s="85"/>
      <c r="UZL15" s="85"/>
      <c r="UZM15" s="85"/>
      <c r="UZN15" s="85"/>
      <c r="UZO15" s="85"/>
      <c r="UZP15" s="85"/>
      <c r="UZQ15" s="85"/>
      <c r="UZR15" s="85"/>
      <c r="UZS15" s="85"/>
      <c r="UZT15" s="85"/>
      <c r="UZU15" s="85"/>
      <c r="UZV15" s="85"/>
      <c r="UZW15" s="85"/>
      <c r="UZX15" s="85"/>
      <c r="UZY15" s="85"/>
      <c r="UZZ15" s="85"/>
      <c r="VAA15" s="85"/>
      <c r="VAB15" s="85"/>
      <c r="VAC15" s="85"/>
      <c r="VAD15" s="85"/>
      <c r="VAE15" s="85"/>
      <c r="VAF15" s="85"/>
      <c r="VAG15" s="85"/>
      <c r="VAH15" s="85"/>
      <c r="VAI15" s="85"/>
      <c r="VAJ15" s="85"/>
      <c r="VAK15" s="85"/>
      <c r="VAL15" s="85"/>
      <c r="VAM15" s="85"/>
      <c r="VAN15" s="85"/>
      <c r="VAO15" s="85"/>
      <c r="VAP15" s="85"/>
      <c r="VAQ15" s="85"/>
      <c r="VAR15" s="85"/>
      <c r="VAS15" s="85"/>
      <c r="VAT15" s="85"/>
      <c r="VAU15" s="85"/>
      <c r="VAV15" s="85"/>
      <c r="VAW15" s="85"/>
      <c r="VAX15" s="85"/>
      <c r="VAY15" s="85"/>
      <c r="VAZ15" s="85"/>
      <c r="VBA15" s="85"/>
      <c r="VBB15" s="85"/>
      <c r="VBC15" s="85"/>
      <c r="VBD15" s="85"/>
      <c r="VBE15" s="85"/>
      <c r="VBF15" s="85"/>
      <c r="VBG15" s="85"/>
      <c r="VBH15" s="85"/>
      <c r="VBI15" s="85"/>
      <c r="VBJ15" s="85"/>
      <c r="VBK15" s="85"/>
      <c r="VBL15" s="85"/>
      <c r="VBM15" s="85"/>
      <c r="VBN15" s="85"/>
      <c r="VBO15" s="85"/>
      <c r="VBP15" s="85"/>
      <c r="VBQ15" s="85"/>
      <c r="VBR15" s="85"/>
      <c r="VBS15" s="85"/>
      <c r="VBT15" s="85"/>
      <c r="VBU15" s="85"/>
      <c r="VBV15" s="85"/>
      <c r="VBW15" s="85"/>
      <c r="VBX15" s="85"/>
      <c r="VBY15" s="85"/>
      <c r="VBZ15" s="85"/>
      <c r="VCA15" s="85"/>
      <c r="VCB15" s="85"/>
      <c r="VCC15" s="85"/>
      <c r="VCD15" s="85"/>
      <c r="VCE15" s="85"/>
      <c r="VCF15" s="85"/>
      <c r="VCG15" s="85"/>
      <c r="VCH15" s="85"/>
      <c r="VCI15" s="85"/>
      <c r="VCJ15" s="85"/>
      <c r="VCK15" s="85"/>
      <c r="VCL15" s="85"/>
      <c r="VCM15" s="85"/>
      <c r="VCN15" s="85"/>
      <c r="VCO15" s="85"/>
      <c r="VCP15" s="85"/>
      <c r="VCQ15" s="85"/>
      <c r="VCR15" s="85"/>
      <c r="VCS15" s="85"/>
      <c r="VCT15" s="85"/>
      <c r="VCU15" s="85"/>
      <c r="VCV15" s="85"/>
      <c r="VCW15" s="85"/>
      <c r="VCX15" s="85"/>
      <c r="VCY15" s="85"/>
      <c r="VCZ15" s="85"/>
      <c r="VDA15" s="85"/>
      <c r="VDB15" s="85"/>
      <c r="VDC15" s="85"/>
      <c r="VDD15" s="85"/>
      <c r="VDE15" s="85"/>
      <c r="VDF15" s="85"/>
      <c r="VDG15" s="85"/>
      <c r="VDH15" s="85"/>
      <c r="VDI15" s="85"/>
      <c r="VDJ15" s="85"/>
      <c r="VDK15" s="85"/>
      <c r="VDL15" s="85"/>
      <c r="VDM15" s="85"/>
      <c r="VDN15" s="85"/>
      <c r="VDO15" s="85"/>
      <c r="VDP15" s="85"/>
      <c r="VDQ15" s="85"/>
      <c r="VDR15" s="85"/>
      <c r="VDS15" s="85"/>
      <c r="VDT15" s="85"/>
      <c r="VDU15" s="85"/>
      <c r="VDV15" s="85"/>
      <c r="VDW15" s="85"/>
      <c r="VDX15" s="85"/>
      <c r="VDY15" s="85"/>
      <c r="VDZ15" s="85"/>
      <c r="VEA15" s="85"/>
      <c r="VEB15" s="85"/>
      <c r="VEC15" s="85"/>
      <c r="VED15" s="85"/>
      <c r="VEE15" s="85"/>
      <c r="VEF15" s="85"/>
      <c r="VEG15" s="85"/>
      <c r="VEH15" s="85"/>
      <c r="VEI15" s="85"/>
      <c r="VEJ15" s="85"/>
      <c r="VEK15" s="85"/>
      <c r="VEL15" s="85"/>
      <c r="VEM15" s="85"/>
      <c r="VEN15" s="85"/>
      <c r="VEO15" s="85"/>
      <c r="VEP15" s="85"/>
      <c r="VEQ15" s="85"/>
      <c r="VER15" s="85"/>
      <c r="VES15" s="85"/>
      <c r="VET15" s="85"/>
      <c r="VEU15" s="85"/>
      <c r="VEV15" s="85"/>
      <c r="VEW15" s="85"/>
      <c r="VEX15" s="85"/>
      <c r="VEY15" s="85"/>
      <c r="VEZ15" s="85"/>
      <c r="VFA15" s="85"/>
      <c r="VFB15" s="85"/>
      <c r="VFC15" s="85"/>
      <c r="VFD15" s="85"/>
      <c r="VFE15" s="85"/>
      <c r="VFF15" s="85"/>
      <c r="VFG15" s="85"/>
      <c r="VFH15" s="85"/>
      <c r="VFI15" s="85"/>
      <c r="VFJ15" s="85"/>
      <c r="VFK15" s="85"/>
      <c r="VFL15" s="85"/>
      <c r="VFM15" s="85"/>
      <c r="VFN15" s="85"/>
      <c r="VFO15" s="85"/>
      <c r="VFP15" s="85"/>
      <c r="VFQ15" s="85"/>
      <c r="VFR15" s="85"/>
      <c r="VFS15" s="85"/>
      <c r="VFT15" s="85"/>
      <c r="VFU15" s="85"/>
      <c r="VFV15" s="85"/>
      <c r="VFW15" s="85"/>
      <c r="VFX15" s="85"/>
      <c r="VFY15" s="85"/>
      <c r="VFZ15" s="85"/>
      <c r="VGA15" s="85"/>
      <c r="VGB15" s="85"/>
      <c r="VGC15" s="85"/>
      <c r="VGD15" s="85"/>
      <c r="VGE15" s="85"/>
      <c r="VGF15" s="85"/>
      <c r="VGG15" s="85"/>
      <c r="VGH15" s="85"/>
      <c r="VGI15" s="85"/>
      <c r="VGJ15" s="85"/>
      <c r="VGK15" s="85"/>
      <c r="VGL15" s="85"/>
      <c r="VGM15" s="85"/>
      <c r="VGN15" s="85"/>
      <c r="VGO15" s="85"/>
      <c r="VGP15" s="85"/>
      <c r="VGQ15" s="85"/>
      <c r="VGR15" s="85"/>
      <c r="VGS15" s="85"/>
      <c r="VGT15" s="85"/>
      <c r="VGU15" s="85"/>
      <c r="VGV15" s="85"/>
      <c r="VGW15" s="85"/>
      <c r="VGX15" s="85"/>
      <c r="VGY15" s="85"/>
      <c r="VGZ15" s="85"/>
      <c r="VHA15" s="85"/>
      <c r="VHB15" s="85"/>
      <c r="VHC15" s="85"/>
      <c r="VHD15" s="85"/>
      <c r="VHE15" s="85"/>
      <c r="VHF15" s="85"/>
      <c r="VHG15" s="85"/>
      <c r="VHH15" s="85"/>
      <c r="VHI15" s="85"/>
      <c r="VHJ15" s="85"/>
      <c r="VHK15" s="85"/>
      <c r="VHL15" s="85"/>
      <c r="VHM15" s="85"/>
      <c r="VHN15" s="85"/>
      <c r="VHO15" s="85"/>
      <c r="VHP15" s="85"/>
      <c r="VHQ15" s="85"/>
      <c r="VHR15" s="85"/>
      <c r="VHS15" s="85"/>
      <c r="VHT15" s="85"/>
      <c r="VHU15" s="85"/>
      <c r="VHV15" s="85"/>
      <c r="VHW15" s="85"/>
      <c r="VHX15" s="85"/>
      <c r="VHY15" s="85"/>
      <c r="VHZ15" s="85"/>
      <c r="VIA15" s="85"/>
      <c r="VIB15" s="85"/>
      <c r="VIC15" s="85"/>
      <c r="VID15" s="85"/>
      <c r="VIE15" s="85"/>
      <c r="VIF15" s="85"/>
      <c r="VIG15" s="85"/>
      <c r="VIH15" s="85"/>
      <c r="VII15" s="85"/>
      <c r="VIJ15" s="85"/>
      <c r="VIK15" s="85"/>
      <c r="VIL15" s="85"/>
      <c r="VIM15" s="85"/>
      <c r="VIN15" s="85"/>
      <c r="VIO15" s="85"/>
      <c r="VIP15" s="85"/>
      <c r="VIQ15" s="85"/>
      <c r="VIR15" s="85"/>
      <c r="VIS15" s="85"/>
      <c r="VIT15" s="85"/>
      <c r="VIU15" s="85"/>
      <c r="VIV15" s="85"/>
      <c r="VIW15" s="85"/>
      <c r="VIX15" s="85"/>
      <c r="VIY15" s="85"/>
      <c r="VIZ15" s="85"/>
      <c r="VJA15" s="85"/>
      <c r="VJB15" s="85"/>
      <c r="VJC15" s="85"/>
      <c r="VJD15" s="85"/>
      <c r="VJE15" s="85"/>
      <c r="VJF15" s="85"/>
      <c r="VJG15" s="85"/>
      <c r="VJH15" s="85"/>
      <c r="VJI15" s="85"/>
      <c r="VJJ15" s="85"/>
      <c r="VJK15" s="85"/>
      <c r="VJL15" s="85"/>
      <c r="VJM15" s="85"/>
      <c r="VJN15" s="85"/>
      <c r="VJO15" s="85"/>
      <c r="VJP15" s="85"/>
      <c r="VJQ15" s="85"/>
      <c r="VJR15" s="85"/>
      <c r="VJS15" s="85"/>
      <c r="VJT15" s="85"/>
      <c r="VJU15" s="85"/>
      <c r="VJV15" s="85"/>
      <c r="VJW15" s="85"/>
      <c r="VJX15" s="85"/>
      <c r="VJY15" s="85"/>
      <c r="VJZ15" s="85"/>
      <c r="VKA15" s="85"/>
      <c r="VKB15" s="85"/>
      <c r="VKC15" s="85"/>
      <c r="VKD15" s="85"/>
      <c r="VKE15" s="85"/>
      <c r="VKF15" s="85"/>
      <c r="VKG15" s="85"/>
      <c r="VKH15" s="85"/>
      <c r="VKI15" s="85"/>
      <c r="VKJ15" s="85"/>
      <c r="VKK15" s="85"/>
      <c r="VKL15" s="85"/>
      <c r="VKM15" s="85"/>
      <c r="VKN15" s="85"/>
      <c r="VKO15" s="85"/>
      <c r="VKP15" s="85"/>
      <c r="VKQ15" s="85"/>
      <c r="VKR15" s="85"/>
      <c r="VKS15" s="85"/>
      <c r="VKT15" s="85"/>
      <c r="VKU15" s="85"/>
      <c r="VKV15" s="85"/>
      <c r="VKW15" s="85"/>
      <c r="VKX15" s="85"/>
      <c r="VKY15" s="85"/>
      <c r="VKZ15" s="85"/>
      <c r="VLA15" s="85"/>
      <c r="VLB15" s="85"/>
      <c r="VLC15" s="85"/>
      <c r="VLD15" s="85"/>
      <c r="VLE15" s="85"/>
      <c r="VLF15" s="85"/>
      <c r="VLG15" s="85"/>
      <c r="VLH15" s="85"/>
      <c r="VLI15" s="85"/>
      <c r="VLJ15" s="85"/>
      <c r="VLK15" s="85"/>
      <c r="VLL15" s="85"/>
      <c r="VLM15" s="85"/>
      <c r="VLN15" s="85"/>
      <c r="VLO15" s="85"/>
      <c r="VLP15" s="85"/>
      <c r="VLQ15" s="85"/>
      <c r="VLR15" s="85"/>
      <c r="VLS15" s="85"/>
      <c r="VLT15" s="85"/>
      <c r="VLU15" s="85"/>
      <c r="VLV15" s="85"/>
      <c r="VLW15" s="85"/>
      <c r="VLX15" s="85"/>
      <c r="VLY15" s="85"/>
      <c r="VLZ15" s="85"/>
      <c r="VMA15" s="85"/>
      <c r="VMB15" s="85"/>
      <c r="VMC15" s="85"/>
      <c r="VMD15" s="85"/>
      <c r="VME15" s="85"/>
      <c r="VMF15" s="85"/>
      <c r="VMG15" s="85"/>
      <c r="VMH15" s="85"/>
      <c r="VMI15" s="85"/>
      <c r="VMJ15" s="85"/>
      <c r="VMK15" s="85"/>
      <c r="VML15" s="85"/>
      <c r="VMM15" s="85"/>
      <c r="VMN15" s="85"/>
      <c r="VMO15" s="85"/>
      <c r="VMP15" s="85"/>
      <c r="VMQ15" s="85"/>
      <c r="VMR15" s="85"/>
      <c r="VMS15" s="85"/>
      <c r="VMT15" s="85"/>
      <c r="VMU15" s="85"/>
      <c r="VMV15" s="85"/>
      <c r="VMW15" s="85"/>
      <c r="VMX15" s="85"/>
      <c r="VMY15" s="85"/>
      <c r="VMZ15" s="85"/>
      <c r="VNA15" s="85"/>
      <c r="VNB15" s="85"/>
      <c r="VNC15" s="85"/>
      <c r="VND15" s="85"/>
      <c r="VNE15" s="85"/>
      <c r="VNF15" s="85"/>
      <c r="VNG15" s="85"/>
      <c r="VNH15" s="85"/>
      <c r="VNI15" s="85"/>
      <c r="VNJ15" s="85"/>
      <c r="VNK15" s="85"/>
      <c r="VNL15" s="85"/>
      <c r="VNM15" s="85"/>
      <c r="VNN15" s="85"/>
      <c r="VNO15" s="85"/>
      <c r="VNP15" s="85"/>
      <c r="VNQ15" s="85"/>
      <c r="VNR15" s="85"/>
      <c r="VNS15" s="85"/>
      <c r="VNT15" s="85"/>
      <c r="VNU15" s="85"/>
      <c r="VNV15" s="85"/>
      <c r="VNW15" s="85"/>
      <c r="VNX15" s="85"/>
      <c r="VNY15" s="85"/>
      <c r="VNZ15" s="85"/>
      <c r="VOA15" s="85"/>
      <c r="VOB15" s="85"/>
      <c r="VOC15" s="85"/>
      <c r="VOD15" s="85"/>
      <c r="VOE15" s="85"/>
      <c r="VOF15" s="85"/>
      <c r="VOG15" s="85"/>
      <c r="VOH15" s="85"/>
      <c r="VOI15" s="85"/>
      <c r="VOJ15" s="85"/>
      <c r="VOK15" s="85"/>
      <c r="VOL15" s="85"/>
      <c r="VOM15" s="85"/>
      <c r="VON15" s="85"/>
      <c r="VOO15" s="85"/>
      <c r="VOP15" s="85"/>
      <c r="VOQ15" s="85"/>
      <c r="VOR15" s="85"/>
      <c r="VOS15" s="85"/>
      <c r="VOT15" s="85"/>
      <c r="VOU15" s="85"/>
      <c r="VOV15" s="85"/>
      <c r="VOW15" s="85"/>
      <c r="VOX15" s="85"/>
      <c r="VOY15" s="85"/>
      <c r="VOZ15" s="85"/>
      <c r="VPA15" s="85"/>
      <c r="VPB15" s="85"/>
      <c r="VPC15" s="85"/>
      <c r="VPD15" s="85"/>
      <c r="VPE15" s="85"/>
      <c r="VPF15" s="85"/>
      <c r="VPG15" s="85"/>
      <c r="VPH15" s="85"/>
      <c r="VPI15" s="85"/>
      <c r="VPJ15" s="85"/>
      <c r="VPK15" s="85"/>
      <c r="VPL15" s="85"/>
      <c r="VPM15" s="85"/>
      <c r="VPN15" s="85"/>
      <c r="VPO15" s="85"/>
      <c r="VPP15" s="85"/>
      <c r="VPQ15" s="85"/>
      <c r="VPR15" s="85"/>
      <c r="VPS15" s="85"/>
      <c r="VPT15" s="85"/>
      <c r="VPU15" s="85"/>
      <c r="VPV15" s="85"/>
      <c r="VPW15" s="85"/>
      <c r="VPX15" s="85"/>
      <c r="VPY15" s="85"/>
      <c r="VPZ15" s="85"/>
      <c r="VQA15" s="85"/>
      <c r="VQB15" s="85"/>
      <c r="VQC15" s="85"/>
      <c r="VQD15" s="85"/>
      <c r="VQE15" s="85"/>
      <c r="VQF15" s="85"/>
      <c r="VQG15" s="85"/>
      <c r="VQH15" s="85"/>
      <c r="VQI15" s="85"/>
      <c r="VQJ15" s="85"/>
      <c r="VQK15" s="85"/>
      <c r="VQL15" s="85"/>
      <c r="VQM15" s="85"/>
      <c r="VQN15" s="85"/>
      <c r="VQO15" s="85"/>
      <c r="VQP15" s="85"/>
      <c r="VQQ15" s="85"/>
      <c r="VQR15" s="85"/>
      <c r="VQS15" s="85"/>
      <c r="VQT15" s="85"/>
      <c r="VQU15" s="85"/>
      <c r="VQV15" s="85"/>
      <c r="VQW15" s="85"/>
      <c r="VQX15" s="85"/>
      <c r="VQY15" s="85"/>
      <c r="VQZ15" s="85"/>
      <c r="VRA15" s="85"/>
      <c r="VRB15" s="85"/>
      <c r="VRC15" s="85"/>
      <c r="VRD15" s="85"/>
      <c r="VRE15" s="85"/>
      <c r="VRF15" s="85"/>
      <c r="VRG15" s="85"/>
      <c r="VRH15" s="85"/>
      <c r="VRI15" s="85"/>
      <c r="VRJ15" s="85"/>
      <c r="VRK15" s="85"/>
      <c r="VRL15" s="85"/>
      <c r="VRM15" s="85"/>
      <c r="VRN15" s="85"/>
      <c r="VRO15" s="85"/>
      <c r="VRP15" s="85"/>
      <c r="VRQ15" s="85"/>
      <c r="VRR15" s="85"/>
      <c r="VRS15" s="85"/>
      <c r="VRT15" s="85"/>
      <c r="VRU15" s="85"/>
      <c r="VRV15" s="85"/>
      <c r="VRW15" s="85"/>
      <c r="VRX15" s="85"/>
      <c r="VRY15" s="85"/>
      <c r="VRZ15" s="85"/>
      <c r="VSA15" s="85"/>
      <c r="VSB15" s="85"/>
      <c r="VSC15" s="85"/>
      <c r="VSD15" s="85"/>
      <c r="VSE15" s="85"/>
      <c r="VSF15" s="85"/>
      <c r="VSG15" s="85"/>
      <c r="VSH15" s="85"/>
      <c r="VSI15" s="85"/>
      <c r="VSJ15" s="85"/>
      <c r="VSK15" s="85"/>
      <c r="VSL15" s="85"/>
      <c r="VSM15" s="85"/>
      <c r="VSN15" s="85"/>
      <c r="VSO15" s="85"/>
      <c r="VSP15" s="85"/>
      <c r="VSQ15" s="85"/>
      <c r="VSR15" s="85"/>
      <c r="VSS15" s="85"/>
      <c r="VST15" s="85"/>
      <c r="VSU15" s="85"/>
      <c r="VSV15" s="85"/>
      <c r="VSW15" s="85"/>
      <c r="VSX15" s="85"/>
      <c r="VSY15" s="85"/>
      <c r="VSZ15" s="85"/>
      <c r="VTA15" s="85"/>
      <c r="VTB15" s="85"/>
      <c r="VTC15" s="85"/>
      <c r="VTD15" s="85"/>
      <c r="VTE15" s="85"/>
      <c r="VTF15" s="85"/>
      <c r="VTG15" s="85"/>
      <c r="VTH15" s="85"/>
      <c r="VTI15" s="85"/>
      <c r="VTJ15" s="85"/>
      <c r="VTK15" s="85"/>
      <c r="VTL15" s="85"/>
      <c r="VTM15" s="85"/>
      <c r="VTN15" s="85"/>
      <c r="VTO15" s="85"/>
      <c r="VTP15" s="85"/>
      <c r="VTQ15" s="85"/>
      <c r="VTR15" s="85"/>
      <c r="VTS15" s="85"/>
      <c r="VTT15" s="85"/>
      <c r="VTU15" s="85"/>
      <c r="VTV15" s="85"/>
      <c r="VTW15" s="85"/>
      <c r="VTX15" s="85"/>
      <c r="VTY15" s="85"/>
      <c r="VTZ15" s="85"/>
      <c r="VUA15" s="85"/>
      <c r="VUB15" s="85"/>
      <c r="VUC15" s="85"/>
      <c r="VUD15" s="85"/>
      <c r="VUE15" s="85"/>
      <c r="VUF15" s="85"/>
      <c r="VUG15" s="85"/>
      <c r="VUH15" s="85"/>
      <c r="VUI15" s="85"/>
      <c r="VUJ15" s="85"/>
      <c r="VUK15" s="85"/>
      <c r="VUL15" s="85"/>
      <c r="VUM15" s="85"/>
      <c r="VUN15" s="85"/>
      <c r="VUO15" s="85"/>
      <c r="VUP15" s="85"/>
      <c r="VUQ15" s="85"/>
      <c r="VUR15" s="85"/>
      <c r="VUS15" s="85"/>
      <c r="VUT15" s="85"/>
      <c r="VUU15" s="85"/>
      <c r="VUV15" s="85"/>
      <c r="VUW15" s="85"/>
      <c r="VUX15" s="85"/>
      <c r="VUY15" s="85"/>
      <c r="VUZ15" s="85"/>
      <c r="VVA15" s="85"/>
      <c r="VVB15" s="85"/>
      <c r="VVC15" s="85"/>
      <c r="VVD15" s="85"/>
      <c r="VVE15" s="85"/>
      <c r="VVF15" s="85"/>
      <c r="VVG15" s="85"/>
      <c r="VVH15" s="85"/>
      <c r="VVI15" s="85"/>
      <c r="VVJ15" s="85"/>
      <c r="VVK15" s="85"/>
      <c r="VVL15" s="85"/>
      <c r="VVM15" s="85"/>
      <c r="VVN15" s="85"/>
      <c r="VVO15" s="85"/>
      <c r="VVP15" s="85"/>
      <c r="VVQ15" s="85"/>
      <c r="VVR15" s="85"/>
      <c r="VVS15" s="85"/>
      <c r="VVT15" s="85"/>
      <c r="VVU15" s="85"/>
      <c r="VVV15" s="85"/>
      <c r="VVW15" s="85"/>
      <c r="VVX15" s="85"/>
      <c r="VVY15" s="85"/>
      <c r="VVZ15" s="85"/>
      <c r="VWA15" s="85"/>
      <c r="VWB15" s="85"/>
      <c r="VWC15" s="85"/>
      <c r="VWD15" s="85"/>
      <c r="VWE15" s="85"/>
      <c r="VWF15" s="85"/>
      <c r="VWG15" s="85"/>
      <c r="VWH15" s="85"/>
      <c r="VWI15" s="85"/>
      <c r="VWJ15" s="85"/>
      <c r="VWK15" s="85"/>
      <c r="VWL15" s="85"/>
      <c r="VWM15" s="85"/>
      <c r="VWN15" s="85"/>
      <c r="VWO15" s="85"/>
      <c r="VWP15" s="85"/>
      <c r="VWQ15" s="85"/>
      <c r="VWR15" s="85"/>
      <c r="VWS15" s="85"/>
      <c r="VWT15" s="85"/>
      <c r="VWU15" s="85"/>
      <c r="VWV15" s="85"/>
      <c r="VWW15" s="85"/>
      <c r="VWX15" s="85"/>
      <c r="VWY15" s="85"/>
      <c r="VWZ15" s="85"/>
      <c r="VXA15" s="85"/>
      <c r="VXB15" s="85"/>
      <c r="VXC15" s="85"/>
      <c r="VXD15" s="85"/>
      <c r="VXE15" s="85"/>
      <c r="VXF15" s="85"/>
      <c r="VXG15" s="85"/>
      <c r="VXH15" s="85"/>
      <c r="VXI15" s="85"/>
      <c r="VXJ15" s="85"/>
      <c r="VXK15" s="85"/>
      <c r="VXL15" s="85"/>
      <c r="VXM15" s="85"/>
      <c r="VXN15" s="85"/>
      <c r="VXO15" s="85"/>
      <c r="VXP15" s="85"/>
      <c r="VXQ15" s="85"/>
      <c r="VXR15" s="85"/>
      <c r="VXS15" s="85"/>
      <c r="VXT15" s="85"/>
      <c r="VXU15" s="85"/>
      <c r="VXV15" s="85"/>
      <c r="VXW15" s="85"/>
      <c r="VXX15" s="85"/>
      <c r="VXY15" s="85"/>
      <c r="VXZ15" s="85"/>
      <c r="VYA15" s="85"/>
      <c r="VYB15" s="85"/>
      <c r="VYC15" s="85"/>
      <c r="VYD15" s="85"/>
      <c r="VYE15" s="85"/>
      <c r="VYF15" s="85"/>
      <c r="VYG15" s="85"/>
      <c r="VYH15" s="85"/>
      <c r="VYI15" s="85"/>
      <c r="VYJ15" s="85"/>
      <c r="VYK15" s="85"/>
      <c r="VYL15" s="85"/>
      <c r="VYM15" s="85"/>
      <c r="VYN15" s="85"/>
      <c r="VYO15" s="85"/>
      <c r="VYP15" s="85"/>
      <c r="VYQ15" s="85"/>
      <c r="VYR15" s="85"/>
      <c r="VYS15" s="85"/>
      <c r="VYT15" s="85"/>
      <c r="VYU15" s="85"/>
      <c r="VYV15" s="85"/>
      <c r="VYW15" s="85"/>
      <c r="VYX15" s="85"/>
      <c r="VYY15" s="85"/>
      <c r="VYZ15" s="85"/>
      <c r="VZA15" s="85"/>
      <c r="VZB15" s="85"/>
      <c r="VZC15" s="85"/>
      <c r="VZD15" s="85"/>
      <c r="VZE15" s="85"/>
      <c r="VZF15" s="85"/>
      <c r="VZG15" s="85"/>
      <c r="VZH15" s="85"/>
      <c r="VZI15" s="85"/>
      <c r="VZJ15" s="85"/>
      <c r="VZK15" s="85"/>
      <c r="VZL15" s="85"/>
      <c r="VZM15" s="85"/>
      <c r="VZN15" s="85"/>
      <c r="VZO15" s="85"/>
      <c r="VZP15" s="85"/>
      <c r="VZQ15" s="85"/>
      <c r="VZR15" s="85"/>
      <c r="VZS15" s="85"/>
      <c r="VZT15" s="85"/>
      <c r="VZU15" s="85"/>
      <c r="VZV15" s="85"/>
      <c r="VZW15" s="85"/>
      <c r="VZX15" s="85"/>
      <c r="VZY15" s="85"/>
      <c r="VZZ15" s="85"/>
      <c r="WAA15" s="85"/>
      <c r="WAB15" s="85"/>
      <c r="WAC15" s="85"/>
      <c r="WAD15" s="85"/>
      <c r="WAE15" s="85"/>
      <c r="WAF15" s="85"/>
      <c r="WAG15" s="85"/>
      <c r="WAH15" s="85"/>
      <c r="WAI15" s="85"/>
      <c r="WAJ15" s="85"/>
      <c r="WAK15" s="85"/>
      <c r="WAL15" s="85"/>
      <c r="WAM15" s="85"/>
      <c r="WAN15" s="85"/>
      <c r="WAO15" s="85"/>
      <c r="WAP15" s="85"/>
      <c r="WAQ15" s="85"/>
      <c r="WAR15" s="85"/>
      <c r="WAS15" s="85"/>
      <c r="WAT15" s="85"/>
      <c r="WAU15" s="85"/>
      <c r="WAV15" s="85"/>
      <c r="WAW15" s="85"/>
      <c r="WAX15" s="85"/>
      <c r="WAY15" s="85"/>
      <c r="WAZ15" s="85"/>
      <c r="WBA15" s="85"/>
      <c r="WBB15" s="85"/>
      <c r="WBC15" s="85"/>
      <c r="WBD15" s="85"/>
      <c r="WBE15" s="85"/>
      <c r="WBF15" s="85"/>
      <c r="WBG15" s="85"/>
      <c r="WBH15" s="85"/>
      <c r="WBI15" s="85"/>
      <c r="WBJ15" s="85"/>
      <c r="WBK15" s="85"/>
      <c r="WBL15" s="85"/>
      <c r="WBM15" s="85"/>
      <c r="WBN15" s="85"/>
      <c r="WBO15" s="85"/>
      <c r="WBP15" s="85"/>
      <c r="WBQ15" s="85"/>
      <c r="WBR15" s="85"/>
      <c r="WBS15" s="85"/>
      <c r="WBT15" s="85"/>
      <c r="WBU15" s="85"/>
      <c r="WBV15" s="85"/>
      <c r="WBW15" s="85"/>
      <c r="WBX15" s="85"/>
      <c r="WBY15" s="85"/>
      <c r="WBZ15" s="85"/>
      <c r="WCA15" s="85"/>
      <c r="WCB15" s="85"/>
      <c r="WCC15" s="85"/>
      <c r="WCD15" s="85"/>
      <c r="WCE15" s="85"/>
      <c r="WCF15" s="85"/>
      <c r="WCG15" s="85"/>
      <c r="WCH15" s="85"/>
      <c r="WCI15" s="85"/>
      <c r="WCJ15" s="85"/>
      <c r="WCK15" s="85"/>
      <c r="WCL15" s="85"/>
      <c r="WCM15" s="85"/>
      <c r="WCN15" s="85"/>
      <c r="WCO15" s="85"/>
      <c r="WCP15" s="85"/>
      <c r="WCQ15" s="85"/>
      <c r="WCR15" s="85"/>
      <c r="WCS15" s="85"/>
      <c r="WCT15" s="85"/>
      <c r="WCU15" s="85"/>
      <c r="WCV15" s="85"/>
      <c r="WCW15" s="85"/>
      <c r="WCX15" s="85"/>
      <c r="WCY15" s="85"/>
      <c r="WCZ15" s="85"/>
      <c r="WDA15" s="85"/>
      <c r="WDB15" s="85"/>
      <c r="WDC15" s="85"/>
      <c r="WDD15" s="85"/>
      <c r="WDE15" s="85"/>
      <c r="WDF15" s="85"/>
      <c r="WDG15" s="85"/>
      <c r="WDH15" s="85"/>
      <c r="WDI15" s="85"/>
      <c r="WDJ15" s="85"/>
      <c r="WDK15" s="85"/>
      <c r="WDL15" s="85"/>
      <c r="WDM15" s="85"/>
      <c r="WDN15" s="85"/>
      <c r="WDO15" s="85"/>
      <c r="WDP15" s="85"/>
      <c r="WDQ15" s="85"/>
      <c r="WDR15" s="85"/>
      <c r="WDS15" s="85"/>
      <c r="WDT15" s="85"/>
      <c r="WDU15" s="85"/>
      <c r="WDV15" s="85"/>
      <c r="WDW15" s="85"/>
      <c r="WDX15" s="85"/>
      <c r="WDY15" s="85"/>
      <c r="WDZ15" s="85"/>
      <c r="WEA15" s="85"/>
      <c r="WEB15" s="85"/>
      <c r="WEC15" s="85"/>
      <c r="WED15" s="85"/>
      <c r="WEE15" s="85"/>
      <c r="WEF15" s="85"/>
      <c r="WEG15" s="85"/>
      <c r="WEH15" s="85"/>
      <c r="WEI15" s="85"/>
      <c r="WEJ15" s="85"/>
      <c r="WEK15" s="85"/>
      <c r="WEL15" s="85"/>
      <c r="WEM15" s="85"/>
      <c r="WEN15" s="85"/>
      <c r="WEO15" s="85"/>
      <c r="WEP15" s="85"/>
      <c r="WEQ15" s="85"/>
      <c r="WER15" s="85"/>
      <c r="WES15" s="85"/>
      <c r="WET15" s="85"/>
      <c r="WEU15" s="85"/>
      <c r="WEV15" s="85"/>
      <c r="WEW15" s="85"/>
      <c r="WEX15" s="85"/>
      <c r="WEY15" s="85"/>
      <c r="WEZ15" s="85"/>
      <c r="WFA15" s="85"/>
      <c r="WFB15" s="85"/>
      <c r="WFC15" s="85"/>
      <c r="WFD15" s="85"/>
      <c r="WFE15" s="85"/>
      <c r="WFF15" s="85"/>
      <c r="WFG15" s="85"/>
      <c r="WFH15" s="85"/>
      <c r="WFI15" s="85"/>
      <c r="WFJ15" s="85"/>
      <c r="WFK15" s="85"/>
      <c r="WFL15" s="85"/>
      <c r="WFM15" s="85"/>
      <c r="WFN15" s="85"/>
      <c r="WFO15" s="85"/>
      <c r="WFP15" s="85"/>
      <c r="WFQ15" s="85"/>
      <c r="WFR15" s="85"/>
      <c r="WFS15" s="85"/>
      <c r="WFT15" s="85"/>
      <c r="WFU15" s="85"/>
      <c r="WFV15" s="85"/>
      <c r="WFW15" s="85"/>
      <c r="WFX15" s="85"/>
      <c r="WFY15" s="85"/>
      <c r="WFZ15" s="85"/>
      <c r="WGA15" s="85"/>
      <c r="WGB15" s="85"/>
      <c r="WGC15" s="85"/>
      <c r="WGD15" s="85"/>
      <c r="WGE15" s="85"/>
      <c r="WGF15" s="85"/>
      <c r="WGG15" s="85"/>
      <c r="WGH15" s="85"/>
      <c r="WGI15" s="85"/>
      <c r="WGJ15" s="85"/>
      <c r="WGK15" s="85"/>
      <c r="WGL15" s="85"/>
      <c r="WGM15" s="85"/>
      <c r="WGN15" s="85"/>
      <c r="WGO15" s="85"/>
      <c r="WGP15" s="85"/>
      <c r="WGQ15" s="85"/>
      <c r="WGR15" s="85"/>
      <c r="WGS15" s="85"/>
      <c r="WGT15" s="85"/>
      <c r="WGU15" s="85"/>
      <c r="WGV15" s="85"/>
      <c r="WGW15" s="85"/>
      <c r="WGX15" s="85"/>
      <c r="WGY15" s="85"/>
      <c r="WGZ15" s="85"/>
      <c r="WHA15" s="85"/>
      <c r="WHB15" s="85"/>
      <c r="WHC15" s="85"/>
      <c r="WHD15" s="85"/>
      <c r="WHE15" s="85"/>
      <c r="WHF15" s="85"/>
      <c r="WHG15" s="85"/>
      <c r="WHH15" s="85"/>
      <c r="WHI15" s="85"/>
      <c r="WHJ15" s="85"/>
      <c r="WHK15" s="85"/>
      <c r="WHL15" s="85"/>
      <c r="WHM15" s="85"/>
      <c r="WHN15" s="85"/>
      <c r="WHO15" s="85"/>
      <c r="WHP15" s="85"/>
      <c r="WHQ15" s="85"/>
      <c r="WHR15" s="85"/>
      <c r="WHS15" s="85"/>
      <c r="WHT15" s="85"/>
      <c r="WHU15" s="85"/>
      <c r="WHV15" s="85"/>
      <c r="WHW15" s="85"/>
      <c r="WHX15" s="85"/>
      <c r="WHY15" s="85"/>
      <c r="WHZ15" s="85"/>
      <c r="WIA15" s="85"/>
      <c r="WIB15" s="85"/>
      <c r="WIC15" s="85"/>
      <c r="WID15" s="85"/>
      <c r="WIE15" s="85"/>
      <c r="WIF15" s="85"/>
      <c r="WIG15" s="85"/>
      <c r="WIH15" s="85"/>
      <c r="WII15" s="85"/>
      <c r="WIJ15" s="85"/>
      <c r="WIK15" s="85"/>
      <c r="WIL15" s="85"/>
      <c r="WIM15" s="85"/>
      <c r="WIN15" s="85"/>
      <c r="WIO15" s="85"/>
      <c r="WIP15" s="85"/>
      <c r="WIQ15" s="85"/>
      <c r="WIR15" s="85"/>
      <c r="WIS15" s="85"/>
      <c r="WIT15" s="85"/>
      <c r="WIU15" s="85"/>
      <c r="WIV15" s="85"/>
      <c r="WIW15" s="85"/>
      <c r="WIX15" s="85"/>
      <c r="WIY15" s="85"/>
      <c r="WIZ15" s="85"/>
      <c r="WJA15" s="85"/>
      <c r="WJB15" s="85"/>
      <c r="WJC15" s="85"/>
      <c r="WJD15" s="85"/>
      <c r="WJE15" s="85"/>
      <c r="WJF15" s="85"/>
      <c r="WJG15" s="85"/>
      <c r="WJH15" s="85"/>
      <c r="WJI15" s="85"/>
      <c r="WJJ15" s="85"/>
      <c r="WJK15" s="85"/>
      <c r="WJL15" s="85"/>
      <c r="WJM15" s="85"/>
      <c r="WJN15" s="85"/>
      <c r="WJO15" s="85"/>
      <c r="WJP15" s="85"/>
      <c r="WJQ15" s="85"/>
      <c r="WJR15" s="85"/>
      <c r="WJS15" s="85"/>
      <c r="WJT15" s="85"/>
      <c r="WJU15" s="85"/>
      <c r="WJV15" s="85"/>
      <c r="WJW15" s="85"/>
      <c r="WJX15" s="85"/>
      <c r="WJY15" s="85"/>
      <c r="WJZ15" s="85"/>
      <c r="WKA15" s="85"/>
      <c r="WKB15" s="85"/>
      <c r="WKC15" s="85"/>
      <c r="WKD15" s="85"/>
      <c r="WKE15" s="85"/>
      <c r="WKF15" s="85"/>
      <c r="WKG15" s="85"/>
      <c r="WKH15" s="85"/>
      <c r="WKI15" s="85"/>
      <c r="WKJ15" s="85"/>
      <c r="WKK15" s="85"/>
      <c r="WKL15" s="85"/>
      <c r="WKM15" s="85"/>
      <c r="WKN15" s="85"/>
      <c r="WKO15" s="85"/>
      <c r="WKP15" s="85"/>
      <c r="WKQ15" s="85"/>
      <c r="WKR15" s="85"/>
      <c r="WKS15" s="85"/>
      <c r="WKT15" s="85"/>
      <c r="WKU15" s="85"/>
      <c r="WKV15" s="85"/>
      <c r="WKW15" s="85"/>
      <c r="WKX15" s="85"/>
      <c r="WKY15" s="85"/>
      <c r="WKZ15" s="85"/>
      <c r="WLA15" s="85"/>
      <c r="WLB15" s="85"/>
      <c r="WLC15" s="85"/>
      <c r="WLD15" s="85"/>
      <c r="WLE15" s="85"/>
      <c r="WLF15" s="85"/>
      <c r="WLG15" s="85"/>
      <c r="WLH15" s="85"/>
      <c r="WLI15" s="85"/>
      <c r="WLJ15" s="85"/>
      <c r="WLK15" s="85"/>
      <c r="WLL15" s="85"/>
      <c r="WLM15" s="85"/>
      <c r="WLN15" s="85"/>
      <c r="WLO15" s="85"/>
      <c r="WLP15" s="85"/>
      <c r="WLQ15" s="85"/>
      <c r="WLR15" s="85"/>
      <c r="WLS15" s="85"/>
      <c r="WLT15" s="85"/>
      <c r="WLU15" s="85"/>
      <c r="WLV15" s="85"/>
      <c r="WLW15" s="85"/>
      <c r="WLX15" s="85"/>
      <c r="WLY15" s="85"/>
      <c r="WLZ15" s="85"/>
      <c r="WMA15" s="85"/>
      <c r="WMB15" s="85"/>
      <c r="WMC15" s="85"/>
      <c r="WMD15" s="85"/>
      <c r="WME15" s="85"/>
      <c r="WMF15" s="85"/>
      <c r="WMG15" s="85"/>
      <c r="WMH15" s="85"/>
      <c r="WMI15" s="85"/>
      <c r="WMJ15" s="85"/>
      <c r="WMK15" s="85"/>
      <c r="WML15" s="85"/>
      <c r="WMM15" s="85"/>
      <c r="WMN15" s="85"/>
      <c r="WMO15" s="85"/>
      <c r="WMP15" s="85"/>
      <c r="WMQ15" s="85"/>
      <c r="WMR15" s="85"/>
      <c r="WMS15" s="85"/>
      <c r="WMT15" s="85"/>
      <c r="WMU15" s="85"/>
      <c r="WMV15" s="85"/>
      <c r="WMW15" s="85"/>
      <c r="WMX15" s="85"/>
      <c r="WMY15" s="85"/>
      <c r="WMZ15" s="85"/>
      <c r="WNA15" s="85"/>
      <c r="WNB15" s="85"/>
      <c r="WNC15" s="85"/>
      <c r="WND15" s="85"/>
      <c r="WNE15" s="85"/>
      <c r="WNF15" s="85"/>
      <c r="WNG15" s="85"/>
      <c r="WNH15" s="85"/>
      <c r="WNI15" s="85"/>
      <c r="WNJ15" s="85"/>
      <c r="WNK15" s="85"/>
      <c r="WNL15" s="85"/>
      <c r="WNM15" s="85"/>
      <c r="WNN15" s="85"/>
      <c r="WNO15" s="85"/>
      <c r="WNP15" s="85"/>
      <c r="WNQ15" s="85"/>
      <c r="WNR15" s="85"/>
      <c r="WNS15" s="85"/>
      <c r="WNT15" s="85"/>
      <c r="WNU15" s="85"/>
      <c r="WNV15" s="85"/>
      <c r="WNW15" s="85"/>
      <c r="WNX15" s="85"/>
      <c r="WNY15" s="85"/>
      <c r="WNZ15" s="85"/>
      <c r="WOA15" s="85"/>
      <c r="WOB15" s="85"/>
      <c r="WOC15" s="85"/>
      <c r="WOD15" s="85"/>
      <c r="WOE15" s="85"/>
      <c r="WOF15" s="85"/>
      <c r="WOG15" s="85"/>
      <c r="WOH15" s="85"/>
      <c r="WOI15" s="85"/>
      <c r="WOJ15" s="85"/>
      <c r="WOK15" s="85"/>
      <c r="WOL15" s="85"/>
      <c r="WOM15" s="85"/>
      <c r="WON15" s="85"/>
      <c r="WOO15" s="85"/>
      <c r="WOP15" s="85"/>
      <c r="WOQ15" s="85"/>
      <c r="WOR15" s="85"/>
      <c r="WOS15" s="85"/>
      <c r="WOT15" s="85"/>
      <c r="WOU15" s="85"/>
      <c r="WOV15" s="85"/>
      <c r="WOW15" s="85"/>
      <c r="WOX15" s="85"/>
      <c r="WOY15" s="85"/>
      <c r="WOZ15" s="85"/>
      <c r="WPA15" s="85"/>
      <c r="WPB15" s="85"/>
      <c r="WPC15" s="85"/>
      <c r="WPD15" s="85"/>
      <c r="WPE15" s="85"/>
      <c r="WPF15" s="85"/>
      <c r="WPG15" s="85"/>
      <c r="WPH15" s="85"/>
      <c r="WPI15" s="85"/>
      <c r="WPJ15" s="85"/>
      <c r="WPK15" s="85"/>
      <c r="WPL15" s="85"/>
      <c r="WPM15" s="85"/>
      <c r="WPN15" s="85"/>
      <c r="WPO15" s="85"/>
      <c r="WPP15" s="85"/>
      <c r="WPQ15" s="85"/>
      <c r="WPR15" s="85"/>
      <c r="WPS15" s="85"/>
      <c r="WPT15" s="85"/>
      <c r="WPU15" s="85"/>
      <c r="WPV15" s="85"/>
      <c r="WPW15" s="85"/>
      <c r="WPX15" s="85"/>
      <c r="WPY15" s="85"/>
      <c r="WPZ15" s="85"/>
      <c r="WQA15" s="85"/>
      <c r="WQB15" s="85"/>
      <c r="WQC15" s="85"/>
      <c r="WQD15" s="85"/>
      <c r="WQE15" s="85"/>
      <c r="WQF15" s="85"/>
      <c r="WQG15" s="85"/>
      <c r="WQH15" s="85"/>
      <c r="WQI15" s="85"/>
      <c r="WQJ15" s="85"/>
      <c r="WQK15" s="85"/>
      <c r="WQL15" s="85"/>
      <c r="WQM15" s="85"/>
      <c r="WQN15" s="85"/>
      <c r="WQO15" s="85"/>
      <c r="WQP15" s="85"/>
      <c r="WQQ15" s="85"/>
      <c r="WQR15" s="85"/>
      <c r="WQS15" s="85"/>
      <c r="WQT15" s="85"/>
      <c r="WQU15" s="85"/>
      <c r="WQV15" s="85"/>
      <c r="WQW15" s="85"/>
      <c r="WQX15" s="85"/>
      <c r="WQY15" s="85"/>
      <c r="WQZ15" s="85"/>
      <c r="WRA15" s="85"/>
      <c r="WRB15" s="85"/>
      <c r="WRC15" s="85"/>
      <c r="WRD15" s="85"/>
      <c r="WRE15" s="85"/>
      <c r="WRF15" s="85"/>
      <c r="WRG15" s="85"/>
      <c r="WRH15" s="85"/>
      <c r="WRI15" s="85"/>
      <c r="WRJ15" s="85"/>
      <c r="WRK15" s="85"/>
      <c r="WRL15" s="85"/>
      <c r="WRM15" s="85"/>
      <c r="WRN15" s="85"/>
      <c r="WRO15" s="85"/>
      <c r="WRP15" s="85"/>
      <c r="WRQ15" s="85"/>
      <c r="WRR15" s="85"/>
      <c r="WRS15" s="85"/>
      <c r="WRT15" s="85"/>
      <c r="WRU15" s="85"/>
      <c r="WRV15" s="85"/>
      <c r="WRW15" s="85"/>
      <c r="WRX15" s="85"/>
      <c r="WRY15" s="85"/>
      <c r="WRZ15" s="85"/>
      <c r="WSA15" s="85"/>
      <c r="WSB15" s="85"/>
      <c r="WSC15" s="85"/>
      <c r="WSD15" s="85"/>
      <c r="WSE15" s="85"/>
      <c r="WSF15" s="85"/>
      <c r="WSG15" s="85"/>
      <c r="WSH15" s="85"/>
      <c r="WSI15" s="85"/>
      <c r="WSJ15" s="85"/>
      <c r="WSK15" s="85"/>
      <c r="WSL15" s="85"/>
      <c r="WSM15" s="85"/>
      <c r="WSN15" s="85"/>
      <c r="WSO15" s="85"/>
      <c r="WSP15" s="85"/>
      <c r="WSQ15" s="85"/>
      <c r="WSR15" s="85"/>
      <c r="WSS15" s="85"/>
      <c r="WST15" s="85"/>
      <c r="WSU15" s="85"/>
      <c r="WSV15" s="85"/>
      <c r="WSW15" s="85"/>
      <c r="WSX15" s="85"/>
      <c r="WSY15" s="85"/>
      <c r="WSZ15" s="85"/>
      <c r="WTA15" s="85"/>
      <c r="WTB15" s="85"/>
      <c r="WTC15" s="85"/>
      <c r="WTD15" s="85"/>
      <c r="WTE15" s="85"/>
      <c r="WTF15" s="85"/>
      <c r="WTG15" s="85"/>
      <c r="WTH15" s="85"/>
      <c r="WTI15" s="85"/>
      <c r="WTJ15" s="85"/>
      <c r="WTK15" s="85"/>
      <c r="WTL15" s="85"/>
      <c r="WTM15" s="85"/>
      <c r="WTN15" s="85"/>
      <c r="WTO15" s="85"/>
      <c r="WTP15" s="85"/>
      <c r="WTQ15" s="85"/>
      <c r="WTR15" s="85"/>
      <c r="WTS15" s="85"/>
      <c r="WTT15" s="85"/>
      <c r="WTU15" s="85"/>
      <c r="WTV15" s="85"/>
      <c r="WTW15" s="85"/>
      <c r="WTX15" s="85"/>
      <c r="WTY15" s="85"/>
      <c r="WTZ15" s="85"/>
      <c r="WUA15" s="85"/>
      <c r="WUB15" s="85"/>
      <c r="WUC15" s="85"/>
      <c r="WUD15" s="85"/>
      <c r="WUE15" s="85"/>
      <c r="WUF15" s="85"/>
      <c r="WUG15" s="85"/>
      <c r="WUH15" s="85"/>
      <c r="WUI15" s="85"/>
      <c r="WUJ15" s="85"/>
      <c r="WUK15" s="85"/>
      <c r="WUL15" s="85"/>
      <c r="WUM15" s="85"/>
      <c r="WUN15" s="85"/>
      <c r="WUO15" s="85"/>
      <c r="WUP15" s="85"/>
      <c r="WUQ15" s="85"/>
      <c r="WUR15" s="85"/>
      <c r="WUS15" s="85"/>
      <c r="WUT15" s="85"/>
      <c r="WUU15" s="85"/>
      <c r="WUV15" s="85"/>
      <c r="WUW15" s="85"/>
      <c r="WUX15" s="85"/>
      <c r="WUY15" s="85"/>
      <c r="WUZ15" s="85"/>
      <c r="WVA15" s="85"/>
      <c r="WVB15" s="85"/>
      <c r="WVC15" s="85"/>
      <c r="WVD15" s="85"/>
      <c r="WVE15" s="85"/>
      <c r="WVF15" s="85"/>
      <c r="WVG15" s="85"/>
      <c r="WVH15" s="85"/>
      <c r="WVI15" s="85"/>
      <c r="WVJ15" s="85"/>
      <c r="WVK15" s="85"/>
      <c r="WVL15" s="85"/>
      <c r="WVM15" s="85"/>
      <c r="WVN15" s="85"/>
      <c r="WVO15" s="85"/>
      <c r="WVP15" s="85"/>
      <c r="WVQ15" s="85"/>
      <c r="WVR15" s="85"/>
      <c r="WVS15" s="85"/>
      <c r="WVT15" s="85"/>
      <c r="WVU15" s="85"/>
      <c r="WVV15" s="85"/>
      <c r="WVW15" s="85"/>
      <c r="WVX15" s="85"/>
      <c r="WVY15" s="85"/>
      <c r="WVZ15" s="85"/>
      <c r="WWA15" s="85"/>
      <c r="WWB15" s="85"/>
      <c r="WWC15" s="85"/>
      <c r="WWD15" s="85"/>
      <c r="WWE15" s="85"/>
      <c r="WWF15" s="85"/>
      <c r="WWG15" s="85"/>
      <c r="WWH15" s="85"/>
      <c r="WWI15" s="85"/>
      <c r="WWJ15" s="85"/>
      <c r="WWK15" s="85"/>
      <c r="WWL15" s="85"/>
      <c r="WWM15" s="85"/>
      <c r="WWN15" s="85"/>
      <c r="WWO15" s="85"/>
      <c r="WWP15" s="85"/>
      <c r="WWQ15" s="85"/>
      <c r="WWR15" s="85"/>
      <c r="WWS15" s="85"/>
      <c r="WWT15" s="85"/>
      <c r="WWU15" s="85"/>
      <c r="WWV15" s="85"/>
      <c r="WWW15" s="85"/>
      <c r="WWX15" s="85"/>
      <c r="WWY15" s="85"/>
      <c r="WWZ15" s="85"/>
      <c r="WXA15" s="85"/>
      <c r="WXB15" s="85"/>
      <c r="WXC15" s="85"/>
      <c r="WXD15" s="85"/>
      <c r="WXE15" s="85"/>
      <c r="WXF15" s="85"/>
      <c r="WXG15" s="85"/>
      <c r="WXH15" s="85"/>
      <c r="WXI15" s="85"/>
      <c r="WXJ15" s="85"/>
      <c r="WXK15" s="85"/>
      <c r="WXL15" s="85"/>
      <c r="WXM15" s="85"/>
      <c r="WXN15" s="85"/>
      <c r="WXO15" s="85"/>
      <c r="WXP15" s="85"/>
      <c r="WXQ15" s="85"/>
      <c r="WXR15" s="85"/>
      <c r="WXS15" s="85"/>
      <c r="WXT15" s="85"/>
      <c r="WXU15" s="85"/>
      <c r="WXV15" s="85"/>
      <c r="WXW15" s="85"/>
      <c r="WXX15" s="85"/>
      <c r="WXY15" s="85"/>
      <c r="WXZ15" s="85"/>
      <c r="WYA15" s="85"/>
      <c r="WYB15" s="85"/>
      <c r="WYC15" s="85"/>
      <c r="WYD15" s="85"/>
      <c r="WYE15" s="85"/>
      <c r="WYF15" s="85"/>
      <c r="WYG15" s="85"/>
      <c r="WYH15" s="85"/>
      <c r="WYI15" s="85"/>
      <c r="WYJ15" s="85"/>
      <c r="WYK15" s="85"/>
      <c r="WYL15" s="85"/>
      <c r="WYM15" s="85"/>
      <c r="WYN15" s="85"/>
      <c r="WYO15" s="85"/>
      <c r="WYP15" s="85"/>
      <c r="WYQ15" s="85"/>
      <c r="WYR15" s="85"/>
      <c r="WYS15" s="85"/>
      <c r="WYT15" s="85"/>
      <c r="WYU15" s="85"/>
      <c r="WYV15" s="85"/>
      <c r="WYW15" s="85"/>
      <c r="WYX15" s="85"/>
      <c r="WYY15" s="85"/>
      <c r="WYZ15" s="85"/>
      <c r="WZA15" s="85"/>
      <c r="WZB15" s="85"/>
      <c r="WZC15" s="85"/>
      <c r="WZD15" s="85"/>
      <c r="WZE15" s="85"/>
      <c r="WZF15" s="85"/>
      <c r="WZG15" s="85"/>
      <c r="WZH15" s="85"/>
      <c r="WZI15" s="85"/>
      <c r="WZJ15" s="85"/>
      <c r="WZK15" s="85"/>
      <c r="WZL15" s="85"/>
      <c r="WZM15" s="85"/>
      <c r="WZN15" s="85"/>
      <c r="WZO15" s="85"/>
      <c r="WZP15" s="85"/>
      <c r="WZQ15" s="85"/>
      <c r="WZR15" s="85"/>
      <c r="WZS15" s="85"/>
      <c r="WZT15" s="85"/>
      <c r="WZU15" s="85"/>
      <c r="WZV15" s="85"/>
      <c r="WZW15" s="85"/>
      <c r="WZX15" s="85"/>
      <c r="WZY15" s="85"/>
      <c r="WZZ15" s="85"/>
      <c r="XAA15" s="85"/>
      <c r="XAB15" s="85"/>
      <c r="XAC15" s="85"/>
      <c r="XAD15" s="85"/>
      <c r="XAE15" s="85"/>
      <c r="XAF15" s="85"/>
      <c r="XAG15" s="85"/>
      <c r="XAH15" s="85"/>
      <c r="XAI15" s="85"/>
      <c r="XAJ15" s="85"/>
      <c r="XAK15" s="85"/>
      <c r="XAL15" s="85"/>
      <c r="XAM15" s="85"/>
      <c r="XAN15" s="85"/>
      <c r="XAO15" s="85"/>
      <c r="XAP15" s="85"/>
      <c r="XAQ15" s="85"/>
      <c r="XAR15" s="85"/>
      <c r="XAS15" s="85"/>
      <c r="XAT15" s="85"/>
      <c r="XAU15" s="85"/>
      <c r="XAV15" s="85"/>
      <c r="XAW15" s="85"/>
      <c r="XAX15" s="85"/>
      <c r="XAY15" s="85"/>
      <c r="XAZ15" s="85"/>
      <c r="XBA15" s="85"/>
      <c r="XBB15" s="85"/>
      <c r="XBC15" s="85"/>
      <c r="XBD15" s="85"/>
      <c r="XBE15" s="85"/>
      <c r="XBF15" s="85"/>
      <c r="XBG15" s="85"/>
      <c r="XBH15" s="85"/>
      <c r="XBI15" s="85"/>
      <c r="XBJ15" s="85"/>
      <c r="XBK15" s="85"/>
      <c r="XBL15" s="85"/>
      <c r="XBM15" s="85"/>
      <c r="XBN15" s="85"/>
      <c r="XBO15" s="85"/>
      <c r="XBP15" s="85"/>
      <c r="XBQ15" s="85"/>
      <c r="XBR15" s="85"/>
      <c r="XBS15" s="85"/>
      <c r="XBT15" s="85"/>
      <c r="XBU15" s="85"/>
      <c r="XBV15" s="85"/>
      <c r="XBW15" s="85"/>
      <c r="XBX15" s="85"/>
      <c r="XBY15" s="85"/>
      <c r="XBZ15" s="85"/>
      <c r="XCA15" s="85"/>
      <c r="XCB15" s="85"/>
      <c r="XCC15" s="85"/>
      <c r="XCD15" s="85"/>
      <c r="XCE15" s="85"/>
      <c r="XCF15" s="85"/>
      <c r="XCG15" s="85"/>
      <c r="XCH15" s="85"/>
      <c r="XCI15" s="85"/>
      <c r="XCJ15" s="85"/>
      <c r="XCK15" s="85"/>
      <c r="XCL15" s="85"/>
      <c r="XCM15" s="85"/>
      <c r="XCN15" s="85"/>
      <c r="XCO15" s="85"/>
      <c r="XCP15" s="85"/>
      <c r="XCQ15" s="85"/>
      <c r="XCR15" s="85"/>
      <c r="XCS15" s="85"/>
      <c r="XCT15" s="85"/>
      <c r="XCU15" s="85"/>
      <c r="XCV15" s="85"/>
      <c r="XCW15" s="85"/>
      <c r="XCX15" s="85"/>
      <c r="XCY15" s="85"/>
      <c r="XCZ15" s="85"/>
      <c r="XDA15" s="85"/>
      <c r="XDB15" s="85"/>
      <c r="XDC15" s="85"/>
      <c r="XDD15" s="85"/>
      <c r="XDE15" s="85"/>
      <c r="XDF15" s="85"/>
      <c r="XDG15" s="85"/>
      <c r="XDH15" s="85"/>
      <c r="XDI15" s="85"/>
      <c r="XDJ15" s="85"/>
      <c r="XDK15" s="85"/>
      <c r="XDL15" s="85"/>
      <c r="XDM15" s="85"/>
      <c r="XDN15" s="85"/>
      <c r="XDO15" s="85"/>
      <c r="XDP15" s="85"/>
      <c r="XDQ15" s="85"/>
      <c r="XDR15" s="85"/>
      <c r="XDS15" s="85"/>
      <c r="XDT15" s="85"/>
      <c r="XDU15" s="85"/>
      <c r="XDV15" s="85"/>
      <c r="XDW15" s="85"/>
      <c r="XDX15" s="85"/>
      <c r="XDY15" s="85"/>
      <c r="XDZ15" s="85"/>
      <c r="XEA15" s="85"/>
      <c r="XEB15" s="85"/>
      <c r="XEC15" s="85"/>
      <c r="XED15" s="85"/>
      <c r="XEE15" s="85"/>
      <c r="XEF15" s="85"/>
      <c r="XEG15" s="85"/>
      <c r="XEH15" s="85"/>
      <c r="XEI15" s="85"/>
      <c r="XEJ15" s="85"/>
    </row>
    <row r="16" spans="1:16364" ht="99" hidden="1" customHeight="1" x14ac:dyDescent="0.2">
      <c r="A16" s="157" t="s">
        <v>39</v>
      </c>
      <c r="B16" s="60" t="str">
        <f>IFERROR((VLOOKUP(A16,'Mapa de Proceso'!$C$12:$G$31,5,0)),0)</f>
        <v>f</v>
      </c>
      <c r="C16" s="60">
        <v>2</v>
      </c>
      <c r="D16" s="153" t="str">
        <f t="shared" si="0"/>
        <v>f2</v>
      </c>
      <c r="E16" s="235" t="s">
        <v>133</v>
      </c>
      <c r="F16" s="235"/>
      <c r="G16" s="155" t="s">
        <v>521</v>
      </c>
      <c r="H16" s="155" t="s">
        <v>522</v>
      </c>
      <c r="I16" s="160" t="s">
        <v>127</v>
      </c>
      <c r="J16" s="155" t="s">
        <v>523</v>
      </c>
      <c r="K16" s="183">
        <v>365</v>
      </c>
      <c r="L16" s="185">
        <v>0</v>
      </c>
      <c r="M16" s="186" t="s">
        <v>141</v>
      </c>
      <c r="N16" s="80">
        <f t="shared" si="1"/>
        <v>0</v>
      </c>
      <c r="O16" s="80">
        <f t="shared" si="2"/>
        <v>1</v>
      </c>
      <c r="P16" s="80" cm="1">
        <f t="array" ref="P16">_xlfn.IFS($K16=0,0,AND($K16&gt;0,$K16&lt;=2),20%,AND($K16&gt;2,$K16&lt;=24),40%,AND($K16&gt;24,$K16&lt;=60),60%,AND($K16&gt;60,$K16&lt;=360),80%,$K16&gt;360,100%)</f>
        <v>1</v>
      </c>
      <c r="Q16" s="80">
        <f t="shared" si="3"/>
        <v>1</v>
      </c>
      <c r="R16" s="81">
        <f t="shared" si="4"/>
        <v>25</v>
      </c>
      <c r="S16" s="82" t="str" cm="1">
        <f t="array" ref="S16">IFERROR((_xlfn.IFS(R16=1,"BAJA",R16=2,"BAJA",R16=6,"BAJA",R16=3,"MODERADA",R16=7,"MODERADA",R16=8,"MODERADA",R16=11,"MODERADA",R16=12,"MODERADA",R16=13,"MODERADA",R16=16,"MODERADA",R16=17,"MODERADA",R16=21,"MODERADA",R16=22,"MODERADA",R16=4,"ALTA",R16=9,"ALTA",R16=14,"ALTA",R16=18,"ALTA",R16=19,"ALTA",R16=23,"ALTA",R16=24,"ALTA",R16=5,"EXTREMA",R16=10,"EXTREMA",R16=15,"EXTREMA",R16=20,"EXTREMA",R16=25,"EXTREMA")),0)</f>
        <v>EXTREMA</v>
      </c>
      <c r="T16" s="83" cm="1">
        <f t="array" ref="T16">IFERROR((MIN(IF('Matriz de Controles'!$A$8:$A$10000='Matriz de Riesgos'!#REF!,'Matriz de Controles'!$W$8:$W$10000))),0)</f>
        <v>0</v>
      </c>
      <c r="U16" s="83" cm="1">
        <f t="array" ref="U16">IFERROR((MIN(IF('Matriz de Controles'!$A$8:$A$10000='Matriz de Riesgos'!#REF!,'Matriz de Controles'!$Z$8:$Z$10000))),0)</f>
        <v>0</v>
      </c>
      <c r="V16" s="83" t="e" cm="1">
        <f t="array" aca="1" ref="V16" ca="1">_xlfn.IFS(T16=0,0,AND(T16&gt;0%,T16&lt;=20%),20%,AND(T16&gt;20%,T16&lt;=40%),40%,AND(T16&gt;40%,T16&lt;=60%),60%,AND(T16&gt;60%,T16&lt;=80%),80%,AND(T16&gt;80%,T16&lt;=100%),100%)</f>
        <v>#NAME?</v>
      </c>
      <c r="W16" s="83" t="e" cm="1">
        <f t="array" aca="1" ref="W16" ca="1">_xlfn.IFS(U16=0,0,AND(U16&gt;=0%,U16&lt;=20%),20%,AND(U16&gt;20%,U16&lt;=40%),40%,AND(U16&gt;40%,U16&lt;=60%),60%,AND(U16&gt;60%,U16&lt;=80%),80%,AND(76&gt;80%,U16&lt;=100%),100%)</f>
        <v>#NAME?</v>
      </c>
      <c r="X16" s="84" t="e">
        <f t="shared" ca="1" si="5"/>
        <v>#NAME?</v>
      </c>
      <c r="Y16" s="82" cm="1">
        <f t="array" aca="1" ref="Y16" ca="1">IFERROR((_xlfn.IFS(X16=1,"BAJA",X16=2,"BAJA",X16=6,"BAJA",X16=3,"MODERADA",X16=7,"MODERADA",X16=8,"MODERADA",X16=11,"MODERADA",X16=12,"MODERADA",X16=13,"MODERADA",X16=16,"MODERADA",X16=17,"MODERADA",X16=21,"MODERADA",X16=22,"MODERADA",X16=4,"ALTA",X16=9,"ALTA",X16=14,"ALTA",X16=18,"ALTA",X16=19,"ALTA",X16=23,"ALTA",X16=24,"ALTA",X16=5,"EXTREMA",X16=10,"EXTREMA",X16=15,"EXTREMA",X16=20,"EXTREMA",X16=25,"EXTREMA")),0)</f>
        <v>0</v>
      </c>
      <c r="Z16" s="89" cm="1">
        <f t="array" aca="1" ref="Z16" ca="1">IFERROR((_xlfn.IFS(Y16="BAJA","ACEPTAR",Y16="MODERADA","ACEPTAR/REDUCIR(OPCIONAL)",Y16="ALTA","REDUCIR",Y16="EXTREMA","REDUCIR/EVITAR")),0)</f>
        <v>0</v>
      </c>
      <c r="AA16" s="184" t="s">
        <v>129</v>
      </c>
      <c r="AB16" s="260" t="s">
        <v>1069</v>
      </c>
      <c r="AC16" s="260" t="s">
        <v>1069</v>
      </c>
      <c r="AD16" s="260" t="s">
        <v>1069</v>
      </c>
      <c r="AE16" s="260" t="s">
        <v>1068</v>
      </c>
      <c r="AF16" s="260" t="s">
        <v>1068</v>
      </c>
      <c r="AG16" s="260" t="s">
        <v>1069</v>
      </c>
      <c r="AH16" s="274" t="s">
        <v>1142</v>
      </c>
      <c r="AI16" s="276"/>
      <c r="AJ16" s="276"/>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JZ16" s="85"/>
      <c r="BKA16" s="85"/>
      <c r="BKB16" s="85"/>
      <c r="BKC16" s="85"/>
      <c r="BKD16" s="85"/>
      <c r="BKE16" s="85"/>
      <c r="BKF16" s="85"/>
      <c r="BKG16" s="85"/>
      <c r="BKH16" s="85"/>
      <c r="BKI16" s="85"/>
      <c r="BKJ16" s="85"/>
      <c r="BKK16" s="85"/>
      <c r="BKL16" s="85"/>
      <c r="BKM16" s="85"/>
      <c r="BKN16" s="85"/>
      <c r="BKO16" s="85"/>
      <c r="BKP16" s="85"/>
      <c r="BKQ16" s="85"/>
      <c r="BKR16" s="85"/>
      <c r="BKS16" s="85"/>
      <c r="BKT16" s="85"/>
      <c r="BKU16" s="85"/>
      <c r="BKV16" s="85"/>
      <c r="BKW16" s="85"/>
      <c r="BKX16" s="85"/>
      <c r="BKY16" s="85"/>
      <c r="BKZ16" s="85"/>
      <c r="BLA16" s="85"/>
      <c r="BLB16" s="85"/>
      <c r="BLC16" s="85"/>
      <c r="BLD16" s="85"/>
      <c r="BLE16" s="85"/>
      <c r="BLF16" s="85"/>
      <c r="BLG16" s="85"/>
      <c r="BLH16" s="85"/>
      <c r="BLI16" s="85"/>
      <c r="BLJ16" s="85"/>
      <c r="BLK16" s="85"/>
      <c r="BLL16" s="85"/>
      <c r="BLM16" s="85"/>
      <c r="BLN16" s="85"/>
      <c r="BLO16" s="85"/>
      <c r="BLP16" s="85"/>
      <c r="BLQ16" s="85"/>
      <c r="BLR16" s="85"/>
      <c r="BLS16" s="85"/>
      <c r="BLT16" s="85"/>
      <c r="BLU16" s="85"/>
      <c r="BLV16" s="85"/>
      <c r="BLW16" s="85"/>
      <c r="BLX16" s="85"/>
      <c r="BL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c r="CKH16" s="85"/>
      <c r="CKI16" s="85"/>
      <c r="CKJ16" s="85"/>
      <c r="CKK16" s="85"/>
      <c r="CKL16" s="85"/>
      <c r="CKM16" s="85"/>
      <c r="CKN16" s="85"/>
      <c r="CKO16" s="85"/>
      <c r="CKP16" s="85"/>
      <c r="CKQ16" s="85"/>
      <c r="CKR16" s="85"/>
      <c r="CKS16" s="85"/>
      <c r="CKT16" s="85"/>
      <c r="CKU16" s="85"/>
      <c r="CKV16" s="85"/>
      <c r="CKW16" s="85"/>
      <c r="CKX16" s="85"/>
      <c r="CKY16" s="85"/>
      <c r="CKZ16" s="85"/>
      <c r="CLA16" s="85"/>
      <c r="CLB16" s="85"/>
      <c r="CLC16" s="85"/>
      <c r="CLD16" s="85"/>
      <c r="CLE16" s="85"/>
      <c r="CLF16" s="85"/>
      <c r="CLG16" s="85"/>
      <c r="CLH16" s="85"/>
      <c r="CLI16" s="85"/>
      <c r="CLJ16" s="85"/>
      <c r="CLK16" s="85"/>
      <c r="CLL16" s="85"/>
      <c r="CLM16" s="85"/>
      <c r="CLN16" s="85"/>
      <c r="CLO16" s="85"/>
      <c r="CLP16" s="85"/>
      <c r="CLQ16" s="85"/>
      <c r="CLR16" s="85"/>
      <c r="CLS16" s="85"/>
      <c r="CLT16" s="85"/>
      <c r="CLU16" s="85"/>
      <c r="CLV16" s="85"/>
      <c r="CLW16" s="85"/>
      <c r="CLX16" s="85"/>
      <c r="CLY16" s="85"/>
      <c r="CLZ16" s="85"/>
      <c r="CMA16" s="85"/>
      <c r="CMB16" s="85"/>
      <c r="CMC16" s="85"/>
      <c r="CMD16" s="85"/>
      <c r="CME16" s="85"/>
      <c r="CMF16" s="85"/>
      <c r="CMG16" s="85"/>
      <c r="CMH16" s="85"/>
      <c r="CMI16" s="85"/>
      <c r="CMJ16" s="85"/>
      <c r="CMK16" s="85"/>
      <c r="CML16" s="85"/>
      <c r="CMM16" s="85"/>
      <c r="CMN16" s="85"/>
      <c r="CMO16" s="85"/>
      <c r="CMP16" s="85"/>
      <c r="CMQ16" s="85"/>
      <c r="CMR16" s="85"/>
      <c r="CMS16" s="85"/>
      <c r="CMT16" s="85"/>
      <c r="CMU16" s="85"/>
      <c r="CMV16" s="85"/>
      <c r="CMW16" s="85"/>
      <c r="CMX16" s="85"/>
      <c r="CMY16" s="85"/>
      <c r="CMZ16" s="85"/>
      <c r="CNA16" s="85"/>
      <c r="CNB16" s="85"/>
      <c r="CNC16" s="85"/>
      <c r="CND16" s="85"/>
      <c r="CNE16" s="85"/>
      <c r="CNF16" s="85"/>
      <c r="CNG16" s="85"/>
      <c r="CNH16" s="85"/>
      <c r="CNI16" s="85"/>
      <c r="CNJ16" s="85"/>
      <c r="CNK16" s="85"/>
      <c r="CNL16" s="85"/>
      <c r="CNM16" s="85"/>
      <c r="CNN16" s="85"/>
      <c r="CNO16" s="85"/>
      <c r="CNP16" s="85"/>
      <c r="CNQ16" s="85"/>
      <c r="CNR16" s="85"/>
      <c r="CNS16" s="85"/>
      <c r="CNT16" s="85"/>
      <c r="CNU16" s="85"/>
      <c r="CNV16" s="85"/>
      <c r="CNW16" s="85"/>
      <c r="CNX16" s="85"/>
      <c r="CNY16" s="85"/>
      <c r="CNZ16" s="85"/>
      <c r="COA16" s="85"/>
      <c r="COB16" s="85"/>
      <c r="COC16" s="85"/>
      <c r="COD16" s="85"/>
      <c r="COE16" s="85"/>
      <c r="COF16" s="85"/>
      <c r="COG16" s="85"/>
      <c r="COH16" s="85"/>
      <c r="COI16" s="85"/>
      <c r="COJ16" s="85"/>
      <c r="COK16" s="85"/>
      <c r="COL16" s="85"/>
      <c r="COM16" s="85"/>
      <c r="CON16" s="85"/>
      <c r="COO16" s="85"/>
      <c r="COP16" s="85"/>
      <c r="COQ16" s="85"/>
      <c r="COR16" s="85"/>
      <c r="COS16" s="85"/>
      <c r="COT16" s="85"/>
      <c r="COU16" s="85"/>
      <c r="COV16" s="85"/>
      <c r="COW16" s="85"/>
      <c r="COX16" s="85"/>
      <c r="COY16" s="85"/>
      <c r="COZ16" s="85"/>
      <c r="CPA16" s="85"/>
      <c r="CPB16" s="85"/>
      <c r="CPC16" s="85"/>
      <c r="CPD16" s="85"/>
      <c r="CPE16" s="85"/>
      <c r="CPF16" s="85"/>
      <c r="CPG16" s="85"/>
      <c r="CPH16" s="85"/>
      <c r="CPI16" s="85"/>
      <c r="CPJ16" s="85"/>
      <c r="CPK16" s="85"/>
      <c r="CPL16" s="85"/>
      <c r="CPM16" s="85"/>
      <c r="CPN16" s="85"/>
      <c r="CPO16" s="85"/>
      <c r="CPP16" s="85"/>
      <c r="CPQ16" s="85"/>
      <c r="CPR16" s="85"/>
      <c r="CPS16" s="85"/>
      <c r="CPT16" s="85"/>
      <c r="CPU16" s="85"/>
      <c r="CPV16" s="85"/>
      <c r="CPW16" s="85"/>
      <c r="CPX16" s="85"/>
      <c r="CPY16" s="85"/>
      <c r="CPZ16" s="85"/>
      <c r="CQA16" s="85"/>
      <c r="CQB16" s="85"/>
      <c r="CQC16" s="85"/>
      <c r="CQD16" s="85"/>
      <c r="CQE16" s="85"/>
      <c r="CQF16" s="85"/>
      <c r="CQG16" s="85"/>
      <c r="CQH16" s="85"/>
      <c r="CQI16" s="85"/>
      <c r="CQJ16" s="85"/>
      <c r="CQK16" s="85"/>
      <c r="CQL16" s="85"/>
      <c r="CQM16" s="85"/>
      <c r="CQN16" s="85"/>
      <c r="CQO16" s="85"/>
      <c r="CQP16" s="85"/>
      <c r="CQQ16" s="85"/>
      <c r="CQR16" s="85"/>
      <c r="CQS16" s="85"/>
      <c r="CQT16" s="85"/>
      <c r="CQU16" s="85"/>
      <c r="CQV16" s="85"/>
      <c r="CQW16" s="85"/>
      <c r="CQX16" s="85"/>
      <c r="CQY16" s="85"/>
      <c r="CQZ16" s="85"/>
      <c r="CRA16" s="85"/>
      <c r="CRB16" s="85"/>
      <c r="CRC16" s="85"/>
      <c r="CRD16" s="85"/>
      <c r="CRE16" s="85"/>
      <c r="CRF16" s="85"/>
      <c r="CRG16" s="85"/>
      <c r="CRH16" s="85"/>
      <c r="CRI16" s="85"/>
      <c r="CRJ16" s="85"/>
      <c r="CRK16" s="85"/>
      <c r="CRL16" s="85"/>
      <c r="CRM16" s="85"/>
      <c r="CRN16" s="85"/>
      <c r="CRO16" s="85"/>
      <c r="CRP16" s="85"/>
      <c r="CRQ16" s="85"/>
      <c r="CRR16" s="85"/>
      <c r="CRS16" s="85"/>
      <c r="CRT16" s="85"/>
      <c r="CRU16" s="85"/>
      <c r="CRV16" s="85"/>
      <c r="CRW16" s="85"/>
      <c r="CRX16" s="85"/>
      <c r="CRY16" s="85"/>
      <c r="CRZ16" s="85"/>
      <c r="CSA16" s="85"/>
      <c r="CSB16" s="85"/>
      <c r="CSC16" s="85"/>
      <c r="CSD16" s="85"/>
      <c r="CSE16" s="85"/>
      <c r="CSF16" s="85"/>
      <c r="CSG16" s="85"/>
      <c r="CSH16" s="85"/>
      <c r="CSI16" s="85"/>
      <c r="CSJ16" s="85"/>
      <c r="CSK16" s="85"/>
      <c r="CSL16" s="85"/>
      <c r="CSM16" s="85"/>
      <c r="CSN16" s="85"/>
      <c r="CSO16" s="85"/>
      <c r="CSP16" s="85"/>
      <c r="CSQ16" s="85"/>
      <c r="CSR16" s="85"/>
      <c r="CSS16" s="85"/>
      <c r="CST16" s="85"/>
      <c r="CSU16" s="85"/>
      <c r="CSV16" s="85"/>
      <c r="CSW16" s="85"/>
      <c r="CSX16" s="85"/>
      <c r="CSY16" s="85"/>
      <c r="CSZ16" s="85"/>
      <c r="CTA16" s="85"/>
      <c r="CTB16" s="85"/>
      <c r="CTC16" s="85"/>
      <c r="CTD16" s="85"/>
      <c r="CTE16" s="85"/>
      <c r="CTF16" s="85"/>
      <c r="CTG16" s="85"/>
      <c r="CTH16" s="85"/>
      <c r="CTI16" s="85"/>
      <c r="CTJ16" s="85"/>
      <c r="CTK16" s="85"/>
      <c r="CTL16" s="85"/>
      <c r="CTM16" s="85"/>
      <c r="CTN16" s="85"/>
      <c r="CTO16" s="85"/>
      <c r="CTP16" s="85"/>
      <c r="CTQ16" s="85"/>
      <c r="CTR16" s="85"/>
      <c r="CTS16" s="85"/>
      <c r="CTT16" s="85"/>
      <c r="CTU16" s="85"/>
      <c r="CTV16" s="85"/>
      <c r="CTW16" s="85"/>
      <c r="CTX16" s="85"/>
      <c r="CTY16" s="85"/>
      <c r="CTZ16" s="85"/>
      <c r="CUA16" s="85"/>
      <c r="CUB16" s="85"/>
      <c r="CUC16" s="85"/>
      <c r="CUD16" s="85"/>
      <c r="CUE16" s="85"/>
      <c r="CUF16" s="85"/>
      <c r="CUG16" s="85"/>
      <c r="CUH16" s="85"/>
      <c r="CUI16" s="85"/>
      <c r="CUJ16" s="85"/>
      <c r="CUK16" s="85"/>
      <c r="CUL16" s="85"/>
      <c r="CUM16" s="85"/>
      <c r="CUN16" s="85"/>
      <c r="CUO16" s="85"/>
      <c r="CUP16" s="85"/>
      <c r="CUQ16" s="85"/>
      <c r="CUR16" s="85"/>
      <c r="CUS16" s="85"/>
      <c r="CUT16" s="85"/>
      <c r="CUU16" s="85"/>
      <c r="CUV16" s="85"/>
      <c r="CUW16" s="85"/>
      <c r="CUX16" s="85"/>
      <c r="CUY16" s="85"/>
      <c r="CUZ16" s="85"/>
      <c r="CVA16" s="85"/>
      <c r="CVB16" s="85"/>
      <c r="CVC16" s="85"/>
      <c r="CVD16" s="85"/>
      <c r="CVE16" s="85"/>
      <c r="CVF16" s="85"/>
      <c r="CVG16" s="85"/>
      <c r="CVH16" s="85"/>
      <c r="CVI16" s="85"/>
      <c r="CVJ16" s="85"/>
      <c r="CVK16" s="85"/>
      <c r="CVL16" s="85"/>
      <c r="CVM16" s="85"/>
      <c r="CVN16" s="85"/>
      <c r="CVO16" s="85"/>
      <c r="CVP16" s="85"/>
      <c r="CVQ16" s="85"/>
      <c r="CVR16" s="85"/>
      <c r="CVS16" s="85"/>
      <c r="CVT16" s="85"/>
      <c r="CVU16" s="85"/>
      <c r="CVV16" s="85"/>
      <c r="CVW16" s="85"/>
      <c r="CVX16" s="85"/>
      <c r="CVY16" s="85"/>
      <c r="CVZ16" s="85"/>
      <c r="CWA16" s="85"/>
      <c r="CWB16" s="85"/>
      <c r="CWC16" s="85"/>
      <c r="CWD16" s="85"/>
      <c r="CWE16" s="85"/>
      <c r="CWF16" s="85"/>
      <c r="CWG16" s="85"/>
      <c r="CWH16" s="85"/>
      <c r="CWI16" s="85"/>
      <c r="CWJ16" s="85"/>
      <c r="CWK16" s="85"/>
      <c r="CWL16" s="85"/>
      <c r="CWM16" s="85"/>
      <c r="CWN16" s="85"/>
      <c r="CWO16" s="85"/>
      <c r="CWP16" s="85"/>
      <c r="CWQ16" s="85"/>
      <c r="CWR16" s="85"/>
      <c r="CWS16" s="85"/>
      <c r="CWT16" s="85"/>
      <c r="CWU16" s="85"/>
      <c r="CWV16" s="85"/>
      <c r="CWW16" s="85"/>
      <c r="CWX16" s="85"/>
      <c r="CWY16" s="85"/>
      <c r="CWZ16" s="85"/>
      <c r="CXA16" s="85"/>
      <c r="CXB16" s="85"/>
      <c r="CXC16" s="85"/>
      <c r="CXD16" s="85"/>
      <c r="CXE16" s="85"/>
      <c r="CXF16" s="85"/>
      <c r="CXG16" s="85"/>
      <c r="CXH16" s="85"/>
      <c r="CXI16" s="85"/>
      <c r="CXJ16" s="85"/>
      <c r="CXK16" s="85"/>
      <c r="CXL16" s="85"/>
      <c r="CXM16" s="85"/>
      <c r="CXN16" s="85"/>
      <c r="CXO16" s="85"/>
      <c r="CXP16" s="85"/>
      <c r="CXQ16" s="85"/>
      <c r="CXR16" s="85"/>
      <c r="CXS16" s="85"/>
      <c r="CXT16" s="85"/>
      <c r="CXU16" s="85"/>
      <c r="CXV16" s="85"/>
      <c r="CXW16" s="85"/>
      <c r="CXX16" s="85"/>
      <c r="CXY16" s="85"/>
      <c r="CXZ16" s="85"/>
      <c r="CYA16" s="85"/>
      <c r="CYB16" s="85"/>
      <c r="CYC16" s="85"/>
      <c r="CYD16" s="85"/>
      <c r="CYE16" s="85"/>
      <c r="CYF16" s="85"/>
      <c r="CYG16" s="85"/>
      <c r="CYH16" s="85"/>
      <c r="CYI16" s="85"/>
      <c r="CYJ16" s="85"/>
      <c r="CYK16" s="85"/>
      <c r="CYL16" s="85"/>
      <c r="CYM16" s="85"/>
      <c r="CYN16" s="85"/>
      <c r="CYO16" s="85"/>
      <c r="CYP16" s="85"/>
      <c r="CYQ16" s="85"/>
      <c r="CYR16" s="85"/>
      <c r="CYS16" s="85"/>
      <c r="CYT16" s="85"/>
      <c r="CYU16" s="85"/>
      <c r="CYV16" s="85"/>
      <c r="CYW16" s="85"/>
      <c r="CYX16" s="85"/>
      <c r="CYY16" s="85"/>
      <c r="CYZ16" s="85"/>
      <c r="CZA16" s="85"/>
      <c r="CZB16" s="85"/>
      <c r="CZC16" s="85"/>
      <c r="CZD16" s="85"/>
      <c r="CZE16" s="85"/>
      <c r="CZF16" s="85"/>
      <c r="CZG16" s="85"/>
      <c r="CZH16" s="85"/>
      <c r="CZI16" s="85"/>
      <c r="CZJ16" s="85"/>
      <c r="CZK16" s="85"/>
      <c r="CZL16" s="85"/>
      <c r="CZM16" s="85"/>
      <c r="CZN16" s="85"/>
      <c r="CZO16" s="85"/>
      <c r="CZP16" s="85"/>
      <c r="CZQ16" s="85"/>
      <c r="CZR16" s="85"/>
      <c r="CZS16" s="85"/>
      <c r="CZT16" s="85"/>
      <c r="CZU16" s="85"/>
      <c r="CZV16" s="85"/>
      <c r="CZW16" s="85"/>
      <c r="CZX16" s="85"/>
      <c r="CZY16" s="85"/>
      <c r="CZZ16" s="85"/>
      <c r="DAA16" s="85"/>
      <c r="DAB16" s="85"/>
      <c r="DAC16" s="85"/>
      <c r="DAD16" s="85"/>
      <c r="DAE16" s="85"/>
      <c r="DAF16" s="85"/>
      <c r="DAG16" s="85"/>
      <c r="DAH16" s="85"/>
      <c r="DAI16" s="85"/>
      <c r="DAJ16" s="85"/>
      <c r="DAK16" s="85"/>
      <c r="DAL16" s="85"/>
      <c r="DAM16" s="85"/>
      <c r="DAN16" s="85"/>
      <c r="DAO16" s="85"/>
      <c r="DAP16" s="85"/>
      <c r="DAQ16" s="85"/>
      <c r="DAR16" s="85"/>
      <c r="DAS16" s="85"/>
      <c r="DAT16" s="85"/>
      <c r="DAU16" s="85"/>
      <c r="DAV16" s="85"/>
      <c r="DAW16" s="85"/>
      <c r="DAX16" s="85"/>
      <c r="DAY16" s="85"/>
      <c r="DAZ16" s="85"/>
      <c r="DBA16" s="85"/>
      <c r="DBB16" s="85"/>
      <c r="DBC16" s="85"/>
      <c r="DBD16" s="85"/>
      <c r="DBE16" s="85"/>
      <c r="DBF16" s="85"/>
      <c r="DBG16" s="85"/>
      <c r="DBH16" s="85"/>
      <c r="DBI16" s="85"/>
      <c r="DBJ16" s="85"/>
      <c r="DBK16" s="85"/>
      <c r="DBL16" s="85"/>
      <c r="DBM16" s="85"/>
      <c r="DBN16" s="85"/>
      <c r="DBO16" s="85"/>
      <c r="DBP16" s="85"/>
      <c r="DBQ16" s="85"/>
      <c r="DBR16" s="85"/>
      <c r="DBS16" s="85"/>
      <c r="DBT16" s="85"/>
      <c r="DBU16" s="85"/>
      <c r="DBV16" s="85"/>
      <c r="DBW16" s="85"/>
      <c r="DBX16" s="85"/>
      <c r="DBY16" s="85"/>
      <c r="DBZ16" s="85"/>
      <c r="DCA16" s="85"/>
      <c r="DCB16" s="85"/>
      <c r="DCC16" s="85"/>
      <c r="DCD16" s="85"/>
      <c r="DCE16" s="85"/>
      <c r="DCF16" s="85"/>
      <c r="DCG16" s="85"/>
      <c r="DCH16" s="85"/>
      <c r="DCI16" s="85"/>
      <c r="DCJ16" s="85"/>
      <c r="DCK16" s="85"/>
      <c r="DCL16" s="85"/>
      <c r="DCM16" s="85"/>
      <c r="DCN16" s="85"/>
      <c r="DCO16" s="85"/>
      <c r="DCP16" s="85"/>
      <c r="DCQ16" s="85"/>
      <c r="DCR16" s="85"/>
      <c r="DCS16" s="85"/>
      <c r="DCT16" s="85"/>
      <c r="DCU16" s="85"/>
      <c r="DCV16" s="85"/>
      <c r="DCW16" s="85"/>
      <c r="DCX16" s="85"/>
      <c r="DCY16" s="85"/>
      <c r="DCZ16" s="85"/>
      <c r="DDA16" s="85"/>
      <c r="DDB16" s="85"/>
      <c r="DDC16" s="85"/>
      <c r="DDD16" s="85"/>
      <c r="DDE16" s="85"/>
      <c r="DDF16" s="85"/>
      <c r="DDG16" s="85"/>
      <c r="DDH16" s="85"/>
      <c r="DDI16" s="85"/>
      <c r="DDJ16" s="85"/>
      <c r="DDK16" s="85"/>
      <c r="DDL16" s="85"/>
      <c r="DDM16" s="85"/>
      <c r="DDN16" s="85"/>
      <c r="DDO16" s="85"/>
      <c r="DDP16" s="85"/>
      <c r="DDQ16" s="85"/>
      <c r="DDR16" s="85"/>
      <c r="DDS16" s="85"/>
      <c r="DDT16" s="85"/>
      <c r="DDU16" s="85"/>
      <c r="DDV16" s="85"/>
      <c r="DDW16" s="85"/>
      <c r="DDX16" s="85"/>
      <c r="DDY16" s="85"/>
      <c r="DDZ16" s="85"/>
      <c r="DEA16" s="85"/>
      <c r="DEB16" s="85"/>
      <c r="DEC16" s="85"/>
      <c r="DED16" s="85"/>
      <c r="DEE16" s="85"/>
      <c r="DEF16" s="85"/>
      <c r="DEG16" s="85"/>
      <c r="DEH16" s="85"/>
      <c r="DEI16" s="85"/>
      <c r="DEJ16" s="85"/>
      <c r="DEK16" s="85"/>
      <c r="DEL16" s="85"/>
      <c r="DEM16" s="85"/>
      <c r="DEN16" s="85"/>
      <c r="DEO16" s="85"/>
      <c r="DEP16" s="85"/>
      <c r="DEQ16" s="85"/>
      <c r="DER16" s="85"/>
      <c r="DES16" s="85"/>
      <c r="DET16" s="85"/>
      <c r="DEU16" s="85"/>
      <c r="DEV16" s="85"/>
      <c r="DEW16" s="85"/>
      <c r="DEX16" s="85"/>
      <c r="DEY16" s="85"/>
      <c r="DEZ16" s="85"/>
      <c r="DFA16" s="85"/>
      <c r="DFB16" s="85"/>
      <c r="DFC16" s="85"/>
      <c r="DFD16" s="85"/>
      <c r="DFE16" s="85"/>
      <c r="DFF16" s="85"/>
      <c r="DFG16" s="85"/>
      <c r="DFH16" s="85"/>
      <c r="DFI16" s="85"/>
      <c r="DFJ16" s="85"/>
      <c r="DFK16" s="85"/>
      <c r="DFL16" s="85"/>
      <c r="DFM16" s="85"/>
      <c r="DFN16" s="85"/>
      <c r="DFO16" s="85"/>
      <c r="DFP16" s="85"/>
      <c r="DFQ16" s="85"/>
      <c r="DFR16" s="85"/>
      <c r="DFS16" s="85"/>
      <c r="DFT16" s="85"/>
      <c r="DFU16" s="85"/>
      <c r="DFV16" s="85"/>
      <c r="DFW16" s="85"/>
      <c r="DFX16" s="85"/>
      <c r="DFY16" s="85"/>
      <c r="DFZ16" s="85"/>
      <c r="DGA16" s="85"/>
      <c r="DGB16" s="85"/>
      <c r="DGC16" s="85"/>
      <c r="DGD16" s="85"/>
      <c r="DGE16" s="85"/>
      <c r="DGF16" s="85"/>
      <c r="DGG16" s="85"/>
      <c r="DGH16" s="85"/>
      <c r="DGI16" s="85"/>
      <c r="DGJ16" s="85"/>
      <c r="DGK16" s="85"/>
      <c r="DGL16" s="85"/>
      <c r="DGM16" s="85"/>
      <c r="DGN16" s="85"/>
      <c r="DGO16" s="85"/>
      <c r="DGP16" s="85"/>
      <c r="DGQ16" s="85"/>
      <c r="DGR16" s="85"/>
      <c r="DGS16" s="85"/>
      <c r="DGT16" s="85"/>
      <c r="DGU16" s="85"/>
      <c r="DGV16" s="85"/>
      <c r="DGW16" s="85"/>
      <c r="DGX16" s="85"/>
      <c r="DGY16" s="85"/>
      <c r="DGZ16" s="85"/>
      <c r="DHA16" s="85"/>
      <c r="DHB16" s="85"/>
      <c r="DHC16" s="85"/>
      <c r="DHD16" s="85"/>
      <c r="DHE16" s="85"/>
      <c r="DHF16" s="85"/>
      <c r="DHG16" s="85"/>
      <c r="DHH16" s="85"/>
      <c r="DHI16" s="85"/>
      <c r="DHJ16" s="85"/>
      <c r="DHK16" s="85"/>
      <c r="DHL16" s="85"/>
      <c r="DHM16" s="85"/>
      <c r="DHN16" s="85"/>
      <c r="DHO16" s="85"/>
      <c r="DHP16" s="85"/>
      <c r="DHQ16" s="85"/>
      <c r="DHR16" s="85"/>
      <c r="DHS16" s="85"/>
      <c r="DHT16" s="85"/>
      <c r="DHU16" s="85"/>
      <c r="DHV16" s="85"/>
      <c r="DHW16" s="85"/>
      <c r="DHX16" s="85"/>
      <c r="DHY16" s="85"/>
      <c r="DHZ16" s="85"/>
      <c r="DIA16" s="85"/>
      <c r="DIB16" s="85"/>
      <c r="DIC16" s="85"/>
      <c r="DID16" s="85"/>
      <c r="DIE16" s="85"/>
      <c r="DIF16" s="85"/>
      <c r="DIG16" s="85"/>
      <c r="DIH16" s="85"/>
      <c r="DII16" s="85"/>
      <c r="DIJ16" s="85"/>
      <c r="DIK16" s="85"/>
      <c r="DIL16" s="85"/>
      <c r="DIM16" s="85"/>
      <c r="DIN16" s="85"/>
      <c r="DIO16" s="85"/>
      <c r="DIP16" s="85"/>
      <c r="DIQ16" s="85"/>
      <c r="DIR16" s="85"/>
      <c r="DIS16" s="85"/>
      <c r="DIT16" s="85"/>
      <c r="DIU16" s="85"/>
      <c r="DIV16" s="85"/>
      <c r="DIW16" s="85"/>
      <c r="DIX16" s="85"/>
      <c r="DIY16" s="85"/>
      <c r="DIZ16" s="85"/>
      <c r="DJA16" s="85"/>
      <c r="DJB16" s="85"/>
      <c r="DJC16" s="85"/>
      <c r="DJD16" s="85"/>
      <c r="DJE16" s="85"/>
      <c r="DJF16" s="85"/>
      <c r="DJG16" s="85"/>
      <c r="DJH16" s="85"/>
      <c r="DJI16" s="85"/>
      <c r="DJJ16" s="85"/>
      <c r="DJK16" s="85"/>
      <c r="DJL16" s="85"/>
      <c r="DJM16" s="85"/>
      <c r="DJN16" s="85"/>
      <c r="DJO16" s="85"/>
      <c r="DJP16" s="85"/>
      <c r="DJQ16" s="85"/>
      <c r="DJR16" s="85"/>
      <c r="DJS16" s="85"/>
      <c r="DJT16" s="85"/>
      <c r="DJU16" s="85"/>
      <c r="DJV16" s="85"/>
      <c r="DJW16" s="85"/>
      <c r="DJX16" s="85"/>
      <c r="DJY16" s="85"/>
      <c r="DJZ16" s="85"/>
      <c r="DKA16" s="85"/>
      <c r="DKB16" s="85"/>
      <c r="DKC16" s="85"/>
      <c r="DKD16" s="85"/>
      <c r="DKE16" s="85"/>
      <c r="DKF16" s="85"/>
      <c r="DKG16" s="85"/>
      <c r="DKH16" s="85"/>
      <c r="DKI16" s="85"/>
      <c r="DKJ16" s="85"/>
      <c r="DKK16" s="85"/>
      <c r="DKL16" s="85"/>
      <c r="DKM16" s="85"/>
      <c r="DKN16" s="85"/>
      <c r="DKO16" s="85"/>
      <c r="DKP16" s="85"/>
      <c r="DKQ16" s="85"/>
      <c r="DKR16" s="85"/>
      <c r="DKS16" s="85"/>
      <c r="DKT16" s="85"/>
      <c r="DKU16" s="85"/>
      <c r="DKV16" s="85"/>
      <c r="DKW16" s="85"/>
      <c r="DKX16" s="85"/>
      <c r="DKY16" s="85"/>
      <c r="DKZ16" s="85"/>
      <c r="DLA16" s="85"/>
      <c r="DLB16" s="85"/>
      <c r="DLC16" s="85"/>
      <c r="DLD16" s="85"/>
      <c r="DLE16" s="85"/>
      <c r="DLF16" s="85"/>
      <c r="DLG16" s="85"/>
      <c r="DLH16" s="85"/>
      <c r="DLI16" s="85"/>
      <c r="DLJ16" s="85"/>
      <c r="DLK16" s="85"/>
      <c r="DLL16" s="85"/>
      <c r="DLM16" s="85"/>
      <c r="DLN16" s="85"/>
      <c r="DLO16" s="85"/>
      <c r="DLP16" s="85"/>
      <c r="DLQ16" s="85"/>
      <c r="DLR16" s="85"/>
      <c r="DLS16" s="85"/>
      <c r="DLT16" s="85"/>
      <c r="DLU16" s="85"/>
      <c r="DLV16" s="85"/>
      <c r="DLW16" s="85"/>
      <c r="DLX16" s="85"/>
      <c r="DLY16" s="85"/>
      <c r="DLZ16" s="85"/>
      <c r="DMA16" s="85"/>
      <c r="DMB16" s="85"/>
      <c r="DMC16" s="85"/>
      <c r="DMD16" s="85"/>
      <c r="DME16" s="85"/>
      <c r="DMF16" s="85"/>
      <c r="DMG16" s="85"/>
      <c r="DMH16" s="85"/>
      <c r="DMI16" s="85"/>
      <c r="DMJ16" s="85"/>
      <c r="DMK16" s="85"/>
      <c r="DML16" s="85"/>
      <c r="DMM16" s="85"/>
      <c r="DMN16" s="85"/>
      <c r="DMO16" s="85"/>
      <c r="DMP16" s="85"/>
      <c r="DMQ16" s="85"/>
      <c r="DMR16" s="85"/>
      <c r="DMS16" s="85"/>
      <c r="DMT16" s="85"/>
      <c r="DMU16" s="85"/>
      <c r="DMV16" s="85"/>
      <c r="DMW16" s="85"/>
      <c r="DMX16" s="85"/>
      <c r="DMY16" s="85"/>
      <c r="DMZ16" s="85"/>
      <c r="DNA16" s="85"/>
      <c r="DNB16" s="85"/>
      <c r="DNC16" s="85"/>
      <c r="DND16" s="85"/>
      <c r="DNE16" s="85"/>
      <c r="DNF16" s="85"/>
      <c r="DNG16" s="85"/>
      <c r="DNH16" s="85"/>
      <c r="DNI16" s="85"/>
      <c r="DNJ16" s="85"/>
      <c r="DNK16" s="85"/>
      <c r="DNL16" s="85"/>
      <c r="DNM16" s="85"/>
      <c r="DNN16" s="85"/>
      <c r="DNO16" s="85"/>
      <c r="DNP16" s="85"/>
      <c r="DNQ16" s="85"/>
      <c r="DNR16" s="85"/>
      <c r="DNS16" s="85"/>
      <c r="DNT16" s="85"/>
      <c r="DNU16" s="85"/>
      <c r="DNV16" s="85"/>
      <c r="DNW16" s="85"/>
      <c r="DNX16" s="85"/>
      <c r="DNY16" s="85"/>
      <c r="DNZ16" s="85"/>
      <c r="DOA16" s="85"/>
      <c r="DOB16" s="85"/>
      <c r="DOC16" s="85"/>
      <c r="DOD16" s="85"/>
      <c r="DOE16" s="85"/>
      <c r="DOF16" s="85"/>
      <c r="DOG16" s="85"/>
      <c r="DOH16" s="85"/>
      <c r="DOI16" s="85"/>
      <c r="DOJ16" s="85"/>
      <c r="DOK16" s="85"/>
      <c r="DOL16" s="85"/>
      <c r="DOM16" s="85"/>
      <c r="DON16" s="85"/>
      <c r="DOO16" s="85"/>
      <c r="DOP16" s="85"/>
      <c r="DOQ16" s="85"/>
      <c r="DOR16" s="85"/>
      <c r="DOS16" s="85"/>
      <c r="DOT16" s="85"/>
      <c r="DOU16" s="85"/>
      <c r="DOV16" s="85"/>
      <c r="DOW16" s="85"/>
      <c r="DOX16" s="85"/>
      <c r="DOY16" s="85"/>
      <c r="DOZ16" s="85"/>
      <c r="DPA16" s="85"/>
      <c r="DPB16" s="85"/>
      <c r="DPC16" s="85"/>
      <c r="DPD16" s="85"/>
      <c r="DPE16" s="85"/>
      <c r="DPF16" s="85"/>
      <c r="DPG16" s="85"/>
      <c r="DPH16" s="85"/>
      <c r="DPI16" s="85"/>
      <c r="DPJ16" s="85"/>
      <c r="DPK16" s="85"/>
      <c r="DPL16" s="85"/>
      <c r="DPM16" s="85"/>
      <c r="DPN16" s="85"/>
      <c r="DPO16" s="85"/>
      <c r="DPP16" s="85"/>
      <c r="DPQ16" s="85"/>
      <c r="DPR16" s="85"/>
      <c r="DPS16" s="85"/>
      <c r="DPT16" s="85"/>
      <c r="DPU16" s="85"/>
      <c r="DPV16" s="85"/>
      <c r="DPW16" s="85"/>
      <c r="DPX16" s="85"/>
      <c r="DPY16" s="85"/>
      <c r="DPZ16" s="85"/>
      <c r="DQA16" s="85"/>
      <c r="DQB16" s="85"/>
      <c r="DQC16" s="85"/>
      <c r="DQD16" s="85"/>
      <c r="DQE16" s="85"/>
      <c r="DQF16" s="85"/>
      <c r="DQG16" s="85"/>
      <c r="DQH16" s="85"/>
      <c r="DQI16" s="85"/>
      <c r="DQJ16" s="85"/>
      <c r="DQK16" s="85"/>
      <c r="DQL16" s="85"/>
      <c r="DQM16" s="85"/>
      <c r="DQN16" s="85"/>
      <c r="DQO16" s="85"/>
      <c r="DQP16" s="85"/>
      <c r="DQQ16" s="85"/>
      <c r="DQR16" s="85"/>
      <c r="DQS16" s="85"/>
      <c r="DQT16" s="85"/>
      <c r="DQU16" s="85"/>
      <c r="DQV16" s="85"/>
      <c r="DQW16" s="85"/>
      <c r="DQX16" s="85"/>
      <c r="DQY16" s="85"/>
      <c r="DQZ16" s="85"/>
      <c r="DRA16" s="85"/>
      <c r="DRB16" s="85"/>
      <c r="DRC16" s="85"/>
      <c r="DRD16" s="85"/>
      <c r="DRE16" s="85"/>
      <c r="DRF16" s="85"/>
      <c r="DRG16" s="85"/>
      <c r="DRH16" s="85"/>
      <c r="DRI16" s="85"/>
      <c r="DRJ16" s="85"/>
      <c r="DRK16" s="85"/>
      <c r="DRL16" s="85"/>
      <c r="DRM16" s="85"/>
      <c r="DRN16" s="85"/>
      <c r="DRO16" s="85"/>
      <c r="DRP16" s="85"/>
      <c r="DRQ16" s="85"/>
      <c r="DRR16" s="85"/>
      <c r="DRS16" s="85"/>
      <c r="DRT16" s="85"/>
      <c r="DRU16" s="85"/>
      <c r="DRV16" s="85"/>
      <c r="DRW16" s="85"/>
      <c r="DRX16" s="85"/>
      <c r="DRY16" s="85"/>
      <c r="DRZ16" s="85"/>
      <c r="DSA16" s="85"/>
      <c r="DSB16" s="85"/>
      <c r="DSC16" s="85"/>
      <c r="DSD16" s="85"/>
      <c r="DSE16" s="85"/>
      <c r="DSF16" s="85"/>
      <c r="DSG16" s="85"/>
      <c r="DSH16" s="85"/>
      <c r="DSI16" s="85"/>
      <c r="DSJ16" s="85"/>
      <c r="DSK16" s="85"/>
      <c r="DSL16" s="85"/>
      <c r="DSM16" s="85"/>
      <c r="DSN16" s="85"/>
      <c r="DSO16" s="85"/>
      <c r="DSP16" s="85"/>
      <c r="DSQ16" s="85"/>
      <c r="DSR16" s="85"/>
      <c r="DSS16" s="85"/>
      <c r="DST16" s="85"/>
      <c r="DSU16" s="85"/>
      <c r="DSV16" s="85"/>
      <c r="DSW16" s="85"/>
      <c r="DSX16" s="85"/>
      <c r="DSY16" s="85"/>
      <c r="DSZ16" s="85"/>
      <c r="DTA16" s="85"/>
      <c r="DTB16" s="85"/>
      <c r="DTC16" s="85"/>
      <c r="DTD16" s="85"/>
      <c r="DTE16" s="85"/>
      <c r="DTF16" s="85"/>
      <c r="DTG16" s="85"/>
      <c r="DTH16" s="85"/>
      <c r="DTI16" s="85"/>
      <c r="DTJ16" s="85"/>
      <c r="DTK16" s="85"/>
      <c r="DTL16" s="85"/>
      <c r="DTM16" s="85"/>
      <c r="DTN16" s="85"/>
      <c r="DTO16" s="85"/>
      <c r="DTP16" s="85"/>
      <c r="DTQ16" s="85"/>
      <c r="DTR16" s="85"/>
      <c r="DTS16" s="85"/>
      <c r="DTT16" s="85"/>
      <c r="DTU16" s="85"/>
      <c r="DTV16" s="85"/>
      <c r="DTW16" s="85"/>
      <c r="DTX16" s="85"/>
      <c r="DTY16" s="85"/>
      <c r="DTZ16" s="85"/>
      <c r="DUA16" s="85"/>
      <c r="DUB16" s="85"/>
      <c r="DUC16" s="85"/>
      <c r="DUD16" s="85"/>
      <c r="DUE16" s="85"/>
      <c r="DUF16" s="85"/>
      <c r="DUG16" s="85"/>
      <c r="DUH16" s="85"/>
      <c r="DUI16" s="85"/>
      <c r="DUJ16" s="85"/>
      <c r="DUK16" s="85"/>
      <c r="DUL16" s="85"/>
      <c r="DUM16" s="85"/>
      <c r="DUN16" s="85"/>
      <c r="DUO16" s="85"/>
      <c r="DUP16" s="85"/>
      <c r="DUQ16" s="85"/>
      <c r="DUR16" s="85"/>
      <c r="DUS16" s="85"/>
      <c r="DUT16" s="85"/>
      <c r="DUU16" s="85"/>
      <c r="DUV16" s="85"/>
      <c r="DUW16" s="85"/>
      <c r="DUX16" s="85"/>
      <c r="DUY16" s="85"/>
      <c r="DUZ16" s="85"/>
      <c r="DVA16" s="85"/>
      <c r="DVB16" s="85"/>
      <c r="DVC16" s="85"/>
      <c r="DVD16" s="85"/>
      <c r="DVE16" s="85"/>
      <c r="DVF16" s="85"/>
      <c r="DVG16" s="85"/>
      <c r="DVH16" s="85"/>
      <c r="DVI16" s="85"/>
      <c r="DVJ16" s="85"/>
      <c r="DVK16" s="85"/>
      <c r="DVL16" s="85"/>
      <c r="DVM16" s="85"/>
      <c r="DVN16" s="85"/>
      <c r="DVO16" s="85"/>
      <c r="DVP16" s="85"/>
      <c r="DVQ16" s="85"/>
      <c r="DVR16" s="85"/>
      <c r="DVS16" s="85"/>
      <c r="DVT16" s="85"/>
      <c r="DVU16" s="85"/>
      <c r="DVV16" s="85"/>
      <c r="DVW16" s="85"/>
      <c r="DVX16" s="85"/>
      <c r="DVY16" s="85"/>
      <c r="DVZ16" s="85"/>
      <c r="DWA16" s="85"/>
      <c r="DWB16" s="85"/>
      <c r="DWC16" s="85"/>
      <c r="DWD16" s="85"/>
      <c r="DWE16" s="85"/>
      <c r="DWF16" s="85"/>
      <c r="DWG16" s="85"/>
      <c r="DWH16" s="85"/>
      <c r="DWI16" s="85"/>
      <c r="DWJ16" s="85"/>
      <c r="DWK16" s="85"/>
      <c r="DWL16" s="85"/>
      <c r="DWM16" s="85"/>
      <c r="DWN16" s="85"/>
      <c r="DWO16" s="85"/>
      <c r="DWP16" s="85"/>
      <c r="DWQ16" s="85"/>
      <c r="DWR16" s="85"/>
      <c r="DWS16" s="85"/>
      <c r="DWT16" s="85"/>
      <c r="DWU16" s="85"/>
      <c r="DWV16" s="85"/>
      <c r="DWW16" s="85"/>
      <c r="DWX16" s="85"/>
      <c r="DWY16" s="85"/>
      <c r="DWZ16" s="85"/>
      <c r="DXA16" s="85"/>
      <c r="DXB16" s="85"/>
      <c r="DXC16" s="85"/>
      <c r="DXD16" s="85"/>
      <c r="DXE16" s="85"/>
      <c r="DXF16" s="85"/>
      <c r="DXG16" s="85"/>
      <c r="DXH16" s="85"/>
      <c r="DXI16" s="85"/>
      <c r="DXJ16" s="85"/>
      <c r="DXK16" s="85"/>
      <c r="DXL16" s="85"/>
      <c r="DXM16" s="85"/>
      <c r="DXN16" s="85"/>
      <c r="DXO16" s="85"/>
      <c r="DXP16" s="85"/>
      <c r="DXQ16" s="85"/>
      <c r="DXR16" s="85"/>
      <c r="DXS16" s="85"/>
      <c r="DXT16" s="85"/>
      <c r="DXU16" s="85"/>
      <c r="DXV16" s="85"/>
      <c r="DXW16" s="85"/>
      <c r="DXX16" s="85"/>
      <c r="DXY16" s="85"/>
      <c r="DXZ16" s="85"/>
      <c r="DYA16" s="85"/>
      <c r="DYB16" s="85"/>
      <c r="DYC16" s="85"/>
      <c r="DYD16" s="85"/>
      <c r="DYE16" s="85"/>
      <c r="DYF16" s="85"/>
      <c r="DYG16" s="85"/>
      <c r="DYH16" s="85"/>
      <c r="DYI16" s="85"/>
      <c r="DYJ16" s="85"/>
      <c r="DYK16" s="85"/>
      <c r="DYL16" s="85"/>
      <c r="DYM16" s="85"/>
      <c r="DYN16" s="85"/>
      <c r="DYO16" s="85"/>
      <c r="DYP16" s="85"/>
      <c r="DYQ16" s="85"/>
      <c r="DYR16" s="85"/>
      <c r="DYS16" s="85"/>
      <c r="DYT16" s="85"/>
      <c r="DYU16" s="85"/>
      <c r="DYV16" s="85"/>
      <c r="DYW16" s="85"/>
      <c r="DYX16" s="85"/>
      <c r="DYY16" s="85"/>
      <c r="DYZ16" s="85"/>
      <c r="DZA16" s="85"/>
      <c r="DZB16" s="85"/>
      <c r="DZC16" s="85"/>
      <c r="DZD16" s="85"/>
      <c r="DZE16" s="85"/>
      <c r="DZF16" s="85"/>
      <c r="DZG16" s="85"/>
      <c r="DZH16" s="85"/>
      <c r="DZI16" s="85"/>
      <c r="DZJ16" s="85"/>
      <c r="DZK16" s="85"/>
      <c r="DZL16" s="85"/>
      <c r="DZM16" s="85"/>
      <c r="DZN16" s="85"/>
      <c r="DZO16" s="85"/>
      <c r="DZP16" s="85"/>
      <c r="DZQ16" s="85"/>
      <c r="DZR16" s="85"/>
      <c r="DZS16" s="85"/>
      <c r="DZT16" s="85"/>
      <c r="DZU16" s="85"/>
      <c r="DZV16" s="85"/>
      <c r="DZW16" s="85"/>
      <c r="DZX16" s="85"/>
      <c r="DZY16" s="85"/>
      <c r="DZZ16" s="85"/>
      <c r="EAA16" s="85"/>
      <c r="EAB16" s="85"/>
      <c r="EAC16" s="85"/>
      <c r="EAD16" s="85"/>
      <c r="EAE16" s="85"/>
      <c r="EAF16" s="85"/>
      <c r="EAG16" s="85"/>
      <c r="EAH16" s="85"/>
      <c r="EAI16" s="85"/>
      <c r="EAJ16" s="85"/>
      <c r="EAK16" s="85"/>
      <c r="EAL16" s="85"/>
      <c r="EAM16" s="85"/>
      <c r="EAN16" s="85"/>
      <c r="EAO16" s="85"/>
      <c r="EAP16" s="85"/>
      <c r="EAQ16" s="85"/>
      <c r="EAR16" s="85"/>
      <c r="EAS16" s="85"/>
      <c r="EAT16" s="85"/>
      <c r="EAU16" s="85"/>
      <c r="EAV16" s="85"/>
      <c r="EAW16" s="85"/>
      <c r="EAX16" s="85"/>
      <c r="EAY16" s="85"/>
      <c r="EAZ16" s="85"/>
      <c r="EBA16" s="85"/>
      <c r="EBB16" s="85"/>
      <c r="EBC16" s="85"/>
      <c r="EBD16" s="85"/>
      <c r="EBE16" s="85"/>
      <c r="EBF16" s="85"/>
      <c r="EBG16" s="85"/>
      <c r="EBH16" s="85"/>
      <c r="EBI16" s="85"/>
      <c r="EBJ16" s="85"/>
      <c r="EBK16" s="85"/>
      <c r="EBL16" s="85"/>
      <c r="EBM16" s="85"/>
      <c r="EBN16" s="85"/>
      <c r="EBO16" s="85"/>
      <c r="EBP16" s="85"/>
      <c r="EBQ16" s="85"/>
      <c r="EBR16" s="85"/>
      <c r="EBS16" s="85"/>
      <c r="EBT16" s="85"/>
      <c r="EBU16" s="85"/>
      <c r="EBV16" s="85"/>
      <c r="EBW16" s="85"/>
      <c r="EBX16" s="85"/>
      <c r="EBY16" s="85"/>
      <c r="EBZ16" s="85"/>
      <c r="ECA16" s="85"/>
      <c r="ECB16" s="85"/>
      <c r="ECC16" s="85"/>
      <c r="ECD16" s="85"/>
      <c r="ECE16" s="85"/>
      <c r="ECF16" s="85"/>
      <c r="ECG16" s="85"/>
      <c r="ECH16" s="85"/>
      <c r="ECI16" s="85"/>
      <c r="ECJ16" s="85"/>
      <c r="ECK16" s="85"/>
      <c r="ECL16" s="85"/>
      <c r="ECM16" s="85"/>
      <c r="ECN16" s="85"/>
      <c r="ECO16" s="85"/>
      <c r="ECP16" s="85"/>
      <c r="ECQ16" s="85"/>
      <c r="ECR16" s="85"/>
      <c r="ECS16" s="85"/>
      <c r="ECT16" s="85"/>
      <c r="ECU16" s="85"/>
      <c r="ECV16" s="85"/>
      <c r="ECW16" s="85"/>
      <c r="ECX16" s="85"/>
      <c r="ECY16" s="85"/>
      <c r="ECZ16" s="85"/>
      <c r="EDA16" s="85"/>
      <c r="EDB16" s="85"/>
      <c r="EDC16" s="85"/>
      <c r="EDD16" s="85"/>
      <c r="EDE16" s="85"/>
      <c r="EDF16" s="85"/>
      <c r="EDG16" s="85"/>
      <c r="EDH16" s="85"/>
      <c r="EDI16" s="85"/>
      <c r="EDJ16" s="85"/>
      <c r="EDK16" s="85"/>
      <c r="EDL16" s="85"/>
      <c r="EDM16" s="85"/>
      <c r="EDN16" s="85"/>
      <c r="EDO16" s="85"/>
      <c r="EDP16" s="85"/>
      <c r="EDQ16" s="85"/>
      <c r="EDR16" s="85"/>
      <c r="EDS16" s="85"/>
      <c r="EDT16" s="85"/>
      <c r="EDU16" s="85"/>
      <c r="EDV16" s="85"/>
      <c r="EDW16" s="85"/>
      <c r="EDX16" s="85"/>
      <c r="EDY16" s="85"/>
      <c r="EDZ16" s="85"/>
      <c r="EEA16" s="85"/>
      <c r="EEB16" s="85"/>
      <c r="EEC16" s="85"/>
      <c r="EED16" s="85"/>
      <c r="EEE16" s="85"/>
      <c r="EEF16" s="85"/>
      <c r="EEG16" s="85"/>
      <c r="EEH16" s="85"/>
      <c r="EEI16" s="85"/>
      <c r="EEJ16" s="85"/>
      <c r="EEK16" s="85"/>
      <c r="EEL16" s="85"/>
      <c r="EEM16" s="85"/>
      <c r="EEN16" s="85"/>
      <c r="EEO16" s="85"/>
      <c r="EEP16" s="85"/>
      <c r="EEQ16" s="85"/>
      <c r="EER16" s="85"/>
      <c r="EES16" s="85"/>
      <c r="EET16" s="85"/>
      <c r="EEU16" s="85"/>
      <c r="EEV16" s="85"/>
      <c r="EEW16" s="85"/>
      <c r="EEX16" s="85"/>
      <c r="EEY16" s="85"/>
      <c r="EEZ16" s="85"/>
      <c r="EFA16" s="85"/>
      <c r="EFB16" s="85"/>
      <c r="EFC16" s="85"/>
      <c r="EFD16" s="85"/>
      <c r="EFE16" s="85"/>
      <c r="EFF16" s="85"/>
      <c r="EFG16" s="85"/>
      <c r="EFH16" s="85"/>
      <c r="EFI16" s="85"/>
      <c r="EFJ16" s="85"/>
      <c r="EFK16" s="85"/>
      <c r="EFL16" s="85"/>
      <c r="EFM16" s="85"/>
      <c r="EFN16" s="85"/>
      <c r="EFO16" s="85"/>
      <c r="EFP16" s="85"/>
      <c r="EFQ16" s="85"/>
      <c r="EFR16" s="85"/>
      <c r="EFS16" s="85"/>
      <c r="EFT16" s="85"/>
      <c r="EFU16" s="85"/>
      <c r="EFV16" s="85"/>
      <c r="EFW16" s="85"/>
      <c r="EFX16" s="85"/>
      <c r="EFY16" s="85"/>
      <c r="EFZ16" s="85"/>
      <c r="EGA16" s="85"/>
      <c r="EGB16" s="85"/>
      <c r="EGC16" s="85"/>
      <c r="EGD16" s="85"/>
      <c r="EGE16" s="85"/>
      <c r="EGF16" s="85"/>
      <c r="EGG16" s="85"/>
      <c r="EGH16" s="85"/>
      <c r="EGI16" s="85"/>
      <c r="EGJ16" s="85"/>
      <c r="EGK16" s="85"/>
      <c r="EGL16" s="85"/>
      <c r="EGM16" s="85"/>
      <c r="EGN16" s="85"/>
      <c r="EGO16" s="85"/>
      <c r="EGP16" s="85"/>
      <c r="EGQ16" s="85"/>
      <c r="EGR16" s="85"/>
      <c r="EGS16" s="85"/>
      <c r="EGT16" s="85"/>
      <c r="EGU16" s="85"/>
      <c r="EGV16" s="85"/>
      <c r="EGW16" s="85"/>
      <c r="EGX16" s="85"/>
      <c r="EGY16" s="85"/>
      <c r="EGZ16" s="85"/>
      <c r="EHA16" s="85"/>
      <c r="EHB16" s="85"/>
      <c r="EHC16" s="85"/>
      <c r="EHD16" s="85"/>
      <c r="EHE16" s="85"/>
      <c r="EHF16" s="85"/>
      <c r="EHG16" s="85"/>
      <c r="EHH16" s="85"/>
      <c r="EHI16" s="85"/>
      <c r="EHJ16" s="85"/>
      <c r="EHK16" s="85"/>
      <c r="EHL16" s="85"/>
      <c r="EHM16" s="85"/>
      <c r="EHN16" s="85"/>
      <c r="EHO16" s="85"/>
      <c r="EHP16" s="85"/>
      <c r="EHQ16" s="85"/>
      <c r="EHR16" s="85"/>
      <c r="EHS16" s="85"/>
      <c r="EHT16" s="85"/>
      <c r="EHU16" s="85"/>
      <c r="EHV16" s="85"/>
      <c r="EHW16" s="85"/>
      <c r="EHX16" s="85"/>
      <c r="EHY16" s="85"/>
      <c r="EHZ16" s="85"/>
      <c r="EIA16" s="85"/>
      <c r="EIB16" s="85"/>
      <c r="EIC16" s="85"/>
      <c r="EID16" s="85"/>
      <c r="EIE16" s="85"/>
      <c r="EIF16" s="85"/>
      <c r="EIG16" s="85"/>
      <c r="EIH16" s="85"/>
      <c r="EII16" s="85"/>
      <c r="EIJ16" s="85"/>
      <c r="EIK16" s="85"/>
      <c r="EIL16" s="85"/>
      <c r="EIM16" s="85"/>
      <c r="EIN16" s="85"/>
      <c r="EIO16" s="85"/>
      <c r="EIP16" s="85"/>
      <c r="EIQ16" s="85"/>
      <c r="EIR16" s="85"/>
      <c r="EIS16" s="85"/>
      <c r="EIT16" s="85"/>
      <c r="EIU16" s="85"/>
      <c r="EIV16" s="85"/>
      <c r="EIW16" s="85"/>
      <c r="EIX16" s="85"/>
      <c r="EIY16" s="85"/>
      <c r="EIZ16" s="85"/>
      <c r="EJA16" s="85"/>
      <c r="EJB16" s="85"/>
      <c r="EJC16" s="85"/>
      <c r="EJD16" s="85"/>
      <c r="EJE16" s="85"/>
      <c r="EJF16" s="85"/>
      <c r="EJG16" s="85"/>
      <c r="EJH16" s="85"/>
      <c r="EJI16" s="85"/>
      <c r="EJJ16" s="85"/>
      <c r="EJK16" s="85"/>
      <c r="EJL16" s="85"/>
      <c r="EJM16" s="85"/>
      <c r="EJN16" s="85"/>
      <c r="EJO16" s="85"/>
      <c r="EJP16" s="85"/>
      <c r="EJQ16" s="85"/>
      <c r="EJR16" s="85"/>
      <c r="EJS16" s="85"/>
      <c r="EJT16" s="85"/>
      <c r="EJU16" s="85"/>
      <c r="EJV16" s="85"/>
      <c r="EJW16" s="85"/>
      <c r="EJX16" s="85"/>
      <c r="EJY16" s="85"/>
      <c r="EJZ16" s="85"/>
      <c r="EKA16" s="85"/>
      <c r="EKB16" s="85"/>
      <c r="EKC16" s="85"/>
      <c r="EKD16" s="85"/>
      <c r="EKE16" s="85"/>
      <c r="EKF16" s="85"/>
      <c r="EKG16" s="85"/>
      <c r="EKH16" s="85"/>
      <c r="EKI16" s="85"/>
      <c r="EKJ16" s="85"/>
      <c r="EKK16" s="85"/>
      <c r="EKL16" s="85"/>
      <c r="EKM16" s="85"/>
      <c r="EKN16" s="85"/>
      <c r="EKO16" s="85"/>
      <c r="EKP16" s="85"/>
      <c r="EKQ16" s="85"/>
      <c r="EKR16" s="85"/>
      <c r="EKS16" s="85"/>
      <c r="EKT16" s="85"/>
      <c r="EKU16" s="85"/>
      <c r="EKV16" s="85"/>
      <c r="EKW16" s="85"/>
      <c r="EKX16" s="85"/>
      <c r="EKY16" s="85"/>
      <c r="EKZ16" s="85"/>
      <c r="ELA16" s="85"/>
      <c r="ELB16" s="85"/>
      <c r="ELC16" s="85"/>
      <c r="ELD16" s="85"/>
      <c r="ELE16" s="85"/>
      <c r="ELF16" s="85"/>
      <c r="ELG16" s="85"/>
      <c r="ELH16" s="85"/>
      <c r="ELI16" s="85"/>
      <c r="ELJ16" s="85"/>
      <c r="ELK16" s="85"/>
      <c r="ELL16" s="85"/>
      <c r="ELM16" s="85"/>
      <c r="ELN16" s="85"/>
      <c r="ELO16" s="85"/>
      <c r="ELP16" s="85"/>
      <c r="ELQ16" s="85"/>
      <c r="ELR16" s="85"/>
      <c r="ELS16" s="85"/>
      <c r="ELT16" s="85"/>
      <c r="ELU16" s="85"/>
      <c r="ELV16" s="85"/>
      <c r="ELW16" s="85"/>
      <c r="ELX16" s="85"/>
      <c r="ELY16" s="85"/>
      <c r="ELZ16" s="85"/>
      <c r="EMA16" s="85"/>
      <c r="EMB16" s="85"/>
      <c r="EMC16" s="85"/>
      <c r="EMD16" s="85"/>
      <c r="EME16" s="85"/>
      <c r="EMF16" s="85"/>
      <c r="EMG16" s="85"/>
      <c r="EMH16" s="85"/>
      <c r="EMI16" s="85"/>
      <c r="EMJ16" s="85"/>
      <c r="EMK16" s="85"/>
      <c r="EML16" s="85"/>
      <c r="EMM16" s="85"/>
      <c r="EMN16" s="85"/>
      <c r="EMO16" s="85"/>
      <c r="EMP16" s="85"/>
      <c r="EMQ16" s="85"/>
      <c r="EMR16" s="85"/>
      <c r="EMS16" s="85"/>
      <c r="EMT16" s="85"/>
      <c r="EMU16" s="85"/>
      <c r="EMV16" s="85"/>
      <c r="EMW16" s="85"/>
      <c r="EMX16" s="85"/>
      <c r="EMY16" s="85"/>
      <c r="EMZ16" s="85"/>
      <c r="ENA16" s="85"/>
      <c r="ENB16" s="85"/>
      <c r="ENC16" s="85"/>
      <c r="END16" s="85"/>
      <c r="ENE16" s="85"/>
      <c r="ENF16" s="85"/>
      <c r="ENG16" s="85"/>
      <c r="ENH16" s="85"/>
      <c r="ENI16" s="85"/>
      <c r="ENJ16" s="85"/>
      <c r="ENK16" s="85"/>
      <c r="ENL16" s="85"/>
      <c r="ENM16" s="85"/>
      <c r="ENN16" s="85"/>
      <c r="ENO16" s="85"/>
      <c r="ENP16" s="85"/>
      <c r="ENQ16" s="85"/>
      <c r="ENR16" s="85"/>
      <c r="ENS16" s="85"/>
      <c r="ENT16" s="85"/>
      <c r="ENU16" s="85"/>
      <c r="ENV16" s="85"/>
      <c r="ENW16" s="85"/>
      <c r="ENX16" s="85"/>
      <c r="ENY16" s="85"/>
      <c r="ENZ16" s="85"/>
      <c r="EOA16" s="85"/>
      <c r="EOB16" s="85"/>
      <c r="EOC16" s="85"/>
      <c r="EOD16" s="85"/>
      <c r="EOE16" s="85"/>
      <c r="EOF16" s="85"/>
      <c r="EOG16" s="85"/>
      <c r="EOH16" s="85"/>
      <c r="EOI16" s="85"/>
      <c r="EOJ16" s="85"/>
      <c r="EOK16" s="85"/>
      <c r="EOL16" s="85"/>
      <c r="EOM16" s="85"/>
      <c r="EON16" s="85"/>
      <c r="EOO16" s="85"/>
      <c r="EOP16" s="85"/>
      <c r="EOQ16" s="85"/>
      <c r="EOR16" s="85"/>
      <c r="EOS16" s="85"/>
      <c r="EOT16" s="85"/>
      <c r="EOU16" s="85"/>
      <c r="EOV16" s="85"/>
      <c r="EOW16" s="85"/>
      <c r="EOX16" s="85"/>
      <c r="EOY16" s="85"/>
      <c r="EOZ16" s="85"/>
      <c r="EPA16" s="85"/>
      <c r="EPB16" s="85"/>
      <c r="EPC16" s="85"/>
      <c r="EPD16" s="85"/>
      <c r="EPE16" s="85"/>
      <c r="EPF16" s="85"/>
      <c r="EPG16" s="85"/>
      <c r="EPH16" s="85"/>
      <c r="EPI16" s="85"/>
      <c r="EPJ16" s="85"/>
      <c r="EPK16" s="85"/>
      <c r="EPL16" s="85"/>
      <c r="EPM16" s="85"/>
      <c r="EPN16" s="85"/>
      <c r="EPO16" s="85"/>
      <c r="EPP16" s="85"/>
      <c r="EPQ16" s="85"/>
      <c r="EPR16" s="85"/>
      <c r="EPS16" s="85"/>
      <c r="EPT16" s="85"/>
      <c r="EPU16" s="85"/>
      <c r="EPV16" s="85"/>
      <c r="EPW16" s="85"/>
      <c r="EPX16" s="85"/>
      <c r="EPY16" s="85"/>
      <c r="EPZ16" s="85"/>
      <c r="EQA16" s="85"/>
      <c r="EQB16" s="85"/>
      <c r="EQC16" s="85"/>
      <c r="EQD16" s="85"/>
      <c r="EQE16" s="85"/>
      <c r="EQF16" s="85"/>
      <c r="EQG16" s="85"/>
      <c r="EQH16" s="85"/>
      <c r="EQI16" s="85"/>
      <c r="EQJ16" s="85"/>
      <c r="EQK16" s="85"/>
      <c r="EQL16" s="85"/>
      <c r="EQM16" s="85"/>
      <c r="EQN16" s="85"/>
      <c r="EQO16" s="85"/>
      <c r="EQP16" s="85"/>
      <c r="EQQ16" s="85"/>
      <c r="EQR16" s="85"/>
      <c r="EQS16" s="85"/>
      <c r="EQT16" s="85"/>
      <c r="EQU16" s="85"/>
      <c r="EQV16" s="85"/>
      <c r="EQW16" s="85"/>
      <c r="EQX16" s="85"/>
      <c r="EQY16" s="85"/>
      <c r="EQZ16" s="85"/>
      <c r="ERA16" s="85"/>
      <c r="ERB16" s="85"/>
      <c r="ERC16" s="85"/>
      <c r="ERD16" s="85"/>
      <c r="ERE16" s="85"/>
      <c r="ERF16" s="85"/>
      <c r="ERG16" s="85"/>
      <c r="ERH16" s="85"/>
      <c r="ERI16" s="85"/>
      <c r="ERJ16" s="85"/>
      <c r="ERK16" s="85"/>
      <c r="ERL16" s="85"/>
      <c r="ERM16" s="85"/>
      <c r="ERN16" s="85"/>
      <c r="ERO16" s="85"/>
      <c r="ERP16" s="85"/>
      <c r="ERQ16" s="85"/>
      <c r="ERR16" s="85"/>
      <c r="ERS16" s="85"/>
      <c r="ERT16" s="85"/>
      <c r="ERU16" s="85"/>
      <c r="ERV16" s="85"/>
      <c r="ERW16" s="85"/>
      <c r="ERX16" s="85"/>
      <c r="ERY16" s="85"/>
      <c r="ERZ16" s="85"/>
      <c r="ESA16" s="85"/>
      <c r="ESB16" s="85"/>
      <c r="ESC16" s="85"/>
      <c r="ESD16" s="85"/>
      <c r="ESE16" s="85"/>
      <c r="ESF16" s="85"/>
      <c r="ESG16" s="85"/>
      <c r="ESH16" s="85"/>
      <c r="ESI16" s="85"/>
      <c r="ESJ16" s="85"/>
      <c r="ESK16" s="85"/>
      <c r="ESL16" s="85"/>
      <c r="ESM16" s="85"/>
      <c r="ESN16" s="85"/>
      <c r="ESO16" s="85"/>
      <c r="ESP16" s="85"/>
      <c r="ESQ16" s="85"/>
      <c r="ESR16" s="85"/>
      <c r="ESS16" s="85"/>
      <c r="EST16" s="85"/>
      <c r="ESU16" s="85"/>
      <c r="ESV16" s="85"/>
      <c r="ESW16" s="85"/>
      <c r="ESX16" s="85"/>
      <c r="ESY16" s="85"/>
      <c r="ESZ16" s="85"/>
      <c r="ETA16" s="85"/>
      <c r="ETB16" s="85"/>
      <c r="ETC16" s="85"/>
      <c r="ETD16" s="85"/>
      <c r="ETE16" s="85"/>
      <c r="ETF16" s="85"/>
      <c r="ETG16" s="85"/>
      <c r="ETH16" s="85"/>
      <c r="ETI16" s="85"/>
      <c r="ETJ16" s="85"/>
      <c r="ETK16" s="85"/>
      <c r="ETL16" s="85"/>
      <c r="ETM16" s="85"/>
      <c r="ETN16" s="85"/>
      <c r="ETO16" s="85"/>
      <c r="ETP16" s="85"/>
      <c r="ETQ16" s="85"/>
      <c r="ETR16" s="85"/>
      <c r="ETS16" s="85"/>
      <c r="ETT16" s="85"/>
      <c r="ETU16" s="85"/>
      <c r="ETV16" s="85"/>
      <c r="ETW16" s="85"/>
      <c r="ETX16" s="85"/>
      <c r="ETY16" s="85"/>
      <c r="ETZ16" s="85"/>
      <c r="EUA16" s="85"/>
      <c r="EUB16" s="85"/>
      <c r="EUC16" s="85"/>
      <c r="EUD16" s="85"/>
      <c r="EUE16" s="85"/>
      <c r="EUF16" s="85"/>
      <c r="EUG16" s="85"/>
      <c r="EUH16" s="85"/>
      <c r="EUI16" s="85"/>
      <c r="EUJ16" s="85"/>
      <c r="EUK16" s="85"/>
      <c r="EUL16" s="85"/>
      <c r="EUM16" s="85"/>
      <c r="EUN16" s="85"/>
      <c r="EUO16" s="85"/>
      <c r="EUP16" s="85"/>
      <c r="EUQ16" s="85"/>
      <c r="EUR16" s="85"/>
      <c r="EUS16" s="85"/>
      <c r="EUT16" s="85"/>
      <c r="EUU16" s="85"/>
      <c r="EUV16" s="85"/>
      <c r="EUW16" s="85"/>
      <c r="EUX16" s="85"/>
      <c r="EUY16" s="85"/>
      <c r="EUZ16" s="85"/>
      <c r="EVA16" s="85"/>
      <c r="EVB16" s="85"/>
      <c r="EVC16" s="85"/>
      <c r="EVD16" s="85"/>
      <c r="EVE16" s="85"/>
      <c r="EVF16" s="85"/>
      <c r="EVG16" s="85"/>
      <c r="EVH16" s="85"/>
      <c r="EVI16" s="85"/>
      <c r="EVJ16" s="85"/>
      <c r="EVK16" s="85"/>
      <c r="EVL16" s="85"/>
      <c r="EVM16" s="85"/>
      <c r="EVN16" s="85"/>
      <c r="EVO16" s="85"/>
      <c r="EVP16" s="85"/>
      <c r="EVQ16" s="85"/>
      <c r="EVR16" s="85"/>
      <c r="EVS16" s="85"/>
      <c r="EVT16" s="85"/>
      <c r="EVU16" s="85"/>
      <c r="EVV16" s="85"/>
      <c r="EVW16" s="85"/>
      <c r="EVX16" s="85"/>
      <c r="EVY16" s="85"/>
      <c r="EVZ16" s="85"/>
      <c r="EWA16" s="85"/>
      <c r="EWB16" s="85"/>
      <c r="EWC16" s="85"/>
      <c r="EWD16" s="85"/>
      <c r="EWE16" s="85"/>
      <c r="EWF16" s="85"/>
      <c r="EWG16" s="85"/>
      <c r="EWH16" s="85"/>
      <c r="EWI16" s="85"/>
      <c r="EWJ16" s="85"/>
      <c r="EWK16" s="85"/>
      <c r="EWL16" s="85"/>
      <c r="EWM16" s="85"/>
      <c r="EWN16" s="85"/>
      <c r="EWO16" s="85"/>
      <c r="EWP16" s="85"/>
      <c r="EWQ16" s="85"/>
      <c r="EWR16" s="85"/>
      <c r="EWS16" s="85"/>
      <c r="EWT16" s="85"/>
      <c r="EWU16" s="85"/>
      <c r="EWV16" s="85"/>
      <c r="EWW16" s="85"/>
      <c r="EWX16" s="85"/>
      <c r="EWY16" s="85"/>
      <c r="EWZ16" s="85"/>
      <c r="EXA16" s="85"/>
      <c r="EXB16" s="85"/>
      <c r="EXC16" s="85"/>
      <c r="EXD16" s="85"/>
      <c r="EXE16" s="85"/>
      <c r="EXF16" s="85"/>
      <c r="EXG16" s="85"/>
      <c r="EXH16" s="85"/>
      <c r="EXI16" s="85"/>
      <c r="EXJ16" s="85"/>
      <c r="EXK16" s="85"/>
      <c r="EXL16" s="85"/>
      <c r="EXM16" s="85"/>
      <c r="EXN16" s="85"/>
      <c r="EXO16" s="85"/>
      <c r="EXP16" s="85"/>
      <c r="EXQ16" s="85"/>
      <c r="EXR16" s="85"/>
      <c r="EXS16" s="85"/>
      <c r="EXT16" s="85"/>
      <c r="EXU16" s="85"/>
      <c r="EXV16" s="85"/>
      <c r="EXW16" s="85"/>
      <c r="EXX16" s="85"/>
      <c r="EXY16" s="85"/>
      <c r="EXZ16" s="85"/>
      <c r="EYA16" s="85"/>
      <c r="EYB16" s="85"/>
      <c r="EYC16" s="85"/>
      <c r="EYD16" s="85"/>
      <c r="EYE16" s="85"/>
      <c r="EYF16" s="85"/>
      <c r="EYG16" s="85"/>
      <c r="EYH16" s="85"/>
      <c r="EYI16" s="85"/>
      <c r="EYJ16" s="85"/>
      <c r="EYK16" s="85"/>
      <c r="EYL16" s="85"/>
      <c r="EYM16" s="85"/>
      <c r="EYN16" s="85"/>
      <c r="EYO16" s="85"/>
      <c r="EYP16" s="85"/>
      <c r="EYQ16" s="85"/>
      <c r="EYR16" s="85"/>
      <c r="EYS16" s="85"/>
      <c r="EYT16" s="85"/>
      <c r="EYU16" s="85"/>
      <c r="EYV16" s="85"/>
      <c r="EYW16" s="85"/>
      <c r="EYX16" s="85"/>
      <c r="EYY16" s="85"/>
      <c r="EYZ16" s="85"/>
      <c r="EZA16" s="85"/>
      <c r="EZB16" s="85"/>
      <c r="EZC16" s="85"/>
      <c r="EZD16" s="85"/>
      <c r="EZE16" s="85"/>
      <c r="EZF16" s="85"/>
      <c r="EZG16" s="85"/>
      <c r="EZH16" s="85"/>
      <c r="EZI16" s="85"/>
      <c r="EZJ16" s="85"/>
      <c r="EZK16" s="85"/>
      <c r="EZL16" s="85"/>
      <c r="EZM16" s="85"/>
      <c r="EZN16" s="85"/>
      <c r="EZO16" s="85"/>
      <c r="EZP16" s="85"/>
      <c r="EZQ16" s="85"/>
      <c r="EZR16" s="85"/>
      <c r="EZS16" s="85"/>
      <c r="EZT16" s="85"/>
      <c r="EZU16" s="85"/>
      <c r="EZV16" s="85"/>
      <c r="EZW16" s="85"/>
      <c r="EZX16" s="85"/>
      <c r="EZY16" s="85"/>
      <c r="EZZ16" s="85"/>
      <c r="FAA16" s="85"/>
      <c r="FAB16" s="85"/>
      <c r="FAC16" s="85"/>
      <c r="FAD16" s="85"/>
      <c r="FAE16" s="85"/>
      <c r="FAF16" s="85"/>
      <c r="FAG16" s="85"/>
      <c r="FAH16" s="85"/>
      <c r="FAI16" s="85"/>
      <c r="FAJ16" s="85"/>
      <c r="FAK16" s="85"/>
      <c r="FAL16" s="85"/>
      <c r="FAM16" s="85"/>
      <c r="FAN16" s="85"/>
      <c r="FAO16" s="85"/>
      <c r="FAP16" s="85"/>
      <c r="FAQ16" s="85"/>
      <c r="FAR16" s="85"/>
      <c r="FAS16" s="85"/>
      <c r="FAT16" s="85"/>
      <c r="FAU16" s="85"/>
      <c r="FAV16" s="85"/>
      <c r="FAW16" s="85"/>
      <c r="FAX16" s="85"/>
      <c r="FAY16" s="85"/>
      <c r="FAZ16" s="85"/>
      <c r="FBA16" s="85"/>
      <c r="FBB16" s="85"/>
      <c r="FBC16" s="85"/>
      <c r="FBD16" s="85"/>
      <c r="FBE16" s="85"/>
      <c r="FBF16" s="85"/>
      <c r="FBG16" s="85"/>
      <c r="FBH16" s="85"/>
      <c r="FBI16" s="85"/>
      <c r="FBJ16" s="85"/>
      <c r="FBK16" s="85"/>
      <c r="FBL16" s="85"/>
      <c r="FBM16" s="85"/>
      <c r="FBN16" s="85"/>
      <c r="FBO16" s="85"/>
      <c r="FBP16" s="85"/>
      <c r="FBQ16" s="85"/>
      <c r="FBR16" s="85"/>
      <c r="FBS16" s="85"/>
      <c r="FBT16" s="85"/>
      <c r="FBU16" s="85"/>
      <c r="FBV16" s="85"/>
      <c r="FBW16" s="85"/>
      <c r="FBX16" s="85"/>
      <c r="FBY16" s="85"/>
      <c r="FBZ16" s="85"/>
      <c r="FCA16" s="85"/>
      <c r="FCB16" s="85"/>
      <c r="FCC16" s="85"/>
      <c r="FCD16" s="85"/>
      <c r="FCE16" s="85"/>
      <c r="FCF16" s="85"/>
      <c r="FCG16" s="85"/>
      <c r="FCH16" s="85"/>
      <c r="FCI16" s="85"/>
      <c r="FCJ16" s="85"/>
      <c r="FCK16" s="85"/>
      <c r="FCL16" s="85"/>
      <c r="FCM16" s="85"/>
      <c r="FCN16" s="85"/>
      <c r="FCO16" s="85"/>
      <c r="FCP16" s="85"/>
      <c r="FCQ16" s="85"/>
      <c r="FCR16" s="85"/>
      <c r="FCS16" s="85"/>
      <c r="FCT16" s="85"/>
      <c r="FCU16" s="85"/>
      <c r="FCV16" s="85"/>
      <c r="FCW16" s="85"/>
      <c r="FCX16" s="85"/>
      <c r="FCY16" s="85"/>
      <c r="FCZ16" s="85"/>
      <c r="FDA16" s="85"/>
      <c r="FDB16" s="85"/>
      <c r="FDC16" s="85"/>
      <c r="FDD16" s="85"/>
      <c r="FDE16" s="85"/>
      <c r="FDF16" s="85"/>
      <c r="FDG16" s="85"/>
      <c r="FDH16" s="85"/>
      <c r="FDI16" s="85"/>
      <c r="FDJ16" s="85"/>
      <c r="FDK16" s="85"/>
      <c r="FDL16" s="85"/>
      <c r="FDM16" s="85"/>
      <c r="FDN16" s="85"/>
      <c r="FDO16" s="85"/>
      <c r="FDP16" s="85"/>
      <c r="FDQ16" s="85"/>
      <c r="FDR16" s="85"/>
      <c r="FDS16" s="85"/>
      <c r="FDT16" s="85"/>
      <c r="FDU16" s="85"/>
      <c r="FDV16" s="85"/>
      <c r="FDW16" s="85"/>
      <c r="FDX16" s="85"/>
      <c r="FDY16" s="85"/>
      <c r="FDZ16" s="85"/>
      <c r="FEA16" s="85"/>
      <c r="FEB16" s="85"/>
      <c r="FEC16" s="85"/>
      <c r="FED16" s="85"/>
      <c r="FEE16" s="85"/>
      <c r="FEF16" s="85"/>
      <c r="FEG16" s="85"/>
      <c r="FEH16" s="85"/>
      <c r="FEI16" s="85"/>
      <c r="FEJ16" s="85"/>
      <c r="FEK16" s="85"/>
      <c r="FEL16" s="85"/>
      <c r="FEM16" s="85"/>
      <c r="FEN16" s="85"/>
      <c r="FEO16" s="85"/>
      <c r="FEP16" s="85"/>
      <c r="FEQ16" s="85"/>
      <c r="FER16" s="85"/>
      <c r="FES16" s="85"/>
      <c r="FET16" s="85"/>
      <c r="FEU16" s="85"/>
      <c r="FEV16" s="85"/>
      <c r="FEW16" s="85"/>
      <c r="FEX16" s="85"/>
      <c r="FEY16" s="85"/>
      <c r="FEZ16" s="85"/>
      <c r="FFA16" s="85"/>
      <c r="FFB16" s="85"/>
      <c r="FFC16" s="85"/>
      <c r="FFD16" s="85"/>
      <c r="FFE16" s="85"/>
      <c r="FFF16" s="85"/>
      <c r="FFG16" s="85"/>
      <c r="FFH16" s="85"/>
      <c r="FFI16" s="85"/>
      <c r="FFJ16" s="85"/>
      <c r="FFK16" s="85"/>
      <c r="FFL16" s="85"/>
      <c r="FFM16" s="85"/>
      <c r="FFN16" s="85"/>
      <c r="FFO16" s="85"/>
      <c r="FFP16" s="85"/>
      <c r="FFQ16" s="85"/>
      <c r="FFR16" s="85"/>
      <c r="FFS16" s="85"/>
      <c r="FFT16" s="85"/>
      <c r="FFU16" s="85"/>
      <c r="FFV16" s="85"/>
      <c r="FFW16" s="85"/>
      <c r="FFX16" s="85"/>
      <c r="FFY16" s="85"/>
      <c r="FFZ16" s="85"/>
      <c r="FGA16" s="85"/>
      <c r="FGB16" s="85"/>
      <c r="FGC16" s="85"/>
      <c r="FGD16" s="85"/>
      <c r="FGE16" s="85"/>
      <c r="FGF16" s="85"/>
      <c r="FGG16" s="85"/>
      <c r="FGH16" s="85"/>
      <c r="FGI16" s="85"/>
      <c r="FGJ16" s="85"/>
      <c r="FGK16" s="85"/>
      <c r="FGL16" s="85"/>
      <c r="FGM16" s="85"/>
      <c r="FGN16" s="85"/>
      <c r="FGO16" s="85"/>
      <c r="FGP16" s="85"/>
      <c r="FGQ16" s="85"/>
      <c r="FGR16" s="85"/>
      <c r="FGS16" s="85"/>
      <c r="FGT16" s="85"/>
      <c r="FGU16" s="85"/>
      <c r="FGV16" s="85"/>
      <c r="FGW16" s="85"/>
      <c r="FGX16" s="85"/>
      <c r="FGY16" s="85"/>
      <c r="FGZ16" s="85"/>
      <c r="FHA16" s="85"/>
      <c r="FHB16" s="85"/>
      <c r="FHC16" s="85"/>
      <c r="FHD16" s="85"/>
      <c r="FHE16" s="85"/>
      <c r="FHF16" s="85"/>
      <c r="FHG16" s="85"/>
      <c r="FHH16" s="85"/>
      <c r="FHI16" s="85"/>
      <c r="FHJ16" s="85"/>
      <c r="FHK16" s="85"/>
      <c r="FHL16" s="85"/>
      <c r="FHM16" s="85"/>
      <c r="FHN16" s="85"/>
      <c r="FHO16" s="85"/>
      <c r="FHP16" s="85"/>
      <c r="FHQ16" s="85"/>
      <c r="FHR16" s="85"/>
      <c r="FHS16" s="85"/>
      <c r="FHT16" s="85"/>
      <c r="FHU16" s="85"/>
      <c r="FHV16" s="85"/>
      <c r="FHW16" s="85"/>
      <c r="FHX16" s="85"/>
      <c r="FHY16" s="85"/>
      <c r="FHZ16" s="85"/>
      <c r="FIA16" s="85"/>
      <c r="FIB16" s="85"/>
      <c r="FIC16" s="85"/>
      <c r="FID16" s="85"/>
      <c r="FIE16" s="85"/>
      <c r="FIF16" s="85"/>
      <c r="FIG16" s="85"/>
      <c r="FIH16" s="85"/>
      <c r="FII16" s="85"/>
      <c r="FIJ16" s="85"/>
      <c r="FIK16" s="85"/>
      <c r="FIL16" s="85"/>
      <c r="FIM16" s="85"/>
      <c r="FIN16" s="85"/>
      <c r="FIO16" s="85"/>
      <c r="FIP16" s="85"/>
      <c r="FIQ16" s="85"/>
      <c r="FIR16" s="85"/>
      <c r="FIS16" s="85"/>
      <c r="FIT16" s="85"/>
      <c r="FIU16" s="85"/>
      <c r="FIV16" s="85"/>
      <c r="FIW16" s="85"/>
      <c r="FIX16" s="85"/>
      <c r="FIY16" s="85"/>
      <c r="FIZ16" s="85"/>
      <c r="FJA16" s="85"/>
      <c r="FJB16" s="85"/>
      <c r="FJC16" s="85"/>
      <c r="FJD16" s="85"/>
      <c r="FJE16" s="85"/>
      <c r="FJF16" s="85"/>
      <c r="FJG16" s="85"/>
      <c r="FJH16" s="85"/>
      <c r="FJI16" s="85"/>
      <c r="FJJ16" s="85"/>
      <c r="FJK16" s="85"/>
      <c r="FJL16" s="85"/>
      <c r="FJM16" s="85"/>
      <c r="FJN16" s="85"/>
      <c r="FJO16" s="85"/>
      <c r="FJP16" s="85"/>
      <c r="FJQ16" s="85"/>
      <c r="FJR16" s="85"/>
      <c r="FJS16" s="85"/>
      <c r="FJT16" s="85"/>
      <c r="FJU16" s="85"/>
      <c r="FJV16" s="85"/>
      <c r="FJW16" s="85"/>
      <c r="FJX16" s="85"/>
      <c r="FJY16" s="85"/>
      <c r="FJZ16" s="85"/>
      <c r="FKA16" s="85"/>
      <c r="FKB16" s="85"/>
      <c r="FKC16" s="85"/>
      <c r="FKD16" s="85"/>
      <c r="FKE16" s="85"/>
      <c r="FKF16" s="85"/>
      <c r="FKG16" s="85"/>
      <c r="FKH16" s="85"/>
      <c r="FKI16" s="85"/>
      <c r="FKJ16" s="85"/>
      <c r="FKK16" s="85"/>
      <c r="FKL16" s="85"/>
      <c r="FKM16" s="85"/>
      <c r="FKN16" s="85"/>
      <c r="FKO16" s="85"/>
      <c r="FKP16" s="85"/>
      <c r="FKQ16" s="85"/>
      <c r="FKR16" s="85"/>
      <c r="FKS16" s="85"/>
      <c r="FKT16" s="85"/>
      <c r="FKU16" s="85"/>
      <c r="FKV16" s="85"/>
      <c r="FKW16" s="85"/>
      <c r="FKX16" s="85"/>
      <c r="FKY16" s="85"/>
      <c r="FKZ16" s="85"/>
      <c r="FLA16" s="85"/>
      <c r="FLB16" s="85"/>
      <c r="FLC16" s="85"/>
      <c r="FLD16" s="85"/>
      <c r="FLE16" s="85"/>
      <c r="FLF16" s="85"/>
      <c r="FLG16" s="85"/>
      <c r="FLH16" s="85"/>
      <c r="FLI16" s="85"/>
      <c r="FLJ16" s="85"/>
      <c r="FLK16" s="85"/>
      <c r="FLL16" s="85"/>
      <c r="FLM16" s="85"/>
      <c r="FLN16" s="85"/>
      <c r="FLO16" s="85"/>
      <c r="FLP16" s="85"/>
      <c r="FLQ16" s="85"/>
      <c r="FLR16" s="85"/>
      <c r="FLS16" s="85"/>
      <c r="FLT16" s="85"/>
      <c r="FLU16" s="85"/>
      <c r="FLV16" s="85"/>
      <c r="FLW16" s="85"/>
      <c r="FLX16" s="85"/>
      <c r="FLY16" s="85"/>
      <c r="FLZ16" s="85"/>
      <c r="FMA16" s="85"/>
      <c r="FMB16" s="85"/>
      <c r="FMC16" s="85"/>
      <c r="FMD16" s="85"/>
      <c r="FME16" s="85"/>
      <c r="FMF16" s="85"/>
      <c r="FMG16" s="85"/>
      <c r="FMH16" s="85"/>
      <c r="FMI16" s="85"/>
      <c r="FMJ16" s="85"/>
      <c r="FMK16" s="85"/>
      <c r="FML16" s="85"/>
      <c r="FMM16" s="85"/>
      <c r="FMN16" s="85"/>
      <c r="FMO16" s="85"/>
      <c r="FMP16" s="85"/>
      <c r="FMQ16" s="85"/>
      <c r="FMR16" s="85"/>
      <c r="FMS16" s="85"/>
      <c r="FMT16" s="85"/>
      <c r="FMU16" s="85"/>
      <c r="FMV16" s="85"/>
      <c r="FMW16" s="85"/>
      <c r="FMX16" s="85"/>
      <c r="FMY16" s="85"/>
      <c r="FMZ16" s="85"/>
      <c r="FNA16" s="85"/>
      <c r="FNB16" s="85"/>
      <c r="FNC16" s="85"/>
      <c r="FND16" s="85"/>
      <c r="FNE16" s="85"/>
      <c r="FNF16" s="85"/>
      <c r="FNG16" s="85"/>
      <c r="FNH16" s="85"/>
      <c r="FNI16" s="85"/>
      <c r="FNJ16" s="85"/>
      <c r="FNK16" s="85"/>
      <c r="FNL16" s="85"/>
      <c r="FNM16" s="85"/>
      <c r="FNN16" s="85"/>
      <c r="FNO16" s="85"/>
      <c r="FNP16" s="85"/>
      <c r="FNQ16" s="85"/>
      <c r="FNR16" s="85"/>
      <c r="FNS16" s="85"/>
      <c r="FNT16" s="85"/>
      <c r="FNU16" s="85"/>
      <c r="FNV16" s="85"/>
      <c r="FNW16" s="85"/>
      <c r="FNX16" s="85"/>
      <c r="FNY16" s="85"/>
      <c r="FNZ16" s="85"/>
      <c r="FOA16" s="85"/>
      <c r="FOB16" s="85"/>
      <c r="FOC16" s="85"/>
      <c r="FOD16" s="85"/>
      <c r="FOE16" s="85"/>
      <c r="FOF16" s="85"/>
      <c r="FOG16" s="85"/>
      <c r="FOH16" s="85"/>
      <c r="FOI16" s="85"/>
      <c r="FOJ16" s="85"/>
      <c r="FOK16" s="85"/>
      <c r="FOL16" s="85"/>
      <c r="FOM16" s="85"/>
      <c r="FON16" s="85"/>
      <c r="FOO16" s="85"/>
      <c r="FOP16" s="85"/>
      <c r="FOQ16" s="85"/>
      <c r="FOR16" s="85"/>
      <c r="FOS16" s="85"/>
      <c r="FOT16" s="85"/>
      <c r="FOU16" s="85"/>
      <c r="FOV16" s="85"/>
      <c r="FOW16" s="85"/>
      <c r="FOX16" s="85"/>
      <c r="FOY16" s="85"/>
      <c r="FOZ16" s="85"/>
      <c r="FPA16" s="85"/>
      <c r="FPB16" s="85"/>
      <c r="FPC16" s="85"/>
      <c r="FPD16" s="85"/>
      <c r="FPE16" s="85"/>
      <c r="FPF16" s="85"/>
      <c r="FPG16" s="85"/>
      <c r="FPH16" s="85"/>
      <c r="FPI16" s="85"/>
      <c r="FPJ16" s="85"/>
      <c r="FPK16" s="85"/>
      <c r="FPL16" s="85"/>
      <c r="FPM16" s="85"/>
      <c r="FPN16" s="85"/>
      <c r="FPO16" s="85"/>
      <c r="FPP16" s="85"/>
      <c r="FPQ16" s="85"/>
      <c r="FPR16" s="85"/>
      <c r="FPS16" s="85"/>
      <c r="FPT16" s="85"/>
      <c r="FPU16" s="85"/>
      <c r="FPV16" s="85"/>
      <c r="FPW16" s="85"/>
      <c r="FPX16" s="85"/>
      <c r="FPY16" s="85"/>
      <c r="FPZ16" s="85"/>
      <c r="FQA16" s="85"/>
      <c r="FQB16" s="85"/>
      <c r="FQC16" s="85"/>
      <c r="FQD16" s="85"/>
      <c r="FQE16" s="85"/>
      <c r="FQF16" s="85"/>
      <c r="FQG16" s="85"/>
      <c r="FQH16" s="85"/>
      <c r="FQI16" s="85"/>
      <c r="FQJ16" s="85"/>
      <c r="FQK16" s="85"/>
      <c r="FQL16" s="85"/>
      <c r="FQM16" s="85"/>
      <c r="FQN16" s="85"/>
      <c r="FQO16" s="85"/>
      <c r="FQP16" s="85"/>
      <c r="FQQ16" s="85"/>
      <c r="FQR16" s="85"/>
      <c r="FQS16" s="85"/>
      <c r="FQT16" s="85"/>
      <c r="FQU16" s="85"/>
      <c r="FQV16" s="85"/>
      <c r="FQW16" s="85"/>
      <c r="FQX16" s="85"/>
      <c r="FQY16" s="85"/>
      <c r="FQZ16" s="85"/>
      <c r="FRA16" s="85"/>
      <c r="FRB16" s="85"/>
      <c r="FRC16" s="85"/>
      <c r="FRD16" s="85"/>
      <c r="FRE16" s="85"/>
      <c r="FRF16" s="85"/>
      <c r="FRG16" s="85"/>
      <c r="FRH16" s="85"/>
      <c r="FRI16" s="85"/>
      <c r="FRJ16" s="85"/>
      <c r="FRK16" s="85"/>
      <c r="FRL16" s="85"/>
      <c r="FRM16" s="85"/>
      <c r="FRN16" s="85"/>
      <c r="FRO16" s="85"/>
      <c r="FRP16" s="85"/>
      <c r="FRQ16" s="85"/>
      <c r="FRR16" s="85"/>
      <c r="FRS16" s="85"/>
      <c r="FRT16" s="85"/>
      <c r="FRU16" s="85"/>
      <c r="FRV16" s="85"/>
      <c r="FRW16" s="85"/>
      <c r="FRX16" s="85"/>
      <c r="FRY16" s="85"/>
      <c r="FRZ16" s="85"/>
      <c r="FSA16" s="85"/>
      <c r="FSB16" s="85"/>
      <c r="FSC16" s="85"/>
      <c r="FSD16" s="85"/>
      <c r="FSE16" s="85"/>
      <c r="FSF16" s="85"/>
      <c r="FSG16" s="85"/>
      <c r="FSH16" s="85"/>
      <c r="FSI16" s="85"/>
      <c r="FSJ16" s="85"/>
      <c r="FSK16" s="85"/>
      <c r="FSL16" s="85"/>
      <c r="FSM16" s="85"/>
      <c r="FSN16" s="85"/>
      <c r="FSO16" s="85"/>
      <c r="FSP16" s="85"/>
      <c r="FSQ16" s="85"/>
      <c r="FSR16" s="85"/>
      <c r="FSS16" s="85"/>
      <c r="FST16" s="85"/>
      <c r="FSU16" s="85"/>
      <c r="FSV16" s="85"/>
      <c r="FSW16" s="85"/>
      <c r="FSX16" s="85"/>
      <c r="FSY16" s="85"/>
      <c r="FSZ16" s="85"/>
      <c r="FTA16" s="85"/>
      <c r="FTB16" s="85"/>
      <c r="FTC16" s="85"/>
      <c r="FTD16" s="85"/>
      <c r="FTE16" s="85"/>
      <c r="FTF16" s="85"/>
      <c r="FTG16" s="85"/>
      <c r="FTH16" s="85"/>
      <c r="FTI16" s="85"/>
      <c r="FTJ16" s="85"/>
      <c r="FTK16" s="85"/>
      <c r="FTL16" s="85"/>
      <c r="FTM16" s="85"/>
      <c r="FTN16" s="85"/>
      <c r="FTO16" s="85"/>
      <c r="FTP16" s="85"/>
      <c r="FTQ16" s="85"/>
      <c r="FTR16" s="85"/>
      <c r="FTS16" s="85"/>
      <c r="FTT16" s="85"/>
      <c r="FTU16" s="85"/>
      <c r="FTV16" s="85"/>
      <c r="FTW16" s="85"/>
      <c r="FTX16" s="85"/>
      <c r="FTY16" s="85"/>
      <c r="FTZ16" s="85"/>
      <c r="FUA16" s="85"/>
      <c r="FUB16" s="85"/>
      <c r="FUC16" s="85"/>
      <c r="FUD16" s="85"/>
      <c r="FUE16" s="85"/>
      <c r="FUF16" s="85"/>
      <c r="FUG16" s="85"/>
      <c r="FUH16" s="85"/>
      <c r="FUI16" s="85"/>
      <c r="FUJ16" s="85"/>
      <c r="FUK16" s="85"/>
      <c r="FUL16" s="85"/>
      <c r="FUM16" s="85"/>
      <c r="FUN16" s="85"/>
      <c r="FUO16" s="85"/>
      <c r="FUP16" s="85"/>
      <c r="FUQ16" s="85"/>
      <c r="FUR16" s="85"/>
      <c r="FUS16" s="85"/>
      <c r="FUT16" s="85"/>
      <c r="FUU16" s="85"/>
      <c r="FUV16" s="85"/>
      <c r="FUW16" s="85"/>
      <c r="FUX16" s="85"/>
      <c r="FUY16" s="85"/>
      <c r="FUZ16" s="85"/>
      <c r="FVA16" s="85"/>
      <c r="FVB16" s="85"/>
      <c r="FVC16" s="85"/>
      <c r="FVD16" s="85"/>
      <c r="FVE16" s="85"/>
      <c r="FVF16" s="85"/>
      <c r="FVG16" s="85"/>
      <c r="FVH16" s="85"/>
      <c r="FVI16" s="85"/>
      <c r="FVJ16" s="85"/>
      <c r="FVK16" s="85"/>
      <c r="FVL16" s="85"/>
      <c r="FVM16" s="85"/>
      <c r="FVN16" s="85"/>
      <c r="FVO16" s="85"/>
      <c r="FVP16" s="85"/>
      <c r="FVQ16" s="85"/>
      <c r="FVR16" s="85"/>
      <c r="FVS16" s="85"/>
      <c r="FVT16" s="85"/>
      <c r="FVU16" s="85"/>
      <c r="FVV16" s="85"/>
      <c r="FVW16" s="85"/>
      <c r="FVX16" s="85"/>
      <c r="FVY16" s="85"/>
      <c r="FVZ16" s="85"/>
      <c r="FWA16" s="85"/>
      <c r="FWB16" s="85"/>
      <c r="FWC16" s="85"/>
      <c r="FWD16" s="85"/>
      <c r="FWE16" s="85"/>
      <c r="FWF16" s="85"/>
      <c r="FWG16" s="85"/>
      <c r="FWH16" s="85"/>
      <c r="FWI16" s="85"/>
      <c r="FWJ16" s="85"/>
      <c r="FWK16" s="85"/>
      <c r="FWL16" s="85"/>
      <c r="FWM16" s="85"/>
      <c r="FWN16" s="85"/>
      <c r="FWO16" s="85"/>
      <c r="FWP16" s="85"/>
      <c r="FWQ16" s="85"/>
      <c r="FWR16" s="85"/>
      <c r="FWS16" s="85"/>
      <c r="FWT16" s="85"/>
      <c r="FWU16" s="85"/>
      <c r="FWV16" s="85"/>
      <c r="FWW16" s="85"/>
      <c r="FWX16" s="85"/>
      <c r="FWY16" s="85"/>
      <c r="FWZ16" s="85"/>
      <c r="FXA16" s="85"/>
      <c r="FXB16" s="85"/>
      <c r="FXC16" s="85"/>
      <c r="FXD16" s="85"/>
      <c r="FXE16" s="85"/>
      <c r="FXF16" s="85"/>
      <c r="FXG16" s="85"/>
      <c r="FXH16" s="85"/>
      <c r="FXI16" s="85"/>
      <c r="FXJ16" s="85"/>
      <c r="FXK16" s="85"/>
      <c r="FXL16" s="85"/>
      <c r="FXM16" s="85"/>
      <c r="FXN16" s="85"/>
      <c r="FXO16" s="85"/>
      <c r="FXP16" s="85"/>
      <c r="FXQ16" s="85"/>
      <c r="FXR16" s="85"/>
      <c r="FXS16" s="85"/>
      <c r="FXT16" s="85"/>
      <c r="FXU16" s="85"/>
      <c r="FXV16" s="85"/>
      <c r="FXW16" s="85"/>
      <c r="FXX16" s="85"/>
      <c r="FXY16" s="85"/>
      <c r="FXZ16" s="85"/>
      <c r="FYA16" s="85"/>
      <c r="FYB16" s="85"/>
      <c r="FYC16" s="85"/>
      <c r="FYD16" s="85"/>
      <c r="FYE16" s="85"/>
      <c r="FYF16" s="85"/>
      <c r="FYG16" s="85"/>
      <c r="FYH16" s="85"/>
      <c r="FYI16" s="85"/>
      <c r="FYJ16" s="85"/>
      <c r="FYK16" s="85"/>
      <c r="FYL16" s="85"/>
      <c r="FYM16" s="85"/>
      <c r="FYN16" s="85"/>
      <c r="FYO16" s="85"/>
      <c r="FYP16" s="85"/>
      <c r="FYQ16" s="85"/>
      <c r="FYR16" s="85"/>
      <c r="FYS16" s="85"/>
      <c r="FYT16" s="85"/>
      <c r="FYU16" s="85"/>
      <c r="FYV16" s="85"/>
      <c r="FYW16" s="85"/>
      <c r="FYX16" s="85"/>
      <c r="FYY16" s="85"/>
      <c r="FYZ16" s="85"/>
      <c r="FZA16" s="85"/>
      <c r="FZB16" s="85"/>
      <c r="FZC16" s="85"/>
      <c r="FZD16" s="85"/>
      <c r="FZE16" s="85"/>
      <c r="FZF16" s="85"/>
      <c r="FZG16" s="85"/>
      <c r="FZH16" s="85"/>
      <c r="FZI16" s="85"/>
      <c r="FZJ16" s="85"/>
      <c r="FZK16" s="85"/>
      <c r="FZL16" s="85"/>
      <c r="FZM16" s="85"/>
      <c r="FZN16" s="85"/>
      <c r="FZO16" s="85"/>
      <c r="FZP16" s="85"/>
      <c r="FZQ16" s="85"/>
      <c r="FZR16" s="85"/>
      <c r="FZS16" s="85"/>
      <c r="FZT16" s="85"/>
      <c r="FZU16" s="85"/>
      <c r="FZV16" s="85"/>
      <c r="FZW16" s="85"/>
      <c r="FZX16" s="85"/>
      <c r="FZY16" s="85"/>
      <c r="FZZ16" s="85"/>
      <c r="GAA16" s="85"/>
      <c r="GAB16" s="85"/>
      <c r="GAC16" s="85"/>
      <c r="GAD16" s="85"/>
      <c r="GAE16" s="85"/>
      <c r="GAF16" s="85"/>
      <c r="GAG16" s="85"/>
      <c r="GAH16" s="85"/>
      <c r="GAI16" s="85"/>
      <c r="GAJ16" s="85"/>
      <c r="GAK16" s="85"/>
      <c r="GAL16" s="85"/>
      <c r="GAM16" s="85"/>
      <c r="GAN16" s="85"/>
      <c r="GAO16" s="85"/>
      <c r="GAP16" s="85"/>
      <c r="GAQ16" s="85"/>
      <c r="GAR16" s="85"/>
      <c r="GAS16" s="85"/>
      <c r="GAT16" s="85"/>
      <c r="GAU16" s="85"/>
      <c r="GAV16" s="85"/>
      <c r="GAW16" s="85"/>
      <c r="GAX16" s="85"/>
      <c r="GAY16" s="85"/>
      <c r="GAZ16" s="85"/>
      <c r="GBA16" s="85"/>
      <c r="GBB16" s="85"/>
      <c r="GBC16" s="85"/>
      <c r="GBD16" s="85"/>
      <c r="GBE16" s="85"/>
      <c r="GBF16" s="85"/>
      <c r="GBG16" s="85"/>
      <c r="GBH16" s="85"/>
      <c r="GBI16" s="85"/>
      <c r="GBJ16" s="85"/>
      <c r="GBK16" s="85"/>
      <c r="GBL16" s="85"/>
      <c r="GBM16" s="85"/>
      <c r="GBN16" s="85"/>
      <c r="GBO16" s="85"/>
      <c r="GBP16" s="85"/>
      <c r="GBQ16" s="85"/>
      <c r="GBR16" s="85"/>
      <c r="GBS16" s="85"/>
      <c r="GBT16" s="85"/>
      <c r="GBU16" s="85"/>
      <c r="GBV16" s="85"/>
      <c r="GBW16" s="85"/>
      <c r="GBX16" s="85"/>
      <c r="GBY16" s="85"/>
      <c r="GBZ16" s="85"/>
      <c r="GCA16" s="85"/>
      <c r="GCB16" s="85"/>
      <c r="GCC16" s="85"/>
      <c r="GCD16" s="85"/>
      <c r="GCE16" s="85"/>
      <c r="GCF16" s="85"/>
      <c r="GCG16" s="85"/>
      <c r="GCH16" s="85"/>
      <c r="GCI16" s="85"/>
      <c r="GCJ16" s="85"/>
      <c r="GCK16" s="85"/>
      <c r="GCL16" s="85"/>
      <c r="GCM16" s="85"/>
      <c r="GCN16" s="85"/>
      <c r="GCO16" s="85"/>
      <c r="GCP16" s="85"/>
      <c r="GCQ16" s="85"/>
      <c r="GCR16" s="85"/>
      <c r="GCS16" s="85"/>
      <c r="GCT16" s="85"/>
      <c r="GCU16" s="85"/>
      <c r="GCV16" s="85"/>
      <c r="GCW16" s="85"/>
      <c r="GCX16" s="85"/>
      <c r="GCY16" s="85"/>
      <c r="GCZ16" s="85"/>
      <c r="GDA16" s="85"/>
      <c r="GDB16" s="85"/>
      <c r="GDC16" s="85"/>
      <c r="GDD16" s="85"/>
      <c r="GDE16" s="85"/>
      <c r="GDF16" s="85"/>
      <c r="GDG16" s="85"/>
      <c r="GDH16" s="85"/>
      <c r="GDI16" s="85"/>
      <c r="GDJ16" s="85"/>
      <c r="GDK16" s="85"/>
      <c r="GDL16" s="85"/>
      <c r="GDM16" s="85"/>
      <c r="GDN16" s="85"/>
      <c r="GDO16" s="85"/>
      <c r="GDP16" s="85"/>
      <c r="GDQ16" s="85"/>
      <c r="GDR16" s="85"/>
      <c r="GDS16" s="85"/>
      <c r="GDT16" s="85"/>
      <c r="GDU16" s="85"/>
      <c r="GDV16" s="85"/>
      <c r="GDW16" s="85"/>
      <c r="GDX16" s="85"/>
      <c r="GDY16" s="85"/>
      <c r="GDZ16" s="85"/>
      <c r="GEA16" s="85"/>
      <c r="GEB16" s="85"/>
      <c r="GEC16" s="85"/>
      <c r="GED16" s="85"/>
      <c r="GEE16" s="85"/>
      <c r="GEF16" s="85"/>
      <c r="GEG16" s="85"/>
      <c r="GEH16" s="85"/>
      <c r="GEI16" s="85"/>
      <c r="GEJ16" s="85"/>
      <c r="GEK16" s="85"/>
      <c r="GEL16" s="85"/>
      <c r="GEM16" s="85"/>
      <c r="GEN16" s="85"/>
      <c r="GEO16" s="85"/>
      <c r="GEP16" s="85"/>
      <c r="GEQ16" s="85"/>
      <c r="GER16" s="85"/>
      <c r="GES16" s="85"/>
      <c r="GET16" s="85"/>
      <c r="GEU16" s="85"/>
      <c r="GEV16" s="85"/>
      <c r="GEW16" s="85"/>
      <c r="GEX16" s="85"/>
      <c r="GEY16" s="85"/>
      <c r="GEZ16" s="85"/>
      <c r="GFA16" s="85"/>
      <c r="GFB16" s="85"/>
      <c r="GFC16" s="85"/>
      <c r="GFD16" s="85"/>
      <c r="GFE16" s="85"/>
      <c r="GFF16" s="85"/>
      <c r="GFG16" s="85"/>
      <c r="GFH16" s="85"/>
      <c r="GFI16" s="85"/>
      <c r="GFJ16" s="85"/>
      <c r="GFK16" s="85"/>
      <c r="GFL16" s="85"/>
      <c r="GFM16" s="85"/>
      <c r="GFN16" s="85"/>
      <c r="GFO16" s="85"/>
      <c r="GFP16" s="85"/>
      <c r="GFQ16" s="85"/>
      <c r="GFR16" s="85"/>
      <c r="GFS16" s="85"/>
      <c r="GFT16" s="85"/>
      <c r="GFU16" s="85"/>
      <c r="GFV16" s="85"/>
      <c r="GFW16" s="85"/>
      <c r="GFX16" s="85"/>
      <c r="GFY16" s="85"/>
      <c r="GFZ16" s="85"/>
      <c r="GGA16" s="85"/>
      <c r="GGB16" s="85"/>
      <c r="GGC16" s="85"/>
      <c r="GGD16" s="85"/>
      <c r="GGE16" s="85"/>
      <c r="GGF16" s="85"/>
      <c r="GGG16" s="85"/>
      <c r="GGH16" s="85"/>
      <c r="GGI16" s="85"/>
      <c r="GGJ16" s="85"/>
      <c r="GGK16" s="85"/>
      <c r="GGL16" s="85"/>
      <c r="GGM16" s="85"/>
      <c r="GGN16" s="85"/>
      <c r="GGO16" s="85"/>
      <c r="GGP16" s="85"/>
      <c r="GGQ16" s="85"/>
      <c r="GGR16" s="85"/>
      <c r="GGS16" s="85"/>
      <c r="GGT16" s="85"/>
      <c r="GGU16" s="85"/>
      <c r="GGV16" s="85"/>
      <c r="GGW16" s="85"/>
      <c r="GGX16" s="85"/>
      <c r="GGY16" s="85"/>
      <c r="GGZ16" s="85"/>
      <c r="GHA16" s="85"/>
      <c r="GHB16" s="85"/>
      <c r="GHC16" s="85"/>
      <c r="GHD16" s="85"/>
      <c r="GHE16" s="85"/>
      <c r="GHF16" s="85"/>
      <c r="GHG16" s="85"/>
      <c r="GHH16" s="85"/>
      <c r="GHI16" s="85"/>
      <c r="GHJ16" s="85"/>
      <c r="GHK16" s="85"/>
      <c r="GHL16" s="85"/>
      <c r="GHM16" s="85"/>
      <c r="GHN16" s="85"/>
      <c r="GHO16" s="85"/>
      <c r="GHP16" s="85"/>
      <c r="GHQ16" s="85"/>
      <c r="GHR16" s="85"/>
      <c r="GHS16" s="85"/>
      <c r="GHT16" s="85"/>
      <c r="GHU16" s="85"/>
      <c r="GHV16" s="85"/>
      <c r="GHW16" s="85"/>
      <c r="GHX16" s="85"/>
      <c r="GHY16" s="85"/>
      <c r="GHZ16" s="85"/>
      <c r="GIA16" s="85"/>
      <c r="GIB16" s="85"/>
      <c r="GIC16" s="85"/>
      <c r="GID16" s="85"/>
      <c r="GIE16" s="85"/>
      <c r="GIF16" s="85"/>
      <c r="GIG16" s="85"/>
      <c r="GIH16" s="85"/>
      <c r="GII16" s="85"/>
      <c r="GIJ16" s="85"/>
      <c r="GIK16" s="85"/>
      <c r="GIL16" s="85"/>
      <c r="GIM16" s="85"/>
      <c r="GIN16" s="85"/>
      <c r="GIO16" s="85"/>
      <c r="GIP16" s="85"/>
      <c r="GIQ16" s="85"/>
      <c r="GIR16" s="85"/>
      <c r="GIS16" s="85"/>
      <c r="GIT16" s="85"/>
      <c r="GIU16" s="85"/>
      <c r="GIV16" s="85"/>
      <c r="GIW16" s="85"/>
      <c r="GIX16" s="85"/>
      <c r="GIY16" s="85"/>
      <c r="GIZ16" s="85"/>
      <c r="GJA16" s="85"/>
      <c r="GJB16" s="85"/>
      <c r="GJC16" s="85"/>
      <c r="GJD16" s="85"/>
      <c r="GJE16" s="85"/>
      <c r="GJF16" s="85"/>
      <c r="GJG16" s="85"/>
      <c r="GJH16" s="85"/>
      <c r="GJI16" s="85"/>
      <c r="GJJ16" s="85"/>
      <c r="GJK16" s="85"/>
      <c r="GJL16" s="85"/>
      <c r="GJM16" s="85"/>
      <c r="GJN16" s="85"/>
      <c r="GJO16" s="85"/>
      <c r="GJP16" s="85"/>
      <c r="GJQ16" s="85"/>
      <c r="GJR16" s="85"/>
      <c r="GJS16" s="85"/>
      <c r="GJT16" s="85"/>
      <c r="GJU16" s="85"/>
      <c r="GJV16" s="85"/>
      <c r="GJW16" s="85"/>
      <c r="GJX16" s="85"/>
      <c r="GJY16" s="85"/>
      <c r="GJZ16" s="85"/>
      <c r="GKA16" s="85"/>
      <c r="GKB16" s="85"/>
      <c r="GKC16" s="85"/>
      <c r="GKD16" s="85"/>
      <c r="GKE16" s="85"/>
      <c r="GKF16" s="85"/>
      <c r="GKG16" s="85"/>
      <c r="GKH16" s="85"/>
      <c r="GKI16" s="85"/>
      <c r="GKJ16" s="85"/>
      <c r="GKK16" s="85"/>
      <c r="GKL16" s="85"/>
      <c r="GKM16" s="85"/>
      <c r="GKN16" s="85"/>
      <c r="GKO16" s="85"/>
      <c r="GKP16" s="85"/>
      <c r="GKQ16" s="85"/>
      <c r="GKR16" s="85"/>
      <c r="GKS16" s="85"/>
      <c r="GKT16" s="85"/>
      <c r="GKU16" s="85"/>
      <c r="GKV16" s="85"/>
      <c r="GKW16" s="85"/>
      <c r="GKX16" s="85"/>
      <c r="GKY16" s="85"/>
      <c r="GKZ16" s="85"/>
      <c r="GLA16" s="85"/>
      <c r="GLB16" s="85"/>
      <c r="GLC16" s="85"/>
      <c r="GLD16" s="85"/>
      <c r="GLE16" s="85"/>
      <c r="GLF16" s="85"/>
      <c r="GLG16" s="85"/>
      <c r="GLH16" s="85"/>
      <c r="GLI16" s="85"/>
      <c r="GLJ16" s="85"/>
      <c r="GLK16" s="85"/>
      <c r="GLL16" s="85"/>
      <c r="GLM16" s="85"/>
      <c r="GLN16" s="85"/>
      <c r="GLO16" s="85"/>
      <c r="GLP16" s="85"/>
      <c r="GLQ16" s="85"/>
      <c r="GLR16" s="85"/>
      <c r="GLS16" s="85"/>
      <c r="GLT16" s="85"/>
      <c r="GLU16" s="85"/>
      <c r="GLV16" s="85"/>
      <c r="GLW16" s="85"/>
      <c r="GLX16" s="85"/>
      <c r="GLY16" s="85"/>
      <c r="GLZ16" s="85"/>
      <c r="GMA16" s="85"/>
      <c r="GMB16" s="85"/>
      <c r="GMC16" s="85"/>
      <c r="GMD16" s="85"/>
      <c r="GME16" s="85"/>
      <c r="GMF16" s="85"/>
      <c r="GMG16" s="85"/>
      <c r="GMH16" s="85"/>
      <c r="GMI16" s="85"/>
      <c r="GMJ16" s="85"/>
      <c r="GMK16" s="85"/>
      <c r="GML16" s="85"/>
      <c r="GMM16" s="85"/>
      <c r="GMN16" s="85"/>
      <c r="GMO16" s="85"/>
      <c r="GMP16" s="85"/>
      <c r="GMQ16" s="85"/>
      <c r="GMR16" s="85"/>
      <c r="GMS16" s="85"/>
      <c r="GMT16" s="85"/>
      <c r="GMU16" s="85"/>
      <c r="GMV16" s="85"/>
      <c r="GMW16" s="85"/>
      <c r="GMX16" s="85"/>
      <c r="GMY16" s="85"/>
      <c r="GMZ16" s="85"/>
      <c r="GNA16" s="85"/>
      <c r="GNB16" s="85"/>
      <c r="GNC16" s="85"/>
      <c r="GND16" s="85"/>
      <c r="GNE16" s="85"/>
      <c r="GNF16" s="85"/>
      <c r="GNG16" s="85"/>
      <c r="GNH16" s="85"/>
      <c r="GNI16" s="85"/>
      <c r="GNJ16" s="85"/>
      <c r="GNK16" s="85"/>
      <c r="GNL16" s="85"/>
      <c r="GNM16" s="85"/>
      <c r="GNN16" s="85"/>
      <c r="GNO16" s="85"/>
      <c r="GNP16" s="85"/>
      <c r="GNQ16" s="85"/>
      <c r="GNR16" s="85"/>
      <c r="GNS16" s="85"/>
      <c r="GNT16" s="85"/>
      <c r="GNU16" s="85"/>
      <c r="GNV16" s="85"/>
      <c r="GNW16" s="85"/>
      <c r="GNX16" s="85"/>
      <c r="GNY16" s="85"/>
      <c r="GNZ16" s="85"/>
      <c r="GOA16" s="85"/>
      <c r="GOB16" s="85"/>
      <c r="GOC16" s="85"/>
      <c r="GOD16" s="85"/>
      <c r="GOE16" s="85"/>
      <c r="GOF16" s="85"/>
      <c r="GOG16" s="85"/>
      <c r="GOH16" s="85"/>
      <c r="GOI16" s="85"/>
      <c r="GOJ16" s="85"/>
      <c r="GOK16" s="85"/>
      <c r="GOL16" s="85"/>
      <c r="GOM16" s="85"/>
      <c r="GON16" s="85"/>
      <c r="GOO16" s="85"/>
      <c r="GOP16" s="85"/>
      <c r="GOQ16" s="85"/>
      <c r="GOR16" s="85"/>
      <c r="GOS16" s="85"/>
      <c r="GOT16" s="85"/>
      <c r="GOU16" s="85"/>
      <c r="GOV16" s="85"/>
      <c r="GOW16" s="85"/>
      <c r="GOX16" s="85"/>
      <c r="GOY16" s="85"/>
      <c r="GOZ16" s="85"/>
      <c r="GPA16" s="85"/>
      <c r="GPB16" s="85"/>
      <c r="GPC16" s="85"/>
      <c r="GPD16" s="85"/>
      <c r="GPE16" s="85"/>
      <c r="GPF16" s="85"/>
      <c r="GPG16" s="85"/>
      <c r="GPH16" s="85"/>
      <c r="GPI16" s="85"/>
      <c r="GPJ16" s="85"/>
      <c r="GPK16" s="85"/>
      <c r="GPL16" s="85"/>
      <c r="GPM16" s="85"/>
      <c r="GPN16" s="85"/>
      <c r="GPO16" s="85"/>
      <c r="GPP16" s="85"/>
      <c r="GPQ16" s="85"/>
      <c r="GPR16" s="85"/>
      <c r="GPS16" s="85"/>
      <c r="GPT16" s="85"/>
      <c r="GPU16" s="85"/>
      <c r="GPV16" s="85"/>
      <c r="GPW16" s="85"/>
      <c r="GPX16" s="85"/>
      <c r="GPY16" s="85"/>
      <c r="GPZ16" s="85"/>
      <c r="GQA16" s="85"/>
      <c r="GQB16" s="85"/>
      <c r="GQC16" s="85"/>
      <c r="GQD16" s="85"/>
      <c r="GQE16" s="85"/>
      <c r="GQF16" s="85"/>
      <c r="GQG16" s="85"/>
      <c r="GQH16" s="85"/>
      <c r="GQI16" s="85"/>
      <c r="GQJ16" s="85"/>
      <c r="GQK16" s="85"/>
      <c r="GQL16" s="85"/>
      <c r="GQM16" s="85"/>
      <c r="GQN16" s="85"/>
      <c r="GQO16" s="85"/>
      <c r="GQP16" s="85"/>
      <c r="GQQ16" s="85"/>
      <c r="GQR16" s="85"/>
      <c r="GQS16" s="85"/>
      <c r="GQT16" s="85"/>
      <c r="GQU16" s="85"/>
      <c r="GQV16" s="85"/>
      <c r="GQW16" s="85"/>
      <c r="GQX16" s="85"/>
      <c r="GQY16" s="85"/>
      <c r="GQZ16" s="85"/>
      <c r="GRA16" s="85"/>
      <c r="GRB16" s="85"/>
      <c r="GRC16" s="85"/>
      <c r="GRD16" s="85"/>
      <c r="GRE16" s="85"/>
      <c r="GRF16" s="85"/>
      <c r="GRG16" s="85"/>
      <c r="GRH16" s="85"/>
      <c r="GRI16" s="85"/>
      <c r="GRJ16" s="85"/>
      <c r="GRK16" s="85"/>
      <c r="GRL16" s="85"/>
      <c r="GRM16" s="85"/>
      <c r="GRN16" s="85"/>
      <c r="GRO16" s="85"/>
      <c r="GRP16" s="85"/>
      <c r="GRQ16" s="85"/>
      <c r="GRR16" s="85"/>
      <c r="GRS16" s="85"/>
      <c r="GRT16" s="85"/>
      <c r="GRU16" s="85"/>
      <c r="GRV16" s="85"/>
      <c r="GRW16" s="85"/>
      <c r="GRX16" s="85"/>
      <c r="GRY16" s="85"/>
      <c r="GRZ16" s="85"/>
      <c r="GSA16" s="85"/>
      <c r="GSB16" s="85"/>
      <c r="GSC16" s="85"/>
      <c r="GSD16" s="85"/>
      <c r="GSE16" s="85"/>
      <c r="GSF16" s="85"/>
      <c r="GSG16" s="85"/>
      <c r="GSH16" s="85"/>
      <c r="GSI16" s="85"/>
      <c r="GSJ16" s="85"/>
      <c r="GSK16" s="85"/>
      <c r="GSL16" s="85"/>
      <c r="GSM16" s="85"/>
      <c r="GSN16" s="85"/>
      <c r="GSO16" s="85"/>
      <c r="GSP16" s="85"/>
      <c r="GSQ16" s="85"/>
      <c r="GSR16" s="85"/>
      <c r="GSS16" s="85"/>
      <c r="GST16" s="85"/>
      <c r="GSU16" s="85"/>
      <c r="GSV16" s="85"/>
      <c r="GSW16" s="85"/>
      <c r="GSX16" s="85"/>
      <c r="GSY16" s="85"/>
      <c r="GSZ16" s="85"/>
      <c r="GTA16" s="85"/>
      <c r="GTB16" s="85"/>
      <c r="GTC16" s="85"/>
      <c r="GTD16" s="85"/>
      <c r="GTE16" s="85"/>
      <c r="GTF16" s="85"/>
      <c r="GTG16" s="85"/>
      <c r="GTH16" s="85"/>
      <c r="GTI16" s="85"/>
      <c r="GTJ16" s="85"/>
      <c r="GTK16" s="85"/>
      <c r="GTL16" s="85"/>
      <c r="GTM16" s="85"/>
      <c r="GTN16" s="85"/>
      <c r="GTO16" s="85"/>
      <c r="GTP16" s="85"/>
      <c r="GTQ16" s="85"/>
      <c r="GTR16" s="85"/>
      <c r="GTS16" s="85"/>
      <c r="GTT16" s="85"/>
      <c r="GTU16" s="85"/>
      <c r="GTV16" s="85"/>
      <c r="GTW16" s="85"/>
      <c r="GTX16" s="85"/>
      <c r="GTY16" s="85"/>
      <c r="GTZ16" s="85"/>
      <c r="GUA16" s="85"/>
      <c r="GUB16" s="85"/>
      <c r="GUC16" s="85"/>
      <c r="GUD16" s="85"/>
      <c r="GUE16" s="85"/>
      <c r="GUF16" s="85"/>
      <c r="GUG16" s="85"/>
      <c r="GUH16" s="85"/>
      <c r="GUI16" s="85"/>
      <c r="GUJ16" s="85"/>
      <c r="GUK16" s="85"/>
      <c r="GUL16" s="85"/>
      <c r="GUM16" s="85"/>
      <c r="GUN16" s="85"/>
      <c r="GUO16" s="85"/>
      <c r="GUP16" s="85"/>
      <c r="GUQ16" s="85"/>
      <c r="GUR16" s="85"/>
      <c r="GUS16" s="85"/>
      <c r="GUT16" s="85"/>
      <c r="GUU16" s="85"/>
      <c r="GUV16" s="85"/>
      <c r="GUW16" s="85"/>
      <c r="GUX16" s="85"/>
      <c r="GUY16" s="85"/>
      <c r="GUZ16" s="85"/>
      <c r="GVA16" s="85"/>
      <c r="GVB16" s="85"/>
      <c r="GVC16" s="85"/>
      <c r="GVD16" s="85"/>
      <c r="GVE16" s="85"/>
      <c r="GVF16" s="85"/>
      <c r="GVG16" s="85"/>
      <c r="GVH16" s="85"/>
      <c r="GVI16" s="85"/>
      <c r="GVJ16" s="85"/>
      <c r="GVK16" s="85"/>
      <c r="GVL16" s="85"/>
      <c r="GVM16" s="85"/>
      <c r="GVN16" s="85"/>
      <c r="GVO16" s="85"/>
      <c r="GVP16" s="85"/>
      <c r="GVQ16" s="85"/>
      <c r="GVR16" s="85"/>
      <c r="GVS16" s="85"/>
      <c r="GVT16" s="85"/>
      <c r="GVU16" s="85"/>
      <c r="GVV16" s="85"/>
      <c r="GVW16" s="85"/>
      <c r="GVX16" s="85"/>
      <c r="GVY16" s="85"/>
      <c r="GVZ16" s="85"/>
      <c r="GWA16" s="85"/>
      <c r="GWB16" s="85"/>
      <c r="GWC16" s="85"/>
      <c r="GWD16" s="85"/>
      <c r="GWE16" s="85"/>
      <c r="GWF16" s="85"/>
      <c r="GWG16" s="85"/>
      <c r="GWH16" s="85"/>
      <c r="GWI16" s="85"/>
      <c r="GWJ16" s="85"/>
      <c r="GWK16" s="85"/>
      <c r="GWL16" s="85"/>
      <c r="GWM16" s="85"/>
      <c r="GWN16" s="85"/>
      <c r="GWO16" s="85"/>
      <c r="GWP16" s="85"/>
      <c r="GWQ16" s="85"/>
      <c r="GWR16" s="85"/>
      <c r="GWS16" s="85"/>
      <c r="GWT16" s="85"/>
      <c r="GWU16" s="85"/>
      <c r="GWV16" s="85"/>
      <c r="GWW16" s="85"/>
      <c r="GWX16" s="85"/>
      <c r="GWY16" s="85"/>
      <c r="GWZ16" s="85"/>
      <c r="GXA16" s="85"/>
      <c r="GXB16" s="85"/>
      <c r="GXC16" s="85"/>
      <c r="GXD16" s="85"/>
      <c r="GXE16" s="85"/>
      <c r="GXF16" s="85"/>
      <c r="GXG16" s="85"/>
      <c r="GXH16" s="85"/>
      <c r="GXI16" s="85"/>
      <c r="GXJ16" s="85"/>
      <c r="GXK16" s="85"/>
      <c r="GXL16" s="85"/>
      <c r="GXM16" s="85"/>
      <c r="GXN16" s="85"/>
      <c r="GXO16" s="85"/>
      <c r="GXP16" s="85"/>
      <c r="GXQ16" s="85"/>
      <c r="GXR16" s="85"/>
      <c r="GXS16" s="85"/>
      <c r="GXT16" s="85"/>
      <c r="GXU16" s="85"/>
      <c r="GXV16" s="85"/>
      <c r="GXW16" s="85"/>
      <c r="GXX16" s="85"/>
      <c r="GXY16" s="85"/>
      <c r="GXZ16" s="85"/>
      <c r="GYA16" s="85"/>
      <c r="GYB16" s="85"/>
      <c r="GYC16" s="85"/>
      <c r="GYD16" s="85"/>
      <c r="GYE16" s="85"/>
      <c r="GYF16" s="85"/>
      <c r="GYG16" s="85"/>
      <c r="GYH16" s="85"/>
      <c r="GYI16" s="85"/>
      <c r="GYJ16" s="85"/>
      <c r="GYK16" s="85"/>
      <c r="GYL16" s="85"/>
      <c r="GYM16" s="85"/>
      <c r="GYN16" s="85"/>
      <c r="GYO16" s="85"/>
      <c r="GYP16" s="85"/>
      <c r="GYQ16" s="85"/>
      <c r="GYR16" s="85"/>
      <c r="GYS16" s="85"/>
      <c r="GYT16" s="85"/>
      <c r="GYU16" s="85"/>
      <c r="GYV16" s="85"/>
      <c r="GYW16" s="85"/>
      <c r="GYX16" s="85"/>
      <c r="GYY16" s="85"/>
      <c r="GYZ16" s="85"/>
      <c r="GZA16" s="85"/>
      <c r="GZB16" s="85"/>
      <c r="GZC16" s="85"/>
      <c r="GZD16" s="85"/>
      <c r="GZE16" s="85"/>
      <c r="GZF16" s="85"/>
      <c r="GZG16" s="85"/>
      <c r="GZH16" s="85"/>
      <c r="GZI16" s="85"/>
      <c r="GZJ16" s="85"/>
      <c r="GZK16" s="85"/>
      <c r="GZL16" s="85"/>
      <c r="GZM16" s="85"/>
      <c r="GZN16" s="85"/>
      <c r="GZO16" s="85"/>
      <c r="GZP16" s="85"/>
      <c r="GZQ16" s="85"/>
      <c r="GZR16" s="85"/>
      <c r="GZS16" s="85"/>
      <c r="GZT16" s="85"/>
      <c r="GZU16" s="85"/>
      <c r="GZV16" s="85"/>
      <c r="GZW16" s="85"/>
      <c r="GZX16" s="85"/>
      <c r="GZY16" s="85"/>
      <c r="GZZ16" s="85"/>
      <c r="HAA16" s="85"/>
      <c r="HAB16" s="85"/>
      <c r="HAC16" s="85"/>
      <c r="HAD16" s="85"/>
      <c r="HAE16" s="85"/>
      <c r="HAF16" s="85"/>
      <c r="HAG16" s="85"/>
      <c r="HAH16" s="85"/>
      <c r="HAI16" s="85"/>
      <c r="HAJ16" s="85"/>
      <c r="HAK16" s="85"/>
      <c r="HAL16" s="85"/>
      <c r="HAM16" s="85"/>
      <c r="HAN16" s="85"/>
      <c r="HAO16" s="85"/>
      <c r="HAP16" s="85"/>
      <c r="HAQ16" s="85"/>
      <c r="HAR16" s="85"/>
      <c r="HAS16" s="85"/>
      <c r="HAT16" s="85"/>
      <c r="HAU16" s="85"/>
      <c r="HAV16" s="85"/>
      <c r="HAW16" s="85"/>
      <c r="HAX16" s="85"/>
      <c r="HAY16" s="85"/>
      <c r="HAZ16" s="85"/>
      <c r="HBA16" s="85"/>
      <c r="HBB16" s="85"/>
      <c r="HBC16" s="85"/>
      <c r="HBD16" s="85"/>
      <c r="HBE16" s="85"/>
      <c r="HBF16" s="85"/>
      <c r="HBG16" s="85"/>
      <c r="HBH16" s="85"/>
      <c r="HBI16" s="85"/>
      <c r="HBJ16" s="85"/>
      <c r="HBK16" s="85"/>
      <c r="HBL16" s="85"/>
      <c r="HBM16" s="85"/>
      <c r="HBN16" s="85"/>
      <c r="HBO16" s="85"/>
      <c r="HBP16" s="85"/>
      <c r="HBQ16" s="85"/>
      <c r="HBR16" s="85"/>
      <c r="HBS16" s="85"/>
      <c r="HBT16" s="85"/>
      <c r="HBU16" s="85"/>
      <c r="HBV16" s="85"/>
      <c r="HBW16" s="85"/>
      <c r="HBX16" s="85"/>
      <c r="HBY16" s="85"/>
      <c r="HBZ16" s="85"/>
      <c r="HCA16" s="85"/>
      <c r="HCB16" s="85"/>
      <c r="HCC16" s="85"/>
      <c r="HCD16" s="85"/>
      <c r="HCE16" s="85"/>
      <c r="HCF16" s="85"/>
      <c r="HCG16" s="85"/>
      <c r="HCH16" s="85"/>
      <c r="HCI16" s="85"/>
      <c r="HCJ16" s="85"/>
      <c r="HCK16" s="85"/>
      <c r="HCL16" s="85"/>
      <c r="HCM16" s="85"/>
      <c r="HCN16" s="85"/>
      <c r="HCO16" s="85"/>
      <c r="HCP16" s="85"/>
      <c r="HCQ16" s="85"/>
      <c r="HCR16" s="85"/>
      <c r="HCS16" s="85"/>
      <c r="HCT16" s="85"/>
      <c r="HCU16" s="85"/>
      <c r="HCV16" s="85"/>
      <c r="HCW16" s="85"/>
      <c r="HCX16" s="85"/>
      <c r="HCY16" s="85"/>
      <c r="HCZ16" s="85"/>
      <c r="HDA16" s="85"/>
      <c r="HDB16" s="85"/>
      <c r="HDC16" s="85"/>
      <c r="HDD16" s="85"/>
      <c r="HDE16" s="85"/>
      <c r="HDF16" s="85"/>
      <c r="HDG16" s="85"/>
      <c r="HDH16" s="85"/>
      <c r="HDI16" s="85"/>
      <c r="HDJ16" s="85"/>
      <c r="HDK16" s="85"/>
      <c r="HDL16" s="85"/>
      <c r="HDM16" s="85"/>
      <c r="HDN16" s="85"/>
      <c r="HDO16" s="85"/>
      <c r="HDP16" s="85"/>
      <c r="HDQ16" s="85"/>
      <c r="HDR16" s="85"/>
      <c r="HDS16" s="85"/>
      <c r="HDT16" s="85"/>
      <c r="HDU16" s="85"/>
      <c r="HDV16" s="85"/>
      <c r="HDW16" s="85"/>
      <c r="HDX16" s="85"/>
      <c r="HDY16" s="85"/>
      <c r="HDZ16" s="85"/>
      <c r="HEA16" s="85"/>
      <c r="HEB16" s="85"/>
      <c r="HEC16" s="85"/>
      <c r="HED16" s="85"/>
      <c r="HEE16" s="85"/>
      <c r="HEF16" s="85"/>
      <c r="HEG16" s="85"/>
      <c r="HEH16" s="85"/>
      <c r="HEI16" s="85"/>
      <c r="HEJ16" s="85"/>
      <c r="HEK16" s="85"/>
      <c r="HEL16" s="85"/>
      <c r="HEM16" s="85"/>
      <c r="HEN16" s="85"/>
      <c r="HEO16" s="85"/>
      <c r="HEP16" s="85"/>
      <c r="HEQ16" s="85"/>
      <c r="HER16" s="85"/>
      <c r="HES16" s="85"/>
      <c r="HET16" s="85"/>
      <c r="HEU16" s="85"/>
      <c r="HEV16" s="85"/>
      <c r="HEW16" s="85"/>
      <c r="HEX16" s="85"/>
      <c r="HEY16" s="85"/>
      <c r="HEZ16" s="85"/>
      <c r="HFA16" s="85"/>
      <c r="HFB16" s="85"/>
      <c r="HFC16" s="85"/>
      <c r="HFD16" s="85"/>
      <c r="HFE16" s="85"/>
      <c r="HFF16" s="85"/>
      <c r="HFG16" s="85"/>
      <c r="HFH16" s="85"/>
      <c r="HFI16" s="85"/>
      <c r="HFJ16" s="85"/>
      <c r="HFK16" s="85"/>
      <c r="HFL16" s="85"/>
      <c r="HFM16" s="85"/>
      <c r="HFN16" s="85"/>
      <c r="HFO16" s="85"/>
      <c r="HFP16" s="85"/>
      <c r="HFQ16" s="85"/>
      <c r="HFR16" s="85"/>
      <c r="HFS16" s="85"/>
      <c r="HFT16" s="85"/>
      <c r="HFU16" s="85"/>
      <c r="HFV16" s="85"/>
      <c r="HFW16" s="85"/>
      <c r="HFX16" s="85"/>
      <c r="HFY16" s="85"/>
      <c r="HFZ16" s="85"/>
      <c r="HGA16" s="85"/>
      <c r="HGB16" s="85"/>
      <c r="HGC16" s="85"/>
      <c r="HGD16" s="85"/>
      <c r="HGE16" s="85"/>
      <c r="HGF16" s="85"/>
      <c r="HGG16" s="85"/>
      <c r="HGH16" s="85"/>
      <c r="HGI16" s="85"/>
      <c r="HGJ16" s="85"/>
      <c r="HGK16" s="85"/>
      <c r="HGL16" s="85"/>
      <c r="HGM16" s="85"/>
      <c r="HGN16" s="85"/>
      <c r="HGO16" s="85"/>
      <c r="HGP16" s="85"/>
      <c r="HGQ16" s="85"/>
      <c r="HGR16" s="85"/>
      <c r="HGS16" s="85"/>
      <c r="HGT16" s="85"/>
      <c r="HGU16" s="85"/>
      <c r="HGV16" s="85"/>
      <c r="HGW16" s="85"/>
      <c r="HGX16" s="85"/>
      <c r="HGY16" s="85"/>
      <c r="HGZ16" s="85"/>
      <c r="HHA16" s="85"/>
      <c r="HHB16" s="85"/>
      <c r="HHC16" s="85"/>
      <c r="HHD16" s="85"/>
      <c r="HHE16" s="85"/>
      <c r="HHF16" s="85"/>
      <c r="HHG16" s="85"/>
      <c r="HHH16" s="85"/>
      <c r="HHI16" s="85"/>
      <c r="HHJ16" s="85"/>
      <c r="HHK16" s="85"/>
      <c r="HHL16" s="85"/>
      <c r="HHM16" s="85"/>
      <c r="HHN16" s="85"/>
      <c r="HHO16" s="85"/>
      <c r="HHP16" s="85"/>
      <c r="HHQ16" s="85"/>
      <c r="HHR16" s="85"/>
      <c r="HHS16" s="85"/>
      <c r="HHT16" s="85"/>
      <c r="HHU16" s="85"/>
      <c r="HHV16" s="85"/>
      <c r="HHW16" s="85"/>
      <c r="HHX16" s="85"/>
      <c r="HHY16" s="85"/>
      <c r="HHZ16" s="85"/>
      <c r="HIA16" s="85"/>
      <c r="HIB16" s="85"/>
      <c r="HIC16" s="85"/>
      <c r="HID16" s="85"/>
      <c r="HIE16" s="85"/>
      <c r="HIF16" s="85"/>
      <c r="HIG16" s="85"/>
      <c r="HIH16" s="85"/>
      <c r="HII16" s="85"/>
      <c r="HIJ16" s="85"/>
      <c r="HIK16" s="85"/>
      <c r="HIL16" s="85"/>
      <c r="HIM16" s="85"/>
      <c r="HIN16" s="85"/>
      <c r="HIO16" s="85"/>
      <c r="HIP16" s="85"/>
      <c r="HIQ16" s="85"/>
      <c r="HIR16" s="85"/>
      <c r="HIS16" s="85"/>
      <c r="HIT16" s="85"/>
      <c r="HIU16" s="85"/>
      <c r="HIV16" s="85"/>
      <c r="HIW16" s="85"/>
      <c r="HIX16" s="85"/>
      <c r="HIY16" s="85"/>
      <c r="HIZ16" s="85"/>
      <c r="HJA16" s="85"/>
      <c r="HJB16" s="85"/>
      <c r="HJC16" s="85"/>
      <c r="HJD16" s="85"/>
      <c r="HJE16" s="85"/>
      <c r="HJF16" s="85"/>
      <c r="HJG16" s="85"/>
      <c r="HJH16" s="85"/>
      <c r="HJI16" s="85"/>
      <c r="HJJ16" s="85"/>
      <c r="HJK16" s="85"/>
      <c r="HJL16" s="85"/>
      <c r="HJM16" s="85"/>
      <c r="HJN16" s="85"/>
      <c r="HJO16" s="85"/>
      <c r="HJP16" s="85"/>
      <c r="HJQ16" s="85"/>
      <c r="HJR16" s="85"/>
      <c r="HJS16" s="85"/>
      <c r="HJT16" s="85"/>
      <c r="HJU16" s="85"/>
      <c r="HJV16" s="85"/>
      <c r="HJW16" s="85"/>
      <c r="HJX16" s="85"/>
      <c r="HJY16" s="85"/>
      <c r="HJZ16" s="85"/>
      <c r="HKA16" s="85"/>
      <c r="HKB16" s="85"/>
      <c r="HKC16" s="85"/>
      <c r="HKD16" s="85"/>
      <c r="HKE16" s="85"/>
      <c r="HKF16" s="85"/>
      <c r="HKG16" s="85"/>
      <c r="HKH16" s="85"/>
      <c r="HKI16" s="85"/>
      <c r="HKJ16" s="85"/>
      <c r="HKK16" s="85"/>
      <c r="HKL16" s="85"/>
      <c r="HKM16" s="85"/>
      <c r="HKN16" s="85"/>
      <c r="HKO16" s="85"/>
      <c r="HKP16" s="85"/>
      <c r="HKQ16" s="85"/>
      <c r="HKR16" s="85"/>
      <c r="HKS16" s="85"/>
      <c r="HKT16" s="85"/>
      <c r="HKU16" s="85"/>
      <c r="HKV16" s="85"/>
      <c r="HKW16" s="85"/>
      <c r="HKX16" s="85"/>
      <c r="HKY16" s="85"/>
      <c r="HKZ16" s="85"/>
      <c r="HLA16" s="85"/>
      <c r="HLB16" s="85"/>
      <c r="HLC16" s="85"/>
      <c r="HLD16" s="85"/>
      <c r="HLE16" s="85"/>
      <c r="HLF16" s="85"/>
      <c r="HLG16" s="85"/>
      <c r="HLH16" s="85"/>
      <c r="HLI16" s="85"/>
      <c r="HLJ16" s="85"/>
      <c r="HLK16" s="85"/>
      <c r="HLL16" s="85"/>
      <c r="HLM16" s="85"/>
      <c r="HLN16" s="85"/>
      <c r="HLO16" s="85"/>
      <c r="HLP16" s="85"/>
      <c r="HLQ16" s="85"/>
      <c r="HLR16" s="85"/>
      <c r="HLS16" s="85"/>
      <c r="HLT16" s="85"/>
      <c r="HLU16" s="85"/>
      <c r="HLV16" s="85"/>
      <c r="HLW16" s="85"/>
      <c r="HLX16" s="85"/>
      <c r="HLY16" s="85"/>
      <c r="HLZ16" s="85"/>
      <c r="HMA16" s="85"/>
      <c r="HMB16" s="85"/>
      <c r="HMC16" s="85"/>
      <c r="HMD16" s="85"/>
      <c r="HME16" s="85"/>
      <c r="HMF16" s="85"/>
      <c r="HMG16" s="85"/>
      <c r="HMH16" s="85"/>
      <c r="HMI16" s="85"/>
      <c r="HMJ16" s="85"/>
      <c r="HMK16" s="85"/>
      <c r="HML16" s="85"/>
      <c r="HMM16" s="85"/>
      <c r="HMN16" s="85"/>
      <c r="HMO16" s="85"/>
      <c r="HMP16" s="85"/>
      <c r="HMQ16" s="85"/>
      <c r="HMR16" s="85"/>
      <c r="HMS16" s="85"/>
      <c r="HMT16" s="85"/>
      <c r="HMU16" s="85"/>
      <c r="HMV16" s="85"/>
      <c r="HMW16" s="85"/>
      <c r="HMX16" s="85"/>
      <c r="HMY16" s="85"/>
      <c r="HMZ16" s="85"/>
      <c r="HNA16" s="85"/>
      <c r="HNB16" s="85"/>
      <c r="HNC16" s="85"/>
      <c r="HND16" s="85"/>
      <c r="HNE16" s="85"/>
      <c r="HNF16" s="85"/>
      <c r="HNG16" s="85"/>
      <c r="HNH16" s="85"/>
      <c r="HNI16" s="85"/>
      <c r="HNJ16" s="85"/>
      <c r="HNK16" s="85"/>
      <c r="HNL16" s="85"/>
      <c r="HNM16" s="85"/>
      <c r="HNN16" s="85"/>
      <c r="HNO16" s="85"/>
      <c r="HNP16" s="85"/>
      <c r="HNQ16" s="85"/>
      <c r="HNR16" s="85"/>
      <c r="HNS16" s="85"/>
      <c r="HNT16" s="85"/>
      <c r="HNU16" s="85"/>
      <c r="HNV16" s="85"/>
      <c r="HNW16" s="85"/>
      <c r="HNX16" s="85"/>
      <c r="HNY16" s="85"/>
      <c r="HNZ16" s="85"/>
      <c r="HOA16" s="85"/>
      <c r="HOB16" s="85"/>
      <c r="HOC16" s="85"/>
      <c r="HOD16" s="85"/>
      <c r="HOE16" s="85"/>
      <c r="HOF16" s="85"/>
      <c r="HOG16" s="85"/>
      <c r="HOH16" s="85"/>
      <c r="HOI16" s="85"/>
      <c r="HOJ16" s="85"/>
      <c r="HOK16" s="85"/>
      <c r="HOL16" s="85"/>
      <c r="HOM16" s="85"/>
      <c r="HON16" s="85"/>
      <c r="HOO16" s="85"/>
      <c r="HOP16" s="85"/>
      <c r="HOQ16" s="85"/>
      <c r="HOR16" s="85"/>
      <c r="HOS16" s="85"/>
      <c r="HOT16" s="85"/>
      <c r="HOU16" s="85"/>
      <c r="HOV16" s="85"/>
      <c r="HOW16" s="85"/>
      <c r="HOX16" s="85"/>
      <c r="HOY16" s="85"/>
      <c r="HOZ16" s="85"/>
      <c r="HPA16" s="85"/>
      <c r="HPB16" s="85"/>
      <c r="HPC16" s="85"/>
      <c r="HPD16" s="85"/>
      <c r="HPE16" s="85"/>
      <c r="HPF16" s="85"/>
      <c r="HPG16" s="85"/>
      <c r="HPH16" s="85"/>
      <c r="HPI16" s="85"/>
      <c r="HPJ16" s="85"/>
      <c r="HPK16" s="85"/>
      <c r="HPL16" s="85"/>
      <c r="HPM16" s="85"/>
      <c r="HPN16" s="85"/>
      <c r="HPO16" s="85"/>
      <c r="HPP16" s="85"/>
      <c r="HPQ16" s="85"/>
      <c r="HPR16" s="85"/>
      <c r="HPS16" s="85"/>
      <c r="HPT16" s="85"/>
      <c r="HPU16" s="85"/>
      <c r="HPV16" s="85"/>
      <c r="HPW16" s="85"/>
      <c r="HPX16" s="85"/>
      <c r="HPY16" s="85"/>
      <c r="HPZ16" s="85"/>
      <c r="HQA16" s="85"/>
      <c r="HQB16" s="85"/>
      <c r="HQC16" s="85"/>
      <c r="HQD16" s="85"/>
      <c r="HQE16" s="85"/>
      <c r="HQF16" s="85"/>
      <c r="HQG16" s="85"/>
      <c r="HQH16" s="85"/>
      <c r="HQI16" s="85"/>
      <c r="HQJ16" s="85"/>
      <c r="HQK16" s="85"/>
      <c r="HQL16" s="85"/>
      <c r="HQM16" s="85"/>
      <c r="HQN16" s="85"/>
      <c r="HQO16" s="85"/>
      <c r="HQP16" s="85"/>
      <c r="HQQ16" s="85"/>
      <c r="HQR16" s="85"/>
      <c r="HQS16" s="85"/>
      <c r="HQT16" s="85"/>
      <c r="HQU16" s="85"/>
      <c r="HQV16" s="85"/>
      <c r="HQW16" s="85"/>
      <c r="HQX16" s="85"/>
      <c r="HQY16" s="85"/>
      <c r="HQZ16" s="85"/>
      <c r="HRA16" s="85"/>
      <c r="HRB16" s="85"/>
      <c r="HRC16" s="85"/>
      <c r="HRD16" s="85"/>
      <c r="HRE16" s="85"/>
      <c r="HRF16" s="85"/>
      <c r="HRG16" s="85"/>
      <c r="HRH16" s="85"/>
      <c r="HRI16" s="85"/>
      <c r="HRJ16" s="85"/>
      <c r="HRK16" s="85"/>
      <c r="HRL16" s="85"/>
      <c r="HRM16" s="85"/>
      <c r="HRN16" s="85"/>
      <c r="HRO16" s="85"/>
      <c r="HRP16" s="85"/>
      <c r="HRQ16" s="85"/>
      <c r="HRR16" s="85"/>
      <c r="HRS16" s="85"/>
      <c r="HRT16" s="85"/>
      <c r="HRU16" s="85"/>
      <c r="HRV16" s="85"/>
      <c r="HRW16" s="85"/>
      <c r="HRX16" s="85"/>
      <c r="HRY16" s="85"/>
      <c r="HRZ16" s="85"/>
      <c r="HSA16" s="85"/>
      <c r="HSB16" s="85"/>
      <c r="HSC16" s="85"/>
      <c r="HSD16" s="85"/>
      <c r="HSE16" s="85"/>
      <c r="HSF16" s="85"/>
      <c r="HSG16" s="85"/>
      <c r="HSH16" s="85"/>
      <c r="HSI16" s="85"/>
      <c r="HSJ16" s="85"/>
      <c r="HSK16" s="85"/>
      <c r="HSL16" s="85"/>
      <c r="HSM16" s="85"/>
      <c r="HSN16" s="85"/>
      <c r="HSO16" s="85"/>
      <c r="HSP16" s="85"/>
      <c r="HSQ16" s="85"/>
      <c r="HSR16" s="85"/>
      <c r="HSS16" s="85"/>
      <c r="HST16" s="85"/>
      <c r="HSU16" s="85"/>
      <c r="HSV16" s="85"/>
      <c r="HSW16" s="85"/>
      <c r="HSX16" s="85"/>
      <c r="HSY16" s="85"/>
      <c r="HSZ16" s="85"/>
      <c r="HTA16" s="85"/>
      <c r="HTB16" s="85"/>
      <c r="HTC16" s="85"/>
      <c r="HTD16" s="85"/>
      <c r="HTE16" s="85"/>
      <c r="HTF16" s="85"/>
      <c r="HTG16" s="85"/>
      <c r="HTH16" s="85"/>
      <c r="HTI16" s="85"/>
      <c r="HTJ16" s="85"/>
      <c r="HTK16" s="85"/>
      <c r="HTL16" s="85"/>
      <c r="HTM16" s="85"/>
      <c r="HTN16" s="85"/>
      <c r="HTO16" s="85"/>
      <c r="HTP16" s="85"/>
      <c r="HTQ16" s="85"/>
      <c r="HTR16" s="85"/>
      <c r="HTS16" s="85"/>
      <c r="HTT16" s="85"/>
      <c r="HTU16" s="85"/>
      <c r="HTV16" s="85"/>
      <c r="HTW16" s="85"/>
      <c r="HTX16" s="85"/>
      <c r="HTY16" s="85"/>
      <c r="HTZ16" s="85"/>
      <c r="HUA16" s="85"/>
      <c r="HUB16" s="85"/>
      <c r="HUC16" s="85"/>
      <c r="HUD16" s="85"/>
      <c r="HUE16" s="85"/>
      <c r="HUF16" s="85"/>
      <c r="HUG16" s="85"/>
      <c r="HUH16" s="85"/>
      <c r="HUI16" s="85"/>
      <c r="HUJ16" s="85"/>
      <c r="HUK16" s="85"/>
      <c r="HUL16" s="85"/>
      <c r="HUM16" s="85"/>
      <c r="HUN16" s="85"/>
      <c r="HUO16" s="85"/>
      <c r="HUP16" s="85"/>
      <c r="HUQ16" s="85"/>
      <c r="HUR16" s="85"/>
      <c r="HUS16" s="85"/>
      <c r="HUT16" s="85"/>
      <c r="HUU16" s="85"/>
      <c r="HUV16" s="85"/>
      <c r="HUW16" s="85"/>
      <c r="HUX16" s="85"/>
      <c r="HUY16" s="85"/>
      <c r="HUZ16" s="85"/>
      <c r="HVA16" s="85"/>
      <c r="HVB16" s="85"/>
      <c r="HVC16" s="85"/>
      <c r="HVD16" s="85"/>
      <c r="HVE16" s="85"/>
      <c r="HVF16" s="85"/>
      <c r="HVG16" s="85"/>
      <c r="HVH16" s="85"/>
      <c r="HVI16" s="85"/>
      <c r="HVJ16" s="85"/>
      <c r="HVK16" s="85"/>
      <c r="HVL16" s="85"/>
      <c r="HVM16" s="85"/>
      <c r="HVN16" s="85"/>
      <c r="HVO16" s="85"/>
      <c r="HVP16" s="85"/>
      <c r="HVQ16" s="85"/>
      <c r="HVR16" s="85"/>
      <c r="HVS16" s="85"/>
      <c r="HVT16" s="85"/>
      <c r="HVU16" s="85"/>
      <c r="HVV16" s="85"/>
      <c r="HVW16" s="85"/>
      <c r="HVX16" s="85"/>
      <c r="HVY16" s="85"/>
      <c r="HVZ16" s="85"/>
      <c r="HWA16" s="85"/>
      <c r="HWB16" s="85"/>
      <c r="HWC16" s="85"/>
      <c r="HWD16" s="85"/>
      <c r="HWE16" s="85"/>
      <c r="HWF16" s="85"/>
      <c r="HWG16" s="85"/>
      <c r="HWH16" s="85"/>
      <c r="HWI16" s="85"/>
      <c r="HWJ16" s="85"/>
      <c r="HWK16" s="85"/>
      <c r="HWL16" s="85"/>
      <c r="HWM16" s="85"/>
      <c r="HWN16" s="85"/>
      <c r="HWO16" s="85"/>
      <c r="HWP16" s="85"/>
      <c r="HWQ16" s="85"/>
      <c r="HWR16" s="85"/>
      <c r="HWS16" s="85"/>
      <c r="HWT16" s="85"/>
      <c r="HWU16" s="85"/>
      <c r="HWV16" s="85"/>
      <c r="HWW16" s="85"/>
      <c r="HWX16" s="85"/>
      <c r="HWY16" s="85"/>
      <c r="HWZ16" s="85"/>
      <c r="HXA16" s="85"/>
      <c r="HXB16" s="85"/>
      <c r="HXC16" s="85"/>
      <c r="HXD16" s="85"/>
      <c r="HXE16" s="85"/>
      <c r="HXF16" s="85"/>
      <c r="HXG16" s="85"/>
      <c r="HXH16" s="85"/>
      <c r="HXI16" s="85"/>
      <c r="HXJ16" s="85"/>
      <c r="HXK16" s="85"/>
      <c r="HXL16" s="85"/>
      <c r="HXM16" s="85"/>
      <c r="HXN16" s="85"/>
      <c r="HXO16" s="85"/>
      <c r="HXP16" s="85"/>
      <c r="HXQ16" s="85"/>
      <c r="HXR16" s="85"/>
      <c r="HXS16" s="85"/>
      <c r="HXT16" s="85"/>
      <c r="HXU16" s="85"/>
      <c r="HXV16" s="85"/>
      <c r="HXW16" s="85"/>
      <c r="HXX16" s="85"/>
      <c r="HXY16" s="85"/>
      <c r="HXZ16" s="85"/>
      <c r="HYA16" s="85"/>
      <c r="HYB16" s="85"/>
      <c r="HYC16" s="85"/>
      <c r="HYD16" s="85"/>
      <c r="HYE16" s="85"/>
      <c r="HYF16" s="85"/>
      <c r="HYG16" s="85"/>
      <c r="HYH16" s="85"/>
      <c r="HYI16" s="85"/>
      <c r="HYJ16" s="85"/>
      <c r="HYK16" s="85"/>
      <c r="HYL16" s="85"/>
      <c r="HYM16" s="85"/>
      <c r="HYN16" s="85"/>
      <c r="HYO16" s="85"/>
      <c r="HYP16" s="85"/>
      <c r="HYQ16" s="85"/>
      <c r="HYR16" s="85"/>
      <c r="HYS16" s="85"/>
      <c r="HYT16" s="85"/>
      <c r="HYU16" s="85"/>
      <c r="HYV16" s="85"/>
      <c r="HYW16" s="85"/>
      <c r="HYX16" s="85"/>
      <c r="HYY16" s="85"/>
      <c r="HYZ16" s="85"/>
      <c r="HZA16" s="85"/>
      <c r="HZB16" s="85"/>
      <c r="HZC16" s="85"/>
      <c r="HZD16" s="85"/>
      <c r="HZE16" s="85"/>
      <c r="HZF16" s="85"/>
      <c r="HZG16" s="85"/>
      <c r="HZH16" s="85"/>
      <c r="HZI16" s="85"/>
      <c r="HZJ16" s="85"/>
      <c r="HZK16" s="85"/>
      <c r="HZL16" s="85"/>
      <c r="HZM16" s="85"/>
      <c r="HZN16" s="85"/>
      <c r="HZO16" s="85"/>
      <c r="HZP16" s="85"/>
      <c r="HZQ16" s="85"/>
      <c r="HZR16" s="85"/>
      <c r="HZS16" s="85"/>
      <c r="HZT16" s="85"/>
      <c r="HZU16" s="85"/>
      <c r="HZV16" s="85"/>
      <c r="HZW16" s="85"/>
      <c r="HZX16" s="85"/>
      <c r="HZY16" s="85"/>
      <c r="HZZ16" s="85"/>
      <c r="IAA16" s="85"/>
      <c r="IAB16" s="85"/>
      <c r="IAC16" s="85"/>
      <c r="IAD16" s="85"/>
      <c r="IAE16" s="85"/>
      <c r="IAF16" s="85"/>
      <c r="IAG16" s="85"/>
      <c r="IAH16" s="85"/>
      <c r="IAI16" s="85"/>
      <c r="IAJ16" s="85"/>
      <c r="IAK16" s="85"/>
      <c r="IAL16" s="85"/>
      <c r="IAM16" s="85"/>
      <c r="IAN16" s="85"/>
      <c r="IAO16" s="85"/>
      <c r="IAP16" s="85"/>
      <c r="IAQ16" s="85"/>
      <c r="IAR16" s="85"/>
      <c r="IAS16" s="85"/>
      <c r="IAT16" s="85"/>
      <c r="IAU16" s="85"/>
      <c r="IAV16" s="85"/>
      <c r="IAW16" s="85"/>
      <c r="IAX16" s="85"/>
      <c r="IAY16" s="85"/>
      <c r="IAZ16" s="85"/>
      <c r="IBA16" s="85"/>
      <c r="IBB16" s="85"/>
      <c r="IBC16" s="85"/>
      <c r="IBD16" s="85"/>
      <c r="IBE16" s="85"/>
      <c r="IBF16" s="85"/>
      <c r="IBG16" s="85"/>
      <c r="IBH16" s="85"/>
      <c r="IBI16" s="85"/>
      <c r="IBJ16" s="85"/>
      <c r="IBK16" s="85"/>
      <c r="IBL16" s="85"/>
      <c r="IBM16" s="85"/>
      <c r="IBN16" s="85"/>
      <c r="IBO16" s="85"/>
      <c r="IBP16" s="85"/>
      <c r="IBQ16" s="85"/>
      <c r="IBR16" s="85"/>
      <c r="IBS16" s="85"/>
      <c r="IBT16" s="85"/>
      <c r="IBU16" s="85"/>
      <c r="IBV16" s="85"/>
      <c r="IBW16" s="85"/>
      <c r="IBX16" s="85"/>
      <c r="IBY16" s="85"/>
      <c r="IBZ16" s="85"/>
      <c r="ICA16" s="85"/>
      <c r="ICB16" s="85"/>
      <c r="ICC16" s="85"/>
      <c r="ICD16" s="85"/>
      <c r="ICE16" s="85"/>
      <c r="ICF16" s="85"/>
      <c r="ICG16" s="85"/>
      <c r="ICH16" s="85"/>
      <c r="ICI16" s="85"/>
      <c r="ICJ16" s="85"/>
      <c r="ICK16" s="85"/>
      <c r="ICL16" s="85"/>
      <c r="ICM16" s="85"/>
      <c r="ICN16" s="85"/>
      <c r="ICO16" s="85"/>
      <c r="ICP16" s="85"/>
      <c r="ICQ16" s="85"/>
      <c r="ICR16" s="85"/>
      <c r="ICS16" s="85"/>
      <c r="ICT16" s="85"/>
      <c r="ICU16" s="85"/>
      <c r="ICV16" s="85"/>
      <c r="ICW16" s="85"/>
      <c r="ICX16" s="85"/>
      <c r="ICY16" s="85"/>
      <c r="ICZ16" s="85"/>
      <c r="IDA16" s="85"/>
      <c r="IDB16" s="85"/>
      <c r="IDC16" s="85"/>
      <c r="IDD16" s="85"/>
      <c r="IDE16" s="85"/>
      <c r="IDF16" s="85"/>
      <c r="IDG16" s="85"/>
      <c r="IDH16" s="85"/>
      <c r="IDI16" s="85"/>
      <c r="IDJ16" s="85"/>
      <c r="IDK16" s="85"/>
      <c r="IDL16" s="85"/>
      <c r="IDM16" s="85"/>
      <c r="IDN16" s="85"/>
      <c r="IDO16" s="85"/>
      <c r="IDP16" s="85"/>
      <c r="IDQ16" s="85"/>
      <c r="IDR16" s="85"/>
      <c r="IDS16" s="85"/>
      <c r="IDT16" s="85"/>
      <c r="IDU16" s="85"/>
      <c r="IDV16" s="85"/>
      <c r="IDW16" s="85"/>
      <c r="IDX16" s="85"/>
      <c r="IDY16" s="85"/>
      <c r="IDZ16" s="85"/>
      <c r="IEA16" s="85"/>
      <c r="IEB16" s="85"/>
      <c r="IEC16" s="85"/>
      <c r="IED16" s="85"/>
      <c r="IEE16" s="85"/>
      <c r="IEF16" s="85"/>
      <c r="IEG16" s="85"/>
      <c r="IEH16" s="85"/>
      <c r="IEI16" s="85"/>
      <c r="IEJ16" s="85"/>
      <c r="IEK16" s="85"/>
      <c r="IEL16" s="85"/>
      <c r="IEM16" s="85"/>
      <c r="IEN16" s="85"/>
      <c r="IEO16" s="85"/>
      <c r="IEP16" s="85"/>
      <c r="IEQ16" s="85"/>
      <c r="IER16" s="85"/>
      <c r="IES16" s="85"/>
      <c r="IET16" s="85"/>
      <c r="IEU16" s="85"/>
      <c r="IEV16" s="85"/>
      <c r="IEW16" s="85"/>
      <c r="IEX16" s="85"/>
      <c r="IEY16" s="85"/>
      <c r="IEZ16" s="85"/>
      <c r="IFA16" s="85"/>
      <c r="IFB16" s="85"/>
      <c r="IFC16" s="85"/>
      <c r="IFD16" s="85"/>
      <c r="IFE16" s="85"/>
      <c r="IFF16" s="85"/>
      <c r="IFG16" s="85"/>
      <c r="IFH16" s="85"/>
      <c r="IFI16" s="85"/>
      <c r="IFJ16" s="85"/>
      <c r="IFK16" s="85"/>
      <c r="IFL16" s="85"/>
      <c r="IFM16" s="85"/>
      <c r="IFN16" s="85"/>
      <c r="IFO16" s="85"/>
      <c r="IFP16" s="85"/>
      <c r="IFQ16" s="85"/>
      <c r="IFR16" s="85"/>
      <c r="IFS16" s="85"/>
      <c r="IFT16" s="85"/>
      <c r="IFU16" s="85"/>
      <c r="IFV16" s="85"/>
      <c r="IFW16" s="85"/>
      <c r="IFX16" s="85"/>
      <c r="IFY16" s="85"/>
      <c r="IFZ16" s="85"/>
      <c r="IGA16" s="85"/>
      <c r="IGB16" s="85"/>
      <c r="IGC16" s="85"/>
      <c r="IGD16" s="85"/>
      <c r="IGE16" s="85"/>
      <c r="IGF16" s="85"/>
      <c r="IGG16" s="85"/>
      <c r="IGH16" s="85"/>
      <c r="IGI16" s="85"/>
      <c r="IGJ16" s="85"/>
      <c r="IGK16" s="85"/>
      <c r="IGL16" s="85"/>
      <c r="IGM16" s="85"/>
      <c r="IGN16" s="85"/>
      <c r="IGO16" s="85"/>
      <c r="IGP16" s="85"/>
      <c r="IGQ16" s="85"/>
      <c r="IGR16" s="85"/>
      <c r="IGS16" s="85"/>
      <c r="IGT16" s="85"/>
      <c r="IGU16" s="85"/>
      <c r="IGV16" s="85"/>
      <c r="IGW16" s="85"/>
      <c r="IGX16" s="85"/>
      <c r="IGY16" s="85"/>
      <c r="IGZ16" s="85"/>
      <c r="IHA16" s="85"/>
      <c r="IHB16" s="85"/>
      <c r="IHC16" s="85"/>
      <c r="IHD16" s="85"/>
      <c r="IHE16" s="85"/>
      <c r="IHF16" s="85"/>
      <c r="IHG16" s="85"/>
      <c r="IHH16" s="85"/>
      <c r="IHI16" s="85"/>
      <c r="IHJ16" s="85"/>
      <c r="IHK16" s="85"/>
      <c r="IHL16" s="85"/>
      <c r="IHM16" s="85"/>
      <c r="IHN16" s="85"/>
      <c r="IHO16" s="85"/>
      <c r="IHP16" s="85"/>
      <c r="IHQ16" s="85"/>
      <c r="IHR16" s="85"/>
      <c r="IHS16" s="85"/>
      <c r="IHT16" s="85"/>
      <c r="IHU16" s="85"/>
      <c r="IHV16" s="85"/>
      <c r="IHW16" s="85"/>
      <c r="IHX16" s="85"/>
      <c r="IHY16" s="85"/>
      <c r="IHZ16" s="85"/>
      <c r="IIA16" s="85"/>
      <c r="IIB16" s="85"/>
      <c r="IIC16" s="85"/>
      <c r="IID16" s="85"/>
      <c r="IIE16" s="85"/>
      <c r="IIF16" s="85"/>
      <c r="IIG16" s="85"/>
      <c r="IIH16" s="85"/>
      <c r="III16" s="85"/>
      <c r="IIJ16" s="85"/>
      <c r="IIK16" s="85"/>
      <c r="IIL16" s="85"/>
      <c r="IIM16" s="85"/>
      <c r="IIN16" s="85"/>
      <c r="IIO16" s="85"/>
      <c r="IIP16" s="85"/>
      <c r="IIQ16" s="85"/>
      <c r="IIR16" s="85"/>
      <c r="IIS16" s="85"/>
      <c r="IIT16" s="85"/>
      <c r="IIU16" s="85"/>
      <c r="IIV16" s="85"/>
      <c r="IIW16" s="85"/>
      <c r="IIX16" s="85"/>
      <c r="IIY16" s="85"/>
      <c r="IIZ16" s="85"/>
      <c r="IJA16" s="85"/>
      <c r="IJB16" s="85"/>
      <c r="IJC16" s="85"/>
      <c r="IJD16" s="85"/>
      <c r="IJE16" s="85"/>
      <c r="IJF16" s="85"/>
      <c r="IJG16" s="85"/>
      <c r="IJH16" s="85"/>
      <c r="IJI16" s="85"/>
      <c r="IJJ16" s="85"/>
      <c r="IJK16" s="85"/>
      <c r="IJL16" s="85"/>
      <c r="IJM16" s="85"/>
      <c r="IJN16" s="85"/>
      <c r="IJO16" s="85"/>
      <c r="IJP16" s="85"/>
      <c r="IJQ16" s="85"/>
      <c r="IJR16" s="85"/>
      <c r="IJS16" s="85"/>
      <c r="IJT16" s="85"/>
      <c r="IJU16" s="85"/>
      <c r="IJV16" s="85"/>
      <c r="IJW16" s="85"/>
      <c r="IJX16" s="85"/>
      <c r="IJY16" s="85"/>
      <c r="IJZ16" s="85"/>
      <c r="IKA16" s="85"/>
      <c r="IKB16" s="85"/>
      <c r="IKC16" s="85"/>
      <c r="IKD16" s="85"/>
      <c r="IKE16" s="85"/>
      <c r="IKF16" s="85"/>
      <c r="IKG16" s="85"/>
      <c r="IKH16" s="85"/>
      <c r="IKI16" s="85"/>
      <c r="IKJ16" s="85"/>
      <c r="IKK16" s="85"/>
      <c r="IKL16" s="85"/>
      <c r="IKM16" s="85"/>
      <c r="IKN16" s="85"/>
      <c r="IKO16" s="85"/>
      <c r="IKP16" s="85"/>
      <c r="IKQ16" s="85"/>
      <c r="IKR16" s="85"/>
      <c r="IKS16" s="85"/>
      <c r="IKT16" s="85"/>
      <c r="IKU16" s="85"/>
      <c r="IKV16" s="85"/>
      <c r="IKW16" s="85"/>
      <c r="IKX16" s="85"/>
      <c r="IKY16" s="85"/>
      <c r="IKZ16" s="85"/>
      <c r="ILA16" s="85"/>
      <c r="ILB16" s="85"/>
      <c r="ILC16" s="85"/>
      <c r="ILD16" s="85"/>
      <c r="ILE16" s="85"/>
      <c r="ILF16" s="85"/>
      <c r="ILG16" s="85"/>
      <c r="ILH16" s="85"/>
      <c r="ILI16" s="85"/>
      <c r="ILJ16" s="85"/>
      <c r="ILK16" s="85"/>
      <c r="ILL16" s="85"/>
      <c r="ILM16" s="85"/>
      <c r="ILN16" s="85"/>
      <c r="ILO16" s="85"/>
      <c r="ILP16" s="85"/>
      <c r="ILQ16" s="85"/>
      <c r="ILR16" s="85"/>
      <c r="ILS16" s="85"/>
      <c r="ILT16" s="85"/>
      <c r="ILU16" s="85"/>
      <c r="ILV16" s="85"/>
      <c r="ILW16" s="85"/>
      <c r="ILX16" s="85"/>
      <c r="ILY16" s="85"/>
      <c r="ILZ16" s="85"/>
      <c r="IMA16" s="85"/>
      <c r="IMB16" s="85"/>
      <c r="IMC16" s="85"/>
      <c r="IMD16" s="85"/>
      <c r="IME16" s="85"/>
      <c r="IMF16" s="85"/>
      <c r="IMG16" s="85"/>
      <c r="IMH16" s="85"/>
      <c r="IMI16" s="85"/>
      <c r="IMJ16" s="85"/>
      <c r="IMK16" s="85"/>
      <c r="IML16" s="85"/>
      <c r="IMM16" s="85"/>
      <c r="IMN16" s="85"/>
      <c r="IMO16" s="85"/>
      <c r="IMP16" s="85"/>
      <c r="IMQ16" s="85"/>
      <c r="IMR16" s="85"/>
      <c r="IMS16" s="85"/>
      <c r="IMT16" s="85"/>
      <c r="IMU16" s="85"/>
      <c r="IMV16" s="85"/>
      <c r="IMW16" s="85"/>
      <c r="IMX16" s="85"/>
      <c r="IMY16" s="85"/>
      <c r="IMZ16" s="85"/>
      <c r="INA16" s="85"/>
      <c r="INB16" s="85"/>
      <c r="INC16" s="85"/>
      <c r="IND16" s="85"/>
      <c r="INE16" s="85"/>
      <c r="INF16" s="85"/>
      <c r="ING16" s="85"/>
      <c r="INH16" s="85"/>
      <c r="INI16" s="85"/>
      <c r="INJ16" s="85"/>
      <c r="INK16" s="85"/>
      <c r="INL16" s="85"/>
      <c r="INM16" s="85"/>
      <c r="INN16" s="85"/>
      <c r="INO16" s="85"/>
      <c r="INP16" s="85"/>
      <c r="INQ16" s="85"/>
      <c r="INR16" s="85"/>
      <c r="INS16" s="85"/>
      <c r="INT16" s="85"/>
      <c r="INU16" s="85"/>
      <c r="INV16" s="85"/>
      <c r="INW16" s="85"/>
      <c r="INX16" s="85"/>
      <c r="INY16" s="85"/>
      <c r="INZ16" s="85"/>
      <c r="IOA16" s="85"/>
      <c r="IOB16" s="85"/>
      <c r="IOC16" s="85"/>
      <c r="IOD16" s="85"/>
      <c r="IOE16" s="85"/>
      <c r="IOF16" s="85"/>
      <c r="IOG16" s="85"/>
      <c r="IOH16" s="85"/>
      <c r="IOI16" s="85"/>
      <c r="IOJ16" s="85"/>
      <c r="IOK16" s="85"/>
      <c r="IOL16" s="85"/>
      <c r="IOM16" s="85"/>
      <c r="ION16" s="85"/>
      <c r="IOO16" s="85"/>
      <c r="IOP16" s="85"/>
      <c r="IOQ16" s="85"/>
      <c r="IOR16" s="85"/>
      <c r="IOS16" s="85"/>
      <c r="IOT16" s="85"/>
      <c r="IOU16" s="85"/>
      <c r="IOV16" s="85"/>
      <c r="IOW16" s="85"/>
      <c r="IOX16" s="85"/>
      <c r="IOY16" s="85"/>
      <c r="IOZ16" s="85"/>
      <c r="IPA16" s="85"/>
      <c r="IPB16" s="85"/>
      <c r="IPC16" s="85"/>
      <c r="IPD16" s="85"/>
      <c r="IPE16" s="85"/>
      <c r="IPF16" s="85"/>
      <c r="IPG16" s="85"/>
      <c r="IPH16" s="85"/>
      <c r="IPI16" s="85"/>
      <c r="IPJ16" s="85"/>
      <c r="IPK16" s="85"/>
      <c r="IPL16" s="85"/>
      <c r="IPM16" s="85"/>
      <c r="IPN16" s="85"/>
      <c r="IPO16" s="85"/>
      <c r="IPP16" s="85"/>
      <c r="IPQ16" s="85"/>
      <c r="IPR16" s="85"/>
      <c r="IPS16" s="85"/>
      <c r="IPT16" s="85"/>
      <c r="IPU16" s="85"/>
      <c r="IPV16" s="85"/>
      <c r="IPW16" s="85"/>
      <c r="IPX16" s="85"/>
      <c r="IPY16" s="85"/>
      <c r="IPZ16" s="85"/>
      <c r="IQA16" s="85"/>
      <c r="IQB16" s="85"/>
      <c r="IQC16" s="85"/>
      <c r="IQD16" s="85"/>
      <c r="IQE16" s="85"/>
      <c r="IQF16" s="85"/>
      <c r="IQG16" s="85"/>
      <c r="IQH16" s="85"/>
      <c r="IQI16" s="85"/>
      <c r="IQJ16" s="85"/>
      <c r="IQK16" s="85"/>
      <c r="IQL16" s="85"/>
      <c r="IQM16" s="85"/>
      <c r="IQN16" s="85"/>
      <c r="IQO16" s="85"/>
      <c r="IQP16" s="85"/>
      <c r="IQQ16" s="85"/>
      <c r="IQR16" s="85"/>
      <c r="IQS16" s="85"/>
      <c r="IQT16" s="85"/>
      <c r="IQU16" s="85"/>
      <c r="IQV16" s="85"/>
      <c r="IQW16" s="85"/>
      <c r="IQX16" s="85"/>
      <c r="IQY16" s="85"/>
      <c r="IQZ16" s="85"/>
      <c r="IRA16" s="85"/>
      <c r="IRB16" s="85"/>
      <c r="IRC16" s="85"/>
      <c r="IRD16" s="85"/>
      <c r="IRE16" s="85"/>
      <c r="IRF16" s="85"/>
      <c r="IRG16" s="85"/>
      <c r="IRH16" s="85"/>
      <c r="IRI16" s="85"/>
      <c r="IRJ16" s="85"/>
      <c r="IRK16" s="85"/>
      <c r="IRL16" s="85"/>
      <c r="IRM16" s="85"/>
      <c r="IRN16" s="85"/>
      <c r="IRO16" s="85"/>
      <c r="IRP16" s="85"/>
      <c r="IRQ16" s="85"/>
      <c r="IRR16" s="85"/>
      <c r="IRS16" s="85"/>
      <c r="IRT16" s="85"/>
      <c r="IRU16" s="85"/>
      <c r="IRV16" s="85"/>
      <c r="IRW16" s="85"/>
      <c r="IRX16" s="85"/>
      <c r="IRY16" s="85"/>
      <c r="IRZ16" s="85"/>
      <c r="ISA16" s="85"/>
      <c r="ISB16" s="85"/>
      <c r="ISC16" s="85"/>
      <c r="ISD16" s="85"/>
      <c r="ISE16" s="85"/>
      <c r="ISF16" s="85"/>
      <c r="ISG16" s="85"/>
      <c r="ISH16" s="85"/>
      <c r="ISI16" s="85"/>
      <c r="ISJ16" s="85"/>
      <c r="ISK16" s="85"/>
      <c r="ISL16" s="85"/>
      <c r="ISM16" s="85"/>
      <c r="ISN16" s="85"/>
      <c r="ISO16" s="85"/>
      <c r="ISP16" s="85"/>
      <c r="ISQ16" s="85"/>
      <c r="ISR16" s="85"/>
      <c r="ISS16" s="85"/>
      <c r="IST16" s="85"/>
      <c r="ISU16" s="85"/>
      <c r="ISV16" s="85"/>
      <c r="ISW16" s="85"/>
      <c r="ISX16" s="85"/>
      <c r="ISY16" s="85"/>
      <c r="ISZ16" s="85"/>
      <c r="ITA16" s="85"/>
      <c r="ITB16" s="85"/>
      <c r="ITC16" s="85"/>
      <c r="ITD16" s="85"/>
      <c r="ITE16" s="85"/>
      <c r="ITF16" s="85"/>
      <c r="ITG16" s="85"/>
      <c r="ITH16" s="85"/>
      <c r="ITI16" s="85"/>
      <c r="ITJ16" s="85"/>
      <c r="ITK16" s="85"/>
      <c r="ITL16" s="85"/>
      <c r="ITM16" s="85"/>
      <c r="ITN16" s="85"/>
      <c r="ITO16" s="85"/>
      <c r="ITP16" s="85"/>
      <c r="ITQ16" s="85"/>
      <c r="ITR16" s="85"/>
      <c r="ITS16" s="85"/>
      <c r="ITT16" s="85"/>
      <c r="ITU16" s="85"/>
      <c r="ITV16" s="85"/>
      <c r="ITW16" s="85"/>
      <c r="ITX16" s="85"/>
      <c r="ITY16" s="85"/>
      <c r="ITZ16" s="85"/>
      <c r="IUA16" s="85"/>
      <c r="IUB16" s="85"/>
      <c r="IUC16" s="85"/>
      <c r="IUD16" s="85"/>
      <c r="IUE16" s="85"/>
      <c r="IUF16" s="85"/>
      <c r="IUG16" s="85"/>
      <c r="IUH16" s="85"/>
      <c r="IUI16" s="85"/>
      <c r="IUJ16" s="85"/>
      <c r="IUK16" s="85"/>
      <c r="IUL16" s="85"/>
      <c r="IUM16" s="85"/>
      <c r="IUN16" s="85"/>
      <c r="IUO16" s="85"/>
      <c r="IUP16" s="85"/>
      <c r="IUQ16" s="85"/>
      <c r="IUR16" s="85"/>
      <c r="IUS16" s="85"/>
      <c r="IUT16" s="85"/>
      <c r="IUU16" s="85"/>
      <c r="IUV16" s="85"/>
      <c r="IUW16" s="85"/>
      <c r="IUX16" s="85"/>
      <c r="IUY16" s="85"/>
      <c r="IUZ16" s="85"/>
      <c r="IVA16" s="85"/>
      <c r="IVB16" s="85"/>
      <c r="IVC16" s="85"/>
      <c r="IVD16" s="85"/>
      <c r="IVE16" s="85"/>
      <c r="IVF16" s="85"/>
      <c r="IVG16" s="85"/>
      <c r="IVH16" s="85"/>
      <c r="IVI16" s="85"/>
      <c r="IVJ16" s="85"/>
      <c r="IVK16" s="85"/>
      <c r="IVL16" s="85"/>
      <c r="IVM16" s="85"/>
      <c r="IVN16" s="85"/>
      <c r="IVO16" s="85"/>
      <c r="IVP16" s="85"/>
      <c r="IVQ16" s="85"/>
      <c r="IVR16" s="85"/>
      <c r="IVS16" s="85"/>
      <c r="IVT16" s="85"/>
      <c r="IVU16" s="85"/>
      <c r="IVV16" s="85"/>
      <c r="IVW16" s="85"/>
      <c r="IVX16" s="85"/>
      <c r="IVY16" s="85"/>
      <c r="IVZ16" s="85"/>
      <c r="IWA16" s="85"/>
      <c r="IWB16" s="85"/>
      <c r="IWC16" s="85"/>
      <c r="IWD16" s="85"/>
      <c r="IWE16" s="85"/>
      <c r="IWF16" s="85"/>
      <c r="IWG16" s="85"/>
      <c r="IWH16" s="85"/>
      <c r="IWI16" s="85"/>
      <c r="IWJ16" s="85"/>
      <c r="IWK16" s="85"/>
      <c r="IWL16" s="85"/>
      <c r="IWM16" s="85"/>
      <c r="IWN16" s="85"/>
      <c r="IWO16" s="85"/>
      <c r="IWP16" s="85"/>
      <c r="IWQ16" s="85"/>
      <c r="IWR16" s="85"/>
      <c r="IWS16" s="85"/>
      <c r="IWT16" s="85"/>
      <c r="IWU16" s="85"/>
      <c r="IWV16" s="85"/>
      <c r="IWW16" s="85"/>
      <c r="IWX16" s="85"/>
      <c r="IWY16" s="85"/>
      <c r="IWZ16" s="85"/>
      <c r="IXA16" s="85"/>
      <c r="IXB16" s="85"/>
      <c r="IXC16" s="85"/>
      <c r="IXD16" s="85"/>
      <c r="IXE16" s="85"/>
      <c r="IXF16" s="85"/>
      <c r="IXG16" s="85"/>
      <c r="IXH16" s="85"/>
      <c r="IXI16" s="85"/>
      <c r="IXJ16" s="85"/>
      <c r="IXK16" s="85"/>
      <c r="IXL16" s="85"/>
      <c r="IXM16" s="85"/>
      <c r="IXN16" s="85"/>
      <c r="IXO16" s="85"/>
      <c r="IXP16" s="85"/>
      <c r="IXQ16" s="85"/>
      <c r="IXR16" s="85"/>
      <c r="IXS16" s="85"/>
      <c r="IXT16" s="85"/>
      <c r="IXU16" s="85"/>
      <c r="IXV16" s="85"/>
      <c r="IXW16" s="85"/>
      <c r="IXX16" s="85"/>
      <c r="IXY16" s="85"/>
      <c r="IXZ16" s="85"/>
      <c r="IYA16" s="85"/>
      <c r="IYB16" s="85"/>
      <c r="IYC16" s="85"/>
      <c r="IYD16" s="85"/>
      <c r="IYE16" s="85"/>
      <c r="IYF16" s="85"/>
      <c r="IYG16" s="85"/>
      <c r="IYH16" s="85"/>
      <c r="IYI16" s="85"/>
      <c r="IYJ16" s="85"/>
      <c r="IYK16" s="85"/>
      <c r="IYL16" s="85"/>
      <c r="IYM16" s="85"/>
      <c r="IYN16" s="85"/>
      <c r="IYO16" s="85"/>
      <c r="IYP16" s="85"/>
      <c r="IYQ16" s="85"/>
      <c r="IYR16" s="85"/>
      <c r="IYS16" s="85"/>
      <c r="IYT16" s="85"/>
      <c r="IYU16" s="85"/>
      <c r="IYV16" s="85"/>
      <c r="IYW16" s="85"/>
      <c r="IYX16" s="85"/>
      <c r="IYY16" s="85"/>
      <c r="IYZ16" s="85"/>
      <c r="IZA16" s="85"/>
      <c r="IZB16" s="85"/>
      <c r="IZC16" s="85"/>
      <c r="IZD16" s="85"/>
      <c r="IZE16" s="85"/>
      <c r="IZF16" s="85"/>
      <c r="IZG16" s="85"/>
      <c r="IZH16" s="85"/>
      <c r="IZI16" s="85"/>
      <c r="IZJ16" s="85"/>
      <c r="IZK16" s="85"/>
      <c r="IZL16" s="85"/>
      <c r="IZM16" s="85"/>
      <c r="IZN16" s="85"/>
      <c r="IZO16" s="85"/>
      <c r="IZP16" s="85"/>
      <c r="IZQ16" s="85"/>
      <c r="IZR16" s="85"/>
      <c r="IZS16" s="85"/>
      <c r="IZT16" s="85"/>
      <c r="IZU16" s="85"/>
      <c r="IZV16" s="85"/>
      <c r="IZW16" s="85"/>
      <c r="IZX16" s="85"/>
      <c r="IZY16" s="85"/>
      <c r="IZZ16" s="85"/>
      <c r="JAA16" s="85"/>
      <c r="JAB16" s="85"/>
      <c r="JAC16" s="85"/>
      <c r="JAD16" s="85"/>
      <c r="JAE16" s="85"/>
      <c r="JAF16" s="85"/>
      <c r="JAG16" s="85"/>
      <c r="JAH16" s="85"/>
      <c r="JAI16" s="85"/>
      <c r="JAJ16" s="85"/>
      <c r="JAK16" s="85"/>
      <c r="JAL16" s="85"/>
      <c r="JAM16" s="85"/>
      <c r="JAN16" s="85"/>
      <c r="JAO16" s="85"/>
      <c r="JAP16" s="85"/>
      <c r="JAQ16" s="85"/>
      <c r="JAR16" s="85"/>
      <c r="JAS16" s="85"/>
      <c r="JAT16" s="85"/>
      <c r="JAU16" s="85"/>
      <c r="JAV16" s="85"/>
      <c r="JAW16" s="85"/>
      <c r="JAX16" s="85"/>
      <c r="JAY16" s="85"/>
      <c r="JAZ16" s="85"/>
      <c r="JBA16" s="85"/>
      <c r="JBB16" s="85"/>
      <c r="JBC16" s="85"/>
      <c r="JBD16" s="85"/>
      <c r="JBE16" s="85"/>
      <c r="JBF16" s="85"/>
      <c r="JBG16" s="85"/>
      <c r="JBH16" s="85"/>
      <c r="JBI16" s="85"/>
      <c r="JBJ16" s="85"/>
      <c r="JBK16" s="85"/>
      <c r="JBL16" s="85"/>
      <c r="JBM16" s="85"/>
      <c r="JBN16" s="85"/>
      <c r="JBO16" s="85"/>
      <c r="JBP16" s="85"/>
      <c r="JBQ16" s="85"/>
      <c r="JBR16" s="85"/>
      <c r="JBS16" s="85"/>
      <c r="JBT16" s="85"/>
      <c r="JBU16" s="85"/>
      <c r="JBV16" s="85"/>
      <c r="JBW16" s="85"/>
      <c r="JBX16" s="85"/>
      <c r="JBY16" s="85"/>
      <c r="JBZ16" s="85"/>
      <c r="JCA16" s="85"/>
      <c r="JCB16" s="85"/>
      <c r="JCC16" s="85"/>
      <c r="JCD16" s="85"/>
      <c r="JCE16" s="85"/>
      <c r="JCF16" s="85"/>
      <c r="JCG16" s="85"/>
      <c r="JCH16" s="85"/>
      <c r="JCI16" s="85"/>
      <c r="JCJ16" s="85"/>
      <c r="JCK16" s="85"/>
      <c r="JCL16" s="85"/>
      <c r="JCM16" s="85"/>
      <c r="JCN16" s="85"/>
      <c r="JCO16" s="85"/>
      <c r="JCP16" s="85"/>
      <c r="JCQ16" s="85"/>
      <c r="JCR16" s="85"/>
      <c r="JCS16" s="85"/>
      <c r="JCT16" s="85"/>
      <c r="JCU16" s="85"/>
      <c r="JCV16" s="85"/>
      <c r="JCW16" s="85"/>
      <c r="JCX16" s="85"/>
      <c r="JCY16" s="85"/>
      <c r="JCZ16" s="85"/>
      <c r="JDA16" s="85"/>
      <c r="JDB16" s="85"/>
      <c r="JDC16" s="85"/>
      <c r="JDD16" s="85"/>
      <c r="JDE16" s="85"/>
      <c r="JDF16" s="85"/>
      <c r="JDG16" s="85"/>
      <c r="JDH16" s="85"/>
      <c r="JDI16" s="85"/>
      <c r="JDJ16" s="85"/>
      <c r="JDK16" s="85"/>
      <c r="JDL16" s="85"/>
      <c r="JDM16" s="85"/>
      <c r="JDN16" s="85"/>
      <c r="JDO16" s="85"/>
      <c r="JDP16" s="85"/>
      <c r="JDQ16" s="85"/>
      <c r="JDR16" s="85"/>
      <c r="JDS16" s="85"/>
      <c r="JDT16" s="85"/>
      <c r="JDU16" s="85"/>
      <c r="JDV16" s="85"/>
      <c r="JDW16" s="85"/>
      <c r="JDX16" s="85"/>
      <c r="JDY16" s="85"/>
      <c r="JDZ16" s="85"/>
      <c r="JEA16" s="85"/>
      <c r="JEB16" s="85"/>
      <c r="JEC16" s="85"/>
      <c r="JED16" s="85"/>
      <c r="JEE16" s="85"/>
      <c r="JEF16" s="85"/>
      <c r="JEG16" s="85"/>
      <c r="JEH16" s="85"/>
      <c r="JEI16" s="85"/>
      <c r="JEJ16" s="85"/>
      <c r="JEK16" s="85"/>
      <c r="JEL16" s="85"/>
      <c r="JEM16" s="85"/>
      <c r="JEN16" s="85"/>
      <c r="JEO16" s="85"/>
      <c r="JEP16" s="85"/>
      <c r="JEQ16" s="85"/>
      <c r="JER16" s="85"/>
      <c r="JES16" s="85"/>
      <c r="JET16" s="85"/>
      <c r="JEU16" s="85"/>
      <c r="JEV16" s="85"/>
      <c r="JEW16" s="85"/>
      <c r="JEX16" s="85"/>
      <c r="JEY16" s="85"/>
      <c r="JEZ16" s="85"/>
      <c r="JFA16" s="85"/>
      <c r="JFB16" s="85"/>
      <c r="JFC16" s="85"/>
      <c r="JFD16" s="85"/>
      <c r="JFE16" s="85"/>
      <c r="JFF16" s="85"/>
      <c r="JFG16" s="85"/>
      <c r="JFH16" s="85"/>
      <c r="JFI16" s="85"/>
      <c r="JFJ16" s="85"/>
      <c r="JFK16" s="85"/>
      <c r="JFL16" s="85"/>
      <c r="JFM16" s="85"/>
      <c r="JFN16" s="85"/>
      <c r="JFO16" s="85"/>
      <c r="JFP16" s="85"/>
      <c r="JFQ16" s="85"/>
      <c r="JFR16" s="85"/>
      <c r="JFS16" s="85"/>
      <c r="JFT16" s="85"/>
      <c r="JFU16" s="85"/>
      <c r="JFV16" s="85"/>
      <c r="JFW16" s="85"/>
      <c r="JFX16" s="85"/>
      <c r="JFY16" s="85"/>
      <c r="JFZ16" s="85"/>
      <c r="JGA16" s="85"/>
      <c r="JGB16" s="85"/>
      <c r="JGC16" s="85"/>
      <c r="JGD16" s="85"/>
      <c r="JGE16" s="85"/>
      <c r="JGF16" s="85"/>
      <c r="JGG16" s="85"/>
      <c r="JGH16" s="85"/>
      <c r="JGI16" s="85"/>
      <c r="JGJ16" s="85"/>
      <c r="JGK16" s="85"/>
      <c r="JGL16" s="85"/>
      <c r="JGM16" s="85"/>
      <c r="JGN16" s="85"/>
      <c r="JGO16" s="85"/>
      <c r="JGP16" s="85"/>
      <c r="JGQ16" s="85"/>
      <c r="JGR16" s="85"/>
      <c r="JGS16" s="85"/>
      <c r="JGT16" s="85"/>
      <c r="JGU16" s="85"/>
      <c r="JGV16" s="85"/>
      <c r="JGW16" s="85"/>
      <c r="JGX16" s="85"/>
      <c r="JGY16" s="85"/>
      <c r="JGZ16" s="85"/>
      <c r="JHA16" s="85"/>
      <c r="JHB16" s="85"/>
      <c r="JHC16" s="85"/>
      <c r="JHD16" s="85"/>
      <c r="JHE16" s="85"/>
      <c r="JHF16" s="85"/>
      <c r="JHG16" s="85"/>
      <c r="JHH16" s="85"/>
      <c r="JHI16" s="85"/>
      <c r="JHJ16" s="85"/>
      <c r="JHK16" s="85"/>
      <c r="JHL16" s="85"/>
      <c r="JHM16" s="85"/>
      <c r="JHN16" s="85"/>
      <c r="JHO16" s="85"/>
      <c r="JHP16" s="85"/>
      <c r="JHQ16" s="85"/>
      <c r="JHR16" s="85"/>
      <c r="JHS16" s="85"/>
      <c r="JHT16" s="85"/>
      <c r="JHU16" s="85"/>
      <c r="JHV16" s="85"/>
      <c r="JHW16" s="85"/>
      <c r="JHX16" s="85"/>
      <c r="JHY16" s="85"/>
      <c r="JHZ16" s="85"/>
      <c r="JIA16" s="85"/>
      <c r="JIB16" s="85"/>
      <c r="JIC16" s="85"/>
      <c r="JID16" s="85"/>
      <c r="JIE16" s="85"/>
      <c r="JIF16" s="85"/>
      <c r="JIG16" s="85"/>
      <c r="JIH16" s="85"/>
      <c r="JII16" s="85"/>
      <c r="JIJ16" s="85"/>
      <c r="JIK16" s="85"/>
      <c r="JIL16" s="85"/>
      <c r="JIM16" s="85"/>
      <c r="JIN16" s="85"/>
      <c r="JIO16" s="85"/>
      <c r="JIP16" s="85"/>
      <c r="JIQ16" s="85"/>
      <c r="JIR16" s="85"/>
      <c r="JIS16" s="85"/>
      <c r="JIT16" s="85"/>
      <c r="JIU16" s="85"/>
      <c r="JIV16" s="85"/>
      <c r="JIW16" s="85"/>
      <c r="JIX16" s="85"/>
      <c r="JIY16" s="85"/>
      <c r="JIZ16" s="85"/>
      <c r="JJA16" s="85"/>
      <c r="JJB16" s="85"/>
      <c r="JJC16" s="85"/>
      <c r="JJD16" s="85"/>
      <c r="JJE16" s="85"/>
      <c r="JJF16" s="85"/>
      <c r="JJG16" s="85"/>
      <c r="JJH16" s="85"/>
      <c r="JJI16" s="85"/>
      <c r="JJJ16" s="85"/>
      <c r="JJK16" s="85"/>
      <c r="JJL16" s="85"/>
      <c r="JJM16" s="85"/>
      <c r="JJN16" s="85"/>
      <c r="JJO16" s="85"/>
      <c r="JJP16" s="85"/>
      <c r="JJQ16" s="85"/>
      <c r="JJR16" s="85"/>
      <c r="JJS16" s="85"/>
      <c r="JJT16" s="85"/>
      <c r="JJU16" s="85"/>
      <c r="JJV16" s="85"/>
      <c r="JJW16" s="85"/>
      <c r="JJX16" s="85"/>
      <c r="JJY16" s="85"/>
      <c r="JJZ16" s="85"/>
      <c r="JKA16" s="85"/>
      <c r="JKB16" s="85"/>
      <c r="JKC16" s="85"/>
      <c r="JKD16" s="85"/>
      <c r="JKE16" s="85"/>
      <c r="JKF16" s="85"/>
      <c r="JKG16" s="85"/>
      <c r="JKH16" s="85"/>
      <c r="JKI16" s="85"/>
      <c r="JKJ16" s="85"/>
      <c r="JKK16" s="85"/>
      <c r="JKL16" s="85"/>
      <c r="JKM16" s="85"/>
      <c r="JKN16" s="85"/>
      <c r="JKO16" s="85"/>
      <c r="JKP16" s="85"/>
      <c r="JKQ16" s="85"/>
      <c r="JKR16" s="85"/>
      <c r="JKS16" s="85"/>
      <c r="JKT16" s="85"/>
      <c r="JKU16" s="85"/>
      <c r="JKV16" s="85"/>
      <c r="JKW16" s="85"/>
      <c r="JKX16" s="85"/>
      <c r="JKY16" s="85"/>
      <c r="JKZ16" s="85"/>
      <c r="JLA16" s="85"/>
      <c r="JLB16" s="85"/>
      <c r="JLC16" s="85"/>
      <c r="JLD16" s="85"/>
      <c r="JLE16" s="85"/>
      <c r="JLF16" s="85"/>
      <c r="JLG16" s="85"/>
      <c r="JLH16" s="85"/>
      <c r="JLI16" s="85"/>
      <c r="JLJ16" s="85"/>
      <c r="JLK16" s="85"/>
      <c r="JLL16" s="85"/>
      <c r="JLM16" s="85"/>
      <c r="JLN16" s="85"/>
      <c r="JLO16" s="85"/>
      <c r="JLP16" s="85"/>
      <c r="JLQ16" s="85"/>
      <c r="JLR16" s="85"/>
      <c r="JLS16" s="85"/>
      <c r="JLT16" s="85"/>
      <c r="JLU16" s="85"/>
      <c r="JLV16" s="85"/>
      <c r="JLW16" s="85"/>
      <c r="JLX16" s="85"/>
      <c r="JLY16" s="85"/>
      <c r="JLZ16" s="85"/>
      <c r="JMA16" s="85"/>
      <c r="JMB16" s="85"/>
      <c r="JMC16" s="85"/>
      <c r="JMD16" s="85"/>
      <c r="JME16" s="85"/>
      <c r="JMF16" s="85"/>
      <c r="JMG16" s="85"/>
      <c r="JMH16" s="85"/>
      <c r="JMI16" s="85"/>
      <c r="JMJ16" s="85"/>
      <c r="JMK16" s="85"/>
      <c r="JML16" s="85"/>
      <c r="JMM16" s="85"/>
      <c r="JMN16" s="85"/>
      <c r="JMO16" s="85"/>
      <c r="JMP16" s="85"/>
      <c r="JMQ16" s="85"/>
      <c r="JMR16" s="85"/>
      <c r="JMS16" s="85"/>
      <c r="JMT16" s="85"/>
      <c r="JMU16" s="85"/>
      <c r="JMV16" s="85"/>
      <c r="JMW16" s="85"/>
      <c r="JMX16" s="85"/>
      <c r="JMY16" s="85"/>
      <c r="JMZ16" s="85"/>
      <c r="JNA16" s="85"/>
      <c r="JNB16" s="85"/>
      <c r="JNC16" s="85"/>
      <c r="JND16" s="85"/>
      <c r="JNE16" s="85"/>
      <c r="JNF16" s="85"/>
      <c r="JNG16" s="85"/>
      <c r="JNH16" s="85"/>
      <c r="JNI16" s="85"/>
      <c r="JNJ16" s="85"/>
      <c r="JNK16" s="85"/>
      <c r="JNL16" s="85"/>
      <c r="JNM16" s="85"/>
      <c r="JNN16" s="85"/>
      <c r="JNO16" s="85"/>
      <c r="JNP16" s="85"/>
      <c r="JNQ16" s="85"/>
      <c r="JNR16" s="85"/>
      <c r="JNS16" s="85"/>
      <c r="JNT16" s="85"/>
      <c r="JNU16" s="85"/>
      <c r="JNV16" s="85"/>
      <c r="JNW16" s="85"/>
      <c r="JNX16" s="85"/>
      <c r="JNY16" s="85"/>
      <c r="JNZ16" s="85"/>
      <c r="JOA16" s="85"/>
      <c r="JOB16" s="85"/>
      <c r="JOC16" s="85"/>
      <c r="JOD16" s="85"/>
      <c r="JOE16" s="85"/>
      <c r="JOF16" s="85"/>
      <c r="JOG16" s="85"/>
      <c r="JOH16" s="85"/>
      <c r="JOI16" s="85"/>
      <c r="JOJ16" s="85"/>
      <c r="JOK16" s="85"/>
      <c r="JOL16" s="85"/>
      <c r="JOM16" s="85"/>
      <c r="JON16" s="85"/>
      <c r="JOO16" s="85"/>
      <c r="JOP16" s="85"/>
      <c r="JOQ16" s="85"/>
      <c r="JOR16" s="85"/>
      <c r="JOS16" s="85"/>
      <c r="JOT16" s="85"/>
      <c r="JOU16" s="85"/>
      <c r="JOV16" s="85"/>
      <c r="JOW16" s="85"/>
      <c r="JOX16" s="85"/>
      <c r="JOY16" s="85"/>
      <c r="JOZ16" s="85"/>
      <c r="JPA16" s="85"/>
      <c r="JPB16" s="85"/>
      <c r="JPC16" s="85"/>
      <c r="JPD16" s="85"/>
      <c r="JPE16" s="85"/>
      <c r="JPF16" s="85"/>
      <c r="JPG16" s="85"/>
      <c r="JPH16" s="85"/>
      <c r="JPI16" s="85"/>
      <c r="JPJ16" s="85"/>
      <c r="JPK16" s="85"/>
      <c r="JPL16" s="85"/>
      <c r="JPM16" s="85"/>
      <c r="JPN16" s="85"/>
      <c r="JPO16" s="85"/>
      <c r="JPP16" s="85"/>
      <c r="JPQ16" s="85"/>
      <c r="JPR16" s="85"/>
      <c r="JPS16" s="85"/>
      <c r="JPT16" s="85"/>
      <c r="JPU16" s="85"/>
      <c r="JPV16" s="85"/>
      <c r="JPW16" s="85"/>
      <c r="JPX16" s="85"/>
      <c r="JPY16" s="85"/>
      <c r="JPZ16" s="85"/>
      <c r="JQA16" s="85"/>
      <c r="JQB16" s="85"/>
      <c r="JQC16" s="85"/>
      <c r="JQD16" s="85"/>
      <c r="JQE16" s="85"/>
      <c r="JQF16" s="85"/>
      <c r="JQG16" s="85"/>
      <c r="JQH16" s="85"/>
      <c r="JQI16" s="85"/>
      <c r="JQJ16" s="85"/>
      <c r="JQK16" s="85"/>
      <c r="JQL16" s="85"/>
      <c r="JQM16" s="85"/>
      <c r="JQN16" s="85"/>
      <c r="JQO16" s="85"/>
      <c r="JQP16" s="85"/>
      <c r="JQQ16" s="85"/>
      <c r="JQR16" s="85"/>
      <c r="JQS16" s="85"/>
      <c r="JQT16" s="85"/>
      <c r="JQU16" s="85"/>
      <c r="JQV16" s="85"/>
      <c r="JQW16" s="85"/>
      <c r="JQX16" s="85"/>
      <c r="JQY16" s="85"/>
      <c r="JQZ16" s="85"/>
      <c r="JRA16" s="85"/>
      <c r="JRB16" s="85"/>
      <c r="JRC16" s="85"/>
      <c r="JRD16" s="85"/>
      <c r="JRE16" s="85"/>
      <c r="JRF16" s="85"/>
      <c r="JRG16" s="85"/>
      <c r="JRH16" s="85"/>
      <c r="JRI16" s="85"/>
      <c r="JRJ16" s="85"/>
      <c r="JRK16" s="85"/>
      <c r="JRL16" s="85"/>
      <c r="JRM16" s="85"/>
      <c r="JRN16" s="85"/>
      <c r="JRO16" s="85"/>
      <c r="JRP16" s="85"/>
      <c r="JRQ16" s="85"/>
      <c r="JRR16" s="85"/>
      <c r="JRS16" s="85"/>
      <c r="JRT16" s="85"/>
      <c r="JRU16" s="85"/>
      <c r="JRV16" s="85"/>
      <c r="JRW16" s="85"/>
      <c r="JRX16" s="85"/>
      <c r="JRY16" s="85"/>
      <c r="JRZ16" s="85"/>
      <c r="JSA16" s="85"/>
      <c r="JSB16" s="85"/>
      <c r="JSC16" s="85"/>
      <c r="JSD16" s="85"/>
      <c r="JSE16" s="85"/>
      <c r="JSF16" s="85"/>
      <c r="JSG16" s="85"/>
      <c r="JSH16" s="85"/>
      <c r="JSI16" s="85"/>
      <c r="JSJ16" s="85"/>
      <c r="JSK16" s="85"/>
      <c r="JSL16" s="85"/>
      <c r="JSM16" s="85"/>
      <c r="JSN16" s="85"/>
      <c r="JSO16" s="85"/>
      <c r="JSP16" s="85"/>
      <c r="JSQ16" s="85"/>
      <c r="JSR16" s="85"/>
      <c r="JSS16" s="85"/>
      <c r="JST16" s="85"/>
      <c r="JSU16" s="85"/>
      <c r="JSV16" s="85"/>
      <c r="JSW16" s="85"/>
      <c r="JSX16" s="85"/>
      <c r="JSY16" s="85"/>
      <c r="JSZ16" s="85"/>
      <c r="JTA16" s="85"/>
      <c r="JTB16" s="85"/>
      <c r="JTC16" s="85"/>
      <c r="JTD16" s="85"/>
      <c r="JTE16" s="85"/>
      <c r="JTF16" s="85"/>
      <c r="JTG16" s="85"/>
      <c r="JTH16" s="85"/>
      <c r="JTI16" s="85"/>
      <c r="JTJ16" s="85"/>
      <c r="JTK16" s="85"/>
      <c r="JTL16" s="85"/>
      <c r="JTM16" s="85"/>
      <c r="JTN16" s="85"/>
      <c r="JTO16" s="85"/>
      <c r="JTP16" s="85"/>
      <c r="JTQ16" s="85"/>
      <c r="JTR16" s="85"/>
      <c r="JTS16" s="85"/>
      <c r="JTT16" s="85"/>
      <c r="JTU16" s="85"/>
      <c r="JTV16" s="85"/>
      <c r="JTW16" s="85"/>
      <c r="JTX16" s="85"/>
      <c r="JTY16" s="85"/>
      <c r="JTZ16" s="85"/>
      <c r="JUA16" s="85"/>
      <c r="JUB16" s="85"/>
      <c r="JUC16" s="85"/>
      <c r="JUD16" s="85"/>
      <c r="JUE16" s="85"/>
      <c r="JUF16" s="85"/>
      <c r="JUG16" s="85"/>
      <c r="JUH16" s="85"/>
      <c r="JUI16" s="85"/>
      <c r="JUJ16" s="85"/>
      <c r="JUK16" s="85"/>
      <c r="JUL16" s="85"/>
      <c r="JUM16" s="85"/>
      <c r="JUN16" s="85"/>
      <c r="JUO16" s="85"/>
      <c r="JUP16" s="85"/>
      <c r="JUQ16" s="85"/>
      <c r="JUR16" s="85"/>
      <c r="JUS16" s="85"/>
      <c r="JUT16" s="85"/>
      <c r="JUU16" s="85"/>
      <c r="JUV16" s="85"/>
      <c r="JUW16" s="85"/>
      <c r="JUX16" s="85"/>
      <c r="JUY16" s="85"/>
      <c r="JUZ16" s="85"/>
      <c r="JVA16" s="85"/>
      <c r="JVB16" s="85"/>
      <c r="JVC16" s="85"/>
      <c r="JVD16" s="85"/>
      <c r="JVE16" s="85"/>
      <c r="JVF16" s="85"/>
      <c r="JVG16" s="85"/>
      <c r="JVH16" s="85"/>
      <c r="JVI16" s="85"/>
      <c r="JVJ16" s="85"/>
      <c r="JVK16" s="85"/>
      <c r="JVL16" s="85"/>
      <c r="JVM16" s="85"/>
      <c r="JVN16" s="85"/>
      <c r="JVO16" s="85"/>
      <c r="JVP16" s="85"/>
      <c r="JVQ16" s="85"/>
      <c r="JVR16" s="85"/>
      <c r="JVS16" s="85"/>
      <c r="JVT16" s="85"/>
      <c r="JVU16" s="85"/>
      <c r="JVV16" s="85"/>
      <c r="JVW16" s="85"/>
      <c r="JVX16" s="85"/>
      <c r="JVY16" s="85"/>
      <c r="JVZ16" s="85"/>
      <c r="JWA16" s="85"/>
      <c r="JWB16" s="85"/>
      <c r="JWC16" s="85"/>
      <c r="JWD16" s="85"/>
      <c r="JWE16" s="85"/>
      <c r="JWF16" s="85"/>
      <c r="JWG16" s="85"/>
      <c r="JWH16" s="85"/>
      <c r="JWI16" s="85"/>
      <c r="JWJ16" s="85"/>
      <c r="JWK16" s="85"/>
      <c r="JWL16" s="85"/>
      <c r="JWM16" s="85"/>
      <c r="JWN16" s="85"/>
      <c r="JWO16" s="85"/>
      <c r="JWP16" s="85"/>
      <c r="JWQ16" s="85"/>
      <c r="JWR16" s="85"/>
      <c r="JWS16" s="85"/>
      <c r="JWT16" s="85"/>
      <c r="JWU16" s="85"/>
      <c r="JWV16" s="85"/>
      <c r="JWW16" s="85"/>
      <c r="JWX16" s="85"/>
      <c r="JWY16" s="85"/>
      <c r="JWZ16" s="85"/>
      <c r="JXA16" s="85"/>
      <c r="JXB16" s="85"/>
      <c r="JXC16" s="85"/>
      <c r="JXD16" s="85"/>
      <c r="JXE16" s="85"/>
      <c r="JXF16" s="85"/>
      <c r="JXG16" s="85"/>
      <c r="JXH16" s="85"/>
      <c r="JXI16" s="85"/>
      <c r="JXJ16" s="85"/>
      <c r="JXK16" s="85"/>
      <c r="JXL16" s="85"/>
      <c r="JXM16" s="85"/>
      <c r="JXN16" s="85"/>
      <c r="JXO16" s="85"/>
      <c r="JXP16" s="85"/>
      <c r="JXQ16" s="85"/>
      <c r="JXR16" s="85"/>
      <c r="JXS16" s="85"/>
      <c r="JXT16" s="85"/>
      <c r="JXU16" s="85"/>
      <c r="JXV16" s="85"/>
      <c r="JXW16" s="85"/>
      <c r="JXX16" s="85"/>
      <c r="JXY16" s="85"/>
      <c r="JXZ16" s="85"/>
      <c r="JYA16" s="85"/>
      <c r="JYB16" s="85"/>
      <c r="JYC16" s="85"/>
      <c r="JYD16" s="85"/>
      <c r="JYE16" s="85"/>
      <c r="JYF16" s="85"/>
      <c r="JYG16" s="85"/>
      <c r="JYH16" s="85"/>
      <c r="JYI16" s="85"/>
      <c r="JYJ16" s="85"/>
      <c r="JYK16" s="85"/>
      <c r="JYL16" s="85"/>
      <c r="JYM16" s="85"/>
      <c r="JYN16" s="85"/>
      <c r="JYO16" s="85"/>
      <c r="JYP16" s="85"/>
      <c r="JYQ16" s="85"/>
      <c r="JYR16" s="85"/>
      <c r="JYS16" s="85"/>
      <c r="JYT16" s="85"/>
      <c r="JYU16" s="85"/>
      <c r="JYV16" s="85"/>
      <c r="JYW16" s="85"/>
      <c r="JYX16" s="85"/>
      <c r="JYY16" s="85"/>
      <c r="JYZ16" s="85"/>
      <c r="JZA16" s="85"/>
      <c r="JZB16" s="85"/>
      <c r="JZC16" s="85"/>
      <c r="JZD16" s="85"/>
      <c r="JZE16" s="85"/>
      <c r="JZF16" s="85"/>
      <c r="JZG16" s="85"/>
      <c r="JZH16" s="85"/>
      <c r="JZI16" s="85"/>
      <c r="JZJ16" s="85"/>
      <c r="JZK16" s="85"/>
      <c r="JZL16" s="85"/>
      <c r="JZM16" s="85"/>
      <c r="JZN16" s="85"/>
      <c r="JZO16" s="85"/>
      <c r="JZP16" s="85"/>
      <c r="JZQ16" s="85"/>
      <c r="JZR16" s="85"/>
      <c r="JZS16" s="85"/>
      <c r="JZT16" s="85"/>
      <c r="JZU16" s="85"/>
      <c r="JZV16" s="85"/>
      <c r="JZW16" s="85"/>
      <c r="JZX16" s="85"/>
      <c r="JZY16" s="85"/>
      <c r="JZZ16" s="85"/>
      <c r="KAA16" s="85"/>
      <c r="KAB16" s="85"/>
      <c r="KAC16" s="85"/>
      <c r="KAD16" s="85"/>
      <c r="KAE16" s="85"/>
      <c r="KAF16" s="85"/>
      <c r="KAG16" s="85"/>
      <c r="KAH16" s="85"/>
      <c r="KAI16" s="85"/>
      <c r="KAJ16" s="85"/>
      <c r="KAK16" s="85"/>
      <c r="KAL16" s="85"/>
      <c r="KAM16" s="85"/>
      <c r="KAN16" s="85"/>
      <c r="KAO16" s="85"/>
      <c r="KAP16" s="85"/>
      <c r="KAQ16" s="85"/>
      <c r="KAR16" s="85"/>
      <c r="KAS16" s="85"/>
      <c r="KAT16" s="85"/>
      <c r="KAU16" s="85"/>
      <c r="KAV16" s="85"/>
      <c r="KAW16" s="85"/>
      <c r="KAX16" s="85"/>
      <c r="KAY16" s="85"/>
      <c r="KAZ16" s="85"/>
      <c r="KBA16" s="85"/>
      <c r="KBB16" s="85"/>
      <c r="KBC16" s="85"/>
      <c r="KBD16" s="85"/>
      <c r="KBE16" s="85"/>
      <c r="KBF16" s="85"/>
      <c r="KBG16" s="85"/>
      <c r="KBH16" s="85"/>
      <c r="KBI16" s="85"/>
      <c r="KBJ16" s="85"/>
      <c r="KBK16" s="85"/>
      <c r="KBL16" s="85"/>
      <c r="KBM16" s="85"/>
      <c r="KBN16" s="85"/>
      <c r="KBO16" s="85"/>
      <c r="KBP16" s="85"/>
      <c r="KBQ16" s="85"/>
      <c r="KBR16" s="85"/>
      <c r="KBS16" s="85"/>
      <c r="KBT16" s="85"/>
      <c r="KBU16" s="85"/>
      <c r="KBV16" s="85"/>
      <c r="KBW16" s="85"/>
      <c r="KBX16" s="85"/>
      <c r="KBY16" s="85"/>
      <c r="KBZ16" s="85"/>
      <c r="KCA16" s="85"/>
      <c r="KCB16" s="85"/>
      <c r="KCC16" s="85"/>
      <c r="KCD16" s="85"/>
      <c r="KCE16" s="85"/>
      <c r="KCF16" s="85"/>
      <c r="KCG16" s="85"/>
      <c r="KCH16" s="85"/>
      <c r="KCI16" s="85"/>
      <c r="KCJ16" s="85"/>
      <c r="KCK16" s="85"/>
      <c r="KCL16" s="85"/>
      <c r="KCM16" s="85"/>
      <c r="KCN16" s="85"/>
      <c r="KCO16" s="85"/>
      <c r="KCP16" s="85"/>
      <c r="KCQ16" s="85"/>
      <c r="KCR16" s="85"/>
      <c r="KCS16" s="85"/>
      <c r="KCT16" s="85"/>
      <c r="KCU16" s="85"/>
      <c r="KCV16" s="85"/>
      <c r="KCW16" s="85"/>
      <c r="KCX16" s="85"/>
      <c r="KCY16" s="85"/>
      <c r="KCZ16" s="85"/>
      <c r="KDA16" s="85"/>
      <c r="KDB16" s="85"/>
      <c r="KDC16" s="85"/>
      <c r="KDD16" s="85"/>
      <c r="KDE16" s="85"/>
      <c r="KDF16" s="85"/>
      <c r="KDG16" s="85"/>
      <c r="KDH16" s="85"/>
      <c r="KDI16" s="85"/>
      <c r="KDJ16" s="85"/>
      <c r="KDK16" s="85"/>
      <c r="KDL16" s="85"/>
      <c r="KDM16" s="85"/>
      <c r="KDN16" s="85"/>
      <c r="KDO16" s="85"/>
      <c r="KDP16" s="85"/>
      <c r="KDQ16" s="85"/>
      <c r="KDR16" s="85"/>
      <c r="KDS16" s="85"/>
      <c r="KDT16" s="85"/>
      <c r="KDU16" s="85"/>
      <c r="KDV16" s="85"/>
      <c r="KDW16" s="85"/>
      <c r="KDX16" s="85"/>
      <c r="KDY16" s="85"/>
      <c r="KDZ16" s="85"/>
      <c r="KEA16" s="85"/>
      <c r="KEB16" s="85"/>
      <c r="KEC16" s="85"/>
      <c r="KED16" s="85"/>
      <c r="KEE16" s="85"/>
      <c r="KEF16" s="85"/>
      <c r="KEG16" s="85"/>
      <c r="KEH16" s="85"/>
      <c r="KEI16" s="85"/>
      <c r="KEJ16" s="85"/>
      <c r="KEK16" s="85"/>
      <c r="KEL16" s="85"/>
      <c r="KEM16" s="85"/>
      <c r="KEN16" s="85"/>
      <c r="KEO16" s="85"/>
      <c r="KEP16" s="85"/>
      <c r="KEQ16" s="85"/>
      <c r="KER16" s="85"/>
      <c r="KES16" s="85"/>
      <c r="KET16" s="85"/>
      <c r="KEU16" s="85"/>
      <c r="KEV16" s="85"/>
      <c r="KEW16" s="85"/>
      <c r="KEX16" s="85"/>
      <c r="KEY16" s="85"/>
      <c r="KEZ16" s="85"/>
      <c r="KFA16" s="85"/>
      <c r="KFB16" s="85"/>
      <c r="KFC16" s="85"/>
      <c r="KFD16" s="85"/>
      <c r="KFE16" s="85"/>
      <c r="KFF16" s="85"/>
      <c r="KFG16" s="85"/>
      <c r="KFH16" s="85"/>
      <c r="KFI16" s="85"/>
      <c r="KFJ16" s="85"/>
      <c r="KFK16" s="85"/>
      <c r="KFL16" s="85"/>
      <c r="KFM16" s="85"/>
      <c r="KFN16" s="85"/>
      <c r="KFO16" s="85"/>
      <c r="KFP16" s="85"/>
      <c r="KFQ16" s="85"/>
      <c r="KFR16" s="85"/>
      <c r="KFS16" s="85"/>
      <c r="KFT16" s="85"/>
      <c r="KFU16" s="85"/>
      <c r="KFV16" s="85"/>
      <c r="KFW16" s="85"/>
      <c r="KFX16" s="85"/>
      <c r="KFY16" s="85"/>
      <c r="KFZ16" s="85"/>
      <c r="KGA16" s="85"/>
      <c r="KGB16" s="85"/>
      <c r="KGC16" s="85"/>
      <c r="KGD16" s="85"/>
      <c r="KGE16" s="85"/>
      <c r="KGF16" s="85"/>
      <c r="KGG16" s="85"/>
      <c r="KGH16" s="85"/>
      <c r="KGI16" s="85"/>
      <c r="KGJ16" s="85"/>
      <c r="KGK16" s="85"/>
      <c r="KGL16" s="85"/>
      <c r="KGM16" s="85"/>
      <c r="KGN16" s="85"/>
      <c r="KGO16" s="85"/>
      <c r="KGP16" s="85"/>
      <c r="KGQ16" s="85"/>
      <c r="KGR16" s="85"/>
      <c r="KGS16" s="85"/>
      <c r="KGT16" s="85"/>
      <c r="KGU16" s="85"/>
      <c r="KGV16" s="85"/>
      <c r="KGW16" s="85"/>
      <c r="KGX16" s="85"/>
      <c r="KGY16" s="85"/>
      <c r="KGZ16" s="85"/>
      <c r="KHA16" s="85"/>
      <c r="KHB16" s="85"/>
      <c r="KHC16" s="85"/>
      <c r="KHD16" s="85"/>
      <c r="KHE16" s="85"/>
      <c r="KHF16" s="85"/>
      <c r="KHG16" s="85"/>
      <c r="KHH16" s="85"/>
      <c r="KHI16" s="85"/>
      <c r="KHJ16" s="85"/>
      <c r="KHK16" s="85"/>
      <c r="KHL16" s="85"/>
      <c r="KHM16" s="85"/>
      <c r="KHN16" s="85"/>
      <c r="KHO16" s="85"/>
      <c r="KHP16" s="85"/>
      <c r="KHQ16" s="85"/>
      <c r="KHR16" s="85"/>
      <c r="KHS16" s="85"/>
      <c r="KHT16" s="85"/>
      <c r="KHU16" s="85"/>
      <c r="KHV16" s="85"/>
      <c r="KHW16" s="85"/>
      <c r="KHX16" s="85"/>
      <c r="KHY16" s="85"/>
      <c r="KHZ16" s="85"/>
      <c r="KIA16" s="85"/>
      <c r="KIB16" s="85"/>
      <c r="KIC16" s="85"/>
      <c r="KID16" s="85"/>
      <c r="KIE16" s="85"/>
      <c r="KIF16" s="85"/>
      <c r="KIG16" s="85"/>
      <c r="KIH16" s="85"/>
      <c r="KII16" s="85"/>
      <c r="KIJ16" s="85"/>
      <c r="KIK16" s="85"/>
      <c r="KIL16" s="85"/>
      <c r="KIM16" s="85"/>
      <c r="KIN16" s="85"/>
      <c r="KIO16" s="85"/>
      <c r="KIP16" s="85"/>
      <c r="KIQ16" s="85"/>
      <c r="KIR16" s="85"/>
      <c r="KIS16" s="85"/>
      <c r="KIT16" s="85"/>
      <c r="KIU16" s="85"/>
      <c r="KIV16" s="85"/>
      <c r="KIW16" s="85"/>
      <c r="KIX16" s="85"/>
      <c r="KIY16" s="85"/>
      <c r="KIZ16" s="85"/>
      <c r="KJA16" s="85"/>
      <c r="KJB16" s="85"/>
      <c r="KJC16" s="85"/>
      <c r="KJD16" s="85"/>
      <c r="KJE16" s="85"/>
      <c r="KJF16" s="85"/>
      <c r="KJG16" s="85"/>
      <c r="KJH16" s="85"/>
      <c r="KJI16" s="85"/>
      <c r="KJJ16" s="85"/>
      <c r="KJK16" s="85"/>
      <c r="KJL16" s="85"/>
      <c r="KJM16" s="85"/>
      <c r="KJN16" s="85"/>
      <c r="KJO16" s="85"/>
      <c r="KJP16" s="85"/>
      <c r="KJQ16" s="85"/>
      <c r="KJR16" s="85"/>
      <c r="KJS16" s="85"/>
      <c r="KJT16" s="85"/>
      <c r="KJU16" s="85"/>
      <c r="KJV16" s="85"/>
      <c r="KJW16" s="85"/>
      <c r="KJX16" s="85"/>
      <c r="KJY16" s="85"/>
      <c r="KJZ16" s="85"/>
      <c r="KKA16" s="85"/>
      <c r="KKB16" s="85"/>
      <c r="KKC16" s="85"/>
      <c r="KKD16" s="85"/>
      <c r="KKE16" s="85"/>
      <c r="KKF16" s="85"/>
      <c r="KKG16" s="85"/>
      <c r="KKH16" s="85"/>
      <c r="KKI16" s="85"/>
      <c r="KKJ16" s="85"/>
      <c r="KKK16" s="85"/>
      <c r="KKL16" s="85"/>
      <c r="KKM16" s="85"/>
      <c r="KKN16" s="85"/>
      <c r="KKO16" s="85"/>
      <c r="KKP16" s="85"/>
      <c r="KKQ16" s="85"/>
      <c r="KKR16" s="85"/>
      <c r="KKS16" s="85"/>
      <c r="KKT16" s="85"/>
      <c r="KKU16" s="85"/>
      <c r="KKV16" s="85"/>
      <c r="KKW16" s="85"/>
      <c r="KKX16" s="85"/>
      <c r="KKY16" s="85"/>
      <c r="KKZ16" s="85"/>
      <c r="KLA16" s="85"/>
      <c r="KLB16" s="85"/>
      <c r="KLC16" s="85"/>
      <c r="KLD16" s="85"/>
      <c r="KLE16" s="85"/>
      <c r="KLF16" s="85"/>
      <c r="KLG16" s="85"/>
      <c r="KLH16" s="85"/>
      <c r="KLI16" s="85"/>
      <c r="KLJ16" s="85"/>
      <c r="KLK16" s="85"/>
      <c r="KLL16" s="85"/>
      <c r="KLM16" s="85"/>
      <c r="KLN16" s="85"/>
      <c r="KLO16" s="85"/>
      <c r="KLP16" s="85"/>
      <c r="KLQ16" s="85"/>
      <c r="KLR16" s="85"/>
      <c r="KLS16" s="85"/>
      <c r="KLT16" s="85"/>
      <c r="KLU16" s="85"/>
      <c r="KLV16" s="85"/>
      <c r="KLW16" s="85"/>
      <c r="KLX16" s="85"/>
      <c r="KLY16" s="85"/>
      <c r="KLZ16" s="85"/>
      <c r="KMA16" s="85"/>
      <c r="KMB16" s="85"/>
      <c r="KMC16" s="85"/>
      <c r="KMD16" s="85"/>
      <c r="KME16" s="85"/>
      <c r="KMF16" s="85"/>
      <c r="KMG16" s="85"/>
      <c r="KMH16" s="85"/>
      <c r="KMI16" s="85"/>
      <c r="KMJ16" s="85"/>
      <c r="KMK16" s="85"/>
      <c r="KML16" s="85"/>
      <c r="KMM16" s="85"/>
      <c r="KMN16" s="85"/>
      <c r="KMO16" s="85"/>
      <c r="KMP16" s="85"/>
      <c r="KMQ16" s="85"/>
      <c r="KMR16" s="85"/>
      <c r="KMS16" s="85"/>
      <c r="KMT16" s="85"/>
      <c r="KMU16" s="85"/>
      <c r="KMV16" s="85"/>
      <c r="KMW16" s="85"/>
      <c r="KMX16" s="85"/>
      <c r="KMY16" s="85"/>
      <c r="KMZ16" s="85"/>
      <c r="KNA16" s="85"/>
      <c r="KNB16" s="85"/>
      <c r="KNC16" s="85"/>
      <c r="KND16" s="85"/>
      <c r="KNE16" s="85"/>
      <c r="KNF16" s="85"/>
      <c r="KNG16" s="85"/>
      <c r="KNH16" s="85"/>
      <c r="KNI16" s="85"/>
      <c r="KNJ16" s="85"/>
      <c r="KNK16" s="85"/>
      <c r="KNL16" s="85"/>
      <c r="KNM16" s="85"/>
      <c r="KNN16" s="85"/>
      <c r="KNO16" s="85"/>
      <c r="KNP16" s="85"/>
      <c r="KNQ16" s="85"/>
      <c r="KNR16" s="85"/>
      <c r="KNS16" s="85"/>
      <c r="KNT16" s="85"/>
      <c r="KNU16" s="85"/>
      <c r="KNV16" s="85"/>
      <c r="KNW16" s="85"/>
      <c r="KNX16" s="85"/>
      <c r="KNY16" s="85"/>
      <c r="KNZ16" s="85"/>
      <c r="KOA16" s="85"/>
      <c r="KOB16" s="85"/>
      <c r="KOC16" s="85"/>
      <c r="KOD16" s="85"/>
      <c r="KOE16" s="85"/>
      <c r="KOF16" s="85"/>
      <c r="KOG16" s="85"/>
      <c r="KOH16" s="85"/>
      <c r="KOI16" s="85"/>
      <c r="KOJ16" s="85"/>
      <c r="KOK16" s="85"/>
      <c r="KOL16" s="85"/>
      <c r="KOM16" s="85"/>
      <c r="KON16" s="85"/>
      <c r="KOO16" s="85"/>
      <c r="KOP16" s="85"/>
      <c r="KOQ16" s="85"/>
      <c r="KOR16" s="85"/>
      <c r="KOS16" s="85"/>
      <c r="KOT16" s="85"/>
      <c r="KOU16" s="85"/>
      <c r="KOV16" s="85"/>
      <c r="KOW16" s="85"/>
      <c r="KOX16" s="85"/>
      <c r="KOY16" s="85"/>
      <c r="KOZ16" s="85"/>
      <c r="KPA16" s="85"/>
      <c r="KPB16" s="85"/>
      <c r="KPC16" s="85"/>
      <c r="KPD16" s="85"/>
      <c r="KPE16" s="85"/>
      <c r="KPF16" s="85"/>
      <c r="KPG16" s="85"/>
      <c r="KPH16" s="85"/>
      <c r="KPI16" s="85"/>
      <c r="KPJ16" s="85"/>
      <c r="KPK16" s="85"/>
      <c r="KPL16" s="85"/>
      <c r="KPM16" s="85"/>
      <c r="KPN16" s="85"/>
      <c r="KPO16" s="85"/>
      <c r="KPP16" s="85"/>
      <c r="KPQ16" s="85"/>
      <c r="KPR16" s="85"/>
      <c r="KPS16" s="85"/>
      <c r="KPT16" s="85"/>
      <c r="KPU16" s="85"/>
      <c r="KPV16" s="85"/>
      <c r="KPW16" s="85"/>
      <c r="KPX16" s="85"/>
      <c r="KPY16" s="85"/>
      <c r="KPZ16" s="85"/>
      <c r="KQA16" s="85"/>
      <c r="KQB16" s="85"/>
      <c r="KQC16" s="85"/>
      <c r="KQD16" s="85"/>
      <c r="KQE16" s="85"/>
      <c r="KQF16" s="85"/>
      <c r="KQG16" s="85"/>
      <c r="KQH16" s="85"/>
      <c r="KQI16" s="85"/>
      <c r="KQJ16" s="85"/>
      <c r="KQK16" s="85"/>
      <c r="KQL16" s="85"/>
      <c r="KQM16" s="85"/>
      <c r="KQN16" s="85"/>
      <c r="KQO16" s="85"/>
      <c r="KQP16" s="85"/>
      <c r="KQQ16" s="85"/>
      <c r="KQR16" s="85"/>
      <c r="KQS16" s="85"/>
      <c r="KQT16" s="85"/>
      <c r="KQU16" s="85"/>
      <c r="KQV16" s="85"/>
      <c r="KQW16" s="85"/>
      <c r="KQX16" s="85"/>
      <c r="KQY16" s="85"/>
      <c r="KQZ16" s="85"/>
      <c r="KRA16" s="85"/>
      <c r="KRB16" s="85"/>
      <c r="KRC16" s="85"/>
      <c r="KRD16" s="85"/>
      <c r="KRE16" s="85"/>
      <c r="KRF16" s="85"/>
      <c r="KRG16" s="85"/>
      <c r="KRH16" s="85"/>
      <c r="KRI16" s="85"/>
      <c r="KRJ16" s="85"/>
      <c r="KRK16" s="85"/>
      <c r="KRL16" s="85"/>
      <c r="KRM16" s="85"/>
      <c r="KRN16" s="85"/>
      <c r="KRO16" s="85"/>
      <c r="KRP16" s="85"/>
      <c r="KRQ16" s="85"/>
      <c r="KRR16" s="85"/>
      <c r="KRS16" s="85"/>
      <c r="KRT16" s="85"/>
      <c r="KRU16" s="85"/>
      <c r="KRV16" s="85"/>
      <c r="KRW16" s="85"/>
      <c r="KRX16" s="85"/>
      <c r="KRY16" s="85"/>
      <c r="KRZ16" s="85"/>
      <c r="KSA16" s="85"/>
      <c r="KSB16" s="85"/>
      <c r="KSC16" s="85"/>
      <c r="KSD16" s="85"/>
      <c r="KSE16" s="85"/>
      <c r="KSF16" s="85"/>
      <c r="KSG16" s="85"/>
      <c r="KSH16" s="85"/>
      <c r="KSI16" s="85"/>
      <c r="KSJ16" s="85"/>
      <c r="KSK16" s="85"/>
      <c r="KSL16" s="85"/>
      <c r="KSM16" s="85"/>
      <c r="KSN16" s="85"/>
      <c r="KSO16" s="85"/>
      <c r="KSP16" s="85"/>
      <c r="KSQ16" s="85"/>
      <c r="KSR16" s="85"/>
      <c r="KSS16" s="85"/>
      <c r="KST16" s="85"/>
      <c r="KSU16" s="85"/>
      <c r="KSV16" s="85"/>
      <c r="KSW16" s="85"/>
      <c r="KSX16" s="85"/>
      <c r="KSY16" s="85"/>
      <c r="KSZ16" s="85"/>
      <c r="KTA16" s="85"/>
      <c r="KTB16" s="85"/>
      <c r="KTC16" s="85"/>
      <c r="KTD16" s="85"/>
      <c r="KTE16" s="85"/>
      <c r="KTF16" s="85"/>
      <c r="KTG16" s="85"/>
      <c r="KTH16" s="85"/>
      <c r="KTI16" s="85"/>
      <c r="KTJ16" s="85"/>
      <c r="KTK16" s="85"/>
      <c r="KTL16" s="85"/>
      <c r="KTM16" s="85"/>
      <c r="KTN16" s="85"/>
      <c r="KTO16" s="85"/>
      <c r="KTP16" s="85"/>
      <c r="KTQ16" s="85"/>
      <c r="KTR16" s="85"/>
      <c r="KTS16" s="85"/>
      <c r="KTT16" s="85"/>
      <c r="KTU16" s="85"/>
      <c r="KTV16" s="85"/>
      <c r="KTW16" s="85"/>
      <c r="KTX16" s="85"/>
      <c r="KTY16" s="85"/>
      <c r="KTZ16" s="85"/>
      <c r="KUA16" s="85"/>
      <c r="KUB16" s="85"/>
      <c r="KUC16" s="85"/>
      <c r="KUD16" s="85"/>
      <c r="KUE16" s="85"/>
      <c r="KUF16" s="85"/>
      <c r="KUG16" s="85"/>
      <c r="KUH16" s="85"/>
      <c r="KUI16" s="85"/>
      <c r="KUJ16" s="85"/>
      <c r="KUK16" s="85"/>
      <c r="KUL16" s="85"/>
      <c r="KUM16" s="85"/>
      <c r="KUN16" s="85"/>
      <c r="KUO16" s="85"/>
      <c r="KUP16" s="85"/>
      <c r="KUQ16" s="85"/>
      <c r="KUR16" s="85"/>
      <c r="KUS16" s="85"/>
      <c r="KUT16" s="85"/>
      <c r="KUU16" s="85"/>
      <c r="KUV16" s="85"/>
      <c r="KUW16" s="85"/>
      <c r="KUX16" s="85"/>
      <c r="KUY16" s="85"/>
      <c r="KUZ16" s="85"/>
      <c r="KVA16" s="85"/>
      <c r="KVB16" s="85"/>
      <c r="KVC16" s="85"/>
      <c r="KVD16" s="85"/>
      <c r="KVE16" s="85"/>
      <c r="KVF16" s="85"/>
      <c r="KVG16" s="85"/>
      <c r="KVH16" s="85"/>
      <c r="KVI16" s="85"/>
      <c r="KVJ16" s="85"/>
      <c r="KVK16" s="85"/>
      <c r="KVL16" s="85"/>
      <c r="KVM16" s="85"/>
      <c r="KVN16" s="85"/>
      <c r="KVO16" s="85"/>
      <c r="KVP16" s="85"/>
      <c r="KVQ16" s="85"/>
      <c r="KVR16" s="85"/>
      <c r="KVS16" s="85"/>
      <c r="KVT16" s="85"/>
      <c r="KVU16" s="85"/>
      <c r="KVV16" s="85"/>
      <c r="KVW16" s="85"/>
      <c r="KVX16" s="85"/>
      <c r="KVY16" s="85"/>
      <c r="KVZ16" s="85"/>
      <c r="KWA16" s="85"/>
      <c r="KWB16" s="85"/>
      <c r="KWC16" s="85"/>
      <c r="KWD16" s="85"/>
      <c r="KWE16" s="85"/>
      <c r="KWF16" s="85"/>
      <c r="KWG16" s="85"/>
      <c r="KWH16" s="85"/>
      <c r="KWI16" s="85"/>
      <c r="KWJ16" s="85"/>
      <c r="KWK16" s="85"/>
      <c r="KWL16" s="85"/>
      <c r="KWM16" s="85"/>
      <c r="KWN16" s="85"/>
      <c r="KWO16" s="85"/>
      <c r="KWP16" s="85"/>
      <c r="KWQ16" s="85"/>
      <c r="KWR16" s="85"/>
      <c r="KWS16" s="85"/>
      <c r="KWT16" s="85"/>
      <c r="KWU16" s="85"/>
      <c r="KWV16" s="85"/>
      <c r="KWW16" s="85"/>
      <c r="KWX16" s="85"/>
      <c r="KWY16" s="85"/>
      <c r="KWZ16" s="85"/>
      <c r="KXA16" s="85"/>
      <c r="KXB16" s="85"/>
      <c r="KXC16" s="85"/>
      <c r="KXD16" s="85"/>
      <c r="KXE16" s="85"/>
      <c r="KXF16" s="85"/>
      <c r="KXG16" s="85"/>
      <c r="KXH16" s="85"/>
      <c r="KXI16" s="85"/>
      <c r="KXJ16" s="85"/>
      <c r="KXK16" s="85"/>
      <c r="KXL16" s="85"/>
      <c r="KXM16" s="85"/>
      <c r="KXN16" s="85"/>
      <c r="KXO16" s="85"/>
      <c r="KXP16" s="85"/>
      <c r="KXQ16" s="85"/>
      <c r="KXR16" s="85"/>
      <c r="KXS16" s="85"/>
      <c r="KXT16" s="85"/>
      <c r="KXU16" s="85"/>
      <c r="KXV16" s="85"/>
      <c r="KXW16" s="85"/>
      <c r="KXX16" s="85"/>
      <c r="KXY16" s="85"/>
      <c r="KXZ16" s="85"/>
      <c r="KYA16" s="85"/>
      <c r="KYB16" s="85"/>
      <c r="KYC16" s="85"/>
      <c r="KYD16" s="85"/>
      <c r="KYE16" s="85"/>
      <c r="KYF16" s="85"/>
      <c r="KYG16" s="85"/>
      <c r="KYH16" s="85"/>
      <c r="KYI16" s="85"/>
      <c r="KYJ16" s="85"/>
      <c r="KYK16" s="85"/>
      <c r="KYL16" s="85"/>
      <c r="KYM16" s="85"/>
      <c r="KYN16" s="85"/>
      <c r="KYO16" s="85"/>
      <c r="KYP16" s="85"/>
      <c r="KYQ16" s="85"/>
      <c r="KYR16" s="85"/>
      <c r="KYS16" s="85"/>
      <c r="KYT16" s="85"/>
      <c r="KYU16" s="85"/>
      <c r="KYV16" s="85"/>
      <c r="KYW16" s="85"/>
      <c r="KYX16" s="85"/>
      <c r="KYY16" s="85"/>
      <c r="KYZ16" s="85"/>
      <c r="KZA16" s="85"/>
      <c r="KZB16" s="85"/>
      <c r="KZC16" s="85"/>
      <c r="KZD16" s="85"/>
      <c r="KZE16" s="85"/>
      <c r="KZF16" s="85"/>
      <c r="KZG16" s="85"/>
      <c r="KZH16" s="85"/>
      <c r="KZI16" s="85"/>
      <c r="KZJ16" s="85"/>
      <c r="KZK16" s="85"/>
      <c r="KZL16" s="85"/>
      <c r="KZM16" s="85"/>
      <c r="KZN16" s="85"/>
      <c r="KZO16" s="85"/>
      <c r="KZP16" s="85"/>
      <c r="KZQ16" s="85"/>
      <c r="KZR16" s="85"/>
      <c r="KZS16" s="85"/>
      <c r="KZT16" s="85"/>
      <c r="KZU16" s="85"/>
      <c r="KZV16" s="85"/>
      <c r="KZW16" s="85"/>
      <c r="KZX16" s="85"/>
      <c r="KZY16" s="85"/>
      <c r="KZZ16" s="85"/>
      <c r="LAA16" s="85"/>
      <c r="LAB16" s="85"/>
      <c r="LAC16" s="85"/>
      <c r="LAD16" s="85"/>
      <c r="LAE16" s="85"/>
      <c r="LAF16" s="85"/>
      <c r="LAG16" s="85"/>
      <c r="LAH16" s="85"/>
      <c r="LAI16" s="85"/>
      <c r="LAJ16" s="85"/>
      <c r="LAK16" s="85"/>
      <c r="LAL16" s="85"/>
      <c r="LAM16" s="85"/>
      <c r="LAN16" s="85"/>
      <c r="LAO16" s="85"/>
      <c r="LAP16" s="85"/>
      <c r="LAQ16" s="85"/>
      <c r="LAR16" s="85"/>
      <c r="LAS16" s="85"/>
      <c r="LAT16" s="85"/>
      <c r="LAU16" s="85"/>
      <c r="LAV16" s="85"/>
      <c r="LAW16" s="85"/>
      <c r="LAX16" s="85"/>
      <c r="LAY16" s="85"/>
      <c r="LAZ16" s="85"/>
      <c r="LBA16" s="85"/>
      <c r="LBB16" s="85"/>
      <c r="LBC16" s="85"/>
      <c r="LBD16" s="85"/>
      <c r="LBE16" s="85"/>
      <c r="LBF16" s="85"/>
      <c r="LBG16" s="85"/>
      <c r="LBH16" s="85"/>
      <c r="LBI16" s="85"/>
      <c r="LBJ16" s="85"/>
      <c r="LBK16" s="85"/>
      <c r="LBL16" s="85"/>
      <c r="LBM16" s="85"/>
      <c r="LBN16" s="85"/>
      <c r="LBO16" s="85"/>
      <c r="LBP16" s="85"/>
      <c r="LBQ16" s="85"/>
      <c r="LBR16" s="85"/>
      <c r="LBS16" s="85"/>
      <c r="LBT16" s="85"/>
      <c r="LBU16" s="85"/>
      <c r="LBV16" s="85"/>
      <c r="LBW16" s="85"/>
      <c r="LBX16" s="85"/>
      <c r="LBY16" s="85"/>
      <c r="LBZ16" s="85"/>
      <c r="LCA16" s="85"/>
      <c r="LCB16" s="85"/>
      <c r="LCC16" s="85"/>
      <c r="LCD16" s="85"/>
      <c r="LCE16" s="85"/>
      <c r="LCF16" s="85"/>
      <c r="LCG16" s="85"/>
      <c r="LCH16" s="85"/>
      <c r="LCI16" s="85"/>
      <c r="LCJ16" s="85"/>
      <c r="LCK16" s="85"/>
      <c r="LCL16" s="85"/>
      <c r="LCM16" s="85"/>
      <c r="LCN16" s="85"/>
      <c r="LCO16" s="85"/>
      <c r="LCP16" s="85"/>
      <c r="LCQ16" s="85"/>
      <c r="LCR16" s="85"/>
      <c r="LCS16" s="85"/>
      <c r="LCT16" s="85"/>
      <c r="LCU16" s="85"/>
      <c r="LCV16" s="85"/>
      <c r="LCW16" s="85"/>
      <c r="LCX16" s="85"/>
      <c r="LCY16" s="85"/>
      <c r="LCZ16" s="85"/>
      <c r="LDA16" s="85"/>
      <c r="LDB16" s="85"/>
      <c r="LDC16" s="85"/>
      <c r="LDD16" s="85"/>
      <c r="LDE16" s="85"/>
      <c r="LDF16" s="85"/>
      <c r="LDG16" s="85"/>
      <c r="LDH16" s="85"/>
      <c r="LDI16" s="85"/>
      <c r="LDJ16" s="85"/>
      <c r="LDK16" s="85"/>
      <c r="LDL16" s="85"/>
      <c r="LDM16" s="85"/>
      <c r="LDN16" s="85"/>
      <c r="LDO16" s="85"/>
      <c r="LDP16" s="85"/>
      <c r="LDQ16" s="85"/>
      <c r="LDR16" s="85"/>
      <c r="LDS16" s="85"/>
      <c r="LDT16" s="85"/>
      <c r="LDU16" s="85"/>
      <c r="LDV16" s="85"/>
      <c r="LDW16" s="85"/>
      <c r="LDX16" s="85"/>
      <c r="LDY16" s="85"/>
      <c r="LDZ16" s="85"/>
      <c r="LEA16" s="85"/>
      <c r="LEB16" s="85"/>
      <c r="LEC16" s="85"/>
      <c r="LED16" s="85"/>
      <c r="LEE16" s="85"/>
      <c r="LEF16" s="85"/>
      <c r="LEG16" s="85"/>
      <c r="LEH16" s="85"/>
      <c r="LEI16" s="85"/>
      <c r="LEJ16" s="85"/>
      <c r="LEK16" s="85"/>
      <c r="LEL16" s="85"/>
      <c r="LEM16" s="85"/>
      <c r="LEN16" s="85"/>
      <c r="LEO16" s="85"/>
      <c r="LEP16" s="85"/>
      <c r="LEQ16" s="85"/>
      <c r="LER16" s="85"/>
      <c r="LES16" s="85"/>
      <c r="LET16" s="85"/>
      <c r="LEU16" s="85"/>
      <c r="LEV16" s="85"/>
      <c r="LEW16" s="85"/>
      <c r="LEX16" s="85"/>
      <c r="LEY16" s="85"/>
      <c r="LEZ16" s="85"/>
      <c r="LFA16" s="85"/>
      <c r="LFB16" s="85"/>
      <c r="LFC16" s="85"/>
      <c r="LFD16" s="85"/>
      <c r="LFE16" s="85"/>
      <c r="LFF16" s="85"/>
      <c r="LFG16" s="85"/>
      <c r="LFH16" s="85"/>
      <c r="LFI16" s="85"/>
      <c r="LFJ16" s="85"/>
      <c r="LFK16" s="85"/>
      <c r="LFL16" s="85"/>
      <c r="LFM16" s="85"/>
      <c r="LFN16" s="85"/>
      <c r="LFO16" s="85"/>
      <c r="LFP16" s="85"/>
      <c r="LFQ16" s="85"/>
      <c r="LFR16" s="85"/>
      <c r="LFS16" s="85"/>
      <c r="LFT16" s="85"/>
      <c r="LFU16" s="85"/>
      <c r="LFV16" s="85"/>
      <c r="LFW16" s="85"/>
      <c r="LFX16" s="85"/>
      <c r="LFY16" s="85"/>
      <c r="LFZ16" s="85"/>
      <c r="LGA16" s="85"/>
      <c r="LGB16" s="85"/>
      <c r="LGC16" s="85"/>
      <c r="LGD16" s="85"/>
      <c r="LGE16" s="85"/>
      <c r="LGF16" s="85"/>
      <c r="LGG16" s="85"/>
      <c r="LGH16" s="85"/>
      <c r="LGI16" s="85"/>
      <c r="LGJ16" s="85"/>
      <c r="LGK16" s="85"/>
      <c r="LGL16" s="85"/>
      <c r="LGM16" s="85"/>
      <c r="LGN16" s="85"/>
      <c r="LGO16" s="85"/>
      <c r="LGP16" s="85"/>
      <c r="LGQ16" s="85"/>
      <c r="LGR16" s="85"/>
      <c r="LGS16" s="85"/>
      <c r="LGT16" s="85"/>
      <c r="LGU16" s="85"/>
      <c r="LGV16" s="85"/>
      <c r="LGW16" s="85"/>
      <c r="LGX16" s="85"/>
      <c r="LGY16" s="85"/>
      <c r="LGZ16" s="85"/>
      <c r="LHA16" s="85"/>
      <c r="LHB16" s="85"/>
      <c r="LHC16" s="85"/>
      <c r="LHD16" s="85"/>
      <c r="LHE16" s="85"/>
      <c r="LHF16" s="85"/>
      <c r="LHG16" s="85"/>
      <c r="LHH16" s="85"/>
      <c r="LHI16" s="85"/>
      <c r="LHJ16" s="85"/>
      <c r="LHK16" s="85"/>
      <c r="LHL16" s="85"/>
      <c r="LHM16" s="85"/>
      <c r="LHN16" s="85"/>
      <c r="LHO16" s="85"/>
      <c r="LHP16" s="85"/>
      <c r="LHQ16" s="85"/>
      <c r="LHR16" s="85"/>
      <c r="LHS16" s="85"/>
      <c r="LHT16" s="85"/>
      <c r="LHU16" s="85"/>
      <c r="LHV16" s="85"/>
      <c r="LHW16" s="85"/>
      <c r="LHX16" s="85"/>
      <c r="LHY16" s="85"/>
      <c r="LHZ16" s="85"/>
      <c r="LIA16" s="85"/>
      <c r="LIB16" s="85"/>
      <c r="LIC16" s="85"/>
      <c r="LID16" s="85"/>
      <c r="LIE16" s="85"/>
      <c r="LIF16" s="85"/>
      <c r="LIG16" s="85"/>
      <c r="LIH16" s="85"/>
      <c r="LII16" s="85"/>
      <c r="LIJ16" s="85"/>
      <c r="LIK16" s="85"/>
      <c r="LIL16" s="85"/>
      <c r="LIM16" s="85"/>
      <c r="LIN16" s="85"/>
      <c r="LIO16" s="85"/>
      <c r="LIP16" s="85"/>
      <c r="LIQ16" s="85"/>
      <c r="LIR16" s="85"/>
      <c r="LIS16" s="85"/>
      <c r="LIT16" s="85"/>
      <c r="LIU16" s="85"/>
      <c r="LIV16" s="85"/>
      <c r="LIW16" s="85"/>
      <c r="LIX16" s="85"/>
      <c r="LIY16" s="85"/>
      <c r="LIZ16" s="85"/>
      <c r="LJA16" s="85"/>
      <c r="LJB16" s="85"/>
      <c r="LJC16" s="85"/>
      <c r="LJD16" s="85"/>
      <c r="LJE16" s="85"/>
      <c r="LJF16" s="85"/>
      <c r="LJG16" s="85"/>
      <c r="LJH16" s="85"/>
      <c r="LJI16" s="85"/>
      <c r="LJJ16" s="85"/>
      <c r="LJK16" s="85"/>
      <c r="LJL16" s="85"/>
      <c r="LJM16" s="85"/>
      <c r="LJN16" s="85"/>
      <c r="LJO16" s="85"/>
      <c r="LJP16" s="85"/>
      <c r="LJQ16" s="85"/>
      <c r="LJR16" s="85"/>
      <c r="LJS16" s="85"/>
      <c r="LJT16" s="85"/>
      <c r="LJU16" s="85"/>
      <c r="LJV16" s="85"/>
      <c r="LJW16" s="85"/>
      <c r="LJX16" s="85"/>
      <c r="LJY16" s="85"/>
      <c r="LJZ16" s="85"/>
      <c r="LKA16" s="85"/>
      <c r="LKB16" s="85"/>
      <c r="LKC16" s="85"/>
      <c r="LKD16" s="85"/>
      <c r="LKE16" s="85"/>
      <c r="LKF16" s="85"/>
      <c r="LKG16" s="85"/>
      <c r="LKH16" s="85"/>
      <c r="LKI16" s="85"/>
      <c r="LKJ16" s="85"/>
      <c r="LKK16" s="85"/>
      <c r="LKL16" s="85"/>
      <c r="LKM16" s="85"/>
      <c r="LKN16" s="85"/>
      <c r="LKO16" s="85"/>
      <c r="LKP16" s="85"/>
      <c r="LKQ16" s="85"/>
      <c r="LKR16" s="85"/>
      <c r="LKS16" s="85"/>
      <c r="LKT16" s="85"/>
      <c r="LKU16" s="85"/>
      <c r="LKV16" s="85"/>
      <c r="LKW16" s="85"/>
      <c r="LKX16" s="85"/>
      <c r="LKY16" s="85"/>
      <c r="LKZ16" s="85"/>
      <c r="LLA16" s="85"/>
      <c r="LLB16" s="85"/>
      <c r="LLC16" s="85"/>
      <c r="LLD16" s="85"/>
      <c r="LLE16" s="85"/>
      <c r="LLF16" s="85"/>
      <c r="LLG16" s="85"/>
      <c r="LLH16" s="85"/>
      <c r="LLI16" s="85"/>
      <c r="LLJ16" s="85"/>
      <c r="LLK16" s="85"/>
      <c r="LLL16" s="85"/>
      <c r="LLM16" s="85"/>
      <c r="LLN16" s="85"/>
      <c r="LLO16" s="85"/>
      <c r="LLP16" s="85"/>
      <c r="LLQ16" s="85"/>
      <c r="LLR16" s="85"/>
      <c r="LLS16" s="85"/>
      <c r="LLT16" s="85"/>
      <c r="LLU16" s="85"/>
      <c r="LLV16" s="85"/>
      <c r="LLW16" s="85"/>
      <c r="LLX16" s="85"/>
      <c r="LLY16" s="85"/>
      <c r="LLZ16" s="85"/>
      <c r="LMA16" s="85"/>
      <c r="LMB16" s="85"/>
      <c r="LMC16" s="85"/>
      <c r="LMD16" s="85"/>
      <c r="LME16" s="85"/>
      <c r="LMF16" s="85"/>
      <c r="LMG16" s="85"/>
      <c r="LMH16" s="85"/>
      <c r="LMI16" s="85"/>
      <c r="LMJ16" s="85"/>
      <c r="LMK16" s="85"/>
      <c r="LML16" s="85"/>
      <c r="LMM16" s="85"/>
      <c r="LMN16" s="85"/>
      <c r="LMO16" s="85"/>
      <c r="LMP16" s="85"/>
      <c r="LMQ16" s="85"/>
      <c r="LMR16" s="85"/>
      <c r="LMS16" s="85"/>
      <c r="LMT16" s="85"/>
      <c r="LMU16" s="85"/>
      <c r="LMV16" s="85"/>
      <c r="LMW16" s="85"/>
      <c r="LMX16" s="85"/>
      <c r="LMY16" s="85"/>
      <c r="LMZ16" s="85"/>
      <c r="LNA16" s="85"/>
      <c r="LNB16" s="85"/>
      <c r="LNC16" s="85"/>
      <c r="LND16" s="85"/>
      <c r="LNE16" s="85"/>
      <c r="LNF16" s="85"/>
      <c r="LNG16" s="85"/>
      <c r="LNH16" s="85"/>
      <c r="LNI16" s="85"/>
      <c r="LNJ16" s="85"/>
      <c r="LNK16" s="85"/>
      <c r="LNL16" s="85"/>
      <c r="LNM16" s="85"/>
      <c r="LNN16" s="85"/>
      <c r="LNO16" s="85"/>
      <c r="LNP16" s="85"/>
      <c r="LNQ16" s="85"/>
      <c r="LNR16" s="85"/>
      <c r="LNS16" s="85"/>
      <c r="LNT16" s="85"/>
      <c r="LNU16" s="85"/>
      <c r="LNV16" s="85"/>
      <c r="LNW16" s="85"/>
      <c r="LNX16" s="85"/>
      <c r="LNY16" s="85"/>
      <c r="LNZ16" s="85"/>
      <c r="LOA16" s="85"/>
      <c r="LOB16" s="85"/>
      <c r="LOC16" s="85"/>
      <c r="LOD16" s="85"/>
      <c r="LOE16" s="85"/>
      <c r="LOF16" s="85"/>
      <c r="LOG16" s="85"/>
      <c r="LOH16" s="85"/>
      <c r="LOI16" s="85"/>
      <c r="LOJ16" s="85"/>
      <c r="LOK16" s="85"/>
      <c r="LOL16" s="85"/>
      <c r="LOM16" s="85"/>
      <c r="LON16" s="85"/>
      <c r="LOO16" s="85"/>
      <c r="LOP16" s="85"/>
      <c r="LOQ16" s="85"/>
      <c r="LOR16" s="85"/>
      <c r="LOS16" s="85"/>
      <c r="LOT16" s="85"/>
      <c r="LOU16" s="85"/>
      <c r="LOV16" s="85"/>
      <c r="LOW16" s="85"/>
      <c r="LOX16" s="85"/>
      <c r="LOY16" s="85"/>
      <c r="LOZ16" s="85"/>
      <c r="LPA16" s="85"/>
      <c r="LPB16" s="85"/>
      <c r="LPC16" s="85"/>
      <c r="LPD16" s="85"/>
      <c r="LPE16" s="85"/>
      <c r="LPF16" s="85"/>
      <c r="LPG16" s="85"/>
      <c r="LPH16" s="85"/>
      <c r="LPI16" s="85"/>
      <c r="LPJ16" s="85"/>
      <c r="LPK16" s="85"/>
      <c r="LPL16" s="85"/>
      <c r="LPM16" s="85"/>
      <c r="LPN16" s="85"/>
      <c r="LPO16" s="85"/>
      <c r="LPP16" s="85"/>
      <c r="LPQ16" s="85"/>
      <c r="LPR16" s="85"/>
      <c r="LPS16" s="85"/>
      <c r="LPT16" s="85"/>
      <c r="LPU16" s="85"/>
      <c r="LPV16" s="85"/>
      <c r="LPW16" s="85"/>
      <c r="LPX16" s="85"/>
      <c r="LPY16" s="85"/>
      <c r="LPZ16" s="85"/>
      <c r="LQA16" s="85"/>
      <c r="LQB16" s="85"/>
      <c r="LQC16" s="85"/>
      <c r="LQD16" s="85"/>
      <c r="LQE16" s="85"/>
      <c r="LQF16" s="85"/>
      <c r="LQG16" s="85"/>
      <c r="LQH16" s="85"/>
      <c r="LQI16" s="85"/>
      <c r="LQJ16" s="85"/>
      <c r="LQK16" s="85"/>
      <c r="LQL16" s="85"/>
      <c r="LQM16" s="85"/>
      <c r="LQN16" s="85"/>
      <c r="LQO16" s="85"/>
      <c r="LQP16" s="85"/>
      <c r="LQQ16" s="85"/>
      <c r="LQR16" s="85"/>
      <c r="LQS16" s="85"/>
      <c r="LQT16" s="85"/>
      <c r="LQU16" s="85"/>
      <c r="LQV16" s="85"/>
      <c r="LQW16" s="85"/>
      <c r="LQX16" s="85"/>
      <c r="LQY16" s="85"/>
      <c r="LQZ16" s="85"/>
      <c r="LRA16" s="85"/>
      <c r="LRB16" s="85"/>
      <c r="LRC16" s="85"/>
      <c r="LRD16" s="85"/>
      <c r="LRE16" s="85"/>
      <c r="LRF16" s="85"/>
      <c r="LRG16" s="85"/>
      <c r="LRH16" s="85"/>
      <c r="LRI16" s="85"/>
      <c r="LRJ16" s="85"/>
      <c r="LRK16" s="85"/>
      <c r="LRL16" s="85"/>
      <c r="LRM16" s="85"/>
      <c r="LRN16" s="85"/>
      <c r="LRO16" s="85"/>
      <c r="LRP16" s="85"/>
      <c r="LRQ16" s="85"/>
      <c r="LRR16" s="85"/>
      <c r="LRS16" s="85"/>
      <c r="LRT16" s="85"/>
      <c r="LRU16" s="85"/>
      <c r="LRV16" s="85"/>
      <c r="LRW16" s="85"/>
      <c r="LRX16" s="85"/>
      <c r="LRY16" s="85"/>
      <c r="LRZ16" s="85"/>
      <c r="LSA16" s="85"/>
      <c r="LSB16" s="85"/>
      <c r="LSC16" s="85"/>
      <c r="LSD16" s="85"/>
      <c r="LSE16" s="85"/>
      <c r="LSF16" s="85"/>
      <c r="LSG16" s="85"/>
      <c r="LSH16" s="85"/>
      <c r="LSI16" s="85"/>
      <c r="LSJ16" s="85"/>
      <c r="LSK16" s="85"/>
      <c r="LSL16" s="85"/>
      <c r="LSM16" s="85"/>
      <c r="LSN16" s="85"/>
      <c r="LSO16" s="85"/>
      <c r="LSP16" s="85"/>
      <c r="LSQ16" s="85"/>
      <c r="LSR16" s="85"/>
      <c r="LSS16" s="85"/>
      <c r="LST16" s="85"/>
      <c r="LSU16" s="85"/>
      <c r="LSV16" s="85"/>
      <c r="LSW16" s="85"/>
      <c r="LSX16" s="85"/>
      <c r="LSY16" s="85"/>
      <c r="LSZ16" s="85"/>
      <c r="LTA16" s="85"/>
      <c r="LTB16" s="85"/>
      <c r="LTC16" s="85"/>
      <c r="LTD16" s="85"/>
      <c r="LTE16" s="85"/>
      <c r="LTF16" s="85"/>
      <c r="LTG16" s="85"/>
      <c r="LTH16" s="85"/>
      <c r="LTI16" s="85"/>
      <c r="LTJ16" s="85"/>
      <c r="LTK16" s="85"/>
      <c r="LTL16" s="85"/>
      <c r="LTM16" s="85"/>
      <c r="LTN16" s="85"/>
      <c r="LTO16" s="85"/>
      <c r="LTP16" s="85"/>
      <c r="LTQ16" s="85"/>
      <c r="LTR16" s="85"/>
      <c r="LTS16" s="85"/>
      <c r="LTT16" s="85"/>
      <c r="LTU16" s="85"/>
      <c r="LTV16" s="85"/>
      <c r="LTW16" s="85"/>
      <c r="LTX16" s="85"/>
      <c r="LTY16" s="85"/>
      <c r="LTZ16" s="85"/>
      <c r="LUA16" s="85"/>
      <c r="LUB16" s="85"/>
      <c r="LUC16" s="85"/>
      <c r="LUD16" s="85"/>
      <c r="LUE16" s="85"/>
      <c r="LUF16" s="85"/>
      <c r="LUG16" s="85"/>
      <c r="LUH16" s="85"/>
      <c r="LUI16" s="85"/>
      <c r="LUJ16" s="85"/>
      <c r="LUK16" s="85"/>
      <c r="LUL16" s="85"/>
      <c r="LUM16" s="85"/>
      <c r="LUN16" s="85"/>
      <c r="LUO16" s="85"/>
      <c r="LUP16" s="85"/>
      <c r="LUQ16" s="85"/>
      <c r="LUR16" s="85"/>
      <c r="LUS16" s="85"/>
      <c r="LUT16" s="85"/>
      <c r="LUU16" s="85"/>
      <c r="LUV16" s="85"/>
      <c r="LUW16" s="85"/>
      <c r="LUX16" s="85"/>
      <c r="LUY16" s="85"/>
      <c r="LUZ16" s="85"/>
      <c r="LVA16" s="85"/>
      <c r="LVB16" s="85"/>
      <c r="LVC16" s="85"/>
      <c r="LVD16" s="85"/>
      <c r="LVE16" s="85"/>
      <c r="LVF16" s="85"/>
      <c r="LVG16" s="85"/>
      <c r="LVH16" s="85"/>
      <c r="LVI16" s="85"/>
      <c r="LVJ16" s="85"/>
      <c r="LVK16" s="85"/>
      <c r="LVL16" s="85"/>
      <c r="LVM16" s="85"/>
      <c r="LVN16" s="85"/>
      <c r="LVO16" s="85"/>
      <c r="LVP16" s="85"/>
      <c r="LVQ16" s="85"/>
      <c r="LVR16" s="85"/>
      <c r="LVS16" s="85"/>
      <c r="LVT16" s="85"/>
      <c r="LVU16" s="85"/>
      <c r="LVV16" s="85"/>
      <c r="LVW16" s="85"/>
      <c r="LVX16" s="85"/>
      <c r="LVY16" s="85"/>
      <c r="LVZ16" s="85"/>
      <c r="LWA16" s="85"/>
      <c r="LWB16" s="85"/>
      <c r="LWC16" s="85"/>
      <c r="LWD16" s="85"/>
      <c r="LWE16" s="85"/>
      <c r="LWF16" s="85"/>
      <c r="LWG16" s="85"/>
      <c r="LWH16" s="85"/>
      <c r="LWI16" s="85"/>
      <c r="LWJ16" s="85"/>
      <c r="LWK16" s="85"/>
      <c r="LWL16" s="85"/>
      <c r="LWM16" s="85"/>
      <c r="LWN16" s="85"/>
      <c r="LWO16" s="85"/>
      <c r="LWP16" s="85"/>
      <c r="LWQ16" s="85"/>
      <c r="LWR16" s="85"/>
      <c r="LWS16" s="85"/>
      <c r="LWT16" s="85"/>
      <c r="LWU16" s="85"/>
      <c r="LWV16" s="85"/>
      <c r="LWW16" s="85"/>
      <c r="LWX16" s="85"/>
      <c r="LWY16" s="85"/>
      <c r="LWZ16" s="85"/>
      <c r="LXA16" s="85"/>
      <c r="LXB16" s="85"/>
      <c r="LXC16" s="85"/>
      <c r="LXD16" s="85"/>
      <c r="LXE16" s="85"/>
      <c r="LXF16" s="85"/>
      <c r="LXG16" s="85"/>
      <c r="LXH16" s="85"/>
      <c r="LXI16" s="85"/>
      <c r="LXJ16" s="85"/>
      <c r="LXK16" s="85"/>
      <c r="LXL16" s="85"/>
      <c r="LXM16" s="85"/>
      <c r="LXN16" s="85"/>
      <c r="LXO16" s="85"/>
      <c r="LXP16" s="85"/>
      <c r="LXQ16" s="85"/>
      <c r="LXR16" s="85"/>
      <c r="LXS16" s="85"/>
      <c r="LXT16" s="85"/>
      <c r="LXU16" s="85"/>
      <c r="LXV16" s="85"/>
      <c r="LXW16" s="85"/>
      <c r="LXX16" s="85"/>
      <c r="LXY16" s="85"/>
      <c r="LXZ16" s="85"/>
      <c r="LYA16" s="85"/>
      <c r="LYB16" s="85"/>
      <c r="LYC16" s="85"/>
      <c r="LYD16" s="85"/>
      <c r="LYE16" s="85"/>
      <c r="LYF16" s="85"/>
      <c r="LYG16" s="85"/>
      <c r="LYH16" s="85"/>
      <c r="LYI16" s="85"/>
      <c r="LYJ16" s="85"/>
      <c r="LYK16" s="85"/>
      <c r="LYL16" s="85"/>
      <c r="LYM16" s="85"/>
      <c r="LYN16" s="85"/>
      <c r="LYO16" s="85"/>
      <c r="LYP16" s="85"/>
      <c r="LYQ16" s="85"/>
      <c r="LYR16" s="85"/>
      <c r="LYS16" s="85"/>
      <c r="LYT16" s="85"/>
      <c r="LYU16" s="85"/>
      <c r="LYV16" s="85"/>
      <c r="LYW16" s="85"/>
      <c r="LYX16" s="85"/>
      <c r="LYY16" s="85"/>
      <c r="LYZ16" s="85"/>
      <c r="LZA16" s="85"/>
      <c r="LZB16" s="85"/>
      <c r="LZC16" s="85"/>
      <c r="LZD16" s="85"/>
      <c r="LZE16" s="85"/>
      <c r="LZF16" s="85"/>
      <c r="LZG16" s="85"/>
      <c r="LZH16" s="85"/>
      <c r="LZI16" s="85"/>
      <c r="LZJ16" s="85"/>
      <c r="LZK16" s="85"/>
      <c r="LZL16" s="85"/>
      <c r="LZM16" s="85"/>
      <c r="LZN16" s="85"/>
      <c r="LZO16" s="85"/>
      <c r="LZP16" s="85"/>
      <c r="LZQ16" s="85"/>
      <c r="LZR16" s="85"/>
      <c r="LZS16" s="85"/>
      <c r="LZT16" s="85"/>
      <c r="LZU16" s="85"/>
      <c r="LZV16" s="85"/>
      <c r="LZW16" s="85"/>
      <c r="LZX16" s="85"/>
      <c r="LZY16" s="85"/>
      <c r="LZZ16" s="85"/>
      <c r="MAA16" s="85"/>
      <c r="MAB16" s="85"/>
      <c r="MAC16" s="85"/>
      <c r="MAD16" s="85"/>
      <c r="MAE16" s="85"/>
      <c r="MAF16" s="85"/>
      <c r="MAG16" s="85"/>
      <c r="MAH16" s="85"/>
      <c r="MAI16" s="85"/>
      <c r="MAJ16" s="85"/>
      <c r="MAK16" s="85"/>
      <c r="MAL16" s="85"/>
      <c r="MAM16" s="85"/>
      <c r="MAN16" s="85"/>
      <c r="MAO16" s="85"/>
      <c r="MAP16" s="85"/>
      <c r="MAQ16" s="85"/>
      <c r="MAR16" s="85"/>
      <c r="MAS16" s="85"/>
      <c r="MAT16" s="85"/>
      <c r="MAU16" s="85"/>
      <c r="MAV16" s="85"/>
      <c r="MAW16" s="85"/>
      <c r="MAX16" s="85"/>
      <c r="MAY16" s="85"/>
      <c r="MAZ16" s="85"/>
      <c r="MBA16" s="85"/>
      <c r="MBB16" s="85"/>
      <c r="MBC16" s="85"/>
      <c r="MBD16" s="85"/>
      <c r="MBE16" s="85"/>
      <c r="MBF16" s="85"/>
      <c r="MBG16" s="85"/>
      <c r="MBH16" s="85"/>
      <c r="MBI16" s="85"/>
      <c r="MBJ16" s="85"/>
      <c r="MBK16" s="85"/>
      <c r="MBL16" s="85"/>
      <c r="MBM16" s="85"/>
      <c r="MBN16" s="85"/>
      <c r="MBO16" s="85"/>
      <c r="MBP16" s="85"/>
      <c r="MBQ16" s="85"/>
      <c r="MBR16" s="85"/>
      <c r="MBS16" s="85"/>
      <c r="MBT16" s="85"/>
      <c r="MBU16" s="85"/>
      <c r="MBV16" s="85"/>
      <c r="MBW16" s="85"/>
      <c r="MBX16" s="85"/>
      <c r="MBY16" s="85"/>
      <c r="MBZ16" s="85"/>
      <c r="MCA16" s="85"/>
      <c r="MCB16" s="85"/>
      <c r="MCC16" s="85"/>
      <c r="MCD16" s="85"/>
      <c r="MCE16" s="85"/>
      <c r="MCF16" s="85"/>
      <c r="MCG16" s="85"/>
      <c r="MCH16" s="85"/>
      <c r="MCI16" s="85"/>
      <c r="MCJ16" s="85"/>
      <c r="MCK16" s="85"/>
      <c r="MCL16" s="85"/>
      <c r="MCM16" s="85"/>
      <c r="MCN16" s="85"/>
      <c r="MCO16" s="85"/>
      <c r="MCP16" s="85"/>
      <c r="MCQ16" s="85"/>
      <c r="MCR16" s="85"/>
      <c r="MCS16" s="85"/>
      <c r="MCT16" s="85"/>
      <c r="MCU16" s="85"/>
      <c r="MCV16" s="85"/>
      <c r="MCW16" s="85"/>
      <c r="MCX16" s="85"/>
      <c r="MCY16" s="85"/>
      <c r="MCZ16" s="85"/>
      <c r="MDA16" s="85"/>
      <c r="MDB16" s="85"/>
      <c r="MDC16" s="85"/>
      <c r="MDD16" s="85"/>
      <c r="MDE16" s="85"/>
      <c r="MDF16" s="85"/>
      <c r="MDG16" s="85"/>
      <c r="MDH16" s="85"/>
      <c r="MDI16" s="85"/>
      <c r="MDJ16" s="85"/>
      <c r="MDK16" s="85"/>
      <c r="MDL16" s="85"/>
      <c r="MDM16" s="85"/>
      <c r="MDN16" s="85"/>
      <c r="MDO16" s="85"/>
      <c r="MDP16" s="85"/>
      <c r="MDQ16" s="85"/>
      <c r="MDR16" s="85"/>
      <c r="MDS16" s="85"/>
      <c r="MDT16" s="85"/>
      <c r="MDU16" s="85"/>
      <c r="MDV16" s="85"/>
      <c r="MDW16" s="85"/>
      <c r="MDX16" s="85"/>
      <c r="MDY16" s="85"/>
      <c r="MDZ16" s="85"/>
      <c r="MEA16" s="85"/>
      <c r="MEB16" s="85"/>
      <c r="MEC16" s="85"/>
      <c r="MED16" s="85"/>
      <c r="MEE16" s="85"/>
      <c r="MEF16" s="85"/>
      <c r="MEG16" s="85"/>
      <c r="MEH16" s="85"/>
      <c r="MEI16" s="85"/>
      <c r="MEJ16" s="85"/>
      <c r="MEK16" s="85"/>
      <c r="MEL16" s="85"/>
      <c r="MEM16" s="85"/>
      <c r="MEN16" s="85"/>
      <c r="MEO16" s="85"/>
      <c r="MEP16" s="85"/>
      <c r="MEQ16" s="85"/>
      <c r="MER16" s="85"/>
      <c r="MES16" s="85"/>
      <c r="MET16" s="85"/>
      <c r="MEU16" s="85"/>
      <c r="MEV16" s="85"/>
      <c r="MEW16" s="85"/>
      <c r="MEX16" s="85"/>
      <c r="MEY16" s="85"/>
      <c r="MEZ16" s="85"/>
      <c r="MFA16" s="85"/>
      <c r="MFB16" s="85"/>
      <c r="MFC16" s="85"/>
      <c r="MFD16" s="85"/>
      <c r="MFE16" s="85"/>
      <c r="MFF16" s="85"/>
      <c r="MFG16" s="85"/>
      <c r="MFH16" s="85"/>
      <c r="MFI16" s="85"/>
      <c r="MFJ16" s="85"/>
      <c r="MFK16" s="85"/>
      <c r="MFL16" s="85"/>
      <c r="MFM16" s="85"/>
      <c r="MFN16" s="85"/>
      <c r="MFO16" s="85"/>
      <c r="MFP16" s="85"/>
      <c r="MFQ16" s="85"/>
      <c r="MFR16" s="85"/>
      <c r="MFS16" s="85"/>
      <c r="MFT16" s="85"/>
      <c r="MFU16" s="85"/>
      <c r="MFV16" s="85"/>
      <c r="MFW16" s="85"/>
      <c r="MFX16" s="85"/>
      <c r="MFY16" s="85"/>
      <c r="MFZ16" s="85"/>
      <c r="MGA16" s="85"/>
      <c r="MGB16" s="85"/>
      <c r="MGC16" s="85"/>
      <c r="MGD16" s="85"/>
      <c r="MGE16" s="85"/>
      <c r="MGF16" s="85"/>
      <c r="MGG16" s="85"/>
      <c r="MGH16" s="85"/>
      <c r="MGI16" s="85"/>
      <c r="MGJ16" s="85"/>
      <c r="MGK16" s="85"/>
      <c r="MGL16" s="85"/>
      <c r="MGM16" s="85"/>
      <c r="MGN16" s="85"/>
      <c r="MGO16" s="85"/>
      <c r="MGP16" s="85"/>
      <c r="MGQ16" s="85"/>
      <c r="MGR16" s="85"/>
      <c r="MGS16" s="85"/>
      <c r="MGT16" s="85"/>
      <c r="MGU16" s="85"/>
      <c r="MGV16" s="85"/>
      <c r="MGW16" s="85"/>
      <c r="MGX16" s="85"/>
      <c r="MGY16" s="85"/>
      <c r="MGZ16" s="85"/>
      <c r="MHA16" s="85"/>
      <c r="MHB16" s="85"/>
      <c r="MHC16" s="85"/>
      <c r="MHD16" s="85"/>
      <c r="MHE16" s="85"/>
      <c r="MHF16" s="85"/>
      <c r="MHG16" s="85"/>
      <c r="MHH16" s="85"/>
      <c r="MHI16" s="85"/>
      <c r="MHJ16" s="85"/>
      <c r="MHK16" s="85"/>
      <c r="MHL16" s="85"/>
      <c r="MHM16" s="85"/>
      <c r="MHN16" s="85"/>
      <c r="MHO16" s="85"/>
      <c r="MHP16" s="85"/>
      <c r="MHQ16" s="85"/>
      <c r="MHR16" s="85"/>
      <c r="MHS16" s="85"/>
      <c r="MHT16" s="85"/>
      <c r="MHU16" s="85"/>
      <c r="MHV16" s="85"/>
      <c r="MHW16" s="85"/>
      <c r="MHX16" s="85"/>
      <c r="MHY16" s="85"/>
      <c r="MHZ16" s="85"/>
      <c r="MIA16" s="85"/>
      <c r="MIB16" s="85"/>
      <c r="MIC16" s="85"/>
      <c r="MID16" s="85"/>
      <c r="MIE16" s="85"/>
      <c r="MIF16" s="85"/>
      <c r="MIG16" s="85"/>
      <c r="MIH16" s="85"/>
      <c r="MII16" s="85"/>
      <c r="MIJ16" s="85"/>
      <c r="MIK16" s="85"/>
      <c r="MIL16" s="85"/>
      <c r="MIM16" s="85"/>
      <c r="MIN16" s="85"/>
      <c r="MIO16" s="85"/>
      <c r="MIP16" s="85"/>
      <c r="MIQ16" s="85"/>
      <c r="MIR16" s="85"/>
      <c r="MIS16" s="85"/>
      <c r="MIT16" s="85"/>
      <c r="MIU16" s="85"/>
      <c r="MIV16" s="85"/>
      <c r="MIW16" s="85"/>
      <c r="MIX16" s="85"/>
      <c r="MIY16" s="85"/>
      <c r="MIZ16" s="85"/>
      <c r="MJA16" s="85"/>
      <c r="MJB16" s="85"/>
      <c r="MJC16" s="85"/>
      <c r="MJD16" s="85"/>
      <c r="MJE16" s="85"/>
      <c r="MJF16" s="85"/>
      <c r="MJG16" s="85"/>
      <c r="MJH16" s="85"/>
      <c r="MJI16" s="85"/>
      <c r="MJJ16" s="85"/>
      <c r="MJK16" s="85"/>
      <c r="MJL16" s="85"/>
      <c r="MJM16" s="85"/>
      <c r="MJN16" s="85"/>
      <c r="MJO16" s="85"/>
      <c r="MJP16" s="85"/>
      <c r="MJQ16" s="85"/>
      <c r="MJR16" s="85"/>
      <c r="MJS16" s="85"/>
      <c r="MJT16" s="85"/>
      <c r="MJU16" s="85"/>
      <c r="MJV16" s="85"/>
      <c r="MJW16" s="85"/>
      <c r="MJX16" s="85"/>
      <c r="MJY16" s="85"/>
      <c r="MJZ16" s="85"/>
      <c r="MKA16" s="85"/>
      <c r="MKB16" s="85"/>
      <c r="MKC16" s="85"/>
      <c r="MKD16" s="85"/>
      <c r="MKE16" s="85"/>
      <c r="MKF16" s="85"/>
      <c r="MKG16" s="85"/>
      <c r="MKH16" s="85"/>
      <c r="MKI16" s="85"/>
      <c r="MKJ16" s="85"/>
      <c r="MKK16" s="85"/>
      <c r="MKL16" s="85"/>
      <c r="MKM16" s="85"/>
      <c r="MKN16" s="85"/>
      <c r="MKO16" s="85"/>
      <c r="MKP16" s="85"/>
      <c r="MKQ16" s="85"/>
      <c r="MKR16" s="85"/>
      <c r="MKS16" s="85"/>
      <c r="MKT16" s="85"/>
      <c r="MKU16" s="85"/>
      <c r="MKV16" s="85"/>
      <c r="MKW16" s="85"/>
      <c r="MKX16" s="85"/>
      <c r="MKY16" s="85"/>
      <c r="MKZ16" s="85"/>
      <c r="MLA16" s="85"/>
      <c r="MLB16" s="85"/>
      <c r="MLC16" s="85"/>
      <c r="MLD16" s="85"/>
      <c r="MLE16" s="85"/>
      <c r="MLF16" s="85"/>
      <c r="MLG16" s="85"/>
      <c r="MLH16" s="85"/>
      <c r="MLI16" s="85"/>
      <c r="MLJ16" s="85"/>
      <c r="MLK16" s="85"/>
      <c r="MLL16" s="85"/>
      <c r="MLM16" s="85"/>
      <c r="MLN16" s="85"/>
      <c r="MLO16" s="85"/>
      <c r="MLP16" s="85"/>
      <c r="MLQ16" s="85"/>
      <c r="MLR16" s="85"/>
      <c r="MLS16" s="85"/>
      <c r="MLT16" s="85"/>
      <c r="MLU16" s="85"/>
      <c r="MLV16" s="85"/>
      <c r="MLW16" s="85"/>
      <c r="MLX16" s="85"/>
      <c r="MLY16" s="85"/>
      <c r="MLZ16" s="85"/>
      <c r="MMA16" s="85"/>
      <c r="MMB16" s="85"/>
      <c r="MMC16" s="85"/>
      <c r="MMD16" s="85"/>
      <c r="MME16" s="85"/>
      <c r="MMF16" s="85"/>
      <c r="MMG16" s="85"/>
      <c r="MMH16" s="85"/>
      <c r="MMI16" s="85"/>
      <c r="MMJ16" s="85"/>
      <c r="MMK16" s="85"/>
      <c r="MML16" s="85"/>
      <c r="MMM16" s="85"/>
      <c r="MMN16" s="85"/>
      <c r="MMO16" s="85"/>
      <c r="MMP16" s="85"/>
      <c r="MMQ16" s="85"/>
      <c r="MMR16" s="85"/>
      <c r="MMS16" s="85"/>
      <c r="MMT16" s="85"/>
      <c r="MMU16" s="85"/>
      <c r="MMV16" s="85"/>
      <c r="MMW16" s="85"/>
      <c r="MMX16" s="85"/>
      <c r="MMY16" s="85"/>
      <c r="MMZ16" s="85"/>
      <c r="MNA16" s="85"/>
      <c r="MNB16" s="85"/>
      <c r="MNC16" s="85"/>
      <c r="MND16" s="85"/>
      <c r="MNE16" s="85"/>
      <c r="MNF16" s="85"/>
      <c r="MNG16" s="85"/>
      <c r="MNH16" s="85"/>
      <c r="MNI16" s="85"/>
      <c r="MNJ16" s="85"/>
      <c r="MNK16" s="85"/>
      <c r="MNL16" s="85"/>
      <c r="MNM16" s="85"/>
      <c r="MNN16" s="85"/>
      <c r="MNO16" s="85"/>
      <c r="MNP16" s="85"/>
      <c r="MNQ16" s="85"/>
      <c r="MNR16" s="85"/>
      <c r="MNS16" s="85"/>
      <c r="MNT16" s="85"/>
      <c r="MNU16" s="85"/>
      <c r="MNV16" s="85"/>
      <c r="MNW16" s="85"/>
      <c r="MNX16" s="85"/>
      <c r="MNY16" s="85"/>
      <c r="MNZ16" s="85"/>
      <c r="MOA16" s="85"/>
      <c r="MOB16" s="85"/>
      <c r="MOC16" s="85"/>
      <c r="MOD16" s="85"/>
      <c r="MOE16" s="85"/>
      <c r="MOF16" s="85"/>
      <c r="MOG16" s="85"/>
      <c r="MOH16" s="85"/>
      <c r="MOI16" s="85"/>
      <c r="MOJ16" s="85"/>
      <c r="MOK16" s="85"/>
      <c r="MOL16" s="85"/>
      <c r="MOM16" s="85"/>
      <c r="MON16" s="85"/>
      <c r="MOO16" s="85"/>
      <c r="MOP16" s="85"/>
      <c r="MOQ16" s="85"/>
      <c r="MOR16" s="85"/>
      <c r="MOS16" s="85"/>
      <c r="MOT16" s="85"/>
      <c r="MOU16" s="85"/>
      <c r="MOV16" s="85"/>
      <c r="MOW16" s="85"/>
      <c r="MOX16" s="85"/>
      <c r="MOY16" s="85"/>
      <c r="MOZ16" s="85"/>
      <c r="MPA16" s="85"/>
      <c r="MPB16" s="85"/>
      <c r="MPC16" s="85"/>
      <c r="MPD16" s="85"/>
      <c r="MPE16" s="85"/>
      <c r="MPF16" s="85"/>
      <c r="MPG16" s="85"/>
      <c r="MPH16" s="85"/>
      <c r="MPI16" s="85"/>
      <c r="MPJ16" s="85"/>
      <c r="MPK16" s="85"/>
      <c r="MPL16" s="85"/>
      <c r="MPM16" s="85"/>
      <c r="MPN16" s="85"/>
      <c r="MPO16" s="85"/>
      <c r="MPP16" s="85"/>
      <c r="MPQ16" s="85"/>
      <c r="MPR16" s="85"/>
      <c r="MPS16" s="85"/>
      <c r="MPT16" s="85"/>
      <c r="MPU16" s="85"/>
      <c r="MPV16" s="85"/>
      <c r="MPW16" s="85"/>
      <c r="MPX16" s="85"/>
      <c r="MPY16" s="85"/>
      <c r="MPZ16" s="85"/>
      <c r="MQA16" s="85"/>
      <c r="MQB16" s="85"/>
      <c r="MQC16" s="85"/>
      <c r="MQD16" s="85"/>
      <c r="MQE16" s="85"/>
      <c r="MQF16" s="85"/>
      <c r="MQG16" s="85"/>
      <c r="MQH16" s="85"/>
      <c r="MQI16" s="85"/>
      <c r="MQJ16" s="85"/>
      <c r="MQK16" s="85"/>
      <c r="MQL16" s="85"/>
      <c r="MQM16" s="85"/>
      <c r="MQN16" s="85"/>
      <c r="MQO16" s="85"/>
      <c r="MQP16" s="85"/>
      <c r="MQQ16" s="85"/>
      <c r="MQR16" s="85"/>
      <c r="MQS16" s="85"/>
      <c r="MQT16" s="85"/>
      <c r="MQU16" s="85"/>
      <c r="MQV16" s="85"/>
      <c r="MQW16" s="85"/>
      <c r="MQX16" s="85"/>
      <c r="MQY16" s="85"/>
      <c r="MQZ16" s="85"/>
      <c r="MRA16" s="85"/>
      <c r="MRB16" s="85"/>
      <c r="MRC16" s="85"/>
      <c r="MRD16" s="85"/>
      <c r="MRE16" s="85"/>
      <c r="MRF16" s="85"/>
      <c r="MRG16" s="85"/>
      <c r="MRH16" s="85"/>
      <c r="MRI16" s="85"/>
      <c r="MRJ16" s="85"/>
      <c r="MRK16" s="85"/>
      <c r="MRL16" s="85"/>
      <c r="MRM16" s="85"/>
      <c r="MRN16" s="85"/>
      <c r="MRO16" s="85"/>
      <c r="MRP16" s="85"/>
      <c r="MRQ16" s="85"/>
      <c r="MRR16" s="85"/>
      <c r="MRS16" s="85"/>
      <c r="MRT16" s="85"/>
      <c r="MRU16" s="85"/>
      <c r="MRV16" s="85"/>
      <c r="MRW16" s="85"/>
      <c r="MRX16" s="85"/>
      <c r="MRY16" s="85"/>
      <c r="MRZ16" s="85"/>
      <c r="MSA16" s="85"/>
      <c r="MSB16" s="85"/>
      <c r="MSC16" s="85"/>
      <c r="MSD16" s="85"/>
      <c r="MSE16" s="85"/>
      <c r="MSF16" s="85"/>
      <c r="MSG16" s="85"/>
      <c r="MSH16" s="85"/>
      <c r="MSI16" s="85"/>
      <c r="MSJ16" s="85"/>
      <c r="MSK16" s="85"/>
      <c r="MSL16" s="85"/>
      <c r="MSM16" s="85"/>
      <c r="MSN16" s="85"/>
      <c r="MSO16" s="85"/>
      <c r="MSP16" s="85"/>
      <c r="MSQ16" s="85"/>
      <c r="MSR16" s="85"/>
      <c r="MSS16" s="85"/>
      <c r="MST16" s="85"/>
      <c r="MSU16" s="85"/>
      <c r="MSV16" s="85"/>
      <c r="MSW16" s="85"/>
      <c r="MSX16" s="85"/>
      <c r="MSY16" s="85"/>
      <c r="MSZ16" s="85"/>
      <c r="MTA16" s="85"/>
      <c r="MTB16" s="85"/>
      <c r="MTC16" s="85"/>
      <c r="MTD16" s="85"/>
      <c r="MTE16" s="85"/>
      <c r="MTF16" s="85"/>
      <c r="MTG16" s="85"/>
      <c r="MTH16" s="85"/>
      <c r="MTI16" s="85"/>
      <c r="MTJ16" s="85"/>
      <c r="MTK16" s="85"/>
      <c r="MTL16" s="85"/>
      <c r="MTM16" s="85"/>
      <c r="MTN16" s="85"/>
      <c r="MTO16" s="85"/>
      <c r="MTP16" s="85"/>
      <c r="MTQ16" s="85"/>
      <c r="MTR16" s="85"/>
      <c r="MTS16" s="85"/>
      <c r="MTT16" s="85"/>
      <c r="MTU16" s="85"/>
      <c r="MTV16" s="85"/>
      <c r="MTW16" s="85"/>
      <c r="MTX16" s="85"/>
      <c r="MTY16" s="85"/>
      <c r="MTZ16" s="85"/>
      <c r="MUA16" s="85"/>
      <c r="MUB16" s="85"/>
      <c r="MUC16" s="85"/>
      <c r="MUD16" s="85"/>
      <c r="MUE16" s="85"/>
      <c r="MUF16" s="85"/>
      <c r="MUG16" s="85"/>
      <c r="MUH16" s="85"/>
      <c r="MUI16" s="85"/>
      <c r="MUJ16" s="85"/>
      <c r="MUK16" s="85"/>
      <c r="MUL16" s="85"/>
      <c r="MUM16" s="85"/>
      <c r="MUN16" s="85"/>
      <c r="MUO16" s="85"/>
      <c r="MUP16" s="85"/>
      <c r="MUQ16" s="85"/>
      <c r="MUR16" s="85"/>
      <c r="MUS16" s="85"/>
      <c r="MUT16" s="85"/>
      <c r="MUU16" s="85"/>
      <c r="MUV16" s="85"/>
      <c r="MUW16" s="85"/>
      <c r="MUX16" s="85"/>
      <c r="MUY16" s="85"/>
      <c r="MUZ16" s="85"/>
      <c r="MVA16" s="85"/>
      <c r="MVB16" s="85"/>
      <c r="MVC16" s="85"/>
      <c r="MVD16" s="85"/>
      <c r="MVE16" s="85"/>
      <c r="MVF16" s="85"/>
      <c r="MVG16" s="85"/>
      <c r="MVH16" s="85"/>
      <c r="MVI16" s="85"/>
      <c r="MVJ16" s="85"/>
      <c r="MVK16" s="85"/>
      <c r="MVL16" s="85"/>
      <c r="MVM16" s="85"/>
      <c r="MVN16" s="85"/>
      <c r="MVO16" s="85"/>
      <c r="MVP16" s="85"/>
      <c r="MVQ16" s="85"/>
      <c r="MVR16" s="85"/>
      <c r="MVS16" s="85"/>
      <c r="MVT16" s="85"/>
      <c r="MVU16" s="85"/>
      <c r="MVV16" s="85"/>
      <c r="MVW16" s="85"/>
      <c r="MVX16" s="85"/>
      <c r="MVY16" s="85"/>
      <c r="MVZ16" s="85"/>
      <c r="MWA16" s="85"/>
      <c r="MWB16" s="85"/>
      <c r="MWC16" s="85"/>
      <c r="MWD16" s="85"/>
      <c r="MWE16" s="85"/>
      <c r="MWF16" s="85"/>
      <c r="MWG16" s="85"/>
      <c r="MWH16" s="85"/>
      <c r="MWI16" s="85"/>
      <c r="MWJ16" s="85"/>
      <c r="MWK16" s="85"/>
      <c r="MWL16" s="85"/>
      <c r="MWM16" s="85"/>
      <c r="MWN16" s="85"/>
      <c r="MWO16" s="85"/>
      <c r="MWP16" s="85"/>
      <c r="MWQ16" s="85"/>
      <c r="MWR16" s="85"/>
      <c r="MWS16" s="85"/>
      <c r="MWT16" s="85"/>
      <c r="MWU16" s="85"/>
      <c r="MWV16" s="85"/>
      <c r="MWW16" s="85"/>
      <c r="MWX16" s="85"/>
      <c r="MWY16" s="85"/>
      <c r="MWZ16" s="85"/>
      <c r="MXA16" s="85"/>
      <c r="MXB16" s="85"/>
      <c r="MXC16" s="85"/>
      <c r="MXD16" s="85"/>
      <c r="MXE16" s="85"/>
      <c r="MXF16" s="85"/>
      <c r="MXG16" s="85"/>
      <c r="MXH16" s="85"/>
      <c r="MXI16" s="85"/>
      <c r="MXJ16" s="85"/>
      <c r="MXK16" s="85"/>
      <c r="MXL16" s="85"/>
      <c r="MXM16" s="85"/>
      <c r="MXN16" s="85"/>
      <c r="MXO16" s="85"/>
      <c r="MXP16" s="85"/>
      <c r="MXQ16" s="85"/>
      <c r="MXR16" s="85"/>
      <c r="MXS16" s="85"/>
      <c r="MXT16" s="85"/>
      <c r="MXU16" s="85"/>
      <c r="MXV16" s="85"/>
      <c r="MXW16" s="85"/>
      <c r="MXX16" s="85"/>
      <c r="MXY16" s="85"/>
      <c r="MXZ16" s="85"/>
      <c r="MYA16" s="85"/>
      <c r="MYB16" s="85"/>
      <c r="MYC16" s="85"/>
      <c r="MYD16" s="85"/>
      <c r="MYE16" s="85"/>
      <c r="MYF16" s="85"/>
      <c r="MYG16" s="85"/>
      <c r="MYH16" s="85"/>
      <c r="MYI16" s="85"/>
      <c r="MYJ16" s="85"/>
      <c r="MYK16" s="85"/>
      <c r="MYL16" s="85"/>
      <c r="MYM16" s="85"/>
      <c r="MYN16" s="85"/>
      <c r="MYO16" s="85"/>
      <c r="MYP16" s="85"/>
      <c r="MYQ16" s="85"/>
      <c r="MYR16" s="85"/>
      <c r="MYS16" s="85"/>
      <c r="MYT16" s="85"/>
      <c r="MYU16" s="85"/>
      <c r="MYV16" s="85"/>
      <c r="MYW16" s="85"/>
      <c r="MYX16" s="85"/>
      <c r="MYY16" s="85"/>
      <c r="MYZ16" s="85"/>
      <c r="MZA16" s="85"/>
      <c r="MZB16" s="85"/>
      <c r="MZC16" s="85"/>
      <c r="MZD16" s="85"/>
      <c r="MZE16" s="85"/>
      <c r="MZF16" s="85"/>
      <c r="MZG16" s="85"/>
      <c r="MZH16" s="85"/>
      <c r="MZI16" s="85"/>
      <c r="MZJ16" s="85"/>
      <c r="MZK16" s="85"/>
      <c r="MZL16" s="85"/>
      <c r="MZM16" s="85"/>
      <c r="MZN16" s="85"/>
      <c r="MZO16" s="85"/>
      <c r="MZP16" s="85"/>
      <c r="MZQ16" s="85"/>
      <c r="MZR16" s="85"/>
      <c r="MZS16" s="85"/>
      <c r="MZT16" s="85"/>
      <c r="MZU16" s="85"/>
      <c r="MZV16" s="85"/>
      <c r="MZW16" s="85"/>
      <c r="MZX16" s="85"/>
      <c r="MZY16" s="85"/>
      <c r="MZZ16" s="85"/>
      <c r="NAA16" s="85"/>
      <c r="NAB16" s="85"/>
      <c r="NAC16" s="85"/>
      <c r="NAD16" s="85"/>
      <c r="NAE16" s="85"/>
      <c r="NAF16" s="85"/>
      <c r="NAG16" s="85"/>
      <c r="NAH16" s="85"/>
      <c r="NAI16" s="85"/>
      <c r="NAJ16" s="85"/>
      <c r="NAK16" s="85"/>
      <c r="NAL16" s="85"/>
      <c r="NAM16" s="85"/>
      <c r="NAN16" s="85"/>
      <c r="NAO16" s="85"/>
      <c r="NAP16" s="85"/>
      <c r="NAQ16" s="85"/>
      <c r="NAR16" s="85"/>
      <c r="NAS16" s="85"/>
      <c r="NAT16" s="85"/>
      <c r="NAU16" s="85"/>
      <c r="NAV16" s="85"/>
      <c r="NAW16" s="85"/>
      <c r="NAX16" s="85"/>
      <c r="NAY16" s="85"/>
      <c r="NAZ16" s="85"/>
      <c r="NBA16" s="85"/>
      <c r="NBB16" s="85"/>
      <c r="NBC16" s="85"/>
      <c r="NBD16" s="85"/>
      <c r="NBE16" s="85"/>
      <c r="NBF16" s="85"/>
      <c r="NBG16" s="85"/>
      <c r="NBH16" s="85"/>
      <c r="NBI16" s="85"/>
      <c r="NBJ16" s="85"/>
      <c r="NBK16" s="85"/>
      <c r="NBL16" s="85"/>
      <c r="NBM16" s="85"/>
      <c r="NBN16" s="85"/>
      <c r="NBO16" s="85"/>
      <c r="NBP16" s="85"/>
      <c r="NBQ16" s="85"/>
      <c r="NBR16" s="85"/>
      <c r="NBS16" s="85"/>
      <c r="NBT16" s="85"/>
      <c r="NBU16" s="85"/>
      <c r="NBV16" s="85"/>
      <c r="NBW16" s="85"/>
      <c r="NBX16" s="85"/>
      <c r="NBY16" s="85"/>
      <c r="NBZ16" s="85"/>
      <c r="NCA16" s="85"/>
      <c r="NCB16" s="85"/>
      <c r="NCC16" s="85"/>
      <c r="NCD16" s="85"/>
      <c r="NCE16" s="85"/>
      <c r="NCF16" s="85"/>
      <c r="NCG16" s="85"/>
      <c r="NCH16" s="85"/>
      <c r="NCI16" s="85"/>
      <c r="NCJ16" s="85"/>
      <c r="NCK16" s="85"/>
      <c r="NCL16" s="85"/>
      <c r="NCM16" s="85"/>
      <c r="NCN16" s="85"/>
      <c r="NCO16" s="85"/>
      <c r="NCP16" s="85"/>
      <c r="NCQ16" s="85"/>
      <c r="NCR16" s="85"/>
      <c r="NCS16" s="85"/>
      <c r="NCT16" s="85"/>
      <c r="NCU16" s="85"/>
      <c r="NCV16" s="85"/>
      <c r="NCW16" s="85"/>
      <c r="NCX16" s="85"/>
      <c r="NCY16" s="85"/>
      <c r="NCZ16" s="85"/>
      <c r="NDA16" s="85"/>
      <c r="NDB16" s="85"/>
      <c r="NDC16" s="85"/>
      <c r="NDD16" s="85"/>
      <c r="NDE16" s="85"/>
      <c r="NDF16" s="85"/>
      <c r="NDG16" s="85"/>
      <c r="NDH16" s="85"/>
      <c r="NDI16" s="85"/>
      <c r="NDJ16" s="85"/>
      <c r="NDK16" s="85"/>
      <c r="NDL16" s="85"/>
      <c r="NDM16" s="85"/>
      <c r="NDN16" s="85"/>
      <c r="NDO16" s="85"/>
      <c r="NDP16" s="85"/>
      <c r="NDQ16" s="85"/>
      <c r="NDR16" s="85"/>
      <c r="NDS16" s="85"/>
      <c r="NDT16" s="85"/>
      <c r="NDU16" s="85"/>
      <c r="NDV16" s="85"/>
      <c r="NDW16" s="85"/>
      <c r="NDX16" s="85"/>
      <c r="NDY16" s="85"/>
      <c r="NDZ16" s="85"/>
      <c r="NEA16" s="85"/>
      <c r="NEB16" s="85"/>
      <c r="NEC16" s="85"/>
      <c r="NED16" s="85"/>
      <c r="NEE16" s="85"/>
      <c r="NEF16" s="85"/>
      <c r="NEG16" s="85"/>
      <c r="NEH16" s="85"/>
      <c r="NEI16" s="85"/>
      <c r="NEJ16" s="85"/>
      <c r="NEK16" s="85"/>
      <c r="NEL16" s="85"/>
      <c r="NEM16" s="85"/>
      <c r="NEN16" s="85"/>
      <c r="NEO16" s="85"/>
      <c r="NEP16" s="85"/>
      <c r="NEQ16" s="85"/>
      <c r="NER16" s="85"/>
      <c r="NES16" s="85"/>
      <c r="NET16" s="85"/>
      <c r="NEU16" s="85"/>
      <c r="NEV16" s="85"/>
      <c r="NEW16" s="85"/>
      <c r="NEX16" s="85"/>
      <c r="NEY16" s="85"/>
      <c r="NEZ16" s="85"/>
      <c r="NFA16" s="85"/>
      <c r="NFB16" s="85"/>
      <c r="NFC16" s="85"/>
      <c r="NFD16" s="85"/>
      <c r="NFE16" s="85"/>
      <c r="NFF16" s="85"/>
      <c r="NFG16" s="85"/>
      <c r="NFH16" s="85"/>
      <c r="NFI16" s="85"/>
      <c r="NFJ16" s="85"/>
      <c r="NFK16" s="85"/>
      <c r="NFL16" s="85"/>
      <c r="NFM16" s="85"/>
      <c r="NFN16" s="85"/>
      <c r="NFO16" s="85"/>
      <c r="NFP16" s="85"/>
      <c r="NFQ16" s="85"/>
      <c r="NFR16" s="85"/>
      <c r="NFS16" s="85"/>
      <c r="NFT16" s="85"/>
      <c r="NFU16" s="85"/>
      <c r="NFV16" s="85"/>
      <c r="NFW16" s="85"/>
      <c r="NFX16" s="85"/>
      <c r="NFY16" s="85"/>
      <c r="NFZ16" s="85"/>
      <c r="NGA16" s="85"/>
      <c r="NGB16" s="85"/>
      <c r="NGC16" s="85"/>
      <c r="NGD16" s="85"/>
      <c r="NGE16" s="85"/>
      <c r="NGF16" s="85"/>
      <c r="NGG16" s="85"/>
      <c r="NGH16" s="85"/>
      <c r="NGI16" s="85"/>
      <c r="NGJ16" s="85"/>
      <c r="NGK16" s="85"/>
      <c r="NGL16" s="85"/>
      <c r="NGM16" s="85"/>
      <c r="NGN16" s="85"/>
      <c r="NGO16" s="85"/>
      <c r="NGP16" s="85"/>
      <c r="NGQ16" s="85"/>
      <c r="NGR16" s="85"/>
      <c r="NGS16" s="85"/>
      <c r="NGT16" s="85"/>
      <c r="NGU16" s="85"/>
      <c r="NGV16" s="85"/>
      <c r="NGW16" s="85"/>
      <c r="NGX16" s="85"/>
      <c r="NGY16" s="85"/>
      <c r="NGZ16" s="85"/>
      <c r="NHA16" s="85"/>
      <c r="NHB16" s="85"/>
      <c r="NHC16" s="85"/>
      <c r="NHD16" s="85"/>
      <c r="NHE16" s="85"/>
      <c r="NHF16" s="85"/>
      <c r="NHG16" s="85"/>
      <c r="NHH16" s="85"/>
      <c r="NHI16" s="85"/>
      <c r="NHJ16" s="85"/>
      <c r="NHK16" s="85"/>
      <c r="NHL16" s="85"/>
      <c r="NHM16" s="85"/>
      <c r="NHN16" s="85"/>
      <c r="NHO16" s="85"/>
      <c r="NHP16" s="85"/>
      <c r="NHQ16" s="85"/>
      <c r="NHR16" s="85"/>
      <c r="NHS16" s="85"/>
      <c r="NHT16" s="85"/>
      <c r="NHU16" s="85"/>
      <c r="NHV16" s="85"/>
      <c r="NHW16" s="85"/>
      <c r="NHX16" s="85"/>
      <c r="NHY16" s="85"/>
      <c r="NHZ16" s="85"/>
      <c r="NIA16" s="85"/>
      <c r="NIB16" s="85"/>
      <c r="NIC16" s="85"/>
      <c r="NID16" s="85"/>
      <c r="NIE16" s="85"/>
      <c r="NIF16" s="85"/>
      <c r="NIG16" s="85"/>
      <c r="NIH16" s="85"/>
      <c r="NII16" s="85"/>
      <c r="NIJ16" s="85"/>
      <c r="NIK16" s="85"/>
      <c r="NIL16" s="85"/>
      <c r="NIM16" s="85"/>
      <c r="NIN16" s="85"/>
      <c r="NIO16" s="85"/>
      <c r="NIP16" s="85"/>
      <c r="NIQ16" s="85"/>
      <c r="NIR16" s="85"/>
      <c r="NIS16" s="85"/>
      <c r="NIT16" s="85"/>
      <c r="NIU16" s="85"/>
      <c r="NIV16" s="85"/>
      <c r="NIW16" s="85"/>
      <c r="NIX16" s="85"/>
      <c r="NIY16" s="85"/>
      <c r="NIZ16" s="85"/>
      <c r="NJA16" s="85"/>
      <c r="NJB16" s="85"/>
      <c r="NJC16" s="85"/>
      <c r="NJD16" s="85"/>
      <c r="NJE16" s="85"/>
      <c r="NJF16" s="85"/>
      <c r="NJG16" s="85"/>
      <c r="NJH16" s="85"/>
      <c r="NJI16" s="85"/>
      <c r="NJJ16" s="85"/>
      <c r="NJK16" s="85"/>
      <c r="NJL16" s="85"/>
      <c r="NJM16" s="85"/>
      <c r="NJN16" s="85"/>
      <c r="NJO16" s="85"/>
      <c r="NJP16" s="85"/>
      <c r="NJQ16" s="85"/>
      <c r="NJR16" s="85"/>
      <c r="NJS16" s="85"/>
      <c r="NJT16" s="85"/>
      <c r="NJU16" s="85"/>
      <c r="NJV16" s="85"/>
      <c r="NJW16" s="85"/>
      <c r="NJX16" s="85"/>
      <c r="NJY16" s="85"/>
      <c r="NJZ16" s="85"/>
      <c r="NKA16" s="85"/>
      <c r="NKB16" s="85"/>
      <c r="NKC16" s="85"/>
      <c r="NKD16" s="85"/>
      <c r="NKE16" s="85"/>
      <c r="NKF16" s="85"/>
      <c r="NKG16" s="85"/>
      <c r="NKH16" s="85"/>
      <c r="NKI16" s="85"/>
      <c r="NKJ16" s="85"/>
      <c r="NKK16" s="85"/>
      <c r="NKL16" s="85"/>
      <c r="NKM16" s="85"/>
      <c r="NKN16" s="85"/>
      <c r="NKO16" s="85"/>
      <c r="NKP16" s="85"/>
      <c r="NKQ16" s="85"/>
      <c r="NKR16" s="85"/>
      <c r="NKS16" s="85"/>
      <c r="NKT16" s="85"/>
      <c r="NKU16" s="85"/>
      <c r="NKV16" s="85"/>
      <c r="NKW16" s="85"/>
      <c r="NKX16" s="85"/>
      <c r="NKY16" s="85"/>
      <c r="NKZ16" s="85"/>
      <c r="NLA16" s="85"/>
      <c r="NLB16" s="85"/>
      <c r="NLC16" s="85"/>
      <c r="NLD16" s="85"/>
      <c r="NLE16" s="85"/>
      <c r="NLF16" s="85"/>
      <c r="NLG16" s="85"/>
      <c r="NLH16" s="85"/>
      <c r="NLI16" s="85"/>
      <c r="NLJ16" s="85"/>
      <c r="NLK16" s="85"/>
      <c r="NLL16" s="85"/>
      <c r="NLM16" s="85"/>
      <c r="NLN16" s="85"/>
      <c r="NLO16" s="85"/>
      <c r="NLP16" s="85"/>
      <c r="NLQ16" s="85"/>
      <c r="NLR16" s="85"/>
      <c r="NLS16" s="85"/>
      <c r="NLT16" s="85"/>
      <c r="NLU16" s="85"/>
      <c r="NLV16" s="85"/>
      <c r="NLW16" s="85"/>
      <c r="NLX16" s="85"/>
      <c r="NLY16" s="85"/>
      <c r="NLZ16" s="85"/>
      <c r="NMA16" s="85"/>
      <c r="NMB16" s="85"/>
      <c r="NMC16" s="85"/>
      <c r="NMD16" s="85"/>
      <c r="NME16" s="85"/>
      <c r="NMF16" s="85"/>
      <c r="NMG16" s="85"/>
      <c r="NMH16" s="85"/>
      <c r="NMI16" s="85"/>
      <c r="NMJ16" s="85"/>
      <c r="NMK16" s="85"/>
      <c r="NML16" s="85"/>
      <c r="NMM16" s="85"/>
      <c r="NMN16" s="85"/>
      <c r="NMO16" s="85"/>
      <c r="NMP16" s="85"/>
      <c r="NMQ16" s="85"/>
      <c r="NMR16" s="85"/>
      <c r="NMS16" s="85"/>
      <c r="NMT16" s="85"/>
      <c r="NMU16" s="85"/>
      <c r="NMV16" s="85"/>
      <c r="NMW16" s="85"/>
      <c r="NMX16" s="85"/>
      <c r="NMY16" s="85"/>
      <c r="NMZ16" s="85"/>
      <c r="NNA16" s="85"/>
      <c r="NNB16" s="85"/>
      <c r="NNC16" s="85"/>
      <c r="NND16" s="85"/>
      <c r="NNE16" s="85"/>
      <c r="NNF16" s="85"/>
      <c r="NNG16" s="85"/>
      <c r="NNH16" s="85"/>
      <c r="NNI16" s="85"/>
      <c r="NNJ16" s="85"/>
      <c r="NNK16" s="85"/>
      <c r="NNL16" s="85"/>
      <c r="NNM16" s="85"/>
      <c r="NNN16" s="85"/>
      <c r="NNO16" s="85"/>
      <c r="NNP16" s="85"/>
      <c r="NNQ16" s="85"/>
      <c r="NNR16" s="85"/>
      <c r="NNS16" s="85"/>
      <c r="NNT16" s="85"/>
      <c r="NNU16" s="85"/>
      <c r="NNV16" s="85"/>
      <c r="NNW16" s="85"/>
      <c r="NNX16" s="85"/>
      <c r="NNY16" s="85"/>
      <c r="NNZ16" s="85"/>
      <c r="NOA16" s="85"/>
      <c r="NOB16" s="85"/>
      <c r="NOC16" s="85"/>
      <c r="NOD16" s="85"/>
      <c r="NOE16" s="85"/>
      <c r="NOF16" s="85"/>
      <c r="NOG16" s="85"/>
      <c r="NOH16" s="85"/>
      <c r="NOI16" s="85"/>
      <c r="NOJ16" s="85"/>
      <c r="NOK16" s="85"/>
      <c r="NOL16" s="85"/>
      <c r="NOM16" s="85"/>
      <c r="NON16" s="85"/>
      <c r="NOO16" s="85"/>
      <c r="NOP16" s="85"/>
      <c r="NOQ16" s="85"/>
      <c r="NOR16" s="85"/>
      <c r="NOS16" s="85"/>
      <c r="NOT16" s="85"/>
      <c r="NOU16" s="85"/>
      <c r="NOV16" s="85"/>
      <c r="NOW16" s="85"/>
      <c r="NOX16" s="85"/>
      <c r="NOY16" s="85"/>
      <c r="NOZ16" s="85"/>
      <c r="NPA16" s="85"/>
      <c r="NPB16" s="85"/>
      <c r="NPC16" s="85"/>
      <c r="NPD16" s="85"/>
      <c r="NPE16" s="85"/>
      <c r="NPF16" s="85"/>
      <c r="NPG16" s="85"/>
      <c r="NPH16" s="85"/>
      <c r="NPI16" s="85"/>
      <c r="NPJ16" s="85"/>
      <c r="NPK16" s="85"/>
      <c r="NPL16" s="85"/>
      <c r="NPM16" s="85"/>
      <c r="NPN16" s="85"/>
      <c r="NPO16" s="85"/>
      <c r="NPP16" s="85"/>
      <c r="NPQ16" s="85"/>
      <c r="NPR16" s="85"/>
      <c r="NPS16" s="85"/>
      <c r="NPT16" s="85"/>
      <c r="NPU16" s="85"/>
      <c r="NPV16" s="85"/>
      <c r="NPW16" s="85"/>
      <c r="NPX16" s="85"/>
      <c r="NPY16" s="85"/>
      <c r="NPZ16" s="85"/>
      <c r="NQA16" s="85"/>
      <c r="NQB16" s="85"/>
      <c r="NQC16" s="85"/>
      <c r="NQD16" s="85"/>
      <c r="NQE16" s="85"/>
      <c r="NQF16" s="85"/>
      <c r="NQG16" s="85"/>
      <c r="NQH16" s="85"/>
      <c r="NQI16" s="85"/>
      <c r="NQJ16" s="85"/>
      <c r="NQK16" s="85"/>
      <c r="NQL16" s="85"/>
      <c r="NQM16" s="85"/>
      <c r="NQN16" s="85"/>
      <c r="NQO16" s="85"/>
      <c r="NQP16" s="85"/>
      <c r="NQQ16" s="85"/>
      <c r="NQR16" s="85"/>
      <c r="NQS16" s="85"/>
      <c r="NQT16" s="85"/>
      <c r="NQU16" s="85"/>
      <c r="NQV16" s="85"/>
      <c r="NQW16" s="85"/>
      <c r="NQX16" s="85"/>
      <c r="NQY16" s="85"/>
      <c r="NQZ16" s="85"/>
      <c r="NRA16" s="85"/>
      <c r="NRB16" s="85"/>
      <c r="NRC16" s="85"/>
      <c r="NRD16" s="85"/>
      <c r="NRE16" s="85"/>
      <c r="NRF16" s="85"/>
      <c r="NRG16" s="85"/>
      <c r="NRH16" s="85"/>
      <c r="NRI16" s="85"/>
      <c r="NRJ16" s="85"/>
      <c r="NRK16" s="85"/>
      <c r="NRL16" s="85"/>
      <c r="NRM16" s="85"/>
      <c r="NRN16" s="85"/>
      <c r="NRO16" s="85"/>
      <c r="NRP16" s="85"/>
      <c r="NRQ16" s="85"/>
      <c r="NRR16" s="85"/>
      <c r="NRS16" s="85"/>
      <c r="NRT16" s="85"/>
      <c r="NRU16" s="85"/>
      <c r="NRV16" s="85"/>
      <c r="NRW16" s="85"/>
      <c r="NRX16" s="85"/>
      <c r="NRY16" s="85"/>
      <c r="NRZ16" s="85"/>
      <c r="NSA16" s="85"/>
      <c r="NSB16" s="85"/>
      <c r="NSC16" s="85"/>
      <c r="NSD16" s="85"/>
      <c r="NSE16" s="85"/>
      <c r="NSF16" s="85"/>
      <c r="NSG16" s="85"/>
      <c r="NSH16" s="85"/>
      <c r="NSI16" s="85"/>
      <c r="NSJ16" s="85"/>
      <c r="NSK16" s="85"/>
      <c r="NSL16" s="85"/>
      <c r="NSM16" s="85"/>
      <c r="NSN16" s="85"/>
      <c r="NSO16" s="85"/>
      <c r="NSP16" s="85"/>
      <c r="NSQ16" s="85"/>
      <c r="NSR16" s="85"/>
      <c r="NSS16" s="85"/>
      <c r="NST16" s="85"/>
      <c r="NSU16" s="85"/>
      <c r="NSV16" s="85"/>
      <c r="NSW16" s="85"/>
      <c r="NSX16" s="85"/>
      <c r="NSY16" s="85"/>
      <c r="NSZ16" s="85"/>
      <c r="NTA16" s="85"/>
      <c r="NTB16" s="85"/>
      <c r="NTC16" s="85"/>
      <c r="NTD16" s="85"/>
      <c r="NTE16" s="85"/>
      <c r="NTF16" s="85"/>
      <c r="NTG16" s="85"/>
      <c r="NTH16" s="85"/>
      <c r="NTI16" s="85"/>
      <c r="NTJ16" s="85"/>
      <c r="NTK16" s="85"/>
      <c r="NTL16" s="85"/>
      <c r="NTM16" s="85"/>
      <c r="NTN16" s="85"/>
      <c r="NTO16" s="85"/>
      <c r="NTP16" s="85"/>
      <c r="NTQ16" s="85"/>
      <c r="NTR16" s="85"/>
      <c r="NTS16" s="85"/>
      <c r="NTT16" s="85"/>
      <c r="NTU16" s="85"/>
      <c r="NTV16" s="85"/>
      <c r="NTW16" s="85"/>
      <c r="NTX16" s="85"/>
      <c r="NTY16" s="85"/>
      <c r="NTZ16" s="85"/>
      <c r="NUA16" s="85"/>
      <c r="NUB16" s="85"/>
      <c r="NUC16" s="85"/>
      <c r="NUD16" s="85"/>
      <c r="NUE16" s="85"/>
      <c r="NUF16" s="85"/>
      <c r="NUG16" s="85"/>
      <c r="NUH16" s="85"/>
      <c r="NUI16" s="85"/>
      <c r="NUJ16" s="85"/>
      <c r="NUK16" s="85"/>
      <c r="NUL16" s="85"/>
      <c r="NUM16" s="85"/>
      <c r="NUN16" s="85"/>
      <c r="NUO16" s="85"/>
      <c r="NUP16" s="85"/>
      <c r="NUQ16" s="85"/>
      <c r="NUR16" s="85"/>
      <c r="NUS16" s="85"/>
      <c r="NUT16" s="85"/>
      <c r="NUU16" s="85"/>
      <c r="NUV16" s="85"/>
      <c r="NUW16" s="85"/>
      <c r="NUX16" s="85"/>
      <c r="NUY16" s="85"/>
      <c r="NUZ16" s="85"/>
      <c r="NVA16" s="85"/>
      <c r="NVB16" s="85"/>
      <c r="NVC16" s="85"/>
      <c r="NVD16" s="85"/>
      <c r="NVE16" s="85"/>
      <c r="NVF16" s="85"/>
      <c r="NVG16" s="85"/>
      <c r="NVH16" s="85"/>
      <c r="NVI16" s="85"/>
      <c r="NVJ16" s="85"/>
      <c r="NVK16" s="85"/>
      <c r="NVL16" s="85"/>
      <c r="NVM16" s="85"/>
      <c r="NVN16" s="85"/>
      <c r="NVO16" s="85"/>
      <c r="NVP16" s="85"/>
      <c r="NVQ16" s="85"/>
      <c r="NVR16" s="85"/>
      <c r="NVS16" s="85"/>
      <c r="NVT16" s="85"/>
      <c r="NVU16" s="85"/>
      <c r="NVV16" s="85"/>
      <c r="NVW16" s="85"/>
      <c r="NVX16" s="85"/>
      <c r="NVY16" s="85"/>
      <c r="NVZ16" s="85"/>
      <c r="NWA16" s="85"/>
      <c r="NWB16" s="85"/>
      <c r="NWC16" s="85"/>
      <c r="NWD16" s="85"/>
      <c r="NWE16" s="85"/>
      <c r="NWF16" s="85"/>
      <c r="NWG16" s="85"/>
      <c r="NWH16" s="85"/>
      <c r="NWI16" s="85"/>
      <c r="NWJ16" s="85"/>
      <c r="NWK16" s="85"/>
      <c r="NWL16" s="85"/>
      <c r="NWM16" s="85"/>
      <c r="NWN16" s="85"/>
      <c r="NWO16" s="85"/>
      <c r="NWP16" s="85"/>
      <c r="NWQ16" s="85"/>
      <c r="NWR16" s="85"/>
      <c r="NWS16" s="85"/>
      <c r="NWT16" s="85"/>
      <c r="NWU16" s="85"/>
      <c r="NWV16" s="85"/>
      <c r="NWW16" s="85"/>
      <c r="NWX16" s="85"/>
      <c r="NWY16" s="85"/>
      <c r="NWZ16" s="85"/>
      <c r="NXA16" s="85"/>
      <c r="NXB16" s="85"/>
      <c r="NXC16" s="85"/>
      <c r="NXD16" s="85"/>
      <c r="NXE16" s="85"/>
      <c r="NXF16" s="85"/>
      <c r="NXG16" s="85"/>
      <c r="NXH16" s="85"/>
      <c r="NXI16" s="85"/>
      <c r="NXJ16" s="85"/>
      <c r="NXK16" s="85"/>
      <c r="NXL16" s="85"/>
      <c r="NXM16" s="85"/>
      <c r="NXN16" s="85"/>
      <c r="NXO16" s="85"/>
      <c r="NXP16" s="85"/>
      <c r="NXQ16" s="85"/>
      <c r="NXR16" s="85"/>
      <c r="NXS16" s="85"/>
      <c r="NXT16" s="85"/>
      <c r="NXU16" s="85"/>
      <c r="NXV16" s="85"/>
      <c r="NXW16" s="85"/>
      <c r="NXX16" s="85"/>
      <c r="NXY16" s="85"/>
      <c r="NXZ16" s="85"/>
      <c r="NYA16" s="85"/>
      <c r="NYB16" s="85"/>
      <c r="NYC16" s="85"/>
      <c r="NYD16" s="85"/>
      <c r="NYE16" s="85"/>
      <c r="NYF16" s="85"/>
      <c r="NYG16" s="85"/>
      <c r="NYH16" s="85"/>
      <c r="NYI16" s="85"/>
      <c r="NYJ16" s="85"/>
      <c r="NYK16" s="85"/>
      <c r="NYL16" s="85"/>
      <c r="NYM16" s="85"/>
      <c r="NYN16" s="85"/>
      <c r="NYO16" s="85"/>
      <c r="NYP16" s="85"/>
      <c r="NYQ16" s="85"/>
      <c r="NYR16" s="85"/>
      <c r="NYS16" s="85"/>
      <c r="NYT16" s="85"/>
      <c r="NYU16" s="85"/>
      <c r="NYV16" s="85"/>
      <c r="NYW16" s="85"/>
      <c r="NYX16" s="85"/>
      <c r="NYY16" s="85"/>
      <c r="NYZ16" s="85"/>
      <c r="NZA16" s="85"/>
      <c r="NZB16" s="85"/>
      <c r="NZC16" s="85"/>
      <c r="NZD16" s="85"/>
      <c r="NZE16" s="85"/>
      <c r="NZF16" s="85"/>
      <c r="NZG16" s="85"/>
      <c r="NZH16" s="85"/>
      <c r="NZI16" s="85"/>
      <c r="NZJ16" s="85"/>
      <c r="NZK16" s="85"/>
      <c r="NZL16" s="85"/>
      <c r="NZM16" s="85"/>
      <c r="NZN16" s="85"/>
      <c r="NZO16" s="85"/>
      <c r="NZP16" s="85"/>
      <c r="NZQ16" s="85"/>
      <c r="NZR16" s="85"/>
      <c r="NZS16" s="85"/>
      <c r="NZT16" s="85"/>
      <c r="NZU16" s="85"/>
      <c r="NZV16" s="85"/>
      <c r="NZW16" s="85"/>
      <c r="NZX16" s="85"/>
      <c r="NZY16" s="85"/>
      <c r="NZZ16" s="85"/>
      <c r="OAA16" s="85"/>
      <c r="OAB16" s="85"/>
      <c r="OAC16" s="85"/>
      <c r="OAD16" s="85"/>
      <c r="OAE16" s="85"/>
      <c r="OAF16" s="85"/>
      <c r="OAG16" s="85"/>
      <c r="OAH16" s="85"/>
      <c r="OAI16" s="85"/>
      <c r="OAJ16" s="85"/>
      <c r="OAK16" s="85"/>
      <c r="OAL16" s="85"/>
      <c r="OAM16" s="85"/>
      <c r="OAN16" s="85"/>
      <c r="OAO16" s="85"/>
      <c r="OAP16" s="85"/>
      <c r="OAQ16" s="85"/>
      <c r="OAR16" s="85"/>
      <c r="OAS16" s="85"/>
      <c r="OAT16" s="85"/>
      <c r="OAU16" s="85"/>
      <c r="OAV16" s="85"/>
      <c r="OAW16" s="85"/>
      <c r="OAX16" s="85"/>
      <c r="OAY16" s="85"/>
      <c r="OAZ16" s="85"/>
      <c r="OBA16" s="85"/>
      <c r="OBB16" s="85"/>
      <c r="OBC16" s="85"/>
      <c r="OBD16" s="85"/>
      <c r="OBE16" s="85"/>
      <c r="OBF16" s="85"/>
      <c r="OBG16" s="85"/>
      <c r="OBH16" s="85"/>
      <c r="OBI16" s="85"/>
      <c r="OBJ16" s="85"/>
      <c r="OBK16" s="85"/>
      <c r="OBL16" s="85"/>
      <c r="OBM16" s="85"/>
      <c r="OBN16" s="85"/>
      <c r="OBO16" s="85"/>
      <c r="OBP16" s="85"/>
      <c r="OBQ16" s="85"/>
      <c r="OBR16" s="85"/>
      <c r="OBS16" s="85"/>
      <c r="OBT16" s="85"/>
      <c r="OBU16" s="85"/>
      <c r="OBV16" s="85"/>
      <c r="OBW16" s="85"/>
      <c r="OBX16" s="85"/>
      <c r="OBY16" s="85"/>
      <c r="OBZ16" s="85"/>
      <c r="OCA16" s="85"/>
      <c r="OCB16" s="85"/>
      <c r="OCC16" s="85"/>
      <c r="OCD16" s="85"/>
      <c r="OCE16" s="85"/>
      <c r="OCF16" s="85"/>
      <c r="OCG16" s="85"/>
      <c r="OCH16" s="85"/>
      <c r="OCI16" s="85"/>
      <c r="OCJ16" s="85"/>
      <c r="OCK16" s="85"/>
      <c r="OCL16" s="85"/>
      <c r="OCM16" s="85"/>
      <c r="OCN16" s="85"/>
      <c r="OCO16" s="85"/>
      <c r="OCP16" s="85"/>
      <c r="OCQ16" s="85"/>
      <c r="OCR16" s="85"/>
      <c r="OCS16" s="85"/>
      <c r="OCT16" s="85"/>
      <c r="OCU16" s="85"/>
      <c r="OCV16" s="85"/>
      <c r="OCW16" s="85"/>
      <c r="OCX16" s="85"/>
      <c r="OCY16" s="85"/>
      <c r="OCZ16" s="85"/>
      <c r="ODA16" s="85"/>
      <c r="ODB16" s="85"/>
      <c r="ODC16" s="85"/>
      <c r="ODD16" s="85"/>
      <c r="ODE16" s="85"/>
      <c r="ODF16" s="85"/>
      <c r="ODG16" s="85"/>
      <c r="ODH16" s="85"/>
      <c r="ODI16" s="85"/>
      <c r="ODJ16" s="85"/>
      <c r="ODK16" s="85"/>
      <c r="ODL16" s="85"/>
      <c r="ODM16" s="85"/>
      <c r="ODN16" s="85"/>
      <c r="ODO16" s="85"/>
      <c r="ODP16" s="85"/>
      <c r="ODQ16" s="85"/>
      <c r="ODR16" s="85"/>
      <c r="ODS16" s="85"/>
      <c r="ODT16" s="85"/>
      <c r="ODU16" s="85"/>
      <c r="ODV16" s="85"/>
      <c r="ODW16" s="85"/>
      <c r="ODX16" s="85"/>
      <c r="ODY16" s="85"/>
      <c r="ODZ16" s="85"/>
      <c r="OEA16" s="85"/>
      <c r="OEB16" s="85"/>
      <c r="OEC16" s="85"/>
      <c r="OED16" s="85"/>
      <c r="OEE16" s="85"/>
      <c r="OEF16" s="85"/>
      <c r="OEG16" s="85"/>
      <c r="OEH16" s="85"/>
      <c r="OEI16" s="85"/>
      <c r="OEJ16" s="85"/>
      <c r="OEK16" s="85"/>
      <c r="OEL16" s="85"/>
      <c r="OEM16" s="85"/>
      <c r="OEN16" s="85"/>
      <c r="OEO16" s="85"/>
      <c r="OEP16" s="85"/>
      <c r="OEQ16" s="85"/>
      <c r="OER16" s="85"/>
      <c r="OES16" s="85"/>
      <c r="OET16" s="85"/>
      <c r="OEU16" s="85"/>
      <c r="OEV16" s="85"/>
      <c r="OEW16" s="85"/>
      <c r="OEX16" s="85"/>
      <c r="OEY16" s="85"/>
      <c r="OEZ16" s="85"/>
      <c r="OFA16" s="85"/>
      <c r="OFB16" s="85"/>
      <c r="OFC16" s="85"/>
      <c r="OFD16" s="85"/>
      <c r="OFE16" s="85"/>
      <c r="OFF16" s="85"/>
      <c r="OFG16" s="85"/>
      <c r="OFH16" s="85"/>
      <c r="OFI16" s="85"/>
      <c r="OFJ16" s="85"/>
      <c r="OFK16" s="85"/>
      <c r="OFL16" s="85"/>
      <c r="OFM16" s="85"/>
      <c r="OFN16" s="85"/>
      <c r="OFO16" s="85"/>
      <c r="OFP16" s="85"/>
      <c r="OFQ16" s="85"/>
      <c r="OFR16" s="85"/>
      <c r="OFS16" s="85"/>
      <c r="OFT16" s="85"/>
      <c r="OFU16" s="85"/>
      <c r="OFV16" s="85"/>
      <c r="OFW16" s="85"/>
      <c r="OFX16" s="85"/>
      <c r="OFY16" s="85"/>
      <c r="OFZ16" s="85"/>
      <c r="OGA16" s="85"/>
      <c r="OGB16" s="85"/>
      <c r="OGC16" s="85"/>
      <c r="OGD16" s="85"/>
      <c r="OGE16" s="85"/>
      <c r="OGF16" s="85"/>
      <c r="OGG16" s="85"/>
      <c r="OGH16" s="85"/>
      <c r="OGI16" s="85"/>
      <c r="OGJ16" s="85"/>
      <c r="OGK16" s="85"/>
      <c r="OGL16" s="85"/>
      <c r="OGM16" s="85"/>
      <c r="OGN16" s="85"/>
      <c r="OGO16" s="85"/>
      <c r="OGP16" s="85"/>
      <c r="OGQ16" s="85"/>
      <c r="OGR16" s="85"/>
      <c r="OGS16" s="85"/>
      <c r="OGT16" s="85"/>
      <c r="OGU16" s="85"/>
      <c r="OGV16" s="85"/>
      <c r="OGW16" s="85"/>
      <c r="OGX16" s="85"/>
      <c r="OGY16" s="85"/>
      <c r="OGZ16" s="85"/>
      <c r="OHA16" s="85"/>
      <c r="OHB16" s="85"/>
      <c r="OHC16" s="85"/>
      <c r="OHD16" s="85"/>
      <c r="OHE16" s="85"/>
      <c r="OHF16" s="85"/>
      <c r="OHG16" s="85"/>
      <c r="OHH16" s="85"/>
      <c r="OHI16" s="85"/>
      <c r="OHJ16" s="85"/>
      <c r="OHK16" s="85"/>
      <c r="OHL16" s="85"/>
      <c r="OHM16" s="85"/>
      <c r="OHN16" s="85"/>
      <c r="OHO16" s="85"/>
      <c r="OHP16" s="85"/>
      <c r="OHQ16" s="85"/>
      <c r="OHR16" s="85"/>
      <c r="OHS16" s="85"/>
      <c r="OHT16" s="85"/>
      <c r="OHU16" s="85"/>
      <c r="OHV16" s="85"/>
      <c r="OHW16" s="85"/>
      <c r="OHX16" s="85"/>
      <c r="OHY16" s="85"/>
      <c r="OHZ16" s="85"/>
      <c r="OIA16" s="85"/>
      <c r="OIB16" s="85"/>
      <c r="OIC16" s="85"/>
      <c r="OID16" s="85"/>
      <c r="OIE16" s="85"/>
      <c r="OIF16" s="85"/>
      <c r="OIG16" s="85"/>
      <c r="OIH16" s="85"/>
      <c r="OII16" s="85"/>
      <c r="OIJ16" s="85"/>
      <c r="OIK16" s="85"/>
      <c r="OIL16" s="85"/>
      <c r="OIM16" s="85"/>
      <c r="OIN16" s="85"/>
      <c r="OIO16" s="85"/>
      <c r="OIP16" s="85"/>
      <c r="OIQ16" s="85"/>
      <c r="OIR16" s="85"/>
      <c r="OIS16" s="85"/>
      <c r="OIT16" s="85"/>
      <c r="OIU16" s="85"/>
      <c r="OIV16" s="85"/>
      <c r="OIW16" s="85"/>
      <c r="OIX16" s="85"/>
      <c r="OIY16" s="85"/>
      <c r="OIZ16" s="85"/>
      <c r="OJA16" s="85"/>
      <c r="OJB16" s="85"/>
      <c r="OJC16" s="85"/>
      <c r="OJD16" s="85"/>
      <c r="OJE16" s="85"/>
      <c r="OJF16" s="85"/>
      <c r="OJG16" s="85"/>
      <c r="OJH16" s="85"/>
      <c r="OJI16" s="85"/>
      <c r="OJJ16" s="85"/>
      <c r="OJK16" s="85"/>
      <c r="OJL16" s="85"/>
      <c r="OJM16" s="85"/>
      <c r="OJN16" s="85"/>
      <c r="OJO16" s="85"/>
      <c r="OJP16" s="85"/>
      <c r="OJQ16" s="85"/>
      <c r="OJR16" s="85"/>
      <c r="OJS16" s="85"/>
      <c r="OJT16" s="85"/>
      <c r="OJU16" s="85"/>
      <c r="OJV16" s="85"/>
      <c r="OJW16" s="85"/>
      <c r="OJX16" s="85"/>
      <c r="OJY16" s="85"/>
      <c r="OJZ16" s="85"/>
      <c r="OKA16" s="85"/>
      <c r="OKB16" s="85"/>
      <c r="OKC16" s="85"/>
      <c r="OKD16" s="85"/>
      <c r="OKE16" s="85"/>
      <c r="OKF16" s="85"/>
      <c r="OKG16" s="85"/>
      <c r="OKH16" s="85"/>
      <c r="OKI16" s="85"/>
      <c r="OKJ16" s="85"/>
      <c r="OKK16" s="85"/>
      <c r="OKL16" s="85"/>
      <c r="OKM16" s="85"/>
      <c r="OKN16" s="85"/>
      <c r="OKO16" s="85"/>
      <c r="OKP16" s="85"/>
      <c r="OKQ16" s="85"/>
      <c r="OKR16" s="85"/>
      <c r="OKS16" s="85"/>
      <c r="OKT16" s="85"/>
      <c r="OKU16" s="85"/>
      <c r="OKV16" s="85"/>
      <c r="OKW16" s="85"/>
      <c r="OKX16" s="85"/>
      <c r="OKY16" s="85"/>
      <c r="OKZ16" s="85"/>
      <c r="OLA16" s="85"/>
      <c r="OLB16" s="85"/>
      <c r="OLC16" s="85"/>
      <c r="OLD16" s="85"/>
      <c r="OLE16" s="85"/>
      <c r="OLF16" s="85"/>
      <c r="OLG16" s="85"/>
      <c r="OLH16" s="85"/>
      <c r="OLI16" s="85"/>
      <c r="OLJ16" s="85"/>
      <c r="OLK16" s="85"/>
      <c r="OLL16" s="85"/>
      <c r="OLM16" s="85"/>
      <c r="OLN16" s="85"/>
      <c r="OLO16" s="85"/>
      <c r="OLP16" s="85"/>
      <c r="OLQ16" s="85"/>
      <c r="OLR16" s="85"/>
      <c r="OLS16" s="85"/>
      <c r="OLT16" s="85"/>
      <c r="OLU16" s="85"/>
      <c r="OLV16" s="85"/>
      <c r="OLW16" s="85"/>
      <c r="OLX16" s="85"/>
      <c r="OLY16" s="85"/>
      <c r="OLZ16" s="85"/>
      <c r="OMA16" s="85"/>
      <c r="OMB16" s="85"/>
      <c r="OMC16" s="85"/>
      <c r="OMD16" s="85"/>
      <c r="OME16" s="85"/>
      <c r="OMF16" s="85"/>
      <c r="OMG16" s="85"/>
      <c r="OMH16" s="85"/>
      <c r="OMI16" s="85"/>
      <c r="OMJ16" s="85"/>
      <c r="OMK16" s="85"/>
      <c r="OML16" s="85"/>
      <c r="OMM16" s="85"/>
      <c r="OMN16" s="85"/>
      <c r="OMO16" s="85"/>
      <c r="OMP16" s="85"/>
      <c r="OMQ16" s="85"/>
      <c r="OMR16" s="85"/>
      <c r="OMS16" s="85"/>
      <c r="OMT16" s="85"/>
      <c r="OMU16" s="85"/>
      <c r="OMV16" s="85"/>
      <c r="OMW16" s="85"/>
      <c r="OMX16" s="85"/>
      <c r="OMY16" s="85"/>
      <c r="OMZ16" s="85"/>
      <c r="ONA16" s="85"/>
      <c r="ONB16" s="85"/>
      <c r="ONC16" s="85"/>
      <c r="OND16" s="85"/>
      <c r="ONE16" s="85"/>
      <c r="ONF16" s="85"/>
      <c r="ONG16" s="85"/>
      <c r="ONH16" s="85"/>
      <c r="ONI16" s="85"/>
      <c r="ONJ16" s="85"/>
      <c r="ONK16" s="85"/>
      <c r="ONL16" s="85"/>
      <c r="ONM16" s="85"/>
      <c r="ONN16" s="85"/>
      <c r="ONO16" s="85"/>
      <c r="ONP16" s="85"/>
      <c r="ONQ16" s="85"/>
      <c r="ONR16" s="85"/>
      <c r="ONS16" s="85"/>
      <c r="ONT16" s="85"/>
      <c r="ONU16" s="85"/>
      <c r="ONV16" s="85"/>
      <c r="ONW16" s="85"/>
      <c r="ONX16" s="85"/>
      <c r="ONY16" s="85"/>
      <c r="ONZ16" s="85"/>
      <c r="OOA16" s="85"/>
      <c r="OOB16" s="85"/>
      <c r="OOC16" s="85"/>
      <c r="OOD16" s="85"/>
      <c r="OOE16" s="85"/>
      <c r="OOF16" s="85"/>
      <c r="OOG16" s="85"/>
      <c r="OOH16" s="85"/>
      <c r="OOI16" s="85"/>
      <c r="OOJ16" s="85"/>
      <c r="OOK16" s="85"/>
      <c r="OOL16" s="85"/>
      <c r="OOM16" s="85"/>
      <c r="OON16" s="85"/>
      <c r="OOO16" s="85"/>
      <c r="OOP16" s="85"/>
      <c r="OOQ16" s="85"/>
      <c r="OOR16" s="85"/>
      <c r="OOS16" s="85"/>
      <c r="OOT16" s="85"/>
      <c r="OOU16" s="85"/>
      <c r="OOV16" s="85"/>
      <c r="OOW16" s="85"/>
      <c r="OOX16" s="85"/>
      <c r="OOY16" s="85"/>
      <c r="OOZ16" s="85"/>
      <c r="OPA16" s="85"/>
      <c r="OPB16" s="85"/>
      <c r="OPC16" s="85"/>
      <c r="OPD16" s="85"/>
      <c r="OPE16" s="85"/>
      <c r="OPF16" s="85"/>
      <c r="OPG16" s="85"/>
      <c r="OPH16" s="85"/>
      <c r="OPI16" s="85"/>
      <c r="OPJ16" s="85"/>
      <c r="OPK16" s="85"/>
      <c r="OPL16" s="85"/>
      <c r="OPM16" s="85"/>
      <c r="OPN16" s="85"/>
      <c r="OPO16" s="85"/>
      <c r="OPP16" s="85"/>
      <c r="OPQ16" s="85"/>
      <c r="OPR16" s="85"/>
      <c r="OPS16" s="85"/>
      <c r="OPT16" s="85"/>
      <c r="OPU16" s="85"/>
      <c r="OPV16" s="85"/>
      <c r="OPW16" s="85"/>
      <c r="OPX16" s="85"/>
      <c r="OPY16" s="85"/>
      <c r="OPZ16" s="85"/>
      <c r="OQA16" s="85"/>
      <c r="OQB16" s="85"/>
      <c r="OQC16" s="85"/>
      <c r="OQD16" s="85"/>
      <c r="OQE16" s="85"/>
      <c r="OQF16" s="85"/>
      <c r="OQG16" s="85"/>
      <c r="OQH16" s="85"/>
      <c r="OQI16" s="85"/>
      <c r="OQJ16" s="85"/>
      <c r="OQK16" s="85"/>
      <c r="OQL16" s="85"/>
      <c r="OQM16" s="85"/>
      <c r="OQN16" s="85"/>
      <c r="OQO16" s="85"/>
      <c r="OQP16" s="85"/>
      <c r="OQQ16" s="85"/>
      <c r="OQR16" s="85"/>
      <c r="OQS16" s="85"/>
      <c r="OQT16" s="85"/>
      <c r="OQU16" s="85"/>
      <c r="OQV16" s="85"/>
      <c r="OQW16" s="85"/>
      <c r="OQX16" s="85"/>
      <c r="OQY16" s="85"/>
      <c r="OQZ16" s="85"/>
      <c r="ORA16" s="85"/>
      <c r="ORB16" s="85"/>
      <c r="ORC16" s="85"/>
      <c r="ORD16" s="85"/>
      <c r="ORE16" s="85"/>
      <c r="ORF16" s="85"/>
      <c r="ORG16" s="85"/>
      <c r="ORH16" s="85"/>
      <c r="ORI16" s="85"/>
      <c r="ORJ16" s="85"/>
      <c r="ORK16" s="85"/>
      <c r="ORL16" s="85"/>
      <c r="ORM16" s="85"/>
      <c r="ORN16" s="85"/>
      <c r="ORO16" s="85"/>
      <c r="ORP16" s="85"/>
      <c r="ORQ16" s="85"/>
      <c r="ORR16" s="85"/>
      <c r="ORS16" s="85"/>
      <c r="ORT16" s="85"/>
      <c r="ORU16" s="85"/>
      <c r="ORV16" s="85"/>
      <c r="ORW16" s="85"/>
      <c r="ORX16" s="85"/>
      <c r="ORY16" s="85"/>
      <c r="ORZ16" s="85"/>
      <c r="OSA16" s="85"/>
      <c r="OSB16" s="85"/>
      <c r="OSC16" s="85"/>
      <c r="OSD16" s="85"/>
      <c r="OSE16" s="85"/>
      <c r="OSF16" s="85"/>
      <c r="OSG16" s="85"/>
      <c r="OSH16" s="85"/>
      <c r="OSI16" s="85"/>
      <c r="OSJ16" s="85"/>
      <c r="OSK16" s="85"/>
      <c r="OSL16" s="85"/>
      <c r="OSM16" s="85"/>
      <c r="OSN16" s="85"/>
      <c r="OSO16" s="85"/>
      <c r="OSP16" s="85"/>
      <c r="OSQ16" s="85"/>
      <c r="OSR16" s="85"/>
      <c r="OSS16" s="85"/>
      <c r="OST16" s="85"/>
      <c r="OSU16" s="85"/>
      <c r="OSV16" s="85"/>
      <c r="OSW16" s="85"/>
      <c r="OSX16" s="85"/>
      <c r="OSY16" s="85"/>
      <c r="OSZ16" s="85"/>
      <c r="OTA16" s="85"/>
      <c r="OTB16" s="85"/>
      <c r="OTC16" s="85"/>
      <c r="OTD16" s="85"/>
      <c r="OTE16" s="85"/>
      <c r="OTF16" s="85"/>
      <c r="OTG16" s="85"/>
      <c r="OTH16" s="85"/>
      <c r="OTI16" s="85"/>
      <c r="OTJ16" s="85"/>
      <c r="OTK16" s="85"/>
      <c r="OTL16" s="85"/>
      <c r="OTM16" s="85"/>
      <c r="OTN16" s="85"/>
      <c r="OTO16" s="85"/>
      <c r="OTP16" s="85"/>
      <c r="OTQ16" s="85"/>
      <c r="OTR16" s="85"/>
      <c r="OTS16" s="85"/>
      <c r="OTT16" s="85"/>
      <c r="OTU16" s="85"/>
      <c r="OTV16" s="85"/>
      <c r="OTW16" s="85"/>
      <c r="OTX16" s="85"/>
      <c r="OTY16" s="85"/>
      <c r="OTZ16" s="85"/>
      <c r="OUA16" s="85"/>
      <c r="OUB16" s="85"/>
      <c r="OUC16" s="85"/>
      <c r="OUD16" s="85"/>
      <c r="OUE16" s="85"/>
      <c r="OUF16" s="85"/>
      <c r="OUG16" s="85"/>
      <c r="OUH16" s="85"/>
      <c r="OUI16" s="85"/>
      <c r="OUJ16" s="85"/>
      <c r="OUK16" s="85"/>
      <c r="OUL16" s="85"/>
      <c r="OUM16" s="85"/>
      <c r="OUN16" s="85"/>
      <c r="OUO16" s="85"/>
      <c r="OUP16" s="85"/>
      <c r="OUQ16" s="85"/>
      <c r="OUR16" s="85"/>
      <c r="OUS16" s="85"/>
      <c r="OUT16" s="85"/>
      <c r="OUU16" s="85"/>
      <c r="OUV16" s="85"/>
      <c r="OUW16" s="85"/>
      <c r="OUX16" s="85"/>
      <c r="OUY16" s="85"/>
      <c r="OUZ16" s="85"/>
      <c r="OVA16" s="85"/>
      <c r="OVB16" s="85"/>
      <c r="OVC16" s="85"/>
      <c r="OVD16" s="85"/>
      <c r="OVE16" s="85"/>
      <c r="OVF16" s="85"/>
      <c r="OVG16" s="85"/>
      <c r="OVH16" s="85"/>
      <c r="OVI16" s="85"/>
      <c r="OVJ16" s="85"/>
      <c r="OVK16" s="85"/>
      <c r="OVL16" s="85"/>
      <c r="OVM16" s="85"/>
      <c r="OVN16" s="85"/>
      <c r="OVO16" s="85"/>
      <c r="OVP16" s="85"/>
      <c r="OVQ16" s="85"/>
      <c r="OVR16" s="85"/>
      <c r="OVS16" s="85"/>
      <c r="OVT16" s="85"/>
      <c r="OVU16" s="85"/>
      <c r="OVV16" s="85"/>
      <c r="OVW16" s="85"/>
      <c r="OVX16" s="85"/>
      <c r="OVY16" s="85"/>
      <c r="OVZ16" s="85"/>
      <c r="OWA16" s="85"/>
      <c r="OWB16" s="85"/>
      <c r="OWC16" s="85"/>
      <c r="OWD16" s="85"/>
      <c r="OWE16" s="85"/>
      <c r="OWF16" s="85"/>
      <c r="OWG16" s="85"/>
      <c r="OWH16" s="85"/>
      <c r="OWI16" s="85"/>
      <c r="OWJ16" s="85"/>
      <c r="OWK16" s="85"/>
      <c r="OWL16" s="85"/>
      <c r="OWM16" s="85"/>
      <c r="OWN16" s="85"/>
      <c r="OWO16" s="85"/>
      <c r="OWP16" s="85"/>
      <c r="OWQ16" s="85"/>
      <c r="OWR16" s="85"/>
      <c r="OWS16" s="85"/>
      <c r="OWT16" s="85"/>
      <c r="OWU16" s="85"/>
      <c r="OWV16" s="85"/>
      <c r="OWW16" s="85"/>
      <c r="OWX16" s="85"/>
      <c r="OWY16" s="85"/>
      <c r="OWZ16" s="85"/>
      <c r="OXA16" s="85"/>
      <c r="OXB16" s="85"/>
      <c r="OXC16" s="85"/>
      <c r="OXD16" s="85"/>
      <c r="OXE16" s="85"/>
      <c r="OXF16" s="85"/>
      <c r="OXG16" s="85"/>
      <c r="OXH16" s="85"/>
      <c r="OXI16" s="85"/>
      <c r="OXJ16" s="85"/>
      <c r="OXK16" s="85"/>
      <c r="OXL16" s="85"/>
      <c r="OXM16" s="85"/>
      <c r="OXN16" s="85"/>
      <c r="OXO16" s="85"/>
      <c r="OXP16" s="85"/>
      <c r="OXQ16" s="85"/>
      <c r="OXR16" s="85"/>
      <c r="OXS16" s="85"/>
      <c r="OXT16" s="85"/>
      <c r="OXU16" s="85"/>
      <c r="OXV16" s="85"/>
      <c r="OXW16" s="85"/>
      <c r="OXX16" s="85"/>
      <c r="OXY16" s="85"/>
      <c r="OXZ16" s="85"/>
      <c r="OYA16" s="85"/>
      <c r="OYB16" s="85"/>
      <c r="OYC16" s="85"/>
      <c r="OYD16" s="85"/>
      <c r="OYE16" s="85"/>
      <c r="OYF16" s="85"/>
      <c r="OYG16" s="85"/>
      <c r="OYH16" s="85"/>
      <c r="OYI16" s="85"/>
      <c r="OYJ16" s="85"/>
      <c r="OYK16" s="85"/>
      <c r="OYL16" s="85"/>
      <c r="OYM16" s="85"/>
      <c r="OYN16" s="85"/>
      <c r="OYO16" s="85"/>
      <c r="OYP16" s="85"/>
      <c r="OYQ16" s="85"/>
      <c r="OYR16" s="85"/>
      <c r="OYS16" s="85"/>
      <c r="OYT16" s="85"/>
      <c r="OYU16" s="85"/>
      <c r="OYV16" s="85"/>
      <c r="OYW16" s="85"/>
      <c r="OYX16" s="85"/>
      <c r="OYY16" s="85"/>
      <c r="OYZ16" s="85"/>
      <c r="OZA16" s="85"/>
      <c r="OZB16" s="85"/>
      <c r="OZC16" s="85"/>
      <c r="OZD16" s="85"/>
      <c r="OZE16" s="85"/>
      <c r="OZF16" s="85"/>
      <c r="OZG16" s="85"/>
      <c r="OZH16" s="85"/>
      <c r="OZI16" s="85"/>
      <c r="OZJ16" s="85"/>
      <c r="OZK16" s="85"/>
      <c r="OZL16" s="85"/>
      <c r="OZM16" s="85"/>
      <c r="OZN16" s="85"/>
      <c r="OZO16" s="85"/>
      <c r="OZP16" s="85"/>
      <c r="OZQ16" s="85"/>
      <c r="OZR16" s="85"/>
      <c r="OZS16" s="85"/>
      <c r="OZT16" s="85"/>
      <c r="OZU16" s="85"/>
      <c r="OZV16" s="85"/>
      <c r="OZW16" s="85"/>
      <c r="OZX16" s="85"/>
      <c r="OZY16" s="85"/>
      <c r="OZZ16" s="85"/>
      <c r="PAA16" s="85"/>
      <c r="PAB16" s="85"/>
      <c r="PAC16" s="85"/>
      <c r="PAD16" s="85"/>
      <c r="PAE16" s="85"/>
      <c r="PAF16" s="85"/>
      <c r="PAG16" s="85"/>
      <c r="PAH16" s="85"/>
      <c r="PAI16" s="85"/>
      <c r="PAJ16" s="85"/>
      <c r="PAK16" s="85"/>
      <c r="PAL16" s="85"/>
      <c r="PAM16" s="85"/>
      <c r="PAN16" s="85"/>
      <c r="PAO16" s="85"/>
      <c r="PAP16" s="85"/>
      <c r="PAQ16" s="85"/>
      <c r="PAR16" s="85"/>
      <c r="PAS16" s="85"/>
      <c r="PAT16" s="85"/>
      <c r="PAU16" s="85"/>
      <c r="PAV16" s="85"/>
      <c r="PAW16" s="85"/>
      <c r="PAX16" s="85"/>
      <c r="PAY16" s="85"/>
      <c r="PAZ16" s="85"/>
      <c r="PBA16" s="85"/>
      <c r="PBB16" s="85"/>
      <c r="PBC16" s="85"/>
      <c r="PBD16" s="85"/>
      <c r="PBE16" s="85"/>
      <c r="PBF16" s="85"/>
      <c r="PBG16" s="85"/>
      <c r="PBH16" s="85"/>
      <c r="PBI16" s="85"/>
      <c r="PBJ16" s="85"/>
      <c r="PBK16" s="85"/>
      <c r="PBL16" s="85"/>
      <c r="PBM16" s="85"/>
      <c r="PBN16" s="85"/>
      <c r="PBO16" s="85"/>
      <c r="PBP16" s="85"/>
      <c r="PBQ16" s="85"/>
      <c r="PBR16" s="85"/>
      <c r="PBS16" s="85"/>
      <c r="PBT16" s="85"/>
      <c r="PBU16" s="85"/>
      <c r="PBV16" s="85"/>
      <c r="PBW16" s="85"/>
      <c r="PBX16" s="85"/>
      <c r="PBY16" s="85"/>
      <c r="PBZ16" s="85"/>
      <c r="PCA16" s="85"/>
      <c r="PCB16" s="85"/>
      <c r="PCC16" s="85"/>
      <c r="PCD16" s="85"/>
      <c r="PCE16" s="85"/>
      <c r="PCF16" s="85"/>
      <c r="PCG16" s="85"/>
      <c r="PCH16" s="85"/>
      <c r="PCI16" s="85"/>
      <c r="PCJ16" s="85"/>
      <c r="PCK16" s="85"/>
      <c r="PCL16" s="85"/>
      <c r="PCM16" s="85"/>
      <c r="PCN16" s="85"/>
      <c r="PCO16" s="85"/>
      <c r="PCP16" s="85"/>
      <c r="PCQ16" s="85"/>
      <c r="PCR16" s="85"/>
      <c r="PCS16" s="85"/>
      <c r="PCT16" s="85"/>
      <c r="PCU16" s="85"/>
      <c r="PCV16" s="85"/>
      <c r="PCW16" s="85"/>
      <c r="PCX16" s="85"/>
      <c r="PCY16" s="85"/>
      <c r="PCZ16" s="85"/>
      <c r="PDA16" s="85"/>
      <c r="PDB16" s="85"/>
      <c r="PDC16" s="85"/>
      <c r="PDD16" s="85"/>
      <c r="PDE16" s="85"/>
      <c r="PDF16" s="85"/>
      <c r="PDG16" s="85"/>
      <c r="PDH16" s="85"/>
      <c r="PDI16" s="85"/>
      <c r="PDJ16" s="85"/>
      <c r="PDK16" s="85"/>
      <c r="PDL16" s="85"/>
      <c r="PDM16" s="85"/>
      <c r="PDN16" s="85"/>
      <c r="PDO16" s="85"/>
      <c r="PDP16" s="85"/>
      <c r="PDQ16" s="85"/>
      <c r="PDR16" s="85"/>
      <c r="PDS16" s="85"/>
      <c r="PDT16" s="85"/>
      <c r="PDU16" s="85"/>
      <c r="PDV16" s="85"/>
      <c r="PDW16" s="85"/>
      <c r="PDX16" s="85"/>
      <c r="PDY16" s="85"/>
      <c r="PDZ16" s="85"/>
      <c r="PEA16" s="85"/>
      <c r="PEB16" s="85"/>
      <c r="PEC16" s="85"/>
      <c r="PED16" s="85"/>
      <c r="PEE16" s="85"/>
      <c r="PEF16" s="85"/>
      <c r="PEG16" s="85"/>
      <c r="PEH16" s="85"/>
      <c r="PEI16" s="85"/>
      <c r="PEJ16" s="85"/>
      <c r="PEK16" s="85"/>
      <c r="PEL16" s="85"/>
      <c r="PEM16" s="85"/>
      <c r="PEN16" s="85"/>
      <c r="PEO16" s="85"/>
      <c r="PEP16" s="85"/>
      <c r="PEQ16" s="85"/>
      <c r="PER16" s="85"/>
      <c r="PES16" s="85"/>
      <c r="PET16" s="85"/>
      <c r="PEU16" s="85"/>
      <c r="PEV16" s="85"/>
      <c r="PEW16" s="85"/>
      <c r="PEX16" s="85"/>
      <c r="PEY16" s="85"/>
      <c r="PEZ16" s="85"/>
      <c r="PFA16" s="85"/>
      <c r="PFB16" s="85"/>
      <c r="PFC16" s="85"/>
      <c r="PFD16" s="85"/>
      <c r="PFE16" s="85"/>
      <c r="PFF16" s="85"/>
      <c r="PFG16" s="85"/>
      <c r="PFH16" s="85"/>
      <c r="PFI16" s="85"/>
      <c r="PFJ16" s="85"/>
      <c r="PFK16" s="85"/>
      <c r="PFL16" s="85"/>
      <c r="PFM16" s="85"/>
      <c r="PFN16" s="85"/>
      <c r="PFO16" s="85"/>
      <c r="PFP16" s="85"/>
      <c r="PFQ16" s="85"/>
      <c r="PFR16" s="85"/>
      <c r="PFS16" s="85"/>
      <c r="PFT16" s="85"/>
      <c r="PFU16" s="85"/>
      <c r="PFV16" s="85"/>
      <c r="PFW16" s="85"/>
      <c r="PFX16" s="85"/>
      <c r="PFY16" s="85"/>
      <c r="PFZ16" s="85"/>
      <c r="PGA16" s="85"/>
      <c r="PGB16" s="85"/>
      <c r="PGC16" s="85"/>
      <c r="PGD16" s="85"/>
      <c r="PGE16" s="85"/>
      <c r="PGF16" s="85"/>
      <c r="PGG16" s="85"/>
      <c r="PGH16" s="85"/>
      <c r="PGI16" s="85"/>
      <c r="PGJ16" s="85"/>
      <c r="PGK16" s="85"/>
      <c r="PGL16" s="85"/>
      <c r="PGM16" s="85"/>
      <c r="PGN16" s="85"/>
      <c r="PGO16" s="85"/>
      <c r="PGP16" s="85"/>
      <c r="PGQ16" s="85"/>
      <c r="PGR16" s="85"/>
      <c r="PGS16" s="85"/>
      <c r="PGT16" s="85"/>
      <c r="PGU16" s="85"/>
      <c r="PGV16" s="85"/>
      <c r="PGW16" s="85"/>
      <c r="PGX16" s="85"/>
      <c r="PGY16" s="85"/>
      <c r="PGZ16" s="85"/>
      <c r="PHA16" s="85"/>
      <c r="PHB16" s="85"/>
      <c r="PHC16" s="85"/>
      <c r="PHD16" s="85"/>
      <c r="PHE16" s="85"/>
      <c r="PHF16" s="85"/>
      <c r="PHG16" s="85"/>
      <c r="PHH16" s="85"/>
      <c r="PHI16" s="85"/>
      <c r="PHJ16" s="85"/>
      <c r="PHK16" s="85"/>
      <c r="PHL16" s="85"/>
      <c r="PHM16" s="85"/>
      <c r="PHN16" s="85"/>
      <c r="PHO16" s="85"/>
      <c r="PHP16" s="85"/>
      <c r="PHQ16" s="85"/>
      <c r="PHR16" s="85"/>
      <c r="PHS16" s="85"/>
      <c r="PHT16" s="85"/>
      <c r="PHU16" s="85"/>
      <c r="PHV16" s="85"/>
      <c r="PHW16" s="85"/>
      <c r="PHX16" s="85"/>
      <c r="PHY16" s="85"/>
      <c r="PHZ16" s="85"/>
      <c r="PIA16" s="85"/>
      <c r="PIB16" s="85"/>
      <c r="PIC16" s="85"/>
      <c r="PID16" s="85"/>
      <c r="PIE16" s="85"/>
      <c r="PIF16" s="85"/>
      <c r="PIG16" s="85"/>
      <c r="PIH16" s="85"/>
      <c r="PII16" s="85"/>
      <c r="PIJ16" s="85"/>
      <c r="PIK16" s="85"/>
      <c r="PIL16" s="85"/>
      <c r="PIM16" s="85"/>
      <c r="PIN16" s="85"/>
      <c r="PIO16" s="85"/>
      <c r="PIP16" s="85"/>
      <c r="PIQ16" s="85"/>
      <c r="PIR16" s="85"/>
      <c r="PIS16" s="85"/>
      <c r="PIT16" s="85"/>
      <c r="PIU16" s="85"/>
      <c r="PIV16" s="85"/>
      <c r="PIW16" s="85"/>
      <c r="PIX16" s="85"/>
      <c r="PIY16" s="85"/>
      <c r="PIZ16" s="85"/>
      <c r="PJA16" s="85"/>
      <c r="PJB16" s="85"/>
      <c r="PJC16" s="85"/>
      <c r="PJD16" s="85"/>
      <c r="PJE16" s="85"/>
      <c r="PJF16" s="85"/>
      <c r="PJG16" s="85"/>
      <c r="PJH16" s="85"/>
      <c r="PJI16" s="85"/>
      <c r="PJJ16" s="85"/>
      <c r="PJK16" s="85"/>
      <c r="PJL16" s="85"/>
      <c r="PJM16" s="85"/>
      <c r="PJN16" s="85"/>
      <c r="PJO16" s="85"/>
      <c r="PJP16" s="85"/>
      <c r="PJQ16" s="85"/>
      <c r="PJR16" s="85"/>
      <c r="PJS16" s="85"/>
      <c r="PJT16" s="85"/>
      <c r="PJU16" s="85"/>
      <c r="PJV16" s="85"/>
      <c r="PJW16" s="85"/>
      <c r="PJX16" s="85"/>
      <c r="PJY16" s="85"/>
      <c r="PJZ16" s="85"/>
      <c r="PKA16" s="85"/>
      <c r="PKB16" s="85"/>
      <c r="PKC16" s="85"/>
      <c r="PKD16" s="85"/>
      <c r="PKE16" s="85"/>
      <c r="PKF16" s="85"/>
      <c r="PKG16" s="85"/>
      <c r="PKH16" s="85"/>
      <c r="PKI16" s="85"/>
      <c r="PKJ16" s="85"/>
      <c r="PKK16" s="85"/>
      <c r="PKL16" s="85"/>
      <c r="PKM16" s="85"/>
      <c r="PKN16" s="85"/>
      <c r="PKO16" s="85"/>
      <c r="PKP16" s="85"/>
      <c r="PKQ16" s="85"/>
      <c r="PKR16" s="85"/>
      <c r="PKS16" s="85"/>
      <c r="PKT16" s="85"/>
      <c r="PKU16" s="85"/>
      <c r="PKV16" s="85"/>
      <c r="PKW16" s="85"/>
      <c r="PKX16" s="85"/>
      <c r="PKY16" s="85"/>
      <c r="PKZ16" s="85"/>
      <c r="PLA16" s="85"/>
      <c r="PLB16" s="85"/>
      <c r="PLC16" s="85"/>
      <c r="PLD16" s="85"/>
      <c r="PLE16" s="85"/>
      <c r="PLF16" s="85"/>
      <c r="PLG16" s="85"/>
      <c r="PLH16" s="85"/>
      <c r="PLI16" s="85"/>
      <c r="PLJ16" s="85"/>
      <c r="PLK16" s="85"/>
      <c r="PLL16" s="85"/>
      <c r="PLM16" s="85"/>
      <c r="PLN16" s="85"/>
      <c r="PLO16" s="85"/>
      <c r="PLP16" s="85"/>
      <c r="PLQ16" s="85"/>
      <c r="PLR16" s="85"/>
      <c r="PLS16" s="85"/>
      <c r="PLT16" s="85"/>
      <c r="PLU16" s="85"/>
      <c r="PLV16" s="85"/>
      <c r="PLW16" s="85"/>
      <c r="PLX16" s="85"/>
      <c r="PLY16" s="85"/>
      <c r="PLZ16" s="85"/>
      <c r="PMA16" s="85"/>
      <c r="PMB16" s="85"/>
      <c r="PMC16" s="85"/>
      <c r="PMD16" s="85"/>
      <c r="PME16" s="85"/>
      <c r="PMF16" s="85"/>
      <c r="PMG16" s="85"/>
      <c r="PMH16" s="85"/>
      <c r="PMI16" s="85"/>
      <c r="PMJ16" s="85"/>
      <c r="PMK16" s="85"/>
      <c r="PML16" s="85"/>
      <c r="PMM16" s="85"/>
      <c r="PMN16" s="85"/>
      <c r="PMO16" s="85"/>
      <c r="PMP16" s="85"/>
      <c r="PMQ16" s="85"/>
      <c r="PMR16" s="85"/>
      <c r="PMS16" s="85"/>
      <c r="PMT16" s="85"/>
      <c r="PMU16" s="85"/>
      <c r="PMV16" s="85"/>
      <c r="PMW16" s="85"/>
      <c r="PMX16" s="85"/>
      <c r="PMY16" s="85"/>
      <c r="PMZ16" s="85"/>
      <c r="PNA16" s="85"/>
      <c r="PNB16" s="85"/>
      <c r="PNC16" s="85"/>
      <c r="PND16" s="85"/>
      <c r="PNE16" s="85"/>
      <c r="PNF16" s="85"/>
      <c r="PNG16" s="85"/>
      <c r="PNH16" s="85"/>
      <c r="PNI16" s="85"/>
      <c r="PNJ16" s="85"/>
      <c r="PNK16" s="85"/>
      <c r="PNL16" s="85"/>
      <c r="PNM16" s="85"/>
      <c r="PNN16" s="85"/>
      <c r="PNO16" s="85"/>
      <c r="PNP16" s="85"/>
      <c r="PNQ16" s="85"/>
      <c r="PNR16" s="85"/>
      <c r="PNS16" s="85"/>
      <c r="PNT16" s="85"/>
      <c r="PNU16" s="85"/>
      <c r="PNV16" s="85"/>
      <c r="PNW16" s="85"/>
      <c r="PNX16" s="85"/>
      <c r="PNY16" s="85"/>
      <c r="PNZ16" s="85"/>
      <c r="POA16" s="85"/>
      <c r="POB16" s="85"/>
      <c r="POC16" s="85"/>
      <c r="POD16" s="85"/>
      <c r="POE16" s="85"/>
      <c r="POF16" s="85"/>
      <c r="POG16" s="85"/>
      <c r="POH16" s="85"/>
      <c r="POI16" s="85"/>
      <c r="POJ16" s="85"/>
      <c r="POK16" s="85"/>
      <c r="POL16" s="85"/>
      <c r="POM16" s="85"/>
      <c r="PON16" s="85"/>
      <c r="POO16" s="85"/>
      <c r="POP16" s="85"/>
      <c r="POQ16" s="85"/>
      <c r="POR16" s="85"/>
      <c r="POS16" s="85"/>
      <c r="POT16" s="85"/>
      <c r="POU16" s="85"/>
      <c r="POV16" s="85"/>
      <c r="POW16" s="85"/>
      <c r="POX16" s="85"/>
      <c r="POY16" s="85"/>
      <c r="POZ16" s="85"/>
      <c r="PPA16" s="85"/>
      <c r="PPB16" s="85"/>
      <c r="PPC16" s="85"/>
      <c r="PPD16" s="85"/>
      <c r="PPE16" s="85"/>
      <c r="PPF16" s="85"/>
      <c r="PPG16" s="85"/>
      <c r="PPH16" s="85"/>
      <c r="PPI16" s="85"/>
      <c r="PPJ16" s="85"/>
      <c r="PPK16" s="85"/>
      <c r="PPL16" s="85"/>
      <c r="PPM16" s="85"/>
      <c r="PPN16" s="85"/>
      <c r="PPO16" s="85"/>
      <c r="PPP16" s="85"/>
      <c r="PPQ16" s="85"/>
      <c r="PPR16" s="85"/>
      <c r="PPS16" s="85"/>
      <c r="PPT16" s="85"/>
      <c r="PPU16" s="85"/>
      <c r="PPV16" s="85"/>
      <c r="PPW16" s="85"/>
      <c r="PPX16" s="85"/>
      <c r="PPY16" s="85"/>
      <c r="PPZ16" s="85"/>
      <c r="PQA16" s="85"/>
      <c r="PQB16" s="85"/>
      <c r="PQC16" s="85"/>
      <c r="PQD16" s="85"/>
      <c r="PQE16" s="85"/>
      <c r="PQF16" s="85"/>
      <c r="PQG16" s="85"/>
      <c r="PQH16" s="85"/>
      <c r="PQI16" s="85"/>
      <c r="PQJ16" s="85"/>
      <c r="PQK16" s="85"/>
      <c r="PQL16" s="85"/>
      <c r="PQM16" s="85"/>
      <c r="PQN16" s="85"/>
      <c r="PQO16" s="85"/>
      <c r="PQP16" s="85"/>
      <c r="PQQ16" s="85"/>
      <c r="PQR16" s="85"/>
      <c r="PQS16" s="85"/>
      <c r="PQT16" s="85"/>
      <c r="PQU16" s="85"/>
      <c r="PQV16" s="85"/>
      <c r="PQW16" s="85"/>
      <c r="PQX16" s="85"/>
      <c r="PQY16" s="85"/>
      <c r="PQZ16" s="85"/>
      <c r="PRA16" s="85"/>
      <c r="PRB16" s="85"/>
      <c r="PRC16" s="85"/>
      <c r="PRD16" s="85"/>
      <c r="PRE16" s="85"/>
      <c r="PRF16" s="85"/>
      <c r="PRG16" s="85"/>
      <c r="PRH16" s="85"/>
      <c r="PRI16" s="85"/>
      <c r="PRJ16" s="85"/>
      <c r="PRK16" s="85"/>
      <c r="PRL16" s="85"/>
      <c r="PRM16" s="85"/>
      <c r="PRN16" s="85"/>
      <c r="PRO16" s="85"/>
      <c r="PRP16" s="85"/>
      <c r="PRQ16" s="85"/>
      <c r="PRR16" s="85"/>
      <c r="PRS16" s="85"/>
      <c r="PRT16" s="85"/>
      <c r="PRU16" s="85"/>
      <c r="PRV16" s="85"/>
      <c r="PRW16" s="85"/>
      <c r="PRX16" s="85"/>
      <c r="PRY16" s="85"/>
      <c r="PRZ16" s="85"/>
      <c r="PSA16" s="85"/>
      <c r="PSB16" s="85"/>
      <c r="PSC16" s="85"/>
      <c r="PSD16" s="85"/>
      <c r="PSE16" s="85"/>
      <c r="PSF16" s="85"/>
      <c r="PSG16" s="85"/>
      <c r="PSH16" s="85"/>
      <c r="PSI16" s="85"/>
      <c r="PSJ16" s="85"/>
      <c r="PSK16" s="85"/>
      <c r="PSL16" s="85"/>
      <c r="PSM16" s="85"/>
      <c r="PSN16" s="85"/>
      <c r="PSO16" s="85"/>
      <c r="PSP16" s="85"/>
      <c r="PSQ16" s="85"/>
      <c r="PSR16" s="85"/>
      <c r="PSS16" s="85"/>
      <c r="PST16" s="85"/>
      <c r="PSU16" s="85"/>
      <c r="PSV16" s="85"/>
      <c r="PSW16" s="85"/>
      <c r="PSX16" s="85"/>
      <c r="PSY16" s="85"/>
      <c r="PSZ16" s="85"/>
      <c r="PTA16" s="85"/>
      <c r="PTB16" s="85"/>
      <c r="PTC16" s="85"/>
      <c r="PTD16" s="85"/>
      <c r="PTE16" s="85"/>
      <c r="PTF16" s="85"/>
      <c r="PTG16" s="85"/>
      <c r="PTH16" s="85"/>
      <c r="PTI16" s="85"/>
      <c r="PTJ16" s="85"/>
      <c r="PTK16" s="85"/>
      <c r="PTL16" s="85"/>
      <c r="PTM16" s="85"/>
      <c r="PTN16" s="85"/>
      <c r="PTO16" s="85"/>
      <c r="PTP16" s="85"/>
      <c r="PTQ16" s="85"/>
      <c r="PTR16" s="85"/>
      <c r="PTS16" s="85"/>
      <c r="PTT16" s="85"/>
      <c r="PTU16" s="85"/>
      <c r="PTV16" s="85"/>
      <c r="PTW16" s="85"/>
      <c r="PTX16" s="85"/>
      <c r="PTY16" s="85"/>
      <c r="PTZ16" s="85"/>
      <c r="PUA16" s="85"/>
      <c r="PUB16" s="85"/>
      <c r="PUC16" s="85"/>
      <c r="PUD16" s="85"/>
      <c r="PUE16" s="85"/>
      <c r="PUF16" s="85"/>
      <c r="PUG16" s="85"/>
      <c r="PUH16" s="85"/>
      <c r="PUI16" s="85"/>
      <c r="PUJ16" s="85"/>
      <c r="PUK16" s="85"/>
      <c r="PUL16" s="85"/>
      <c r="PUM16" s="85"/>
      <c r="PUN16" s="85"/>
      <c r="PUO16" s="85"/>
      <c r="PUP16" s="85"/>
      <c r="PUQ16" s="85"/>
      <c r="PUR16" s="85"/>
      <c r="PUS16" s="85"/>
      <c r="PUT16" s="85"/>
      <c r="PUU16" s="85"/>
      <c r="PUV16" s="85"/>
      <c r="PUW16" s="85"/>
      <c r="PUX16" s="85"/>
      <c r="PUY16" s="85"/>
      <c r="PUZ16" s="85"/>
      <c r="PVA16" s="85"/>
      <c r="PVB16" s="85"/>
      <c r="PVC16" s="85"/>
      <c r="PVD16" s="85"/>
      <c r="PVE16" s="85"/>
      <c r="PVF16" s="85"/>
      <c r="PVG16" s="85"/>
      <c r="PVH16" s="85"/>
      <c r="PVI16" s="85"/>
      <c r="PVJ16" s="85"/>
      <c r="PVK16" s="85"/>
      <c r="PVL16" s="85"/>
      <c r="PVM16" s="85"/>
      <c r="PVN16" s="85"/>
      <c r="PVO16" s="85"/>
      <c r="PVP16" s="85"/>
      <c r="PVQ16" s="85"/>
      <c r="PVR16" s="85"/>
      <c r="PVS16" s="85"/>
      <c r="PVT16" s="85"/>
      <c r="PVU16" s="85"/>
      <c r="PVV16" s="85"/>
      <c r="PVW16" s="85"/>
      <c r="PVX16" s="85"/>
      <c r="PVY16" s="85"/>
      <c r="PVZ16" s="85"/>
      <c r="PWA16" s="85"/>
      <c r="PWB16" s="85"/>
      <c r="PWC16" s="85"/>
      <c r="PWD16" s="85"/>
      <c r="PWE16" s="85"/>
      <c r="PWF16" s="85"/>
      <c r="PWG16" s="85"/>
      <c r="PWH16" s="85"/>
      <c r="PWI16" s="85"/>
      <c r="PWJ16" s="85"/>
      <c r="PWK16" s="85"/>
      <c r="PWL16" s="85"/>
      <c r="PWM16" s="85"/>
      <c r="PWN16" s="85"/>
      <c r="PWO16" s="85"/>
      <c r="PWP16" s="85"/>
      <c r="PWQ16" s="85"/>
      <c r="PWR16" s="85"/>
      <c r="PWS16" s="85"/>
      <c r="PWT16" s="85"/>
      <c r="PWU16" s="85"/>
      <c r="PWV16" s="85"/>
      <c r="PWW16" s="85"/>
      <c r="PWX16" s="85"/>
      <c r="PWY16" s="85"/>
      <c r="PWZ16" s="85"/>
      <c r="PXA16" s="85"/>
      <c r="PXB16" s="85"/>
      <c r="PXC16" s="85"/>
      <c r="PXD16" s="85"/>
      <c r="PXE16" s="85"/>
      <c r="PXF16" s="85"/>
      <c r="PXG16" s="85"/>
      <c r="PXH16" s="85"/>
      <c r="PXI16" s="85"/>
      <c r="PXJ16" s="85"/>
      <c r="PXK16" s="85"/>
      <c r="PXL16" s="85"/>
      <c r="PXM16" s="85"/>
      <c r="PXN16" s="85"/>
      <c r="PXO16" s="85"/>
      <c r="PXP16" s="85"/>
      <c r="PXQ16" s="85"/>
      <c r="PXR16" s="85"/>
      <c r="PXS16" s="85"/>
      <c r="PXT16" s="85"/>
      <c r="PXU16" s="85"/>
      <c r="PXV16" s="85"/>
      <c r="PXW16" s="85"/>
      <c r="PXX16" s="85"/>
      <c r="PXY16" s="85"/>
      <c r="PXZ16" s="85"/>
      <c r="PYA16" s="85"/>
      <c r="PYB16" s="85"/>
      <c r="PYC16" s="85"/>
      <c r="PYD16" s="85"/>
      <c r="PYE16" s="85"/>
      <c r="PYF16" s="85"/>
      <c r="PYG16" s="85"/>
      <c r="PYH16" s="85"/>
      <c r="PYI16" s="85"/>
      <c r="PYJ16" s="85"/>
      <c r="PYK16" s="85"/>
      <c r="PYL16" s="85"/>
      <c r="PYM16" s="85"/>
      <c r="PYN16" s="85"/>
      <c r="PYO16" s="85"/>
      <c r="PYP16" s="85"/>
      <c r="PYQ16" s="85"/>
      <c r="PYR16" s="85"/>
      <c r="PYS16" s="85"/>
      <c r="PYT16" s="85"/>
      <c r="PYU16" s="85"/>
      <c r="PYV16" s="85"/>
      <c r="PYW16" s="85"/>
      <c r="PYX16" s="85"/>
      <c r="PYY16" s="85"/>
      <c r="PYZ16" s="85"/>
      <c r="PZA16" s="85"/>
      <c r="PZB16" s="85"/>
      <c r="PZC16" s="85"/>
      <c r="PZD16" s="85"/>
      <c r="PZE16" s="85"/>
      <c r="PZF16" s="85"/>
      <c r="PZG16" s="85"/>
      <c r="PZH16" s="85"/>
      <c r="PZI16" s="85"/>
      <c r="PZJ16" s="85"/>
      <c r="PZK16" s="85"/>
      <c r="PZL16" s="85"/>
      <c r="PZM16" s="85"/>
      <c r="PZN16" s="85"/>
      <c r="PZO16" s="85"/>
      <c r="PZP16" s="85"/>
      <c r="PZQ16" s="85"/>
      <c r="PZR16" s="85"/>
      <c r="PZS16" s="85"/>
      <c r="PZT16" s="85"/>
      <c r="PZU16" s="85"/>
      <c r="PZV16" s="85"/>
      <c r="PZW16" s="85"/>
      <c r="PZX16" s="85"/>
      <c r="PZY16" s="85"/>
      <c r="PZZ16" s="85"/>
      <c r="QAA16" s="85"/>
      <c r="QAB16" s="85"/>
      <c r="QAC16" s="85"/>
      <c r="QAD16" s="85"/>
      <c r="QAE16" s="85"/>
      <c r="QAF16" s="85"/>
      <c r="QAG16" s="85"/>
      <c r="QAH16" s="85"/>
      <c r="QAI16" s="85"/>
      <c r="QAJ16" s="85"/>
      <c r="QAK16" s="85"/>
      <c r="QAL16" s="85"/>
      <c r="QAM16" s="85"/>
      <c r="QAN16" s="85"/>
      <c r="QAO16" s="85"/>
      <c r="QAP16" s="85"/>
      <c r="QAQ16" s="85"/>
      <c r="QAR16" s="85"/>
      <c r="QAS16" s="85"/>
      <c r="QAT16" s="85"/>
      <c r="QAU16" s="85"/>
      <c r="QAV16" s="85"/>
      <c r="QAW16" s="85"/>
      <c r="QAX16" s="85"/>
      <c r="QAY16" s="85"/>
      <c r="QAZ16" s="85"/>
      <c r="QBA16" s="85"/>
      <c r="QBB16" s="85"/>
      <c r="QBC16" s="85"/>
      <c r="QBD16" s="85"/>
      <c r="QBE16" s="85"/>
      <c r="QBF16" s="85"/>
      <c r="QBG16" s="85"/>
      <c r="QBH16" s="85"/>
      <c r="QBI16" s="85"/>
      <c r="QBJ16" s="85"/>
      <c r="QBK16" s="85"/>
      <c r="QBL16" s="85"/>
      <c r="QBM16" s="85"/>
      <c r="QBN16" s="85"/>
      <c r="QBO16" s="85"/>
      <c r="QBP16" s="85"/>
      <c r="QBQ16" s="85"/>
      <c r="QBR16" s="85"/>
      <c r="QBS16" s="85"/>
      <c r="QBT16" s="85"/>
      <c r="QBU16" s="85"/>
      <c r="QBV16" s="85"/>
      <c r="QBW16" s="85"/>
      <c r="QBX16" s="85"/>
      <c r="QBY16" s="85"/>
      <c r="QBZ16" s="85"/>
      <c r="QCA16" s="85"/>
      <c r="QCB16" s="85"/>
      <c r="QCC16" s="85"/>
      <c r="QCD16" s="85"/>
      <c r="QCE16" s="85"/>
      <c r="QCF16" s="85"/>
      <c r="QCG16" s="85"/>
      <c r="QCH16" s="85"/>
      <c r="QCI16" s="85"/>
      <c r="QCJ16" s="85"/>
      <c r="QCK16" s="85"/>
      <c r="QCL16" s="85"/>
      <c r="QCM16" s="85"/>
      <c r="QCN16" s="85"/>
      <c r="QCO16" s="85"/>
      <c r="QCP16" s="85"/>
      <c r="QCQ16" s="85"/>
      <c r="QCR16" s="85"/>
      <c r="QCS16" s="85"/>
      <c r="QCT16" s="85"/>
      <c r="QCU16" s="85"/>
      <c r="QCV16" s="85"/>
      <c r="QCW16" s="85"/>
      <c r="QCX16" s="85"/>
      <c r="QCY16" s="85"/>
      <c r="QCZ16" s="85"/>
      <c r="QDA16" s="85"/>
      <c r="QDB16" s="85"/>
      <c r="QDC16" s="85"/>
      <c r="QDD16" s="85"/>
      <c r="QDE16" s="85"/>
      <c r="QDF16" s="85"/>
      <c r="QDG16" s="85"/>
      <c r="QDH16" s="85"/>
      <c r="QDI16" s="85"/>
      <c r="QDJ16" s="85"/>
      <c r="QDK16" s="85"/>
      <c r="QDL16" s="85"/>
      <c r="QDM16" s="85"/>
      <c r="QDN16" s="85"/>
      <c r="QDO16" s="85"/>
      <c r="QDP16" s="85"/>
      <c r="QDQ16" s="85"/>
      <c r="QDR16" s="85"/>
      <c r="QDS16" s="85"/>
      <c r="QDT16" s="85"/>
      <c r="QDU16" s="85"/>
      <c r="QDV16" s="85"/>
      <c r="QDW16" s="85"/>
      <c r="QDX16" s="85"/>
      <c r="QDY16" s="85"/>
      <c r="QDZ16" s="85"/>
      <c r="QEA16" s="85"/>
      <c r="QEB16" s="85"/>
      <c r="QEC16" s="85"/>
      <c r="QED16" s="85"/>
      <c r="QEE16" s="85"/>
      <c r="QEF16" s="85"/>
      <c r="QEG16" s="85"/>
      <c r="QEH16" s="85"/>
      <c r="QEI16" s="85"/>
      <c r="QEJ16" s="85"/>
      <c r="QEK16" s="85"/>
      <c r="QEL16" s="85"/>
      <c r="QEM16" s="85"/>
      <c r="QEN16" s="85"/>
      <c r="QEO16" s="85"/>
      <c r="QEP16" s="85"/>
      <c r="QEQ16" s="85"/>
      <c r="QER16" s="85"/>
      <c r="QES16" s="85"/>
      <c r="QET16" s="85"/>
      <c r="QEU16" s="85"/>
      <c r="QEV16" s="85"/>
      <c r="QEW16" s="85"/>
      <c r="QEX16" s="85"/>
      <c r="QEY16" s="85"/>
      <c r="QEZ16" s="85"/>
      <c r="QFA16" s="85"/>
      <c r="QFB16" s="85"/>
      <c r="QFC16" s="85"/>
      <c r="QFD16" s="85"/>
      <c r="QFE16" s="85"/>
      <c r="QFF16" s="85"/>
      <c r="QFG16" s="85"/>
      <c r="QFH16" s="85"/>
      <c r="QFI16" s="85"/>
      <c r="QFJ16" s="85"/>
      <c r="QFK16" s="85"/>
      <c r="QFL16" s="85"/>
      <c r="QFM16" s="85"/>
      <c r="QFN16" s="85"/>
      <c r="QFO16" s="85"/>
      <c r="QFP16" s="85"/>
      <c r="QFQ16" s="85"/>
      <c r="QFR16" s="85"/>
      <c r="QFS16" s="85"/>
      <c r="QFT16" s="85"/>
      <c r="QFU16" s="85"/>
      <c r="QFV16" s="85"/>
      <c r="QFW16" s="85"/>
      <c r="QFX16" s="85"/>
      <c r="QFY16" s="85"/>
      <c r="QFZ16" s="85"/>
      <c r="QGA16" s="85"/>
      <c r="QGB16" s="85"/>
      <c r="QGC16" s="85"/>
      <c r="QGD16" s="85"/>
      <c r="QGE16" s="85"/>
      <c r="QGF16" s="85"/>
      <c r="QGG16" s="85"/>
      <c r="QGH16" s="85"/>
      <c r="QGI16" s="85"/>
      <c r="QGJ16" s="85"/>
      <c r="QGK16" s="85"/>
      <c r="QGL16" s="85"/>
      <c r="QGM16" s="85"/>
      <c r="QGN16" s="85"/>
      <c r="QGO16" s="85"/>
      <c r="QGP16" s="85"/>
      <c r="QGQ16" s="85"/>
      <c r="QGR16" s="85"/>
      <c r="QGS16" s="85"/>
      <c r="QGT16" s="85"/>
      <c r="QGU16" s="85"/>
      <c r="QGV16" s="85"/>
      <c r="QGW16" s="85"/>
      <c r="QGX16" s="85"/>
      <c r="QGY16" s="85"/>
      <c r="QGZ16" s="85"/>
      <c r="QHA16" s="85"/>
      <c r="QHB16" s="85"/>
      <c r="QHC16" s="85"/>
      <c r="QHD16" s="85"/>
      <c r="QHE16" s="85"/>
      <c r="QHF16" s="85"/>
      <c r="QHG16" s="85"/>
      <c r="QHH16" s="85"/>
      <c r="QHI16" s="85"/>
      <c r="QHJ16" s="85"/>
      <c r="QHK16" s="85"/>
      <c r="QHL16" s="85"/>
      <c r="QHM16" s="85"/>
      <c r="QHN16" s="85"/>
      <c r="QHO16" s="85"/>
      <c r="QHP16" s="85"/>
      <c r="QHQ16" s="85"/>
      <c r="QHR16" s="85"/>
      <c r="QHS16" s="85"/>
      <c r="QHT16" s="85"/>
      <c r="QHU16" s="85"/>
      <c r="QHV16" s="85"/>
      <c r="QHW16" s="85"/>
      <c r="QHX16" s="85"/>
      <c r="QHY16" s="85"/>
      <c r="QHZ16" s="85"/>
      <c r="QIA16" s="85"/>
      <c r="QIB16" s="85"/>
      <c r="QIC16" s="85"/>
      <c r="QID16" s="85"/>
      <c r="QIE16" s="85"/>
      <c r="QIF16" s="85"/>
      <c r="QIG16" s="85"/>
      <c r="QIH16" s="85"/>
      <c r="QII16" s="85"/>
      <c r="QIJ16" s="85"/>
      <c r="QIK16" s="85"/>
      <c r="QIL16" s="85"/>
      <c r="QIM16" s="85"/>
      <c r="QIN16" s="85"/>
      <c r="QIO16" s="85"/>
      <c r="QIP16" s="85"/>
      <c r="QIQ16" s="85"/>
      <c r="QIR16" s="85"/>
      <c r="QIS16" s="85"/>
      <c r="QIT16" s="85"/>
      <c r="QIU16" s="85"/>
      <c r="QIV16" s="85"/>
      <c r="QIW16" s="85"/>
      <c r="QIX16" s="85"/>
      <c r="QIY16" s="85"/>
      <c r="QIZ16" s="85"/>
      <c r="QJA16" s="85"/>
      <c r="QJB16" s="85"/>
      <c r="QJC16" s="85"/>
      <c r="QJD16" s="85"/>
      <c r="QJE16" s="85"/>
      <c r="QJF16" s="85"/>
      <c r="QJG16" s="85"/>
      <c r="QJH16" s="85"/>
      <c r="QJI16" s="85"/>
      <c r="QJJ16" s="85"/>
      <c r="QJK16" s="85"/>
      <c r="QJL16" s="85"/>
      <c r="QJM16" s="85"/>
      <c r="QJN16" s="85"/>
      <c r="QJO16" s="85"/>
      <c r="QJP16" s="85"/>
      <c r="QJQ16" s="85"/>
      <c r="QJR16" s="85"/>
      <c r="QJS16" s="85"/>
      <c r="QJT16" s="85"/>
      <c r="QJU16" s="85"/>
      <c r="QJV16" s="85"/>
      <c r="QJW16" s="85"/>
      <c r="QJX16" s="85"/>
      <c r="QJY16" s="85"/>
      <c r="QJZ16" s="85"/>
      <c r="QKA16" s="85"/>
      <c r="QKB16" s="85"/>
      <c r="QKC16" s="85"/>
      <c r="QKD16" s="85"/>
      <c r="QKE16" s="85"/>
      <c r="QKF16" s="85"/>
      <c r="QKG16" s="85"/>
      <c r="QKH16" s="85"/>
      <c r="QKI16" s="85"/>
      <c r="QKJ16" s="85"/>
      <c r="QKK16" s="85"/>
      <c r="QKL16" s="85"/>
      <c r="QKM16" s="85"/>
      <c r="QKN16" s="85"/>
      <c r="QKO16" s="85"/>
      <c r="QKP16" s="85"/>
      <c r="QKQ16" s="85"/>
      <c r="QKR16" s="85"/>
      <c r="QKS16" s="85"/>
      <c r="QKT16" s="85"/>
      <c r="QKU16" s="85"/>
      <c r="QKV16" s="85"/>
      <c r="QKW16" s="85"/>
      <c r="QKX16" s="85"/>
      <c r="QKY16" s="85"/>
      <c r="QKZ16" s="85"/>
      <c r="QLA16" s="85"/>
      <c r="QLB16" s="85"/>
      <c r="QLC16" s="85"/>
      <c r="QLD16" s="85"/>
      <c r="QLE16" s="85"/>
      <c r="QLF16" s="85"/>
      <c r="QLG16" s="85"/>
      <c r="QLH16" s="85"/>
      <c r="QLI16" s="85"/>
      <c r="QLJ16" s="85"/>
      <c r="QLK16" s="85"/>
      <c r="QLL16" s="85"/>
      <c r="QLM16" s="85"/>
      <c r="QLN16" s="85"/>
      <c r="QLO16" s="85"/>
      <c r="QLP16" s="85"/>
      <c r="QLQ16" s="85"/>
      <c r="QLR16" s="85"/>
      <c r="QLS16" s="85"/>
      <c r="QLT16" s="85"/>
      <c r="QLU16" s="85"/>
      <c r="QLV16" s="85"/>
      <c r="QLW16" s="85"/>
      <c r="QLX16" s="85"/>
      <c r="QLY16" s="85"/>
      <c r="QLZ16" s="85"/>
      <c r="QMA16" s="85"/>
      <c r="QMB16" s="85"/>
      <c r="QMC16" s="85"/>
      <c r="QMD16" s="85"/>
      <c r="QME16" s="85"/>
      <c r="QMF16" s="85"/>
      <c r="QMG16" s="85"/>
      <c r="QMH16" s="85"/>
      <c r="QMI16" s="85"/>
      <c r="QMJ16" s="85"/>
      <c r="QMK16" s="85"/>
      <c r="QML16" s="85"/>
      <c r="QMM16" s="85"/>
      <c r="QMN16" s="85"/>
      <c r="QMO16" s="85"/>
      <c r="QMP16" s="85"/>
      <c r="QMQ16" s="85"/>
      <c r="QMR16" s="85"/>
      <c r="QMS16" s="85"/>
      <c r="QMT16" s="85"/>
      <c r="QMU16" s="85"/>
      <c r="QMV16" s="85"/>
      <c r="QMW16" s="85"/>
      <c r="QMX16" s="85"/>
      <c r="QMY16" s="85"/>
      <c r="QMZ16" s="85"/>
      <c r="QNA16" s="85"/>
      <c r="QNB16" s="85"/>
      <c r="QNC16" s="85"/>
      <c r="QND16" s="85"/>
      <c r="QNE16" s="85"/>
      <c r="QNF16" s="85"/>
      <c r="QNG16" s="85"/>
      <c r="QNH16" s="85"/>
      <c r="QNI16" s="85"/>
      <c r="QNJ16" s="85"/>
      <c r="QNK16" s="85"/>
      <c r="QNL16" s="85"/>
      <c r="QNM16" s="85"/>
      <c r="QNN16" s="85"/>
      <c r="QNO16" s="85"/>
      <c r="QNP16" s="85"/>
      <c r="QNQ16" s="85"/>
      <c r="QNR16" s="85"/>
      <c r="QNS16" s="85"/>
      <c r="QNT16" s="85"/>
      <c r="QNU16" s="85"/>
      <c r="QNV16" s="85"/>
      <c r="QNW16" s="85"/>
      <c r="QNX16" s="85"/>
      <c r="QNY16" s="85"/>
      <c r="QNZ16" s="85"/>
      <c r="QOA16" s="85"/>
      <c r="QOB16" s="85"/>
      <c r="QOC16" s="85"/>
      <c r="QOD16" s="85"/>
      <c r="QOE16" s="85"/>
      <c r="QOF16" s="85"/>
      <c r="QOG16" s="85"/>
      <c r="QOH16" s="85"/>
      <c r="QOI16" s="85"/>
      <c r="QOJ16" s="85"/>
      <c r="QOK16" s="85"/>
      <c r="QOL16" s="85"/>
      <c r="QOM16" s="85"/>
      <c r="QON16" s="85"/>
      <c r="QOO16" s="85"/>
      <c r="QOP16" s="85"/>
      <c r="QOQ16" s="85"/>
      <c r="QOR16" s="85"/>
      <c r="QOS16" s="85"/>
      <c r="QOT16" s="85"/>
      <c r="QOU16" s="85"/>
      <c r="QOV16" s="85"/>
      <c r="QOW16" s="85"/>
      <c r="QOX16" s="85"/>
      <c r="QOY16" s="85"/>
      <c r="QOZ16" s="85"/>
      <c r="QPA16" s="85"/>
      <c r="QPB16" s="85"/>
      <c r="QPC16" s="85"/>
      <c r="QPD16" s="85"/>
      <c r="QPE16" s="85"/>
      <c r="QPF16" s="85"/>
      <c r="QPG16" s="85"/>
      <c r="QPH16" s="85"/>
      <c r="QPI16" s="85"/>
      <c r="QPJ16" s="85"/>
      <c r="QPK16" s="85"/>
      <c r="QPL16" s="85"/>
      <c r="QPM16" s="85"/>
      <c r="QPN16" s="85"/>
      <c r="QPO16" s="85"/>
      <c r="QPP16" s="85"/>
      <c r="QPQ16" s="85"/>
      <c r="QPR16" s="85"/>
      <c r="QPS16" s="85"/>
      <c r="QPT16" s="85"/>
      <c r="QPU16" s="85"/>
      <c r="QPV16" s="85"/>
      <c r="QPW16" s="85"/>
      <c r="QPX16" s="85"/>
      <c r="QPY16" s="85"/>
      <c r="QPZ16" s="85"/>
      <c r="QQA16" s="85"/>
      <c r="QQB16" s="85"/>
      <c r="QQC16" s="85"/>
      <c r="QQD16" s="85"/>
      <c r="QQE16" s="85"/>
      <c r="QQF16" s="85"/>
      <c r="QQG16" s="85"/>
      <c r="QQH16" s="85"/>
      <c r="QQI16" s="85"/>
      <c r="QQJ16" s="85"/>
      <c r="QQK16" s="85"/>
      <c r="QQL16" s="85"/>
      <c r="QQM16" s="85"/>
      <c r="QQN16" s="85"/>
      <c r="QQO16" s="85"/>
      <c r="QQP16" s="85"/>
      <c r="QQQ16" s="85"/>
      <c r="QQR16" s="85"/>
      <c r="QQS16" s="85"/>
      <c r="QQT16" s="85"/>
      <c r="QQU16" s="85"/>
      <c r="QQV16" s="85"/>
      <c r="QQW16" s="85"/>
      <c r="QQX16" s="85"/>
      <c r="QQY16" s="85"/>
      <c r="QQZ16" s="85"/>
      <c r="QRA16" s="85"/>
      <c r="QRB16" s="85"/>
      <c r="QRC16" s="85"/>
      <c r="QRD16" s="85"/>
      <c r="QRE16" s="85"/>
      <c r="QRF16" s="85"/>
      <c r="QRG16" s="85"/>
      <c r="QRH16" s="85"/>
      <c r="QRI16" s="85"/>
      <c r="QRJ16" s="85"/>
      <c r="QRK16" s="85"/>
      <c r="QRL16" s="85"/>
      <c r="QRM16" s="85"/>
      <c r="QRN16" s="85"/>
      <c r="QRO16" s="85"/>
      <c r="QRP16" s="85"/>
      <c r="QRQ16" s="85"/>
      <c r="QRR16" s="85"/>
      <c r="QRS16" s="85"/>
      <c r="QRT16" s="85"/>
      <c r="QRU16" s="85"/>
      <c r="QRV16" s="85"/>
      <c r="QRW16" s="85"/>
      <c r="QRX16" s="85"/>
      <c r="QRY16" s="85"/>
      <c r="QRZ16" s="85"/>
      <c r="QSA16" s="85"/>
      <c r="QSB16" s="85"/>
      <c r="QSC16" s="85"/>
      <c r="QSD16" s="85"/>
      <c r="QSE16" s="85"/>
      <c r="QSF16" s="85"/>
      <c r="QSG16" s="85"/>
      <c r="QSH16" s="85"/>
      <c r="QSI16" s="85"/>
      <c r="QSJ16" s="85"/>
      <c r="QSK16" s="85"/>
      <c r="QSL16" s="85"/>
      <c r="QSM16" s="85"/>
      <c r="QSN16" s="85"/>
      <c r="QSO16" s="85"/>
      <c r="QSP16" s="85"/>
      <c r="QSQ16" s="85"/>
      <c r="QSR16" s="85"/>
      <c r="QSS16" s="85"/>
      <c r="QST16" s="85"/>
      <c r="QSU16" s="85"/>
      <c r="QSV16" s="85"/>
      <c r="QSW16" s="85"/>
      <c r="QSX16" s="85"/>
      <c r="QSY16" s="85"/>
      <c r="QSZ16" s="85"/>
      <c r="QTA16" s="85"/>
      <c r="QTB16" s="85"/>
      <c r="QTC16" s="85"/>
      <c r="QTD16" s="85"/>
      <c r="QTE16" s="85"/>
      <c r="QTF16" s="85"/>
      <c r="QTG16" s="85"/>
      <c r="QTH16" s="85"/>
      <c r="QTI16" s="85"/>
      <c r="QTJ16" s="85"/>
      <c r="QTK16" s="85"/>
      <c r="QTL16" s="85"/>
      <c r="QTM16" s="85"/>
      <c r="QTN16" s="85"/>
      <c r="QTO16" s="85"/>
      <c r="QTP16" s="85"/>
      <c r="QTQ16" s="85"/>
      <c r="QTR16" s="85"/>
      <c r="QTS16" s="85"/>
      <c r="QTT16" s="85"/>
      <c r="QTU16" s="85"/>
      <c r="QTV16" s="85"/>
      <c r="QTW16" s="85"/>
      <c r="QTX16" s="85"/>
      <c r="QTY16" s="85"/>
      <c r="QTZ16" s="85"/>
      <c r="QUA16" s="85"/>
      <c r="QUB16" s="85"/>
      <c r="QUC16" s="85"/>
      <c r="QUD16" s="85"/>
      <c r="QUE16" s="85"/>
      <c r="QUF16" s="85"/>
      <c r="QUG16" s="85"/>
      <c r="QUH16" s="85"/>
      <c r="QUI16" s="85"/>
      <c r="QUJ16" s="85"/>
      <c r="QUK16" s="85"/>
      <c r="QUL16" s="85"/>
      <c r="QUM16" s="85"/>
      <c r="QUN16" s="85"/>
      <c r="QUO16" s="85"/>
      <c r="QUP16" s="85"/>
      <c r="QUQ16" s="85"/>
      <c r="QUR16" s="85"/>
      <c r="QUS16" s="85"/>
      <c r="QUT16" s="85"/>
      <c r="QUU16" s="85"/>
      <c r="QUV16" s="85"/>
      <c r="QUW16" s="85"/>
      <c r="QUX16" s="85"/>
      <c r="QUY16" s="85"/>
      <c r="QUZ16" s="85"/>
      <c r="QVA16" s="85"/>
      <c r="QVB16" s="85"/>
      <c r="QVC16" s="85"/>
      <c r="QVD16" s="85"/>
      <c r="QVE16" s="85"/>
      <c r="QVF16" s="85"/>
      <c r="QVG16" s="85"/>
      <c r="QVH16" s="85"/>
      <c r="QVI16" s="85"/>
      <c r="QVJ16" s="85"/>
      <c r="QVK16" s="85"/>
      <c r="QVL16" s="85"/>
      <c r="QVM16" s="85"/>
      <c r="QVN16" s="85"/>
      <c r="QVO16" s="85"/>
      <c r="QVP16" s="85"/>
      <c r="QVQ16" s="85"/>
      <c r="QVR16" s="85"/>
      <c r="QVS16" s="85"/>
      <c r="QVT16" s="85"/>
      <c r="QVU16" s="85"/>
      <c r="QVV16" s="85"/>
      <c r="QVW16" s="85"/>
      <c r="QVX16" s="85"/>
      <c r="QVY16" s="85"/>
      <c r="QVZ16" s="85"/>
      <c r="QWA16" s="85"/>
      <c r="QWB16" s="85"/>
      <c r="QWC16" s="85"/>
      <c r="QWD16" s="85"/>
      <c r="QWE16" s="85"/>
      <c r="QWF16" s="85"/>
      <c r="QWG16" s="85"/>
      <c r="QWH16" s="85"/>
      <c r="QWI16" s="85"/>
      <c r="QWJ16" s="85"/>
      <c r="QWK16" s="85"/>
      <c r="QWL16" s="85"/>
      <c r="QWM16" s="85"/>
      <c r="QWN16" s="85"/>
      <c r="QWO16" s="85"/>
      <c r="QWP16" s="85"/>
      <c r="QWQ16" s="85"/>
      <c r="QWR16" s="85"/>
      <c r="QWS16" s="85"/>
      <c r="QWT16" s="85"/>
      <c r="QWU16" s="85"/>
      <c r="QWV16" s="85"/>
      <c r="QWW16" s="85"/>
      <c r="QWX16" s="85"/>
      <c r="QWY16" s="85"/>
      <c r="QWZ16" s="85"/>
      <c r="QXA16" s="85"/>
      <c r="QXB16" s="85"/>
      <c r="QXC16" s="85"/>
      <c r="QXD16" s="85"/>
      <c r="QXE16" s="85"/>
      <c r="QXF16" s="85"/>
      <c r="QXG16" s="85"/>
      <c r="QXH16" s="85"/>
      <c r="QXI16" s="85"/>
      <c r="QXJ16" s="85"/>
      <c r="QXK16" s="85"/>
      <c r="QXL16" s="85"/>
      <c r="QXM16" s="85"/>
      <c r="QXN16" s="85"/>
      <c r="QXO16" s="85"/>
      <c r="QXP16" s="85"/>
      <c r="QXQ16" s="85"/>
      <c r="QXR16" s="85"/>
      <c r="QXS16" s="85"/>
      <c r="QXT16" s="85"/>
      <c r="QXU16" s="85"/>
      <c r="QXV16" s="85"/>
      <c r="QXW16" s="85"/>
      <c r="QXX16" s="85"/>
      <c r="QXY16" s="85"/>
      <c r="QXZ16" s="85"/>
      <c r="QYA16" s="85"/>
      <c r="QYB16" s="85"/>
      <c r="QYC16" s="85"/>
      <c r="QYD16" s="85"/>
      <c r="QYE16" s="85"/>
      <c r="QYF16" s="85"/>
      <c r="QYG16" s="85"/>
      <c r="QYH16" s="85"/>
      <c r="QYI16" s="85"/>
      <c r="QYJ16" s="85"/>
      <c r="QYK16" s="85"/>
      <c r="QYL16" s="85"/>
      <c r="QYM16" s="85"/>
      <c r="QYN16" s="85"/>
      <c r="QYO16" s="85"/>
      <c r="QYP16" s="85"/>
      <c r="QYQ16" s="85"/>
      <c r="QYR16" s="85"/>
      <c r="QYS16" s="85"/>
      <c r="QYT16" s="85"/>
      <c r="QYU16" s="85"/>
      <c r="QYV16" s="85"/>
      <c r="QYW16" s="85"/>
      <c r="QYX16" s="85"/>
      <c r="QYY16" s="85"/>
      <c r="QYZ16" s="85"/>
      <c r="QZA16" s="85"/>
      <c r="QZB16" s="85"/>
      <c r="QZC16" s="85"/>
      <c r="QZD16" s="85"/>
      <c r="QZE16" s="85"/>
      <c r="QZF16" s="85"/>
      <c r="QZG16" s="85"/>
      <c r="QZH16" s="85"/>
      <c r="QZI16" s="85"/>
      <c r="QZJ16" s="85"/>
      <c r="QZK16" s="85"/>
      <c r="QZL16" s="85"/>
      <c r="QZM16" s="85"/>
      <c r="QZN16" s="85"/>
      <c r="QZO16" s="85"/>
      <c r="QZP16" s="85"/>
      <c r="QZQ16" s="85"/>
      <c r="QZR16" s="85"/>
      <c r="QZS16" s="85"/>
      <c r="QZT16" s="85"/>
      <c r="QZU16" s="85"/>
      <c r="QZV16" s="85"/>
      <c r="QZW16" s="85"/>
      <c r="QZX16" s="85"/>
      <c r="QZY16" s="85"/>
      <c r="QZZ16" s="85"/>
      <c r="RAA16" s="85"/>
      <c r="RAB16" s="85"/>
      <c r="RAC16" s="85"/>
      <c r="RAD16" s="85"/>
      <c r="RAE16" s="85"/>
      <c r="RAF16" s="85"/>
      <c r="RAG16" s="85"/>
      <c r="RAH16" s="85"/>
      <c r="RAI16" s="85"/>
      <c r="RAJ16" s="85"/>
      <c r="RAK16" s="85"/>
      <c r="RAL16" s="85"/>
      <c r="RAM16" s="85"/>
      <c r="RAN16" s="85"/>
      <c r="RAO16" s="85"/>
      <c r="RAP16" s="85"/>
      <c r="RAQ16" s="85"/>
      <c r="RAR16" s="85"/>
      <c r="RAS16" s="85"/>
      <c r="RAT16" s="85"/>
      <c r="RAU16" s="85"/>
      <c r="RAV16" s="85"/>
      <c r="RAW16" s="85"/>
      <c r="RAX16" s="85"/>
      <c r="RAY16" s="85"/>
      <c r="RAZ16" s="85"/>
      <c r="RBA16" s="85"/>
      <c r="RBB16" s="85"/>
      <c r="RBC16" s="85"/>
      <c r="RBD16" s="85"/>
      <c r="RBE16" s="85"/>
      <c r="RBF16" s="85"/>
      <c r="RBG16" s="85"/>
      <c r="RBH16" s="85"/>
      <c r="RBI16" s="85"/>
      <c r="RBJ16" s="85"/>
      <c r="RBK16" s="85"/>
      <c r="RBL16" s="85"/>
      <c r="RBM16" s="85"/>
      <c r="RBN16" s="85"/>
      <c r="RBO16" s="85"/>
      <c r="RBP16" s="85"/>
      <c r="RBQ16" s="85"/>
      <c r="RBR16" s="85"/>
      <c r="RBS16" s="85"/>
      <c r="RBT16" s="85"/>
      <c r="RBU16" s="85"/>
      <c r="RBV16" s="85"/>
      <c r="RBW16" s="85"/>
      <c r="RBX16" s="85"/>
      <c r="RBY16" s="85"/>
      <c r="RBZ16" s="85"/>
      <c r="RCA16" s="85"/>
      <c r="RCB16" s="85"/>
      <c r="RCC16" s="85"/>
      <c r="RCD16" s="85"/>
      <c r="RCE16" s="85"/>
      <c r="RCF16" s="85"/>
      <c r="RCG16" s="85"/>
      <c r="RCH16" s="85"/>
      <c r="RCI16" s="85"/>
      <c r="RCJ16" s="85"/>
      <c r="RCK16" s="85"/>
      <c r="RCL16" s="85"/>
      <c r="RCM16" s="85"/>
      <c r="RCN16" s="85"/>
      <c r="RCO16" s="85"/>
      <c r="RCP16" s="85"/>
      <c r="RCQ16" s="85"/>
      <c r="RCR16" s="85"/>
      <c r="RCS16" s="85"/>
      <c r="RCT16" s="85"/>
      <c r="RCU16" s="85"/>
      <c r="RCV16" s="85"/>
      <c r="RCW16" s="85"/>
      <c r="RCX16" s="85"/>
      <c r="RCY16" s="85"/>
      <c r="RCZ16" s="85"/>
      <c r="RDA16" s="85"/>
      <c r="RDB16" s="85"/>
      <c r="RDC16" s="85"/>
      <c r="RDD16" s="85"/>
      <c r="RDE16" s="85"/>
      <c r="RDF16" s="85"/>
      <c r="RDG16" s="85"/>
      <c r="RDH16" s="85"/>
      <c r="RDI16" s="85"/>
      <c r="RDJ16" s="85"/>
      <c r="RDK16" s="85"/>
      <c r="RDL16" s="85"/>
      <c r="RDM16" s="85"/>
      <c r="RDN16" s="85"/>
      <c r="RDO16" s="85"/>
      <c r="RDP16" s="85"/>
      <c r="RDQ16" s="85"/>
      <c r="RDR16" s="85"/>
      <c r="RDS16" s="85"/>
      <c r="RDT16" s="85"/>
      <c r="RDU16" s="85"/>
      <c r="RDV16" s="85"/>
      <c r="RDW16" s="85"/>
      <c r="RDX16" s="85"/>
      <c r="RDY16" s="85"/>
      <c r="RDZ16" s="85"/>
      <c r="REA16" s="85"/>
      <c r="REB16" s="85"/>
      <c r="REC16" s="85"/>
      <c r="RED16" s="85"/>
      <c r="REE16" s="85"/>
      <c r="REF16" s="85"/>
      <c r="REG16" s="85"/>
      <c r="REH16" s="85"/>
      <c r="REI16" s="85"/>
      <c r="REJ16" s="85"/>
      <c r="REK16" s="85"/>
      <c r="REL16" s="85"/>
      <c r="REM16" s="85"/>
      <c r="REN16" s="85"/>
      <c r="REO16" s="85"/>
      <c r="REP16" s="85"/>
      <c r="REQ16" s="85"/>
      <c r="RER16" s="85"/>
      <c r="RES16" s="85"/>
      <c r="RET16" s="85"/>
      <c r="REU16" s="85"/>
      <c r="REV16" s="85"/>
      <c r="REW16" s="85"/>
      <c r="REX16" s="85"/>
      <c r="REY16" s="85"/>
      <c r="REZ16" s="85"/>
      <c r="RFA16" s="85"/>
      <c r="RFB16" s="85"/>
      <c r="RFC16" s="85"/>
      <c r="RFD16" s="85"/>
      <c r="RFE16" s="85"/>
      <c r="RFF16" s="85"/>
      <c r="RFG16" s="85"/>
      <c r="RFH16" s="85"/>
      <c r="RFI16" s="85"/>
      <c r="RFJ16" s="85"/>
      <c r="RFK16" s="85"/>
      <c r="RFL16" s="85"/>
      <c r="RFM16" s="85"/>
      <c r="RFN16" s="85"/>
      <c r="RFO16" s="85"/>
      <c r="RFP16" s="85"/>
      <c r="RFQ16" s="85"/>
      <c r="RFR16" s="85"/>
      <c r="RFS16" s="85"/>
      <c r="RFT16" s="85"/>
      <c r="RFU16" s="85"/>
      <c r="RFV16" s="85"/>
      <c r="RFW16" s="85"/>
      <c r="RFX16" s="85"/>
      <c r="RFY16" s="85"/>
      <c r="RFZ16" s="85"/>
      <c r="RGA16" s="85"/>
      <c r="RGB16" s="85"/>
      <c r="RGC16" s="85"/>
      <c r="RGD16" s="85"/>
      <c r="RGE16" s="85"/>
      <c r="RGF16" s="85"/>
      <c r="RGG16" s="85"/>
      <c r="RGH16" s="85"/>
      <c r="RGI16" s="85"/>
      <c r="RGJ16" s="85"/>
      <c r="RGK16" s="85"/>
      <c r="RGL16" s="85"/>
      <c r="RGM16" s="85"/>
      <c r="RGN16" s="85"/>
      <c r="RGO16" s="85"/>
      <c r="RGP16" s="85"/>
      <c r="RGQ16" s="85"/>
      <c r="RGR16" s="85"/>
      <c r="RGS16" s="85"/>
      <c r="RGT16" s="85"/>
      <c r="RGU16" s="85"/>
      <c r="RGV16" s="85"/>
      <c r="RGW16" s="85"/>
      <c r="RGX16" s="85"/>
      <c r="RGY16" s="85"/>
      <c r="RGZ16" s="85"/>
      <c r="RHA16" s="85"/>
      <c r="RHB16" s="85"/>
      <c r="RHC16" s="85"/>
      <c r="RHD16" s="85"/>
      <c r="RHE16" s="85"/>
      <c r="RHF16" s="85"/>
      <c r="RHG16" s="85"/>
      <c r="RHH16" s="85"/>
      <c r="RHI16" s="85"/>
      <c r="RHJ16" s="85"/>
      <c r="RHK16" s="85"/>
      <c r="RHL16" s="85"/>
      <c r="RHM16" s="85"/>
      <c r="RHN16" s="85"/>
      <c r="RHO16" s="85"/>
      <c r="RHP16" s="85"/>
      <c r="RHQ16" s="85"/>
      <c r="RHR16" s="85"/>
      <c r="RHS16" s="85"/>
      <c r="RHT16" s="85"/>
      <c r="RHU16" s="85"/>
      <c r="RHV16" s="85"/>
      <c r="RHW16" s="85"/>
      <c r="RHX16" s="85"/>
      <c r="RHY16" s="85"/>
      <c r="RHZ16" s="85"/>
      <c r="RIA16" s="85"/>
      <c r="RIB16" s="85"/>
      <c r="RIC16" s="85"/>
      <c r="RID16" s="85"/>
      <c r="RIE16" s="85"/>
      <c r="RIF16" s="85"/>
      <c r="RIG16" s="85"/>
      <c r="RIH16" s="85"/>
      <c r="RII16" s="85"/>
      <c r="RIJ16" s="85"/>
      <c r="RIK16" s="85"/>
      <c r="RIL16" s="85"/>
      <c r="RIM16" s="85"/>
      <c r="RIN16" s="85"/>
      <c r="RIO16" s="85"/>
      <c r="RIP16" s="85"/>
      <c r="RIQ16" s="85"/>
      <c r="RIR16" s="85"/>
      <c r="RIS16" s="85"/>
      <c r="RIT16" s="85"/>
      <c r="RIU16" s="85"/>
      <c r="RIV16" s="85"/>
      <c r="RIW16" s="85"/>
      <c r="RIX16" s="85"/>
      <c r="RIY16" s="85"/>
      <c r="RIZ16" s="85"/>
      <c r="RJA16" s="85"/>
      <c r="RJB16" s="85"/>
      <c r="RJC16" s="85"/>
      <c r="RJD16" s="85"/>
      <c r="RJE16" s="85"/>
      <c r="RJF16" s="85"/>
      <c r="RJG16" s="85"/>
      <c r="RJH16" s="85"/>
      <c r="RJI16" s="85"/>
      <c r="RJJ16" s="85"/>
      <c r="RJK16" s="85"/>
      <c r="RJL16" s="85"/>
      <c r="RJM16" s="85"/>
      <c r="RJN16" s="85"/>
      <c r="RJO16" s="85"/>
      <c r="RJP16" s="85"/>
      <c r="RJQ16" s="85"/>
      <c r="RJR16" s="85"/>
      <c r="RJS16" s="85"/>
      <c r="RJT16" s="85"/>
      <c r="RJU16" s="85"/>
      <c r="RJV16" s="85"/>
      <c r="RJW16" s="85"/>
      <c r="RJX16" s="85"/>
      <c r="RJY16" s="85"/>
      <c r="RJZ16" s="85"/>
      <c r="RKA16" s="85"/>
      <c r="RKB16" s="85"/>
      <c r="RKC16" s="85"/>
      <c r="RKD16" s="85"/>
      <c r="RKE16" s="85"/>
      <c r="RKF16" s="85"/>
      <c r="RKG16" s="85"/>
      <c r="RKH16" s="85"/>
      <c r="RKI16" s="85"/>
      <c r="RKJ16" s="85"/>
      <c r="RKK16" s="85"/>
      <c r="RKL16" s="85"/>
      <c r="RKM16" s="85"/>
      <c r="RKN16" s="85"/>
      <c r="RKO16" s="85"/>
      <c r="RKP16" s="85"/>
      <c r="RKQ16" s="85"/>
      <c r="RKR16" s="85"/>
      <c r="RKS16" s="85"/>
      <c r="RKT16" s="85"/>
      <c r="RKU16" s="85"/>
      <c r="RKV16" s="85"/>
      <c r="RKW16" s="85"/>
      <c r="RKX16" s="85"/>
      <c r="RKY16" s="85"/>
      <c r="RKZ16" s="85"/>
      <c r="RLA16" s="85"/>
      <c r="RLB16" s="85"/>
      <c r="RLC16" s="85"/>
      <c r="RLD16" s="85"/>
      <c r="RLE16" s="85"/>
      <c r="RLF16" s="85"/>
      <c r="RLG16" s="85"/>
      <c r="RLH16" s="85"/>
      <c r="RLI16" s="85"/>
      <c r="RLJ16" s="85"/>
      <c r="RLK16" s="85"/>
      <c r="RLL16" s="85"/>
      <c r="RLM16" s="85"/>
      <c r="RLN16" s="85"/>
      <c r="RLO16" s="85"/>
      <c r="RLP16" s="85"/>
      <c r="RLQ16" s="85"/>
      <c r="RLR16" s="85"/>
      <c r="RLS16" s="85"/>
      <c r="RLT16" s="85"/>
      <c r="RLU16" s="85"/>
      <c r="RLV16" s="85"/>
      <c r="RLW16" s="85"/>
      <c r="RLX16" s="85"/>
      <c r="RLY16" s="85"/>
      <c r="RLZ16" s="85"/>
      <c r="RMA16" s="85"/>
      <c r="RMB16" s="85"/>
      <c r="RMC16" s="85"/>
      <c r="RMD16" s="85"/>
      <c r="RME16" s="85"/>
      <c r="RMF16" s="85"/>
      <c r="RMG16" s="85"/>
      <c r="RMH16" s="85"/>
      <c r="RMI16" s="85"/>
      <c r="RMJ16" s="85"/>
      <c r="RMK16" s="85"/>
      <c r="RML16" s="85"/>
      <c r="RMM16" s="85"/>
      <c r="RMN16" s="85"/>
      <c r="RMO16" s="85"/>
      <c r="RMP16" s="85"/>
      <c r="RMQ16" s="85"/>
      <c r="RMR16" s="85"/>
      <c r="RMS16" s="85"/>
      <c r="RMT16" s="85"/>
      <c r="RMU16" s="85"/>
      <c r="RMV16" s="85"/>
      <c r="RMW16" s="85"/>
      <c r="RMX16" s="85"/>
      <c r="RMY16" s="85"/>
      <c r="RMZ16" s="85"/>
      <c r="RNA16" s="85"/>
      <c r="RNB16" s="85"/>
      <c r="RNC16" s="85"/>
      <c r="RND16" s="85"/>
      <c r="RNE16" s="85"/>
      <c r="RNF16" s="85"/>
      <c r="RNG16" s="85"/>
      <c r="RNH16" s="85"/>
      <c r="RNI16" s="85"/>
      <c r="RNJ16" s="85"/>
      <c r="RNK16" s="85"/>
      <c r="RNL16" s="85"/>
      <c r="RNM16" s="85"/>
      <c r="RNN16" s="85"/>
      <c r="RNO16" s="85"/>
      <c r="RNP16" s="85"/>
      <c r="RNQ16" s="85"/>
      <c r="RNR16" s="85"/>
      <c r="RNS16" s="85"/>
      <c r="RNT16" s="85"/>
      <c r="RNU16" s="85"/>
      <c r="RNV16" s="85"/>
      <c r="RNW16" s="85"/>
      <c r="RNX16" s="85"/>
      <c r="RNY16" s="85"/>
      <c r="RNZ16" s="85"/>
      <c r="ROA16" s="85"/>
      <c r="ROB16" s="85"/>
      <c r="ROC16" s="85"/>
      <c r="ROD16" s="85"/>
      <c r="ROE16" s="85"/>
      <c r="ROF16" s="85"/>
      <c r="ROG16" s="85"/>
      <c r="ROH16" s="85"/>
      <c r="ROI16" s="85"/>
      <c r="ROJ16" s="85"/>
      <c r="ROK16" s="85"/>
      <c r="ROL16" s="85"/>
      <c r="ROM16" s="85"/>
      <c r="RON16" s="85"/>
      <c r="ROO16" s="85"/>
      <c r="ROP16" s="85"/>
      <c r="ROQ16" s="85"/>
      <c r="ROR16" s="85"/>
      <c r="ROS16" s="85"/>
      <c r="ROT16" s="85"/>
      <c r="ROU16" s="85"/>
      <c r="ROV16" s="85"/>
      <c r="ROW16" s="85"/>
      <c r="ROX16" s="85"/>
      <c r="ROY16" s="85"/>
      <c r="ROZ16" s="85"/>
      <c r="RPA16" s="85"/>
      <c r="RPB16" s="85"/>
      <c r="RPC16" s="85"/>
      <c r="RPD16" s="85"/>
      <c r="RPE16" s="85"/>
      <c r="RPF16" s="85"/>
      <c r="RPG16" s="85"/>
      <c r="RPH16" s="85"/>
      <c r="RPI16" s="85"/>
      <c r="RPJ16" s="85"/>
      <c r="RPK16" s="85"/>
      <c r="RPL16" s="85"/>
      <c r="RPM16" s="85"/>
      <c r="RPN16" s="85"/>
      <c r="RPO16" s="85"/>
      <c r="RPP16" s="85"/>
      <c r="RPQ16" s="85"/>
      <c r="RPR16" s="85"/>
      <c r="RPS16" s="85"/>
      <c r="RPT16" s="85"/>
      <c r="RPU16" s="85"/>
      <c r="RPV16" s="85"/>
      <c r="RPW16" s="85"/>
      <c r="RPX16" s="85"/>
      <c r="RPY16" s="85"/>
      <c r="RPZ16" s="85"/>
      <c r="RQA16" s="85"/>
      <c r="RQB16" s="85"/>
      <c r="RQC16" s="85"/>
      <c r="RQD16" s="85"/>
      <c r="RQE16" s="85"/>
      <c r="RQF16" s="85"/>
      <c r="RQG16" s="85"/>
      <c r="RQH16" s="85"/>
      <c r="RQI16" s="85"/>
      <c r="RQJ16" s="85"/>
      <c r="RQK16" s="85"/>
      <c r="RQL16" s="85"/>
      <c r="RQM16" s="85"/>
      <c r="RQN16" s="85"/>
      <c r="RQO16" s="85"/>
      <c r="RQP16" s="85"/>
      <c r="RQQ16" s="85"/>
      <c r="RQR16" s="85"/>
      <c r="RQS16" s="85"/>
      <c r="RQT16" s="85"/>
      <c r="RQU16" s="85"/>
      <c r="RQV16" s="85"/>
      <c r="RQW16" s="85"/>
      <c r="RQX16" s="85"/>
      <c r="RQY16" s="85"/>
      <c r="RQZ16" s="85"/>
      <c r="RRA16" s="85"/>
      <c r="RRB16" s="85"/>
      <c r="RRC16" s="85"/>
      <c r="RRD16" s="85"/>
      <c r="RRE16" s="85"/>
      <c r="RRF16" s="85"/>
      <c r="RRG16" s="85"/>
      <c r="RRH16" s="85"/>
      <c r="RRI16" s="85"/>
      <c r="RRJ16" s="85"/>
      <c r="RRK16" s="85"/>
      <c r="RRL16" s="85"/>
      <c r="RRM16" s="85"/>
      <c r="RRN16" s="85"/>
      <c r="RRO16" s="85"/>
      <c r="RRP16" s="85"/>
      <c r="RRQ16" s="85"/>
      <c r="RRR16" s="85"/>
      <c r="RRS16" s="85"/>
      <c r="RRT16" s="85"/>
      <c r="RRU16" s="85"/>
      <c r="RRV16" s="85"/>
      <c r="RRW16" s="85"/>
      <c r="RRX16" s="85"/>
      <c r="RRY16" s="85"/>
      <c r="RRZ16" s="85"/>
      <c r="RSA16" s="85"/>
      <c r="RSB16" s="85"/>
      <c r="RSC16" s="85"/>
      <c r="RSD16" s="85"/>
      <c r="RSE16" s="85"/>
      <c r="RSF16" s="85"/>
      <c r="RSG16" s="85"/>
      <c r="RSH16" s="85"/>
      <c r="RSI16" s="85"/>
      <c r="RSJ16" s="85"/>
      <c r="RSK16" s="85"/>
      <c r="RSL16" s="85"/>
      <c r="RSM16" s="85"/>
      <c r="RSN16" s="85"/>
      <c r="RSO16" s="85"/>
      <c r="RSP16" s="85"/>
      <c r="RSQ16" s="85"/>
      <c r="RSR16" s="85"/>
      <c r="RSS16" s="85"/>
      <c r="RST16" s="85"/>
      <c r="RSU16" s="85"/>
      <c r="RSV16" s="85"/>
      <c r="RSW16" s="85"/>
      <c r="RSX16" s="85"/>
      <c r="RSY16" s="85"/>
      <c r="RSZ16" s="85"/>
      <c r="RTA16" s="85"/>
      <c r="RTB16" s="85"/>
      <c r="RTC16" s="85"/>
      <c r="RTD16" s="85"/>
      <c r="RTE16" s="85"/>
      <c r="RTF16" s="85"/>
      <c r="RTG16" s="85"/>
      <c r="RTH16" s="85"/>
      <c r="RTI16" s="85"/>
      <c r="RTJ16" s="85"/>
      <c r="RTK16" s="85"/>
      <c r="RTL16" s="85"/>
      <c r="RTM16" s="85"/>
      <c r="RTN16" s="85"/>
      <c r="RTO16" s="85"/>
      <c r="RTP16" s="85"/>
      <c r="RTQ16" s="85"/>
      <c r="RTR16" s="85"/>
      <c r="RTS16" s="85"/>
      <c r="RTT16" s="85"/>
      <c r="RTU16" s="85"/>
      <c r="RTV16" s="85"/>
      <c r="RTW16" s="85"/>
      <c r="RTX16" s="85"/>
      <c r="RTY16" s="85"/>
      <c r="RTZ16" s="85"/>
      <c r="RUA16" s="85"/>
      <c r="RUB16" s="85"/>
      <c r="RUC16" s="85"/>
      <c r="RUD16" s="85"/>
      <c r="RUE16" s="85"/>
      <c r="RUF16" s="85"/>
      <c r="RUG16" s="85"/>
      <c r="RUH16" s="85"/>
      <c r="RUI16" s="85"/>
      <c r="RUJ16" s="85"/>
      <c r="RUK16" s="85"/>
      <c r="RUL16" s="85"/>
      <c r="RUM16" s="85"/>
      <c r="RUN16" s="85"/>
      <c r="RUO16" s="85"/>
      <c r="RUP16" s="85"/>
      <c r="RUQ16" s="85"/>
      <c r="RUR16" s="85"/>
      <c r="RUS16" s="85"/>
      <c r="RUT16" s="85"/>
      <c r="RUU16" s="85"/>
      <c r="RUV16" s="85"/>
      <c r="RUW16" s="85"/>
      <c r="RUX16" s="85"/>
      <c r="RUY16" s="85"/>
      <c r="RUZ16" s="85"/>
      <c r="RVA16" s="85"/>
      <c r="RVB16" s="85"/>
      <c r="RVC16" s="85"/>
      <c r="RVD16" s="85"/>
      <c r="RVE16" s="85"/>
      <c r="RVF16" s="85"/>
      <c r="RVG16" s="85"/>
      <c r="RVH16" s="85"/>
      <c r="RVI16" s="85"/>
      <c r="RVJ16" s="85"/>
      <c r="RVK16" s="85"/>
      <c r="RVL16" s="85"/>
      <c r="RVM16" s="85"/>
      <c r="RVN16" s="85"/>
      <c r="RVO16" s="85"/>
      <c r="RVP16" s="85"/>
      <c r="RVQ16" s="85"/>
      <c r="RVR16" s="85"/>
      <c r="RVS16" s="85"/>
      <c r="RVT16" s="85"/>
      <c r="RVU16" s="85"/>
      <c r="RVV16" s="85"/>
      <c r="RVW16" s="85"/>
      <c r="RVX16" s="85"/>
      <c r="RVY16" s="85"/>
      <c r="RVZ16" s="85"/>
      <c r="RWA16" s="85"/>
      <c r="RWB16" s="85"/>
      <c r="RWC16" s="85"/>
      <c r="RWD16" s="85"/>
      <c r="RWE16" s="85"/>
      <c r="RWF16" s="85"/>
      <c r="RWG16" s="85"/>
      <c r="RWH16" s="85"/>
      <c r="RWI16" s="85"/>
      <c r="RWJ16" s="85"/>
      <c r="RWK16" s="85"/>
      <c r="RWL16" s="85"/>
      <c r="RWM16" s="85"/>
      <c r="RWN16" s="85"/>
      <c r="RWO16" s="85"/>
      <c r="RWP16" s="85"/>
      <c r="RWQ16" s="85"/>
      <c r="RWR16" s="85"/>
      <c r="RWS16" s="85"/>
      <c r="RWT16" s="85"/>
      <c r="RWU16" s="85"/>
      <c r="RWV16" s="85"/>
      <c r="RWW16" s="85"/>
      <c r="RWX16" s="85"/>
      <c r="RWY16" s="85"/>
      <c r="RWZ16" s="85"/>
      <c r="RXA16" s="85"/>
      <c r="RXB16" s="85"/>
      <c r="RXC16" s="85"/>
      <c r="RXD16" s="85"/>
      <c r="RXE16" s="85"/>
      <c r="RXF16" s="85"/>
      <c r="RXG16" s="85"/>
      <c r="RXH16" s="85"/>
      <c r="RXI16" s="85"/>
      <c r="RXJ16" s="85"/>
      <c r="RXK16" s="85"/>
      <c r="RXL16" s="85"/>
      <c r="RXM16" s="85"/>
      <c r="RXN16" s="85"/>
      <c r="RXO16" s="85"/>
      <c r="RXP16" s="85"/>
      <c r="RXQ16" s="85"/>
      <c r="RXR16" s="85"/>
      <c r="RXS16" s="85"/>
      <c r="RXT16" s="85"/>
      <c r="RXU16" s="85"/>
      <c r="RXV16" s="85"/>
      <c r="RXW16" s="85"/>
      <c r="RXX16" s="85"/>
      <c r="RXY16" s="85"/>
      <c r="RXZ16" s="85"/>
      <c r="RYA16" s="85"/>
      <c r="RYB16" s="85"/>
      <c r="RYC16" s="85"/>
      <c r="RYD16" s="85"/>
      <c r="RYE16" s="85"/>
      <c r="RYF16" s="85"/>
      <c r="RYG16" s="85"/>
      <c r="RYH16" s="85"/>
      <c r="RYI16" s="85"/>
      <c r="RYJ16" s="85"/>
      <c r="RYK16" s="85"/>
      <c r="RYL16" s="85"/>
      <c r="RYM16" s="85"/>
      <c r="RYN16" s="85"/>
      <c r="RYO16" s="85"/>
      <c r="RYP16" s="85"/>
      <c r="RYQ16" s="85"/>
      <c r="RYR16" s="85"/>
      <c r="RYS16" s="85"/>
      <c r="RYT16" s="85"/>
      <c r="RYU16" s="85"/>
      <c r="RYV16" s="85"/>
      <c r="RYW16" s="85"/>
      <c r="RYX16" s="85"/>
      <c r="RYY16" s="85"/>
      <c r="RYZ16" s="85"/>
      <c r="RZA16" s="85"/>
      <c r="RZB16" s="85"/>
      <c r="RZC16" s="85"/>
      <c r="RZD16" s="85"/>
      <c r="RZE16" s="85"/>
      <c r="RZF16" s="85"/>
      <c r="RZG16" s="85"/>
      <c r="RZH16" s="85"/>
      <c r="RZI16" s="85"/>
      <c r="RZJ16" s="85"/>
      <c r="RZK16" s="85"/>
      <c r="RZL16" s="85"/>
      <c r="RZM16" s="85"/>
      <c r="RZN16" s="85"/>
      <c r="RZO16" s="85"/>
      <c r="RZP16" s="85"/>
      <c r="RZQ16" s="85"/>
      <c r="RZR16" s="85"/>
      <c r="RZS16" s="85"/>
      <c r="RZT16" s="85"/>
      <c r="RZU16" s="85"/>
      <c r="RZV16" s="85"/>
      <c r="RZW16" s="85"/>
      <c r="RZX16" s="85"/>
      <c r="RZY16" s="85"/>
      <c r="RZZ16" s="85"/>
      <c r="SAA16" s="85"/>
      <c r="SAB16" s="85"/>
      <c r="SAC16" s="85"/>
      <c r="SAD16" s="85"/>
      <c r="SAE16" s="85"/>
      <c r="SAF16" s="85"/>
      <c r="SAG16" s="85"/>
      <c r="SAH16" s="85"/>
      <c r="SAI16" s="85"/>
      <c r="SAJ16" s="85"/>
      <c r="SAK16" s="85"/>
      <c r="SAL16" s="85"/>
      <c r="SAM16" s="85"/>
      <c r="SAN16" s="85"/>
      <c r="SAO16" s="85"/>
      <c r="SAP16" s="85"/>
      <c r="SAQ16" s="85"/>
      <c r="SAR16" s="85"/>
      <c r="SAS16" s="85"/>
      <c r="SAT16" s="85"/>
      <c r="SAU16" s="85"/>
      <c r="SAV16" s="85"/>
      <c r="SAW16" s="85"/>
      <c r="SAX16" s="85"/>
      <c r="SAY16" s="85"/>
      <c r="SAZ16" s="85"/>
      <c r="SBA16" s="85"/>
      <c r="SBB16" s="85"/>
      <c r="SBC16" s="85"/>
      <c r="SBD16" s="85"/>
      <c r="SBE16" s="85"/>
      <c r="SBF16" s="85"/>
      <c r="SBG16" s="85"/>
      <c r="SBH16" s="85"/>
      <c r="SBI16" s="85"/>
      <c r="SBJ16" s="85"/>
      <c r="SBK16" s="85"/>
      <c r="SBL16" s="85"/>
      <c r="SBM16" s="85"/>
      <c r="SBN16" s="85"/>
      <c r="SBO16" s="85"/>
      <c r="SBP16" s="85"/>
      <c r="SBQ16" s="85"/>
      <c r="SBR16" s="85"/>
      <c r="SBS16" s="85"/>
      <c r="SBT16" s="85"/>
      <c r="SBU16" s="85"/>
      <c r="SBV16" s="85"/>
      <c r="SBW16" s="85"/>
      <c r="SBX16" s="85"/>
      <c r="SBY16" s="85"/>
      <c r="SBZ16" s="85"/>
      <c r="SCA16" s="85"/>
      <c r="SCB16" s="85"/>
      <c r="SCC16" s="85"/>
      <c r="SCD16" s="85"/>
      <c r="SCE16" s="85"/>
      <c r="SCF16" s="85"/>
      <c r="SCG16" s="85"/>
      <c r="SCH16" s="85"/>
      <c r="SCI16" s="85"/>
      <c r="SCJ16" s="85"/>
      <c r="SCK16" s="85"/>
      <c r="SCL16" s="85"/>
      <c r="SCM16" s="85"/>
      <c r="SCN16" s="85"/>
      <c r="SCO16" s="85"/>
      <c r="SCP16" s="85"/>
      <c r="SCQ16" s="85"/>
      <c r="SCR16" s="85"/>
      <c r="SCS16" s="85"/>
      <c r="SCT16" s="85"/>
      <c r="SCU16" s="85"/>
      <c r="SCV16" s="85"/>
      <c r="SCW16" s="85"/>
      <c r="SCX16" s="85"/>
      <c r="SCY16" s="85"/>
      <c r="SCZ16" s="85"/>
      <c r="SDA16" s="85"/>
      <c r="SDB16" s="85"/>
      <c r="SDC16" s="85"/>
      <c r="SDD16" s="85"/>
      <c r="SDE16" s="85"/>
      <c r="SDF16" s="85"/>
      <c r="SDG16" s="85"/>
      <c r="SDH16" s="85"/>
      <c r="SDI16" s="85"/>
      <c r="SDJ16" s="85"/>
      <c r="SDK16" s="85"/>
      <c r="SDL16" s="85"/>
      <c r="SDM16" s="85"/>
      <c r="SDN16" s="85"/>
      <c r="SDO16" s="85"/>
      <c r="SDP16" s="85"/>
      <c r="SDQ16" s="85"/>
      <c r="SDR16" s="85"/>
      <c r="SDS16" s="85"/>
      <c r="SDT16" s="85"/>
      <c r="SDU16" s="85"/>
      <c r="SDV16" s="85"/>
      <c r="SDW16" s="85"/>
      <c r="SDX16" s="85"/>
      <c r="SDY16" s="85"/>
      <c r="SDZ16" s="85"/>
      <c r="SEA16" s="85"/>
      <c r="SEB16" s="85"/>
      <c r="SEC16" s="85"/>
      <c r="SED16" s="85"/>
      <c r="SEE16" s="85"/>
      <c r="SEF16" s="85"/>
      <c r="SEG16" s="85"/>
      <c r="SEH16" s="85"/>
      <c r="SEI16" s="85"/>
      <c r="SEJ16" s="85"/>
      <c r="SEK16" s="85"/>
      <c r="SEL16" s="85"/>
      <c r="SEM16" s="85"/>
      <c r="SEN16" s="85"/>
      <c r="SEO16" s="85"/>
      <c r="SEP16" s="85"/>
      <c r="SEQ16" s="85"/>
      <c r="SER16" s="85"/>
      <c r="SES16" s="85"/>
      <c r="SET16" s="85"/>
      <c r="SEU16" s="85"/>
      <c r="SEV16" s="85"/>
      <c r="SEW16" s="85"/>
      <c r="SEX16" s="85"/>
      <c r="SEY16" s="85"/>
      <c r="SEZ16" s="85"/>
      <c r="SFA16" s="85"/>
      <c r="SFB16" s="85"/>
      <c r="SFC16" s="85"/>
      <c r="SFD16" s="85"/>
      <c r="SFE16" s="85"/>
      <c r="SFF16" s="85"/>
      <c r="SFG16" s="85"/>
      <c r="SFH16" s="85"/>
      <c r="SFI16" s="85"/>
      <c r="SFJ16" s="85"/>
      <c r="SFK16" s="85"/>
      <c r="SFL16" s="85"/>
      <c r="SFM16" s="85"/>
      <c r="SFN16" s="85"/>
      <c r="SFO16" s="85"/>
      <c r="SFP16" s="85"/>
      <c r="SFQ16" s="85"/>
      <c r="SFR16" s="85"/>
      <c r="SFS16" s="85"/>
      <c r="SFT16" s="85"/>
      <c r="SFU16" s="85"/>
      <c r="SFV16" s="85"/>
      <c r="SFW16" s="85"/>
      <c r="SFX16" s="85"/>
      <c r="SFY16" s="85"/>
      <c r="SFZ16" s="85"/>
      <c r="SGA16" s="85"/>
      <c r="SGB16" s="85"/>
      <c r="SGC16" s="85"/>
      <c r="SGD16" s="85"/>
      <c r="SGE16" s="85"/>
      <c r="SGF16" s="85"/>
      <c r="SGG16" s="85"/>
      <c r="SGH16" s="85"/>
      <c r="SGI16" s="85"/>
      <c r="SGJ16" s="85"/>
      <c r="SGK16" s="85"/>
      <c r="SGL16" s="85"/>
      <c r="SGM16" s="85"/>
      <c r="SGN16" s="85"/>
      <c r="SGO16" s="85"/>
      <c r="SGP16" s="85"/>
      <c r="SGQ16" s="85"/>
      <c r="SGR16" s="85"/>
      <c r="SGS16" s="85"/>
      <c r="SGT16" s="85"/>
      <c r="SGU16" s="85"/>
      <c r="SGV16" s="85"/>
      <c r="SGW16" s="85"/>
      <c r="SGX16" s="85"/>
      <c r="SGY16" s="85"/>
      <c r="SGZ16" s="85"/>
      <c r="SHA16" s="85"/>
      <c r="SHB16" s="85"/>
      <c r="SHC16" s="85"/>
      <c r="SHD16" s="85"/>
      <c r="SHE16" s="85"/>
      <c r="SHF16" s="85"/>
      <c r="SHG16" s="85"/>
      <c r="SHH16" s="85"/>
      <c r="SHI16" s="85"/>
      <c r="SHJ16" s="85"/>
      <c r="SHK16" s="85"/>
      <c r="SHL16" s="85"/>
      <c r="SHM16" s="85"/>
      <c r="SHN16" s="85"/>
      <c r="SHO16" s="85"/>
      <c r="SHP16" s="85"/>
      <c r="SHQ16" s="85"/>
      <c r="SHR16" s="85"/>
      <c r="SHS16" s="85"/>
      <c r="SHT16" s="85"/>
      <c r="SHU16" s="85"/>
      <c r="SHV16" s="85"/>
      <c r="SHW16" s="85"/>
      <c r="SHX16" s="85"/>
      <c r="SHY16" s="85"/>
      <c r="SHZ16" s="85"/>
      <c r="SIA16" s="85"/>
      <c r="SIB16" s="85"/>
      <c r="SIC16" s="85"/>
      <c r="SID16" s="85"/>
      <c r="SIE16" s="85"/>
      <c r="SIF16" s="85"/>
      <c r="SIG16" s="85"/>
      <c r="SIH16" s="85"/>
      <c r="SII16" s="85"/>
      <c r="SIJ16" s="85"/>
      <c r="SIK16" s="85"/>
      <c r="SIL16" s="85"/>
      <c r="SIM16" s="85"/>
      <c r="SIN16" s="85"/>
      <c r="SIO16" s="85"/>
      <c r="SIP16" s="85"/>
      <c r="SIQ16" s="85"/>
      <c r="SIR16" s="85"/>
      <c r="SIS16" s="85"/>
      <c r="SIT16" s="85"/>
      <c r="SIU16" s="85"/>
      <c r="SIV16" s="85"/>
      <c r="SIW16" s="85"/>
      <c r="SIX16" s="85"/>
      <c r="SIY16" s="85"/>
      <c r="SIZ16" s="85"/>
      <c r="SJA16" s="85"/>
      <c r="SJB16" s="85"/>
      <c r="SJC16" s="85"/>
      <c r="SJD16" s="85"/>
      <c r="SJE16" s="85"/>
      <c r="SJF16" s="85"/>
      <c r="SJG16" s="85"/>
      <c r="SJH16" s="85"/>
      <c r="SJI16" s="85"/>
      <c r="SJJ16" s="85"/>
      <c r="SJK16" s="85"/>
      <c r="SJL16" s="85"/>
      <c r="SJM16" s="85"/>
      <c r="SJN16" s="85"/>
      <c r="SJO16" s="85"/>
      <c r="SJP16" s="85"/>
      <c r="SJQ16" s="85"/>
      <c r="SJR16" s="85"/>
      <c r="SJS16" s="85"/>
      <c r="SJT16" s="85"/>
      <c r="SJU16" s="85"/>
      <c r="SJV16" s="85"/>
      <c r="SJW16" s="85"/>
      <c r="SJX16" s="85"/>
      <c r="SJY16" s="85"/>
      <c r="SJZ16" s="85"/>
      <c r="SKA16" s="85"/>
      <c r="SKB16" s="85"/>
      <c r="SKC16" s="85"/>
      <c r="SKD16" s="85"/>
      <c r="SKE16" s="85"/>
      <c r="SKF16" s="85"/>
      <c r="SKG16" s="85"/>
      <c r="SKH16" s="85"/>
      <c r="SKI16" s="85"/>
      <c r="SKJ16" s="85"/>
      <c r="SKK16" s="85"/>
      <c r="SKL16" s="85"/>
      <c r="SKM16" s="85"/>
      <c r="SKN16" s="85"/>
      <c r="SKO16" s="85"/>
      <c r="SKP16" s="85"/>
      <c r="SKQ16" s="85"/>
      <c r="SKR16" s="85"/>
      <c r="SKS16" s="85"/>
      <c r="SKT16" s="85"/>
      <c r="SKU16" s="85"/>
      <c r="SKV16" s="85"/>
      <c r="SKW16" s="85"/>
      <c r="SKX16" s="85"/>
      <c r="SKY16" s="85"/>
      <c r="SKZ16" s="85"/>
      <c r="SLA16" s="85"/>
      <c r="SLB16" s="85"/>
      <c r="SLC16" s="85"/>
      <c r="SLD16" s="85"/>
      <c r="SLE16" s="85"/>
      <c r="SLF16" s="85"/>
      <c r="SLG16" s="85"/>
      <c r="SLH16" s="85"/>
      <c r="SLI16" s="85"/>
      <c r="SLJ16" s="85"/>
      <c r="SLK16" s="85"/>
      <c r="SLL16" s="85"/>
      <c r="SLM16" s="85"/>
      <c r="SLN16" s="85"/>
      <c r="SLO16" s="85"/>
      <c r="SLP16" s="85"/>
      <c r="SLQ16" s="85"/>
      <c r="SLR16" s="85"/>
      <c r="SLS16" s="85"/>
      <c r="SLT16" s="85"/>
      <c r="SLU16" s="85"/>
      <c r="SLV16" s="85"/>
      <c r="SLW16" s="85"/>
      <c r="SLX16" s="85"/>
      <c r="SLY16" s="85"/>
      <c r="SLZ16" s="85"/>
      <c r="SMA16" s="85"/>
      <c r="SMB16" s="85"/>
      <c r="SMC16" s="85"/>
      <c r="SMD16" s="85"/>
      <c r="SME16" s="85"/>
      <c r="SMF16" s="85"/>
      <c r="SMG16" s="85"/>
      <c r="SMH16" s="85"/>
      <c r="SMI16" s="85"/>
      <c r="SMJ16" s="85"/>
      <c r="SMK16" s="85"/>
      <c r="SML16" s="85"/>
      <c r="SMM16" s="85"/>
      <c r="SMN16" s="85"/>
      <c r="SMO16" s="85"/>
      <c r="SMP16" s="85"/>
      <c r="SMQ16" s="85"/>
      <c r="SMR16" s="85"/>
      <c r="SMS16" s="85"/>
      <c r="SMT16" s="85"/>
      <c r="SMU16" s="85"/>
      <c r="SMV16" s="85"/>
      <c r="SMW16" s="85"/>
      <c r="SMX16" s="85"/>
      <c r="SMY16" s="85"/>
      <c r="SMZ16" s="85"/>
      <c r="SNA16" s="85"/>
      <c r="SNB16" s="85"/>
      <c r="SNC16" s="85"/>
      <c r="SND16" s="85"/>
      <c r="SNE16" s="85"/>
      <c r="SNF16" s="85"/>
      <c r="SNG16" s="85"/>
      <c r="SNH16" s="85"/>
      <c r="SNI16" s="85"/>
      <c r="SNJ16" s="85"/>
      <c r="SNK16" s="85"/>
      <c r="SNL16" s="85"/>
      <c r="SNM16" s="85"/>
      <c r="SNN16" s="85"/>
      <c r="SNO16" s="85"/>
      <c r="SNP16" s="85"/>
      <c r="SNQ16" s="85"/>
      <c r="SNR16" s="85"/>
      <c r="SNS16" s="85"/>
      <c r="SNT16" s="85"/>
      <c r="SNU16" s="85"/>
      <c r="SNV16" s="85"/>
      <c r="SNW16" s="85"/>
      <c r="SNX16" s="85"/>
      <c r="SNY16" s="85"/>
      <c r="SNZ16" s="85"/>
      <c r="SOA16" s="85"/>
      <c r="SOB16" s="85"/>
      <c r="SOC16" s="85"/>
      <c r="SOD16" s="85"/>
      <c r="SOE16" s="85"/>
      <c r="SOF16" s="85"/>
      <c r="SOG16" s="85"/>
      <c r="SOH16" s="85"/>
      <c r="SOI16" s="85"/>
      <c r="SOJ16" s="85"/>
      <c r="SOK16" s="85"/>
      <c r="SOL16" s="85"/>
      <c r="SOM16" s="85"/>
      <c r="SON16" s="85"/>
      <c r="SOO16" s="85"/>
      <c r="SOP16" s="85"/>
      <c r="SOQ16" s="85"/>
      <c r="SOR16" s="85"/>
      <c r="SOS16" s="85"/>
      <c r="SOT16" s="85"/>
      <c r="SOU16" s="85"/>
      <c r="SOV16" s="85"/>
      <c r="SOW16" s="85"/>
      <c r="SOX16" s="85"/>
      <c r="SOY16" s="85"/>
      <c r="SOZ16" s="85"/>
      <c r="SPA16" s="85"/>
      <c r="SPB16" s="85"/>
      <c r="SPC16" s="85"/>
      <c r="SPD16" s="85"/>
      <c r="SPE16" s="85"/>
      <c r="SPF16" s="85"/>
      <c r="SPG16" s="85"/>
      <c r="SPH16" s="85"/>
      <c r="SPI16" s="85"/>
      <c r="SPJ16" s="85"/>
      <c r="SPK16" s="85"/>
      <c r="SPL16" s="85"/>
      <c r="SPM16" s="85"/>
      <c r="SPN16" s="85"/>
      <c r="SPO16" s="85"/>
      <c r="SPP16" s="85"/>
      <c r="SPQ16" s="85"/>
      <c r="SPR16" s="85"/>
      <c r="SPS16" s="85"/>
      <c r="SPT16" s="85"/>
      <c r="SPU16" s="85"/>
      <c r="SPV16" s="85"/>
      <c r="SPW16" s="85"/>
      <c r="SPX16" s="85"/>
      <c r="SPY16" s="85"/>
      <c r="SPZ16" s="85"/>
      <c r="SQA16" s="85"/>
      <c r="SQB16" s="85"/>
      <c r="SQC16" s="85"/>
      <c r="SQD16" s="85"/>
      <c r="SQE16" s="85"/>
      <c r="SQF16" s="85"/>
      <c r="SQG16" s="85"/>
      <c r="SQH16" s="85"/>
      <c r="SQI16" s="85"/>
      <c r="SQJ16" s="85"/>
      <c r="SQK16" s="85"/>
      <c r="SQL16" s="85"/>
      <c r="SQM16" s="85"/>
      <c r="SQN16" s="85"/>
      <c r="SQO16" s="85"/>
      <c r="SQP16" s="85"/>
      <c r="SQQ16" s="85"/>
      <c r="SQR16" s="85"/>
      <c r="SQS16" s="85"/>
      <c r="SQT16" s="85"/>
      <c r="SQU16" s="85"/>
      <c r="SQV16" s="85"/>
      <c r="SQW16" s="85"/>
      <c r="SQX16" s="85"/>
      <c r="SQY16" s="85"/>
      <c r="SQZ16" s="85"/>
      <c r="SRA16" s="85"/>
      <c r="SRB16" s="85"/>
      <c r="SRC16" s="85"/>
      <c r="SRD16" s="85"/>
      <c r="SRE16" s="85"/>
      <c r="SRF16" s="85"/>
      <c r="SRG16" s="85"/>
      <c r="SRH16" s="85"/>
      <c r="SRI16" s="85"/>
      <c r="SRJ16" s="85"/>
      <c r="SRK16" s="85"/>
      <c r="SRL16" s="85"/>
      <c r="SRM16" s="85"/>
      <c r="SRN16" s="85"/>
      <c r="SRO16" s="85"/>
      <c r="SRP16" s="85"/>
      <c r="SRQ16" s="85"/>
      <c r="SRR16" s="85"/>
      <c r="SRS16" s="85"/>
      <c r="SRT16" s="85"/>
      <c r="SRU16" s="85"/>
      <c r="SRV16" s="85"/>
      <c r="SRW16" s="85"/>
      <c r="SRX16" s="85"/>
      <c r="SRY16" s="85"/>
      <c r="SRZ16" s="85"/>
      <c r="SSA16" s="85"/>
      <c r="SSB16" s="85"/>
      <c r="SSC16" s="85"/>
      <c r="SSD16" s="85"/>
      <c r="SSE16" s="85"/>
      <c r="SSF16" s="85"/>
      <c r="SSG16" s="85"/>
      <c r="SSH16" s="85"/>
      <c r="SSI16" s="85"/>
      <c r="SSJ16" s="85"/>
      <c r="SSK16" s="85"/>
      <c r="SSL16" s="85"/>
      <c r="SSM16" s="85"/>
      <c r="SSN16" s="85"/>
      <c r="SSO16" s="85"/>
      <c r="SSP16" s="85"/>
      <c r="SSQ16" s="85"/>
      <c r="SSR16" s="85"/>
      <c r="SSS16" s="85"/>
      <c r="SST16" s="85"/>
      <c r="SSU16" s="85"/>
      <c r="SSV16" s="85"/>
      <c r="SSW16" s="85"/>
      <c r="SSX16" s="85"/>
      <c r="SSY16" s="85"/>
      <c r="SSZ16" s="85"/>
      <c r="STA16" s="85"/>
      <c r="STB16" s="85"/>
      <c r="STC16" s="85"/>
      <c r="STD16" s="85"/>
      <c r="STE16" s="85"/>
      <c r="STF16" s="85"/>
      <c r="STG16" s="85"/>
      <c r="STH16" s="85"/>
      <c r="STI16" s="85"/>
      <c r="STJ16" s="85"/>
      <c r="STK16" s="85"/>
      <c r="STL16" s="85"/>
      <c r="STM16" s="85"/>
      <c r="STN16" s="85"/>
      <c r="STO16" s="85"/>
      <c r="STP16" s="85"/>
      <c r="STQ16" s="85"/>
      <c r="STR16" s="85"/>
      <c r="STS16" s="85"/>
      <c r="STT16" s="85"/>
      <c r="STU16" s="85"/>
      <c r="STV16" s="85"/>
      <c r="STW16" s="85"/>
      <c r="STX16" s="85"/>
      <c r="STY16" s="85"/>
      <c r="STZ16" s="85"/>
      <c r="SUA16" s="85"/>
      <c r="SUB16" s="85"/>
      <c r="SUC16" s="85"/>
      <c r="SUD16" s="85"/>
      <c r="SUE16" s="85"/>
      <c r="SUF16" s="85"/>
      <c r="SUG16" s="85"/>
      <c r="SUH16" s="85"/>
      <c r="SUI16" s="85"/>
      <c r="SUJ16" s="85"/>
      <c r="SUK16" s="85"/>
      <c r="SUL16" s="85"/>
      <c r="SUM16" s="85"/>
      <c r="SUN16" s="85"/>
      <c r="SUO16" s="85"/>
      <c r="SUP16" s="85"/>
      <c r="SUQ16" s="85"/>
      <c r="SUR16" s="85"/>
      <c r="SUS16" s="85"/>
      <c r="SUT16" s="85"/>
      <c r="SUU16" s="85"/>
      <c r="SUV16" s="85"/>
      <c r="SUW16" s="85"/>
      <c r="SUX16" s="85"/>
      <c r="SUY16" s="85"/>
      <c r="SUZ16" s="85"/>
      <c r="SVA16" s="85"/>
      <c r="SVB16" s="85"/>
      <c r="SVC16" s="85"/>
      <c r="SVD16" s="85"/>
      <c r="SVE16" s="85"/>
      <c r="SVF16" s="85"/>
      <c r="SVG16" s="85"/>
      <c r="SVH16" s="85"/>
      <c r="SVI16" s="85"/>
      <c r="SVJ16" s="85"/>
      <c r="SVK16" s="85"/>
      <c r="SVL16" s="85"/>
      <c r="SVM16" s="85"/>
      <c r="SVN16" s="85"/>
      <c r="SVO16" s="85"/>
      <c r="SVP16" s="85"/>
      <c r="SVQ16" s="85"/>
      <c r="SVR16" s="85"/>
      <c r="SVS16" s="85"/>
      <c r="SVT16" s="85"/>
      <c r="SVU16" s="85"/>
      <c r="SVV16" s="85"/>
      <c r="SVW16" s="85"/>
      <c r="SVX16" s="85"/>
      <c r="SVY16" s="85"/>
      <c r="SVZ16" s="85"/>
      <c r="SWA16" s="85"/>
      <c r="SWB16" s="85"/>
      <c r="SWC16" s="85"/>
      <c r="SWD16" s="85"/>
      <c r="SWE16" s="85"/>
      <c r="SWF16" s="85"/>
      <c r="SWG16" s="85"/>
      <c r="SWH16" s="85"/>
      <c r="SWI16" s="85"/>
      <c r="SWJ16" s="85"/>
      <c r="SWK16" s="85"/>
      <c r="SWL16" s="85"/>
      <c r="SWM16" s="85"/>
      <c r="SWN16" s="85"/>
      <c r="SWO16" s="85"/>
      <c r="SWP16" s="85"/>
      <c r="SWQ16" s="85"/>
      <c r="SWR16" s="85"/>
      <c r="SWS16" s="85"/>
      <c r="SWT16" s="85"/>
      <c r="SWU16" s="85"/>
      <c r="SWV16" s="85"/>
      <c r="SWW16" s="85"/>
      <c r="SWX16" s="85"/>
      <c r="SWY16" s="85"/>
      <c r="SWZ16" s="85"/>
      <c r="SXA16" s="85"/>
      <c r="SXB16" s="85"/>
      <c r="SXC16" s="85"/>
      <c r="SXD16" s="85"/>
      <c r="SXE16" s="85"/>
      <c r="SXF16" s="85"/>
      <c r="SXG16" s="85"/>
      <c r="SXH16" s="85"/>
      <c r="SXI16" s="85"/>
      <c r="SXJ16" s="85"/>
      <c r="SXK16" s="85"/>
      <c r="SXL16" s="85"/>
      <c r="SXM16" s="85"/>
      <c r="SXN16" s="85"/>
      <c r="SXO16" s="85"/>
      <c r="SXP16" s="85"/>
      <c r="SXQ16" s="85"/>
      <c r="SXR16" s="85"/>
      <c r="SXS16" s="85"/>
      <c r="SXT16" s="85"/>
      <c r="SXU16" s="85"/>
      <c r="SXV16" s="85"/>
      <c r="SXW16" s="85"/>
      <c r="SXX16" s="85"/>
      <c r="SXY16" s="85"/>
      <c r="SXZ16" s="85"/>
      <c r="SYA16" s="85"/>
      <c r="SYB16" s="85"/>
      <c r="SYC16" s="85"/>
      <c r="SYD16" s="85"/>
      <c r="SYE16" s="85"/>
      <c r="SYF16" s="85"/>
      <c r="SYG16" s="85"/>
      <c r="SYH16" s="85"/>
      <c r="SYI16" s="85"/>
      <c r="SYJ16" s="85"/>
      <c r="SYK16" s="85"/>
      <c r="SYL16" s="85"/>
      <c r="SYM16" s="85"/>
      <c r="SYN16" s="85"/>
      <c r="SYO16" s="85"/>
      <c r="SYP16" s="85"/>
      <c r="SYQ16" s="85"/>
      <c r="SYR16" s="85"/>
      <c r="SYS16" s="85"/>
      <c r="SYT16" s="85"/>
      <c r="SYU16" s="85"/>
      <c r="SYV16" s="85"/>
      <c r="SYW16" s="85"/>
      <c r="SYX16" s="85"/>
      <c r="SYY16" s="85"/>
      <c r="SYZ16" s="85"/>
      <c r="SZA16" s="85"/>
      <c r="SZB16" s="85"/>
      <c r="SZC16" s="85"/>
      <c r="SZD16" s="85"/>
      <c r="SZE16" s="85"/>
      <c r="SZF16" s="85"/>
      <c r="SZG16" s="85"/>
      <c r="SZH16" s="85"/>
      <c r="SZI16" s="85"/>
      <c r="SZJ16" s="85"/>
      <c r="SZK16" s="85"/>
      <c r="SZL16" s="85"/>
      <c r="SZM16" s="85"/>
      <c r="SZN16" s="85"/>
      <c r="SZO16" s="85"/>
      <c r="SZP16" s="85"/>
      <c r="SZQ16" s="85"/>
      <c r="SZR16" s="85"/>
      <c r="SZS16" s="85"/>
      <c r="SZT16" s="85"/>
      <c r="SZU16" s="85"/>
      <c r="SZV16" s="85"/>
      <c r="SZW16" s="85"/>
      <c r="SZX16" s="85"/>
      <c r="SZY16" s="85"/>
      <c r="SZZ16" s="85"/>
      <c r="TAA16" s="85"/>
      <c r="TAB16" s="85"/>
      <c r="TAC16" s="85"/>
      <c r="TAD16" s="85"/>
      <c r="TAE16" s="85"/>
      <c r="TAF16" s="85"/>
      <c r="TAG16" s="85"/>
      <c r="TAH16" s="85"/>
      <c r="TAI16" s="85"/>
      <c r="TAJ16" s="85"/>
      <c r="TAK16" s="85"/>
      <c r="TAL16" s="85"/>
      <c r="TAM16" s="85"/>
      <c r="TAN16" s="85"/>
      <c r="TAO16" s="85"/>
      <c r="TAP16" s="85"/>
      <c r="TAQ16" s="85"/>
      <c r="TAR16" s="85"/>
      <c r="TAS16" s="85"/>
      <c r="TAT16" s="85"/>
      <c r="TAU16" s="85"/>
      <c r="TAV16" s="85"/>
      <c r="TAW16" s="85"/>
      <c r="TAX16" s="85"/>
      <c r="TAY16" s="85"/>
      <c r="TAZ16" s="85"/>
      <c r="TBA16" s="85"/>
      <c r="TBB16" s="85"/>
      <c r="TBC16" s="85"/>
      <c r="TBD16" s="85"/>
      <c r="TBE16" s="85"/>
      <c r="TBF16" s="85"/>
      <c r="TBG16" s="85"/>
      <c r="TBH16" s="85"/>
      <c r="TBI16" s="85"/>
      <c r="TBJ16" s="85"/>
      <c r="TBK16" s="85"/>
      <c r="TBL16" s="85"/>
      <c r="TBM16" s="85"/>
      <c r="TBN16" s="85"/>
      <c r="TBO16" s="85"/>
      <c r="TBP16" s="85"/>
      <c r="TBQ16" s="85"/>
      <c r="TBR16" s="85"/>
      <c r="TBS16" s="85"/>
      <c r="TBT16" s="85"/>
      <c r="TBU16" s="85"/>
      <c r="TBV16" s="85"/>
      <c r="TBW16" s="85"/>
      <c r="TBX16" s="85"/>
      <c r="TBY16" s="85"/>
      <c r="TBZ16" s="85"/>
      <c r="TCA16" s="85"/>
      <c r="TCB16" s="85"/>
      <c r="TCC16" s="85"/>
      <c r="TCD16" s="85"/>
      <c r="TCE16" s="85"/>
      <c r="TCF16" s="85"/>
      <c r="TCG16" s="85"/>
      <c r="TCH16" s="85"/>
      <c r="TCI16" s="85"/>
      <c r="TCJ16" s="85"/>
      <c r="TCK16" s="85"/>
      <c r="TCL16" s="85"/>
      <c r="TCM16" s="85"/>
      <c r="TCN16" s="85"/>
      <c r="TCO16" s="85"/>
      <c r="TCP16" s="85"/>
      <c r="TCQ16" s="85"/>
      <c r="TCR16" s="85"/>
      <c r="TCS16" s="85"/>
      <c r="TCT16" s="85"/>
      <c r="TCU16" s="85"/>
      <c r="TCV16" s="85"/>
      <c r="TCW16" s="85"/>
      <c r="TCX16" s="85"/>
      <c r="TCY16" s="85"/>
      <c r="TCZ16" s="85"/>
      <c r="TDA16" s="85"/>
      <c r="TDB16" s="85"/>
      <c r="TDC16" s="85"/>
      <c r="TDD16" s="85"/>
      <c r="TDE16" s="85"/>
      <c r="TDF16" s="85"/>
      <c r="TDG16" s="85"/>
      <c r="TDH16" s="85"/>
      <c r="TDI16" s="85"/>
      <c r="TDJ16" s="85"/>
      <c r="TDK16" s="85"/>
      <c r="TDL16" s="85"/>
      <c r="TDM16" s="85"/>
      <c r="TDN16" s="85"/>
      <c r="TDO16" s="85"/>
      <c r="TDP16" s="85"/>
      <c r="TDQ16" s="85"/>
      <c r="TDR16" s="85"/>
      <c r="TDS16" s="85"/>
      <c r="TDT16" s="85"/>
      <c r="TDU16" s="85"/>
      <c r="TDV16" s="85"/>
      <c r="TDW16" s="85"/>
      <c r="TDX16" s="85"/>
      <c r="TDY16" s="85"/>
      <c r="TDZ16" s="85"/>
      <c r="TEA16" s="85"/>
      <c r="TEB16" s="85"/>
      <c r="TEC16" s="85"/>
      <c r="TED16" s="85"/>
      <c r="TEE16" s="85"/>
      <c r="TEF16" s="85"/>
      <c r="TEG16" s="85"/>
      <c r="TEH16" s="85"/>
      <c r="TEI16" s="85"/>
      <c r="TEJ16" s="85"/>
      <c r="TEK16" s="85"/>
      <c r="TEL16" s="85"/>
      <c r="TEM16" s="85"/>
      <c r="TEN16" s="85"/>
      <c r="TEO16" s="85"/>
      <c r="TEP16" s="85"/>
      <c r="TEQ16" s="85"/>
      <c r="TER16" s="85"/>
      <c r="TES16" s="85"/>
      <c r="TET16" s="85"/>
      <c r="TEU16" s="85"/>
      <c r="TEV16" s="85"/>
      <c r="TEW16" s="85"/>
      <c r="TEX16" s="85"/>
      <c r="TEY16" s="85"/>
      <c r="TEZ16" s="85"/>
      <c r="TFA16" s="85"/>
      <c r="TFB16" s="85"/>
      <c r="TFC16" s="85"/>
      <c r="TFD16" s="85"/>
      <c r="TFE16" s="85"/>
      <c r="TFF16" s="85"/>
      <c r="TFG16" s="85"/>
      <c r="TFH16" s="85"/>
      <c r="TFI16" s="85"/>
      <c r="TFJ16" s="85"/>
      <c r="TFK16" s="85"/>
      <c r="TFL16" s="85"/>
      <c r="TFM16" s="85"/>
      <c r="TFN16" s="85"/>
      <c r="TFO16" s="85"/>
      <c r="TFP16" s="85"/>
      <c r="TFQ16" s="85"/>
      <c r="TFR16" s="85"/>
      <c r="TFS16" s="85"/>
      <c r="TFT16" s="85"/>
      <c r="TFU16" s="85"/>
      <c r="TFV16" s="85"/>
      <c r="TFW16" s="85"/>
      <c r="TFX16" s="85"/>
      <c r="TFY16" s="85"/>
      <c r="TFZ16" s="85"/>
      <c r="TGA16" s="85"/>
      <c r="TGB16" s="85"/>
      <c r="TGC16" s="85"/>
      <c r="TGD16" s="85"/>
      <c r="TGE16" s="85"/>
      <c r="TGF16" s="85"/>
      <c r="TGG16" s="85"/>
      <c r="TGH16" s="85"/>
      <c r="TGI16" s="85"/>
      <c r="TGJ16" s="85"/>
      <c r="TGK16" s="85"/>
      <c r="TGL16" s="85"/>
      <c r="TGM16" s="85"/>
      <c r="TGN16" s="85"/>
      <c r="TGO16" s="85"/>
      <c r="TGP16" s="85"/>
      <c r="TGQ16" s="85"/>
      <c r="TGR16" s="85"/>
      <c r="TGS16" s="85"/>
      <c r="TGT16" s="85"/>
      <c r="TGU16" s="85"/>
      <c r="TGV16" s="85"/>
      <c r="TGW16" s="85"/>
      <c r="TGX16" s="85"/>
      <c r="TGY16" s="85"/>
      <c r="TGZ16" s="85"/>
      <c r="THA16" s="85"/>
      <c r="THB16" s="85"/>
      <c r="THC16" s="85"/>
      <c r="THD16" s="85"/>
      <c r="THE16" s="85"/>
      <c r="THF16" s="85"/>
      <c r="THG16" s="85"/>
      <c r="THH16" s="85"/>
      <c r="THI16" s="85"/>
      <c r="THJ16" s="85"/>
      <c r="THK16" s="85"/>
      <c r="THL16" s="85"/>
      <c r="THM16" s="85"/>
      <c r="THN16" s="85"/>
      <c r="THO16" s="85"/>
      <c r="THP16" s="85"/>
      <c r="THQ16" s="85"/>
      <c r="THR16" s="85"/>
      <c r="THS16" s="85"/>
      <c r="THT16" s="85"/>
      <c r="THU16" s="85"/>
      <c r="THV16" s="85"/>
      <c r="THW16" s="85"/>
      <c r="THX16" s="85"/>
      <c r="THY16" s="85"/>
      <c r="THZ16" s="85"/>
      <c r="TIA16" s="85"/>
      <c r="TIB16" s="85"/>
      <c r="TIC16" s="85"/>
      <c r="TID16" s="85"/>
      <c r="TIE16" s="85"/>
      <c r="TIF16" s="85"/>
      <c r="TIG16" s="85"/>
      <c r="TIH16" s="85"/>
      <c r="TII16" s="85"/>
      <c r="TIJ16" s="85"/>
      <c r="TIK16" s="85"/>
      <c r="TIL16" s="85"/>
      <c r="TIM16" s="85"/>
      <c r="TIN16" s="85"/>
      <c r="TIO16" s="85"/>
      <c r="TIP16" s="85"/>
      <c r="TIQ16" s="85"/>
      <c r="TIR16" s="85"/>
      <c r="TIS16" s="85"/>
      <c r="TIT16" s="85"/>
      <c r="TIU16" s="85"/>
      <c r="TIV16" s="85"/>
      <c r="TIW16" s="85"/>
      <c r="TIX16" s="85"/>
      <c r="TIY16" s="85"/>
      <c r="TIZ16" s="85"/>
      <c r="TJA16" s="85"/>
      <c r="TJB16" s="85"/>
      <c r="TJC16" s="85"/>
      <c r="TJD16" s="85"/>
      <c r="TJE16" s="85"/>
      <c r="TJF16" s="85"/>
      <c r="TJG16" s="85"/>
      <c r="TJH16" s="85"/>
      <c r="TJI16" s="85"/>
      <c r="TJJ16" s="85"/>
      <c r="TJK16" s="85"/>
      <c r="TJL16" s="85"/>
      <c r="TJM16" s="85"/>
      <c r="TJN16" s="85"/>
      <c r="TJO16" s="85"/>
      <c r="TJP16" s="85"/>
      <c r="TJQ16" s="85"/>
      <c r="TJR16" s="85"/>
      <c r="TJS16" s="85"/>
      <c r="TJT16" s="85"/>
      <c r="TJU16" s="85"/>
      <c r="TJV16" s="85"/>
      <c r="TJW16" s="85"/>
      <c r="TJX16" s="85"/>
      <c r="TJY16" s="85"/>
      <c r="TJZ16" s="85"/>
      <c r="TKA16" s="85"/>
      <c r="TKB16" s="85"/>
      <c r="TKC16" s="85"/>
      <c r="TKD16" s="85"/>
      <c r="TKE16" s="85"/>
      <c r="TKF16" s="85"/>
      <c r="TKG16" s="85"/>
      <c r="TKH16" s="85"/>
      <c r="TKI16" s="85"/>
      <c r="TKJ16" s="85"/>
      <c r="TKK16" s="85"/>
      <c r="TKL16" s="85"/>
      <c r="TKM16" s="85"/>
      <c r="TKN16" s="85"/>
      <c r="TKO16" s="85"/>
      <c r="TKP16" s="85"/>
      <c r="TKQ16" s="85"/>
      <c r="TKR16" s="85"/>
      <c r="TKS16" s="85"/>
      <c r="TKT16" s="85"/>
      <c r="TKU16" s="85"/>
      <c r="TKV16" s="85"/>
      <c r="TKW16" s="85"/>
      <c r="TKX16" s="85"/>
      <c r="TKY16" s="85"/>
      <c r="TKZ16" s="85"/>
      <c r="TLA16" s="85"/>
      <c r="TLB16" s="85"/>
      <c r="TLC16" s="85"/>
      <c r="TLD16" s="85"/>
      <c r="TLE16" s="85"/>
      <c r="TLF16" s="85"/>
      <c r="TLG16" s="85"/>
      <c r="TLH16" s="85"/>
      <c r="TLI16" s="85"/>
      <c r="TLJ16" s="85"/>
      <c r="TLK16" s="85"/>
      <c r="TLL16" s="85"/>
      <c r="TLM16" s="85"/>
      <c r="TLN16" s="85"/>
      <c r="TLO16" s="85"/>
      <c r="TLP16" s="85"/>
      <c r="TLQ16" s="85"/>
      <c r="TLR16" s="85"/>
      <c r="TLS16" s="85"/>
      <c r="TLT16" s="85"/>
      <c r="TLU16" s="85"/>
      <c r="TLV16" s="85"/>
      <c r="TLW16" s="85"/>
      <c r="TLX16" s="85"/>
      <c r="TLY16" s="85"/>
      <c r="TLZ16" s="85"/>
      <c r="TMA16" s="85"/>
      <c r="TMB16" s="85"/>
      <c r="TMC16" s="85"/>
      <c r="TMD16" s="85"/>
      <c r="TME16" s="85"/>
      <c r="TMF16" s="85"/>
      <c r="TMG16" s="85"/>
      <c r="TMH16" s="85"/>
      <c r="TMI16" s="85"/>
      <c r="TMJ16" s="85"/>
      <c r="TMK16" s="85"/>
      <c r="TML16" s="85"/>
      <c r="TMM16" s="85"/>
      <c r="TMN16" s="85"/>
      <c r="TMO16" s="85"/>
      <c r="TMP16" s="85"/>
      <c r="TMQ16" s="85"/>
      <c r="TMR16" s="85"/>
      <c r="TMS16" s="85"/>
      <c r="TMT16" s="85"/>
      <c r="TMU16" s="85"/>
      <c r="TMV16" s="85"/>
      <c r="TMW16" s="85"/>
      <c r="TMX16" s="85"/>
      <c r="TMY16" s="85"/>
      <c r="TMZ16" s="85"/>
      <c r="TNA16" s="85"/>
      <c r="TNB16" s="85"/>
      <c r="TNC16" s="85"/>
      <c r="TND16" s="85"/>
      <c r="TNE16" s="85"/>
      <c r="TNF16" s="85"/>
      <c r="TNG16" s="85"/>
      <c r="TNH16" s="85"/>
      <c r="TNI16" s="85"/>
      <c r="TNJ16" s="85"/>
      <c r="TNK16" s="85"/>
      <c r="TNL16" s="85"/>
      <c r="TNM16" s="85"/>
      <c r="TNN16" s="85"/>
      <c r="TNO16" s="85"/>
      <c r="TNP16" s="85"/>
      <c r="TNQ16" s="85"/>
      <c r="TNR16" s="85"/>
      <c r="TNS16" s="85"/>
      <c r="TNT16" s="85"/>
      <c r="TNU16" s="85"/>
      <c r="TNV16" s="85"/>
      <c r="TNW16" s="85"/>
      <c r="TNX16" s="85"/>
      <c r="TNY16" s="85"/>
      <c r="TNZ16" s="85"/>
      <c r="TOA16" s="85"/>
      <c r="TOB16" s="85"/>
      <c r="TOC16" s="85"/>
      <c r="TOD16" s="85"/>
      <c r="TOE16" s="85"/>
      <c r="TOF16" s="85"/>
      <c r="TOG16" s="85"/>
      <c r="TOH16" s="85"/>
      <c r="TOI16" s="85"/>
      <c r="TOJ16" s="85"/>
      <c r="TOK16" s="85"/>
      <c r="TOL16" s="85"/>
      <c r="TOM16" s="85"/>
      <c r="TON16" s="85"/>
      <c r="TOO16" s="85"/>
      <c r="TOP16" s="85"/>
      <c r="TOQ16" s="85"/>
      <c r="TOR16" s="85"/>
      <c r="TOS16" s="85"/>
      <c r="TOT16" s="85"/>
      <c r="TOU16" s="85"/>
      <c r="TOV16" s="85"/>
      <c r="TOW16" s="85"/>
      <c r="TOX16" s="85"/>
      <c r="TOY16" s="85"/>
      <c r="TOZ16" s="85"/>
      <c r="TPA16" s="85"/>
      <c r="TPB16" s="85"/>
      <c r="TPC16" s="85"/>
      <c r="TPD16" s="85"/>
      <c r="TPE16" s="85"/>
      <c r="TPF16" s="85"/>
      <c r="TPG16" s="85"/>
      <c r="TPH16" s="85"/>
      <c r="TPI16" s="85"/>
      <c r="TPJ16" s="85"/>
      <c r="TPK16" s="85"/>
      <c r="TPL16" s="85"/>
      <c r="TPM16" s="85"/>
      <c r="TPN16" s="85"/>
      <c r="TPO16" s="85"/>
      <c r="TPP16" s="85"/>
      <c r="TPQ16" s="85"/>
      <c r="TPR16" s="85"/>
      <c r="TPS16" s="85"/>
      <c r="TPT16" s="85"/>
      <c r="TPU16" s="85"/>
      <c r="TPV16" s="85"/>
      <c r="TPW16" s="85"/>
      <c r="TPX16" s="85"/>
      <c r="TPY16" s="85"/>
      <c r="TPZ16" s="85"/>
      <c r="TQA16" s="85"/>
      <c r="TQB16" s="85"/>
      <c r="TQC16" s="85"/>
      <c r="TQD16" s="85"/>
      <c r="TQE16" s="85"/>
      <c r="TQF16" s="85"/>
      <c r="TQG16" s="85"/>
      <c r="TQH16" s="85"/>
      <c r="TQI16" s="85"/>
      <c r="TQJ16" s="85"/>
      <c r="TQK16" s="85"/>
      <c r="TQL16" s="85"/>
      <c r="TQM16" s="85"/>
      <c r="TQN16" s="85"/>
      <c r="TQO16" s="85"/>
      <c r="TQP16" s="85"/>
      <c r="TQQ16" s="85"/>
      <c r="TQR16" s="85"/>
      <c r="TQS16" s="85"/>
      <c r="TQT16" s="85"/>
      <c r="TQU16" s="85"/>
      <c r="TQV16" s="85"/>
      <c r="TQW16" s="85"/>
      <c r="TQX16" s="85"/>
      <c r="TQY16" s="85"/>
      <c r="TQZ16" s="85"/>
      <c r="TRA16" s="85"/>
      <c r="TRB16" s="85"/>
      <c r="TRC16" s="85"/>
      <c r="TRD16" s="85"/>
      <c r="TRE16" s="85"/>
      <c r="TRF16" s="85"/>
      <c r="TRG16" s="85"/>
      <c r="TRH16" s="85"/>
      <c r="TRI16" s="85"/>
      <c r="TRJ16" s="85"/>
      <c r="TRK16" s="85"/>
      <c r="TRL16" s="85"/>
      <c r="TRM16" s="85"/>
      <c r="TRN16" s="85"/>
      <c r="TRO16" s="85"/>
      <c r="TRP16" s="85"/>
      <c r="TRQ16" s="85"/>
      <c r="TRR16" s="85"/>
      <c r="TRS16" s="85"/>
      <c r="TRT16" s="85"/>
      <c r="TRU16" s="85"/>
      <c r="TRV16" s="85"/>
      <c r="TRW16" s="85"/>
      <c r="TRX16" s="85"/>
      <c r="TRY16" s="85"/>
      <c r="TRZ16" s="85"/>
      <c r="TSA16" s="85"/>
      <c r="TSB16" s="85"/>
      <c r="TSC16" s="85"/>
      <c r="TSD16" s="85"/>
      <c r="TSE16" s="85"/>
      <c r="TSF16" s="85"/>
      <c r="TSG16" s="85"/>
      <c r="TSH16" s="85"/>
      <c r="TSI16" s="85"/>
      <c r="TSJ16" s="85"/>
      <c r="TSK16" s="85"/>
      <c r="TSL16" s="85"/>
      <c r="TSM16" s="85"/>
      <c r="TSN16" s="85"/>
      <c r="TSO16" s="85"/>
      <c r="TSP16" s="85"/>
      <c r="TSQ16" s="85"/>
      <c r="TSR16" s="85"/>
      <c r="TSS16" s="85"/>
      <c r="TST16" s="85"/>
      <c r="TSU16" s="85"/>
      <c r="TSV16" s="85"/>
      <c r="TSW16" s="85"/>
      <c r="TSX16" s="85"/>
      <c r="TSY16" s="85"/>
      <c r="TSZ16" s="85"/>
      <c r="TTA16" s="85"/>
      <c r="TTB16" s="85"/>
      <c r="TTC16" s="85"/>
      <c r="TTD16" s="85"/>
      <c r="TTE16" s="85"/>
      <c r="TTF16" s="85"/>
      <c r="TTG16" s="85"/>
      <c r="TTH16" s="85"/>
      <c r="TTI16" s="85"/>
      <c r="TTJ16" s="85"/>
      <c r="TTK16" s="85"/>
      <c r="TTL16" s="85"/>
      <c r="TTM16" s="85"/>
      <c r="TTN16" s="85"/>
      <c r="TTO16" s="85"/>
      <c r="TTP16" s="85"/>
      <c r="TTQ16" s="85"/>
      <c r="TTR16" s="85"/>
      <c r="TTS16" s="85"/>
      <c r="TTT16" s="85"/>
      <c r="TTU16" s="85"/>
      <c r="TTV16" s="85"/>
      <c r="TTW16" s="85"/>
      <c r="TTX16" s="85"/>
      <c r="TTY16" s="85"/>
      <c r="TTZ16" s="85"/>
      <c r="TUA16" s="85"/>
      <c r="TUB16" s="85"/>
      <c r="TUC16" s="85"/>
      <c r="TUD16" s="85"/>
      <c r="TUE16" s="85"/>
      <c r="TUF16" s="85"/>
      <c r="TUG16" s="85"/>
      <c r="TUH16" s="85"/>
      <c r="TUI16" s="85"/>
      <c r="TUJ16" s="85"/>
      <c r="TUK16" s="85"/>
      <c r="TUL16" s="85"/>
      <c r="TUM16" s="85"/>
      <c r="TUN16" s="85"/>
      <c r="TUO16" s="85"/>
      <c r="TUP16" s="85"/>
      <c r="TUQ16" s="85"/>
      <c r="TUR16" s="85"/>
      <c r="TUS16" s="85"/>
      <c r="TUT16" s="85"/>
      <c r="TUU16" s="85"/>
      <c r="TUV16" s="85"/>
      <c r="TUW16" s="85"/>
      <c r="TUX16" s="85"/>
      <c r="TUY16" s="85"/>
      <c r="TUZ16" s="85"/>
      <c r="TVA16" s="85"/>
      <c r="TVB16" s="85"/>
      <c r="TVC16" s="85"/>
      <c r="TVD16" s="85"/>
      <c r="TVE16" s="85"/>
      <c r="TVF16" s="85"/>
      <c r="TVG16" s="85"/>
      <c r="TVH16" s="85"/>
      <c r="TVI16" s="85"/>
      <c r="TVJ16" s="85"/>
      <c r="TVK16" s="85"/>
      <c r="TVL16" s="85"/>
      <c r="TVM16" s="85"/>
      <c r="TVN16" s="85"/>
      <c r="TVO16" s="85"/>
      <c r="TVP16" s="85"/>
      <c r="TVQ16" s="85"/>
      <c r="TVR16" s="85"/>
      <c r="TVS16" s="85"/>
      <c r="TVT16" s="85"/>
      <c r="TVU16" s="85"/>
      <c r="TVV16" s="85"/>
      <c r="TVW16" s="85"/>
      <c r="TVX16" s="85"/>
      <c r="TVY16" s="85"/>
      <c r="TVZ16" s="85"/>
      <c r="TWA16" s="85"/>
      <c r="TWB16" s="85"/>
      <c r="TWC16" s="85"/>
      <c r="TWD16" s="85"/>
      <c r="TWE16" s="85"/>
      <c r="TWF16" s="85"/>
      <c r="TWG16" s="85"/>
      <c r="TWH16" s="85"/>
      <c r="TWI16" s="85"/>
      <c r="TWJ16" s="85"/>
      <c r="TWK16" s="85"/>
      <c r="TWL16" s="85"/>
      <c r="TWM16" s="85"/>
      <c r="TWN16" s="85"/>
      <c r="TWO16" s="85"/>
      <c r="TWP16" s="85"/>
      <c r="TWQ16" s="85"/>
      <c r="TWR16" s="85"/>
      <c r="TWS16" s="85"/>
      <c r="TWT16" s="85"/>
      <c r="TWU16" s="85"/>
      <c r="TWV16" s="85"/>
      <c r="TWW16" s="85"/>
      <c r="TWX16" s="85"/>
      <c r="TWY16" s="85"/>
      <c r="TWZ16" s="85"/>
      <c r="TXA16" s="85"/>
      <c r="TXB16" s="85"/>
      <c r="TXC16" s="85"/>
      <c r="TXD16" s="85"/>
      <c r="TXE16" s="85"/>
      <c r="TXF16" s="85"/>
      <c r="TXG16" s="85"/>
      <c r="TXH16" s="85"/>
      <c r="TXI16" s="85"/>
      <c r="TXJ16" s="85"/>
      <c r="TXK16" s="85"/>
      <c r="TXL16" s="85"/>
      <c r="TXM16" s="85"/>
      <c r="TXN16" s="85"/>
      <c r="TXO16" s="85"/>
      <c r="TXP16" s="85"/>
      <c r="TXQ16" s="85"/>
      <c r="TXR16" s="85"/>
      <c r="TXS16" s="85"/>
      <c r="TXT16" s="85"/>
      <c r="TXU16" s="85"/>
      <c r="TXV16" s="85"/>
      <c r="TXW16" s="85"/>
      <c r="TXX16" s="85"/>
      <c r="TXY16" s="85"/>
      <c r="TXZ16" s="85"/>
      <c r="TYA16" s="85"/>
      <c r="TYB16" s="85"/>
      <c r="TYC16" s="85"/>
      <c r="TYD16" s="85"/>
      <c r="TYE16" s="85"/>
      <c r="TYF16" s="85"/>
      <c r="TYG16" s="85"/>
      <c r="TYH16" s="85"/>
      <c r="TYI16" s="85"/>
      <c r="TYJ16" s="85"/>
      <c r="TYK16" s="85"/>
      <c r="TYL16" s="85"/>
      <c r="TYM16" s="85"/>
      <c r="TYN16" s="85"/>
      <c r="TYO16" s="85"/>
      <c r="TYP16" s="85"/>
      <c r="TYQ16" s="85"/>
      <c r="TYR16" s="85"/>
      <c r="TYS16" s="85"/>
      <c r="TYT16" s="85"/>
      <c r="TYU16" s="85"/>
      <c r="TYV16" s="85"/>
      <c r="TYW16" s="85"/>
      <c r="TYX16" s="85"/>
      <c r="TYY16" s="85"/>
      <c r="TYZ16" s="85"/>
      <c r="TZA16" s="85"/>
      <c r="TZB16" s="85"/>
      <c r="TZC16" s="85"/>
      <c r="TZD16" s="85"/>
      <c r="TZE16" s="85"/>
      <c r="TZF16" s="85"/>
      <c r="TZG16" s="85"/>
      <c r="TZH16" s="85"/>
      <c r="TZI16" s="85"/>
      <c r="TZJ16" s="85"/>
      <c r="TZK16" s="85"/>
      <c r="TZL16" s="85"/>
      <c r="TZM16" s="85"/>
      <c r="TZN16" s="85"/>
      <c r="TZO16" s="85"/>
      <c r="TZP16" s="85"/>
      <c r="TZQ16" s="85"/>
      <c r="TZR16" s="85"/>
      <c r="TZS16" s="85"/>
      <c r="TZT16" s="85"/>
      <c r="TZU16" s="85"/>
      <c r="TZV16" s="85"/>
      <c r="TZW16" s="85"/>
      <c r="TZX16" s="85"/>
      <c r="TZY16" s="85"/>
      <c r="TZZ16" s="85"/>
      <c r="UAA16" s="85"/>
      <c r="UAB16" s="85"/>
      <c r="UAC16" s="85"/>
      <c r="UAD16" s="85"/>
      <c r="UAE16" s="85"/>
      <c r="UAF16" s="85"/>
      <c r="UAG16" s="85"/>
      <c r="UAH16" s="85"/>
      <c r="UAI16" s="85"/>
      <c r="UAJ16" s="85"/>
      <c r="UAK16" s="85"/>
      <c r="UAL16" s="85"/>
      <c r="UAM16" s="85"/>
      <c r="UAN16" s="85"/>
      <c r="UAO16" s="85"/>
      <c r="UAP16" s="85"/>
      <c r="UAQ16" s="85"/>
      <c r="UAR16" s="85"/>
      <c r="UAS16" s="85"/>
      <c r="UAT16" s="85"/>
      <c r="UAU16" s="85"/>
      <c r="UAV16" s="85"/>
      <c r="UAW16" s="85"/>
      <c r="UAX16" s="85"/>
      <c r="UAY16" s="85"/>
      <c r="UAZ16" s="85"/>
      <c r="UBA16" s="85"/>
      <c r="UBB16" s="85"/>
      <c r="UBC16" s="85"/>
      <c r="UBD16" s="85"/>
      <c r="UBE16" s="85"/>
      <c r="UBF16" s="85"/>
      <c r="UBG16" s="85"/>
      <c r="UBH16" s="85"/>
      <c r="UBI16" s="85"/>
      <c r="UBJ16" s="85"/>
      <c r="UBK16" s="85"/>
      <c r="UBL16" s="85"/>
      <c r="UBM16" s="85"/>
      <c r="UBN16" s="85"/>
      <c r="UBO16" s="85"/>
      <c r="UBP16" s="85"/>
      <c r="UBQ16" s="85"/>
      <c r="UBR16" s="85"/>
      <c r="UBS16" s="85"/>
      <c r="UBT16" s="85"/>
      <c r="UBU16" s="85"/>
      <c r="UBV16" s="85"/>
      <c r="UBW16" s="85"/>
      <c r="UBX16" s="85"/>
      <c r="UBY16" s="85"/>
      <c r="UBZ16" s="85"/>
      <c r="UCA16" s="85"/>
      <c r="UCB16" s="85"/>
      <c r="UCC16" s="85"/>
      <c r="UCD16" s="85"/>
      <c r="UCE16" s="85"/>
      <c r="UCF16" s="85"/>
      <c r="UCG16" s="85"/>
      <c r="UCH16" s="85"/>
      <c r="UCI16" s="85"/>
      <c r="UCJ16" s="85"/>
      <c r="UCK16" s="85"/>
      <c r="UCL16" s="85"/>
      <c r="UCM16" s="85"/>
      <c r="UCN16" s="85"/>
      <c r="UCO16" s="85"/>
      <c r="UCP16" s="85"/>
      <c r="UCQ16" s="85"/>
      <c r="UCR16" s="85"/>
      <c r="UCS16" s="85"/>
      <c r="UCT16" s="85"/>
      <c r="UCU16" s="85"/>
      <c r="UCV16" s="85"/>
      <c r="UCW16" s="85"/>
      <c r="UCX16" s="85"/>
      <c r="UCY16" s="85"/>
      <c r="UCZ16" s="85"/>
      <c r="UDA16" s="85"/>
      <c r="UDB16" s="85"/>
      <c r="UDC16" s="85"/>
      <c r="UDD16" s="85"/>
      <c r="UDE16" s="85"/>
      <c r="UDF16" s="85"/>
      <c r="UDG16" s="85"/>
      <c r="UDH16" s="85"/>
      <c r="UDI16" s="85"/>
      <c r="UDJ16" s="85"/>
      <c r="UDK16" s="85"/>
      <c r="UDL16" s="85"/>
      <c r="UDM16" s="85"/>
      <c r="UDN16" s="85"/>
      <c r="UDO16" s="85"/>
      <c r="UDP16" s="85"/>
      <c r="UDQ16" s="85"/>
      <c r="UDR16" s="85"/>
      <c r="UDS16" s="85"/>
      <c r="UDT16" s="85"/>
      <c r="UDU16" s="85"/>
      <c r="UDV16" s="85"/>
      <c r="UDW16" s="85"/>
      <c r="UDX16" s="85"/>
      <c r="UDY16" s="85"/>
      <c r="UDZ16" s="85"/>
      <c r="UEA16" s="85"/>
      <c r="UEB16" s="85"/>
      <c r="UEC16" s="85"/>
      <c r="UED16" s="85"/>
      <c r="UEE16" s="85"/>
      <c r="UEF16" s="85"/>
      <c r="UEG16" s="85"/>
      <c r="UEH16" s="85"/>
      <c r="UEI16" s="85"/>
      <c r="UEJ16" s="85"/>
      <c r="UEK16" s="85"/>
      <c r="UEL16" s="85"/>
      <c r="UEM16" s="85"/>
      <c r="UEN16" s="85"/>
      <c r="UEO16" s="85"/>
      <c r="UEP16" s="85"/>
      <c r="UEQ16" s="85"/>
      <c r="UER16" s="85"/>
      <c r="UES16" s="85"/>
      <c r="UET16" s="85"/>
      <c r="UEU16" s="85"/>
      <c r="UEV16" s="85"/>
      <c r="UEW16" s="85"/>
      <c r="UEX16" s="85"/>
      <c r="UEY16" s="85"/>
      <c r="UEZ16" s="85"/>
      <c r="UFA16" s="85"/>
      <c r="UFB16" s="85"/>
      <c r="UFC16" s="85"/>
      <c r="UFD16" s="85"/>
      <c r="UFE16" s="85"/>
      <c r="UFF16" s="85"/>
      <c r="UFG16" s="85"/>
      <c r="UFH16" s="85"/>
      <c r="UFI16" s="85"/>
      <c r="UFJ16" s="85"/>
      <c r="UFK16" s="85"/>
      <c r="UFL16" s="85"/>
      <c r="UFM16" s="85"/>
      <c r="UFN16" s="85"/>
      <c r="UFO16" s="85"/>
      <c r="UFP16" s="85"/>
      <c r="UFQ16" s="85"/>
      <c r="UFR16" s="85"/>
      <c r="UFS16" s="85"/>
      <c r="UFT16" s="85"/>
      <c r="UFU16" s="85"/>
      <c r="UFV16" s="85"/>
      <c r="UFW16" s="85"/>
      <c r="UFX16" s="85"/>
      <c r="UFY16" s="85"/>
      <c r="UFZ16" s="85"/>
      <c r="UGA16" s="85"/>
      <c r="UGB16" s="85"/>
      <c r="UGC16" s="85"/>
      <c r="UGD16" s="85"/>
      <c r="UGE16" s="85"/>
      <c r="UGF16" s="85"/>
      <c r="UGG16" s="85"/>
      <c r="UGH16" s="85"/>
      <c r="UGI16" s="85"/>
      <c r="UGJ16" s="85"/>
      <c r="UGK16" s="85"/>
      <c r="UGL16" s="85"/>
      <c r="UGM16" s="85"/>
      <c r="UGN16" s="85"/>
      <c r="UGO16" s="85"/>
      <c r="UGP16" s="85"/>
      <c r="UGQ16" s="85"/>
      <c r="UGR16" s="85"/>
      <c r="UGS16" s="85"/>
      <c r="UGT16" s="85"/>
      <c r="UGU16" s="85"/>
      <c r="UGV16" s="85"/>
      <c r="UGW16" s="85"/>
      <c r="UGX16" s="85"/>
      <c r="UGY16" s="85"/>
      <c r="UGZ16" s="85"/>
      <c r="UHA16" s="85"/>
      <c r="UHB16" s="85"/>
      <c r="UHC16" s="85"/>
      <c r="UHD16" s="85"/>
      <c r="UHE16" s="85"/>
      <c r="UHF16" s="85"/>
      <c r="UHG16" s="85"/>
      <c r="UHH16" s="85"/>
      <c r="UHI16" s="85"/>
      <c r="UHJ16" s="85"/>
      <c r="UHK16" s="85"/>
      <c r="UHL16" s="85"/>
      <c r="UHM16" s="85"/>
      <c r="UHN16" s="85"/>
      <c r="UHO16" s="85"/>
      <c r="UHP16" s="85"/>
      <c r="UHQ16" s="85"/>
      <c r="UHR16" s="85"/>
      <c r="UHS16" s="85"/>
      <c r="UHT16" s="85"/>
      <c r="UHU16" s="85"/>
      <c r="UHV16" s="85"/>
      <c r="UHW16" s="85"/>
      <c r="UHX16" s="85"/>
      <c r="UHY16" s="85"/>
      <c r="UHZ16" s="85"/>
      <c r="UIA16" s="85"/>
      <c r="UIB16" s="85"/>
      <c r="UIC16" s="85"/>
      <c r="UID16" s="85"/>
      <c r="UIE16" s="85"/>
      <c r="UIF16" s="85"/>
      <c r="UIG16" s="85"/>
      <c r="UIH16" s="85"/>
      <c r="UII16" s="85"/>
      <c r="UIJ16" s="85"/>
      <c r="UIK16" s="85"/>
      <c r="UIL16" s="85"/>
      <c r="UIM16" s="85"/>
      <c r="UIN16" s="85"/>
      <c r="UIO16" s="85"/>
      <c r="UIP16" s="85"/>
      <c r="UIQ16" s="85"/>
      <c r="UIR16" s="85"/>
      <c r="UIS16" s="85"/>
      <c r="UIT16" s="85"/>
      <c r="UIU16" s="85"/>
      <c r="UIV16" s="85"/>
      <c r="UIW16" s="85"/>
      <c r="UIX16" s="85"/>
      <c r="UIY16" s="85"/>
      <c r="UIZ16" s="85"/>
      <c r="UJA16" s="85"/>
      <c r="UJB16" s="85"/>
      <c r="UJC16" s="85"/>
      <c r="UJD16" s="85"/>
      <c r="UJE16" s="85"/>
      <c r="UJF16" s="85"/>
      <c r="UJG16" s="85"/>
      <c r="UJH16" s="85"/>
      <c r="UJI16" s="85"/>
      <c r="UJJ16" s="85"/>
      <c r="UJK16" s="85"/>
      <c r="UJL16" s="85"/>
      <c r="UJM16" s="85"/>
      <c r="UJN16" s="85"/>
      <c r="UJO16" s="85"/>
      <c r="UJP16" s="85"/>
      <c r="UJQ16" s="85"/>
      <c r="UJR16" s="85"/>
      <c r="UJS16" s="85"/>
      <c r="UJT16" s="85"/>
      <c r="UJU16" s="85"/>
      <c r="UJV16" s="85"/>
      <c r="UJW16" s="85"/>
      <c r="UJX16" s="85"/>
      <c r="UJY16" s="85"/>
      <c r="UJZ16" s="85"/>
      <c r="UKA16" s="85"/>
      <c r="UKB16" s="85"/>
      <c r="UKC16" s="85"/>
      <c r="UKD16" s="85"/>
      <c r="UKE16" s="85"/>
      <c r="UKF16" s="85"/>
      <c r="UKG16" s="85"/>
      <c r="UKH16" s="85"/>
      <c r="UKI16" s="85"/>
      <c r="UKJ16" s="85"/>
      <c r="UKK16" s="85"/>
      <c r="UKL16" s="85"/>
      <c r="UKM16" s="85"/>
      <c r="UKN16" s="85"/>
      <c r="UKO16" s="85"/>
      <c r="UKP16" s="85"/>
      <c r="UKQ16" s="85"/>
      <c r="UKR16" s="85"/>
      <c r="UKS16" s="85"/>
      <c r="UKT16" s="85"/>
      <c r="UKU16" s="85"/>
      <c r="UKV16" s="85"/>
      <c r="UKW16" s="85"/>
      <c r="UKX16" s="85"/>
      <c r="UKY16" s="85"/>
      <c r="UKZ16" s="85"/>
      <c r="ULA16" s="85"/>
      <c r="ULB16" s="85"/>
      <c r="ULC16" s="85"/>
      <c r="ULD16" s="85"/>
      <c r="ULE16" s="85"/>
      <c r="ULF16" s="85"/>
      <c r="ULG16" s="85"/>
      <c r="ULH16" s="85"/>
      <c r="ULI16" s="85"/>
      <c r="ULJ16" s="85"/>
      <c r="ULK16" s="85"/>
      <c r="ULL16" s="85"/>
      <c r="ULM16" s="85"/>
      <c r="ULN16" s="85"/>
      <c r="ULO16" s="85"/>
      <c r="ULP16" s="85"/>
      <c r="ULQ16" s="85"/>
      <c r="ULR16" s="85"/>
      <c r="ULS16" s="85"/>
      <c r="ULT16" s="85"/>
      <c r="ULU16" s="85"/>
      <c r="ULV16" s="85"/>
      <c r="ULW16" s="85"/>
      <c r="ULX16" s="85"/>
      <c r="ULY16" s="85"/>
      <c r="ULZ16" s="85"/>
      <c r="UMA16" s="85"/>
      <c r="UMB16" s="85"/>
      <c r="UMC16" s="85"/>
      <c r="UMD16" s="85"/>
      <c r="UME16" s="85"/>
      <c r="UMF16" s="85"/>
      <c r="UMG16" s="85"/>
      <c r="UMH16" s="85"/>
      <c r="UMI16" s="85"/>
      <c r="UMJ16" s="85"/>
      <c r="UMK16" s="85"/>
      <c r="UML16" s="85"/>
      <c r="UMM16" s="85"/>
      <c r="UMN16" s="85"/>
      <c r="UMO16" s="85"/>
      <c r="UMP16" s="85"/>
      <c r="UMQ16" s="85"/>
      <c r="UMR16" s="85"/>
      <c r="UMS16" s="85"/>
      <c r="UMT16" s="85"/>
      <c r="UMU16" s="85"/>
      <c r="UMV16" s="85"/>
      <c r="UMW16" s="85"/>
      <c r="UMX16" s="85"/>
      <c r="UMY16" s="85"/>
      <c r="UMZ16" s="85"/>
      <c r="UNA16" s="85"/>
      <c r="UNB16" s="85"/>
      <c r="UNC16" s="85"/>
      <c r="UND16" s="85"/>
      <c r="UNE16" s="85"/>
      <c r="UNF16" s="85"/>
      <c r="UNG16" s="85"/>
      <c r="UNH16" s="85"/>
      <c r="UNI16" s="85"/>
      <c r="UNJ16" s="85"/>
      <c r="UNK16" s="85"/>
      <c r="UNL16" s="85"/>
      <c r="UNM16" s="85"/>
      <c r="UNN16" s="85"/>
      <c r="UNO16" s="85"/>
      <c r="UNP16" s="85"/>
      <c r="UNQ16" s="85"/>
      <c r="UNR16" s="85"/>
      <c r="UNS16" s="85"/>
      <c r="UNT16" s="85"/>
      <c r="UNU16" s="85"/>
      <c r="UNV16" s="85"/>
      <c r="UNW16" s="85"/>
      <c r="UNX16" s="85"/>
      <c r="UNY16" s="85"/>
      <c r="UNZ16" s="85"/>
      <c r="UOA16" s="85"/>
      <c r="UOB16" s="85"/>
      <c r="UOC16" s="85"/>
      <c r="UOD16" s="85"/>
      <c r="UOE16" s="85"/>
      <c r="UOF16" s="85"/>
      <c r="UOG16" s="85"/>
      <c r="UOH16" s="85"/>
      <c r="UOI16" s="85"/>
      <c r="UOJ16" s="85"/>
      <c r="UOK16" s="85"/>
      <c r="UOL16" s="85"/>
      <c r="UOM16" s="85"/>
      <c r="UON16" s="85"/>
      <c r="UOO16" s="85"/>
      <c r="UOP16" s="85"/>
      <c r="UOQ16" s="85"/>
      <c r="UOR16" s="85"/>
      <c r="UOS16" s="85"/>
      <c r="UOT16" s="85"/>
      <c r="UOU16" s="85"/>
      <c r="UOV16" s="85"/>
      <c r="UOW16" s="85"/>
      <c r="UOX16" s="85"/>
      <c r="UOY16" s="85"/>
      <c r="UOZ16" s="85"/>
      <c r="UPA16" s="85"/>
      <c r="UPB16" s="85"/>
      <c r="UPC16" s="85"/>
      <c r="UPD16" s="85"/>
      <c r="UPE16" s="85"/>
      <c r="UPF16" s="85"/>
      <c r="UPG16" s="85"/>
      <c r="UPH16" s="85"/>
      <c r="UPI16" s="85"/>
      <c r="UPJ16" s="85"/>
      <c r="UPK16" s="85"/>
      <c r="UPL16" s="85"/>
      <c r="UPM16" s="85"/>
      <c r="UPN16" s="85"/>
      <c r="UPO16" s="85"/>
      <c r="UPP16" s="85"/>
      <c r="UPQ16" s="85"/>
      <c r="UPR16" s="85"/>
      <c r="UPS16" s="85"/>
      <c r="UPT16" s="85"/>
      <c r="UPU16" s="85"/>
      <c r="UPV16" s="85"/>
      <c r="UPW16" s="85"/>
      <c r="UPX16" s="85"/>
      <c r="UPY16" s="85"/>
      <c r="UPZ16" s="85"/>
      <c r="UQA16" s="85"/>
      <c r="UQB16" s="85"/>
      <c r="UQC16" s="85"/>
      <c r="UQD16" s="85"/>
      <c r="UQE16" s="85"/>
      <c r="UQF16" s="85"/>
      <c r="UQG16" s="85"/>
      <c r="UQH16" s="85"/>
      <c r="UQI16" s="85"/>
      <c r="UQJ16" s="85"/>
      <c r="UQK16" s="85"/>
      <c r="UQL16" s="85"/>
      <c r="UQM16" s="85"/>
      <c r="UQN16" s="85"/>
      <c r="UQO16" s="85"/>
      <c r="UQP16" s="85"/>
      <c r="UQQ16" s="85"/>
      <c r="UQR16" s="85"/>
      <c r="UQS16" s="85"/>
      <c r="UQT16" s="85"/>
      <c r="UQU16" s="85"/>
      <c r="UQV16" s="85"/>
      <c r="UQW16" s="85"/>
      <c r="UQX16" s="85"/>
      <c r="UQY16" s="85"/>
      <c r="UQZ16" s="85"/>
      <c r="URA16" s="85"/>
      <c r="URB16" s="85"/>
      <c r="URC16" s="85"/>
      <c r="URD16" s="85"/>
      <c r="URE16" s="85"/>
      <c r="URF16" s="85"/>
      <c r="URG16" s="85"/>
      <c r="URH16" s="85"/>
      <c r="URI16" s="85"/>
      <c r="URJ16" s="85"/>
      <c r="URK16" s="85"/>
      <c r="URL16" s="85"/>
      <c r="URM16" s="85"/>
      <c r="URN16" s="85"/>
      <c r="URO16" s="85"/>
      <c r="URP16" s="85"/>
      <c r="URQ16" s="85"/>
      <c r="URR16" s="85"/>
      <c r="URS16" s="85"/>
      <c r="URT16" s="85"/>
      <c r="URU16" s="85"/>
      <c r="URV16" s="85"/>
      <c r="URW16" s="85"/>
      <c r="URX16" s="85"/>
      <c r="URY16" s="85"/>
      <c r="URZ16" s="85"/>
      <c r="USA16" s="85"/>
      <c r="USB16" s="85"/>
      <c r="USC16" s="85"/>
      <c r="USD16" s="85"/>
      <c r="USE16" s="85"/>
      <c r="USF16" s="85"/>
      <c r="USG16" s="85"/>
      <c r="USH16" s="85"/>
      <c r="USI16" s="85"/>
      <c r="USJ16" s="85"/>
      <c r="USK16" s="85"/>
      <c r="USL16" s="85"/>
      <c r="USM16" s="85"/>
      <c r="USN16" s="85"/>
      <c r="USO16" s="85"/>
      <c r="USP16" s="85"/>
      <c r="USQ16" s="85"/>
      <c r="USR16" s="85"/>
      <c r="USS16" s="85"/>
      <c r="UST16" s="85"/>
      <c r="USU16" s="85"/>
      <c r="USV16" s="85"/>
      <c r="USW16" s="85"/>
      <c r="USX16" s="85"/>
      <c r="USY16" s="85"/>
      <c r="USZ16" s="85"/>
      <c r="UTA16" s="85"/>
      <c r="UTB16" s="85"/>
      <c r="UTC16" s="85"/>
      <c r="UTD16" s="85"/>
      <c r="UTE16" s="85"/>
      <c r="UTF16" s="85"/>
      <c r="UTG16" s="85"/>
      <c r="UTH16" s="85"/>
      <c r="UTI16" s="85"/>
      <c r="UTJ16" s="85"/>
      <c r="UTK16" s="85"/>
      <c r="UTL16" s="85"/>
      <c r="UTM16" s="85"/>
      <c r="UTN16" s="85"/>
      <c r="UTO16" s="85"/>
      <c r="UTP16" s="85"/>
      <c r="UTQ16" s="85"/>
      <c r="UTR16" s="85"/>
      <c r="UTS16" s="85"/>
      <c r="UTT16" s="85"/>
      <c r="UTU16" s="85"/>
      <c r="UTV16" s="85"/>
      <c r="UTW16" s="85"/>
      <c r="UTX16" s="85"/>
      <c r="UTY16" s="85"/>
      <c r="UTZ16" s="85"/>
      <c r="UUA16" s="85"/>
      <c r="UUB16" s="85"/>
      <c r="UUC16" s="85"/>
      <c r="UUD16" s="85"/>
      <c r="UUE16" s="85"/>
      <c r="UUF16" s="85"/>
      <c r="UUG16" s="85"/>
      <c r="UUH16" s="85"/>
      <c r="UUI16" s="85"/>
      <c r="UUJ16" s="85"/>
      <c r="UUK16" s="85"/>
      <c r="UUL16" s="85"/>
      <c r="UUM16" s="85"/>
      <c r="UUN16" s="85"/>
      <c r="UUO16" s="85"/>
      <c r="UUP16" s="85"/>
      <c r="UUQ16" s="85"/>
      <c r="UUR16" s="85"/>
      <c r="UUS16" s="85"/>
      <c r="UUT16" s="85"/>
      <c r="UUU16" s="85"/>
      <c r="UUV16" s="85"/>
      <c r="UUW16" s="85"/>
      <c r="UUX16" s="85"/>
      <c r="UUY16" s="85"/>
      <c r="UUZ16" s="85"/>
      <c r="UVA16" s="85"/>
      <c r="UVB16" s="85"/>
      <c r="UVC16" s="85"/>
      <c r="UVD16" s="85"/>
      <c r="UVE16" s="85"/>
      <c r="UVF16" s="85"/>
      <c r="UVG16" s="85"/>
      <c r="UVH16" s="85"/>
      <c r="UVI16" s="85"/>
      <c r="UVJ16" s="85"/>
      <c r="UVK16" s="85"/>
      <c r="UVL16" s="85"/>
      <c r="UVM16" s="85"/>
      <c r="UVN16" s="85"/>
      <c r="UVO16" s="85"/>
      <c r="UVP16" s="85"/>
      <c r="UVQ16" s="85"/>
      <c r="UVR16" s="85"/>
      <c r="UVS16" s="85"/>
      <c r="UVT16" s="85"/>
      <c r="UVU16" s="85"/>
      <c r="UVV16" s="85"/>
      <c r="UVW16" s="85"/>
      <c r="UVX16" s="85"/>
      <c r="UVY16" s="85"/>
      <c r="UVZ16" s="85"/>
      <c r="UWA16" s="85"/>
      <c r="UWB16" s="85"/>
      <c r="UWC16" s="85"/>
      <c r="UWD16" s="85"/>
      <c r="UWE16" s="85"/>
      <c r="UWF16" s="85"/>
      <c r="UWG16" s="85"/>
      <c r="UWH16" s="85"/>
      <c r="UWI16" s="85"/>
      <c r="UWJ16" s="85"/>
      <c r="UWK16" s="85"/>
      <c r="UWL16" s="85"/>
      <c r="UWM16" s="85"/>
      <c r="UWN16" s="85"/>
      <c r="UWO16" s="85"/>
      <c r="UWP16" s="85"/>
      <c r="UWQ16" s="85"/>
      <c r="UWR16" s="85"/>
      <c r="UWS16" s="85"/>
      <c r="UWT16" s="85"/>
      <c r="UWU16" s="85"/>
      <c r="UWV16" s="85"/>
      <c r="UWW16" s="85"/>
      <c r="UWX16" s="85"/>
      <c r="UWY16" s="85"/>
      <c r="UWZ16" s="85"/>
      <c r="UXA16" s="85"/>
      <c r="UXB16" s="85"/>
      <c r="UXC16" s="85"/>
      <c r="UXD16" s="85"/>
      <c r="UXE16" s="85"/>
      <c r="UXF16" s="85"/>
      <c r="UXG16" s="85"/>
      <c r="UXH16" s="85"/>
      <c r="UXI16" s="85"/>
      <c r="UXJ16" s="85"/>
      <c r="UXK16" s="85"/>
      <c r="UXL16" s="85"/>
      <c r="UXM16" s="85"/>
      <c r="UXN16" s="85"/>
      <c r="UXO16" s="85"/>
      <c r="UXP16" s="85"/>
      <c r="UXQ16" s="85"/>
      <c r="UXR16" s="85"/>
      <c r="UXS16" s="85"/>
      <c r="UXT16" s="85"/>
      <c r="UXU16" s="85"/>
      <c r="UXV16" s="85"/>
      <c r="UXW16" s="85"/>
      <c r="UXX16" s="85"/>
      <c r="UXY16" s="85"/>
      <c r="UXZ16" s="85"/>
      <c r="UYA16" s="85"/>
      <c r="UYB16" s="85"/>
      <c r="UYC16" s="85"/>
      <c r="UYD16" s="85"/>
      <c r="UYE16" s="85"/>
      <c r="UYF16" s="85"/>
      <c r="UYG16" s="85"/>
      <c r="UYH16" s="85"/>
      <c r="UYI16" s="85"/>
      <c r="UYJ16" s="85"/>
      <c r="UYK16" s="85"/>
      <c r="UYL16" s="85"/>
      <c r="UYM16" s="85"/>
      <c r="UYN16" s="85"/>
      <c r="UYO16" s="85"/>
      <c r="UYP16" s="85"/>
      <c r="UYQ16" s="85"/>
      <c r="UYR16" s="85"/>
      <c r="UYS16" s="85"/>
      <c r="UYT16" s="85"/>
      <c r="UYU16" s="85"/>
      <c r="UYV16" s="85"/>
      <c r="UYW16" s="85"/>
      <c r="UYX16" s="85"/>
      <c r="UYY16" s="85"/>
      <c r="UYZ16" s="85"/>
      <c r="UZA16" s="85"/>
      <c r="UZB16" s="85"/>
      <c r="UZC16" s="85"/>
      <c r="UZD16" s="85"/>
      <c r="UZE16" s="85"/>
      <c r="UZF16" s="85"/>
      <c r="UZG16" s="85"/>
      <c r="UZH16" s="85"/>
      <c r="UZI16" s="85"/>
      <c r="UZJ16" s="85"/>
      <c r="UZK16" s="85"/>
      <c r="UZL16" s="85"/>
      <c r="UZM16" s="85"/>
      <c r="UZN16" s="85"/>
      <c r="UZO16" s="85"/>
      <c r="UZP16" s="85"/>
      <c r="UZQ16" s="85"/>
      <c r="UZR16" s="85"/>
      <c r="UZS16" s="85"/>
      <c r="UZT16" s="85"/>
      <c r="UZU16" s="85"/>
      <c r="UZV16" s="85"/>
      <c r="UZW16" s="85"/>
      <c r="UZX16" s="85"/>
      <c r="UZY16" s="85"/>
      <c r="UZZ16" s="85"/>
      <c r="VAA16" s="85"/>
      <c r="VAB16" s="85"/>
      <c r="VAC16" s="85"/>
      <c r="VAD16" s="85"/>
      <c r="VAE16" s="85"/>
      <c r="VAF16" s="85"/>
      <c r="VAG16" s="85"/>
      <c r="VAH16" s="85"/>
      <c r="VAI16" s="85"/>
      <c r="VAJ16" s="85"/>
      <c r="VAK16" s="85"/>
      <c r="VAL16" s="85"/>
      <c r="VAM16" s="85"/>
      <c r="VAN16" s="85"/>
      <c r="VAO16" s="85"/>
      <c r="VAP16" s="85"/>
      <c r="VAQ16" s="85"/>
      <c r="VAR16" s="85"/>
      <c r="VAS16" s="85"/>
      <c r="VAT16" s="85"/>
      <c r="VAU16" s="85"/>
      <c r="VAV16" s="85"/>
      <c r="VAW16" s="85"/>
      <c r="VAX16" s="85"/>
      <c r="VAY16" s="85"/>
      <c r="VAZ16" s="85"/>
      <c r="VBA16" s="85"/>
      <c r="VBB16" s="85"/>
      <c r="VBC16" s="85"/>
      <c r="VBD16" s="85"/>
      <c r="VBE16" s="85"/>
      <c r="VBF16" s="85"/>
      <c r="VBG16" s="85"/>
      <c r="VBH16" s="85"/>
      <c r="VBI16" s="85"/>
      <c r="VBJ16" s="85"/>
      <c r="VBK16" s="85"/>
      <c r="VBL16" s="85"/>
      <c r="VBM16" s="85"/>
      <c r="VBN16" s="85"/>
      <c r="VBO16" s="85"/>
      <c r="VBP16" s="85"/>
      <c r="VBQ16" s="85"/>
      <c r="VBR16" s="85"/>
      <c r="VBS16" s="85"/>
      <c r="VBT16" s="85"/>
      <c r="VBU16" s="85"/>
      <c r="VBV16" s="85"/>
      <c r="VBW16" s="85"/>
      <c r="VBX16" s="85"/>
      <c r="VBY16" s="85"/>
      <c r="VBZ16" s="85"/>
      <c r="VCA16" s="85"/>
      <c r="VCB16" s="85"/>
      <c r="VCC16" s="85"/>
      <c r="VCD16" s="85"/>
      <c r="VCE16" s="85"/>
      <c r="VCF16" s="85"/>
      <c r="VCG16" s="85"/>
      <c r="VCH16" s="85"/>
      <c r="VCI16" s="85"/>
      <c r="VCJ16" s="85"/>
      <c r="VCK16" s="85"/>
      <c r="VCL16" s="85"/>
      <c r="VCM16" s="85"/>
      <c r="VCN16" s="85"/>
      <c r="VCO16" s="85"/>
      <c r="VCP16" s="85"/>
      <c r="VCQ16" s="85"/>
      <c r="VCR16" s="85"/>
      <c r="VCS16" s="85"/>
      <c r="VCT16" s="85"/>
      <c r="VCU16" s="85"/>
      <c r="VCV16" s="85"/>
      <c r="VCW16" s="85"/>
      <c r="VCX16" s="85"/>
      <c r="VCY16" s="85"/>
      <c r="VCZ16" s="85"/>
      <c r="VDA16" s="85"/>
      <c r="VDB16" s="85"/>
      <c r="VDC16" s="85"/>
      <c r="VDD16" s="85"/>
      <c r="VDE16" s="85"/>
      <c r="VDF16" s="85"/>
      <c r="VDG16" s="85"/>
      <c r="VDH16" s="85"/>
      <c r="VDI16" s="85"/>
      <c r="VDJ16" s="85"/>
      <c r="VDK16" s="85"/>
      <c r="VDL16" s="85"/>
      <c r="VDM16" s="85"/>
      <c r="VDN16" s="85"/>
      <c r="VDO16" s="85"/>
      <c r="VDP16" s="85"/>
      <c r="VDQ16" s="85"/>
      <c r="VDR16" s="85"/>
      <c r="VDS16" s="85"/>
      <c r="VDT16" s="85"/>
      <c r="VDU16" s="85"/>
      <c r="VDV16" s="85"/>
      <c r="VDW16" s="85"/>
      <c r="VDX16" s="85"/>
      <c r="VDY16" s="85"/>
      <c r="VDZ16" s="85"/>
      <c r="VEA16" s="85"/>
      <c r="VEB16" s="85"/>
      <c r="VEC16" s="85"/>
      <c r="VED16" s="85"/>
      <c r="VEE16" s="85"/>
      <c r="VEF16" s="85"/>
      <c r="VEG16" s="85"/>
      <c r="VEH16" s="85"/>
      <c r="VEI16" s="85"/>
      <c r="VEJ16" s="85"/>
      <c r="VEK16" s="85"/>
      <c r="VEL16" s="85"/>
      <c r="VEM16" s="85"/>
      <c r="VEN16" s="85"/>
      <c r="VEO16" s="85"/>
      <c r="VEP16" s="85"/>
      <c r="VEQ16" s="85"/>
      <c r="VER16" s="85"/>
      <c r="VES16" s="85"/>
      <c r="VET16" s="85"/>
      <c r="VEU16" s="85"/>
      <c r="VEV16" s="85"/>
      <c r="VEW16" s="85"/>
      <c r="VEX16" s="85"/>
      <c r="VEY16" s="85"/>
      <c r="VEZ16" s="85"/>
      <c r="VFA16" s="85"/>
      <c r="VFB16" s="85"/>
      <c r="VFC16" s="85"/>
      <c r="VFD16" s="85"/>
      <c r="VFE16" s="85"/>
      <c r="VFF16" s="85"/>
      <c r="VFG16" s="85"/>
      <c r="VFH16" s="85"/>
      <c r="VFI16" s="85"/>
      <c r="VFJ16" s="85"/>
      <c r="VFK16" s="85"/>
      <c r="VFL16" s="85"/>
      <c r="VFM16" s="85"/>
      <c r="VFN16" s="85"/>
      <c r="VFO16" s="85"/>
      <c r="VFP16" s="85"/>
      <c r="VFQ16" s="85"/>
      <c r="VFR16" s="85"/>
      <c r="VFS16" s="85"/>
      <c r="VFT16" s="85"/>
      <c r="VFU16" s="85"/>
      <c r="VFV16" s="85"/>
      <c r="VFW16" s="85"/>
      <c r="VFX16" s="85"/>
      <c r="VFY16" s="85"/>
      <c r="VFZ16" s="85"/>
      <c r="VGA16" s="85"/>
      <c r="VGB16" s="85"/>
      <c r="VGC16" s="85"/>
      <c r="VGD16" s="85"/>
      <c r="VGE16" s="85"/>
      <c r="VGF16" s="85"/>
      <c r="VGG16" s="85"/>
      <c r="VGH16" s="85"/>
      <c r="VGI16" s="85"/>
      <c r="VGJ16" s="85"/>
      <c r="VGK16" s="85"/>
      <c r="VGL16" s="85"/>
      <c r="VGM16" s="85"/>
      <c r="VGN16" s="85"/>
      <c r="VGO16" s="85"/>
      <c r="VGP16" s="85"/>
      <c r="VGQ16" s="85"/>
      <c r="VGR16" s="85"/>
      <c r="VGS16" s="85"/>
      <c r="VGT16" s="85"/>
      <c r="VGU16" s="85"/>
      <c r="VGV16" s="85"/>
      <c r="VGW16" s="85"/>
      <c r="VGX16" s="85"/>
      <c r="VGY16" s="85"/>
      <c r="VGZ16" s="85"/>
      <c r="VHA16" s="85"/>
      <c r="VHB16" s="85"/>
      <c r="VHC16" s="85"/>
      <c r="VHD16" s="85"/>
      <c r="VHE16" s="85"/>
      <c r="VHF16" s="85"/>
      <c r="VHG16" s="85"/>
      <c r="VHH16" s="85"/>
      <c r="VHI16" s="85"/>
      <c r="VHJ16" s="85"/>
      <c r="VHK16" s="85"/>
      <c r="VHL16" s="85"/>
      <c r="VHM16" s="85"/>
      <c r="VHN16" s="85"/>
      <c r="VHO16" s="85"/>
      <c r="VHP16" s="85"/>
      <c r="VHQ16" s="85"/>
      <c r="VHR16" s="85"/>
      <c r="VHS16" s="85"/>
      <c r="VHT16" s="85"/>
      <c r="VHU16" s="85"/>
      <c r="VHV16" s="85"/>
      <c r="VHW16" s="85"/>
      <c r="VHX16" s="85"/>
      <c r="VHY16" s="85"/>
      <c r="VHZ16" s="85"/>
      <c r="VIA16" s="85"/>
      <c r="VIB16" s="85"/>
      <c r="VIC16" s="85"/>
      <c r="VID16" s="85"/>
      <c r="VIE16" s="85"/>
      <c r="VIF16" s="85"/>
      <c r="VIG16" s="85"/>
      <c r="VIH16" s="85"/>
      <c r="VII16" s="85"/>
      <c r="VIJ16" s="85"/>
      <c r="VIK16" s="85"/>
      <c r="VIL16" s="85"/>
      <c r="VIM16" s="85"/>
      <c r="VIN16" s="85"/>
      <c r="VIO16" s="85"/>
      <c r="VIP16" s="85"/>
      <c r="VIQ16" s="85"/>
      <c r="VIR16" s="85"/>
      <c r="VIS16" s="85"/>
      <c r="VIT16" s="85"/>
      <c r="VIU16" s="85"/>
      <c r="VIV16" s="85"/>
      <c r="VIW16" s="85"/>
      <c r="VIX16" s="85"/>
      <c r="VIY16" s="85"/>
      <c r="VIZ16" s="85"/>
      <c r="VJA16" s="85"/>
      <c r="VJB16" s="85"/>
      <c r="VJC16" s="85"/>
      <c r="VJD16" s="85"/>
      <c r="VJE16" s="85"/>
      <c r="VJF16" s="85"/>
      <c r="VJG16" s="85"/>
      <c r="VJH16" s="85"/>
      <c r="VJI16" s="85"/>
      <c r="VJJ16" s="85"/>
      <c r="VJK16" s="85"/>
      <c r="VJL16" s="85"/>
      <c r="VJM16" s="85"/>
      <c r="VJN16" s="85"/>
      <c r="VJO16" s="85"/>
      <c r="VJP16" s="85"/>
      <c r="VJQ16" s="85"/>
      <c r="VJR16" s="85"/>
      <c r="VJS16" s="85"/>
      <c r="VJT16" s="85"/>
      <c r="VJU16" s="85"/>
      <c r="VJV16" s="85"/>
      <c r="VJW16" s="85"/>
      <c r="VJX16" s="85"/>
      <c r="VJY16" s="85"/>
      <c r="VJZ16" s="85"/>
      <c r="VKA16" s="85"/>
      <c r="VKB16" s="85"/>
      <c r="VKC16" s="85"/>
      <c r="VKD16" s="85"/>
      <c r="VKE16" s="85"/>
      <c r="VKF16" s="85"/>
      <c r="VKG16" s="85"/>
      <c r="VKH16" s="85"/>
      <c r="VKI16" s="85"/>
      <c r="VKJ16" s="85"/>
      <c r="VKK16" s="85"/>
      <c r="VKL16" s="85"/>
      <c r="VKM16" s="85"/>
      <c r="VKN16" s="85"/>
      <c r="VKO16" s="85"/>
      <c r="VKP16" s="85"/>
      <c r="VKQ16" s="85"/>
      <c r="VKR16" s="85"/>
      <c r="VKS16" s="85"/>
      <c r="VKT16" s="85"/>
      <c r="VKU16" s="85"/>
      <c r="VKV16" s="85"/>
      <c r="VKW16" s="85"/>
      <c r="VKX16" s="85"/>
      <c r="VKY16" s="85"/>
      <c r="VKZ16" s="85"/>
      <c r="VLA16" s="85"/>
      <c r="VLB16" s="85"/>
      <c r="VLC16" s="85"/>
      <c r="VLD16" s="85"/>
      <c r="VLE16" s="85"/>
      <c r="VLF16" s="85"/>
      <c r="VLG16" s="85"/>
      <c r="VLH16" s="85"/>
      <c r="VLI16" s="85"/>
      <c r="VLJ16" s="85"/>
      <c r="VLK16" s="85"/>
      <c r="VLL16" s="85"/>
      <c r="VLM16" s="85"/>
      <c r="VLN16" s="85"/>
      <c r="VLO16" s="85"/>
      <c r="VLP16" s="85"/>
      <c r="VLQ16" s="85"/>
      <c r="VLR16" s="85"/>
      <c r="VLS16" s="85"/>
      <c r="VLT16" s="85"/>
      <c r="VLU16" s="85"/>
      <c r="VLV16" s="85"/>
      <c r="VLW16" s="85"/>
      <c r="VLX16" s="85"/>
      <c r="VLY16" s="85"/>
      <c r="VLZ16" s="85"/>
      <c r="VMA16" s="85"/>
      <c r="VMB16" s="85"/>
      <c r="VMC16" s="85"/>
      <c r="VMD16" s="85"/>
      <c r="VME16" s="85"/>
      <c r="VMF16" s="85"/>
      <c r="VMG16" s="85"/>
      <c r="VMH16" s="85"/>
      <c r="VMI16" s="85"/>
      <c r="VMJ16" s="85"/>
      <c r="VMK16" s="85"/>
      <c r="VML16" s="85"/>
      <c r="VMM16" s="85"/>
      <c r="VMN16" s="85"/>
      <c r="VMO16" s="85"/>
      <c r="VMP16" s="85"/>
      <c r="VMQ16" s="85"/>
      <c r="VMR16" s="85"/>
      <c r="VMS16" s="85"/>
      <c r="VMT16" s="85"/>
      <c r="VMU16" s="85"/>
      <c r="VMV16" s="85"/>
      <c r="VMW16" s="85"/>
      <c r="VMX16" s="85"/>
      <c r="VMY16" s="85"/>
      <c r="VMZ16" s="85"/>
      <c r="VNA16" s="85"/>
      <c r="VNB16" s="85"/>
      <c r="VNC16" s="85"/>
      <c r="VND16" s="85"/>
      <c r="VNE16" s="85"/>
      <c r="VNF16" s="85"/>
      <c r="VNG16" s="85"/>
      <c r="VNH16" s="85"/>
      <c r="VNI16" s="85"/>
      <c r="VNJ16" s="85"/>
      <c r="VNK16" s="85"/>
      <c r="VNL16" s="85"/>
      <c r="VNM16" s="85"/>
      <c r="VNN16" s="85"/>
      <c r="VNO16" s="85"/>
      <c r="VNP16" s="85"/>
      <c r="VNQ16" s="85"/>
      <c r="VNR16" s="85"/>
      <c r="VNS16" s="85"/>
      <c r="VNT16" s="85"/>
      <c r="VNU16" s="85"/>
      <c r="VNV16" s="85"/>
      <c r="VNW16" s="85"/>
      <c r="VNX16" s="85"/>
      <c r="VNY16" s="85"/>
      <c r="VNZ16" s="85"/>
      <c r="VOA16" s="85"/>
      <c r="VOB16" s="85"/>
      <c r="VOC16" s="85"/>
      <c r="VOD16" s="85"/>
      <c r="VOE16" s="85"/>
      <c r="VOF16" s="85"/>
      <c r="VOG16" s="85"/>
      <c r="VOH16" s="85"/>
      <c r="VOI16" s="85"/>
      <c r="VOJ16" s="85"/>
      <c r="VOK16" s="85"/>
      <c r="VOL16" s="85"/>
      <c r="VOM16" s="85"/>
      <c r="VON16" s="85"/>
      <c r="VOO16" s="85"/>
      <c r="VOP16" s="85"/>
      <c r="VOQ16" s="85"/>
      <c r="VOR16" s="85"/>
      <c r="VOS16" s="85"/>
      <c r="VOT16" s="85"/>
      <c r="VOU16" s="85"/>
      <c r="VOV16" s="85"/>
      <c r="VOW16" s="85"/>
      <c r="VOX16" s="85"/>
      <c r="VOY16" s="85"/>
      <c r="VOZ16" s="85"/>
      <c r="VPA16" s="85"/>
      <c r="VPB16" s="85"/>
      <c r="VPC16" s="85"/>
      <c r="VPD16" s="85"/>
      <c r="VPE16" s="85"/>
      <c r="VPF16" s="85"/>
      <c r="VPG16" s="85"/>
      <c r="VPH16" s="85"/>
      <c r="VPI16" s="85"/>
      <c r="VPJ16" s="85"/>
      <c r="VPK16" s="85"/>
      <c r="VPL16" s="85"/>
      <c r="VPM16" s="85"/>
      <c r="VPN16" s="85"/>
      <c r="VPO16" s="85"/>
      <c r="VPP16" s="85"/>
      <c r="VPQ16" s="85"/>
      <c r="VPR16" s="85"/>
      <c r="VPS16" s="85"/>
      <c r="VPT16" s="85"/>
      <c r="VPU16" s="85"/>
      <c r="VPV16" s="85"/>
      <c r="VPW16" s="85"/>
      <c r="VPX16" s="85"/>
      <c r="VPY16" s="85"/>
      <c r="VPZ16" s="85"/>
      <c r="VQA16" s="85"/>
      <c r="VQB16" s="85"/>
      <c r="VQC16" s="85"/>
      <c r="VQD16" s="85"/>
      <c r="VQE16" s="85"/>
      <c r="VQF16" s="85"/>
      <c r="VQG16" s="85"/>
      <c r="VQH16" s="85"/>
      <c r="VQI16" s="85"/>
      <c r="VQJ16" s="85"/>
      <c r="VQK16" s="85"/>
      <c r="VQL16" s="85"/>
      <c r="VQM16" s="85"/>
      <c r="VQN16" s="85"/>
      <c r="VQO16" s="85"/>
      <c r="VQP16" s="85"/>
      <c r="VQQ16" s="85"/>
      <c r="VQR16" s="85"/>
      <c r="VQS16" s="85"/>
      <c r="VQT16" s="85"/>
      <c r="VQU16" s="85"/>
      <c r="VQV16" s="85"/>
      <c r="VQW16" s="85"/>
      <c r="VQX16" s="85"/>
      <c r="VQY16" s="85"/>
      <c r="VQZ16" s="85"/>
      <c r="VRA16" s="85"/>
      <c r="VRB16" s="85"/>
      <c r="VRC16" s="85"/>
      <c r="VRD16" s="85"/>
      <c r="VRE16" s="85"/>
      <c r="VRF16" s="85"/>
      <c r="VRG16" s="85"/>
      <c r="VRH16" s="85"/>
      <c r="VRI16" s="85"/>
      <c r="VRJ16" s="85"/>
      <c r="VRK16" s="85"/>
      <c r="VRL16" s="85"/>
      <c r="VRM16" s="85"/>
      <c r="VRN16" s="85"/>
      <c r="VRO16" s="85"/>
      <c r="VRP16" s="85"/>
      <c r="VRQ16" s="85"/>
      <c r="VRR16" s="85"/>
      <c r="VRS16" s="85"/>
      <c r="VRT16" s="85"/>
      <c r="VRU16" s="85"/>
      <c r="VRV16" s="85"/>
      <c r="VRW16" s="85"/>
      <c r="VRX16" s="85"/>
      <c r="VRY16" s="85"/>
      <c r="VRZ16" s="85"/>
      <c r="VSA16" s="85"/>
      <c r="VSB16" s="85"/>
      <c r="VSC16" s="85"/>
      <c r="VSD16" s="85"/>
      <c r="VSE16" s="85"/>
      <c r="VSF16" s="85"/>
      <c r="VSG16" s="85"/>
      <c r="VSH16" s="85"/>
      <c r="VSI16" s="85"/>
      <c r="VSJ16" s="85"/>
      <c r="VSK16" s="85"/>
      <c r="VSL16" s="85"/>
      <c r="VSM16" s="85"/>
      <c r="VSN16" s="85"/>
      <c r="VSO16" s="85"/>
      <c r="VSP16" s="85"/>
      <c r="VSQ16" s="85"/>
      <c r="VSR16" s="85"/>
      <c r="VSS16" s="85"/>
      <c r="VST16" s="85"/>
      <c r="VSU16" s="85"/>
      <c r="VSV16" s="85"/>
      <c r="VSW16" s="85"/>
      <c r="VSX16" s="85"/>
      <c r="VSY16" s="85"/>
      <c r="VSZ16" s="85"/>
      <c r="VTA16" s="85"/>
      <c r="VTB16" s="85"/>
      <c r="VTC16" s="85"/>
      <c r="VTD16" s="85"/>
      <c r="VTE16" s="85"/>
      <c r="VTF16" s="85"/>
      <c r="VTG16" s="85"/>
      <c r="VTH16" s="85"/>
      <c r="VTI16" s="85"/>
      <c r="VTJ16" s="85"/>
      <c r="VTK16" s="85"/>
      <c r="VTL16" s="85"/>
      <c r="VTM16" s="85"/>
      <c r="VTN16" s="85"/>
      <c r="VTO16" s="85"/>
      <c r="VTP16" s="85"/>
      <c r="VTQ16" s="85"/>
      <c r="VTR16" s="85"/>
      <c r="VTS16" s="85"/>
      <c r="VTT16" s="85"/>
      <c r="VTU16" s="85"/>
      <c r="VTV16" s="85"/>
      <c r="VTW16" s="85"/>
      <c r="VTX16" s="85"/>
      <c r="VTY16" s="85"/>
      <c r="VTZ16" s="85"/>
      <c r="VUA16" s="85"/>
      <c r="VUB16" s="85"/>
      <c r="VUC16" s="85"/>
      <c r="VUD16" s="85"/>
      <c r="VUE16" s="85"/>
      <c r="VUF16" s="85"/>
      <c r="VUG16" s="85"/>
      <c r="VUH16" s="85"/>
      <c r="VUI16" s="85"/>
      <c r="VUJ16" s="85"/>
      <c r="VUK16" s="85"/>
      <c r="VUL16" s="85"/>
      <c r="VUM16" s="85"/>
      <c r="VUN16" s="85"/>
      <c r="VUO16" s="85"/>
      <c r="VUP16" s="85"/>
      <c r="VUQ16" s="85"/>
      <c r="VUR16" s="85"/>
      <c r="VUS16" s="85"/>
      <c r="VUT16" s="85"/>
      <c r="VUU16" s="85"/>
      <c r="VUV16" s="85"/>
      <c r="VUW16" s="85"/>
      <c r="VUX16" s="85"/>
      <c r="VUY16" s="85"/>
      <c r="VUZ16" s="85"/>
      <c r="VVA16" s="85"/>
      <c r="VVB16" s="85"/>
      <c r="VVC16" s="85"/>
      <c r="VVD16" s="85"/>
      <c r="VVE16" s="85"/>
      <c r="VVF16" s="85"/>
      <c r="VVG16" s="85"/>
      <c r="VVH16" s="85"/>
      <c r="VVI16" s="85"/>
      <c r="VVJ16" s="85"/>
      <c r="VVK16" s="85"/>
      <c r="VVL16" s="85"/>
      <c r="VVM16" s="85"/>
      <c r="VVN16" s="85"/>
      <c r="VVO16" s="85"/>
      <c r="VVP16" s="85"/>
      <c r="VVQ16" s="85"/>
      <c r="VVR16" s="85"/>
      <c r="VVS16" s="85"/>
      <c r="VVT16" s="85"/>
      <c r="VVU16" s="85"/>
      <c r="VVV16" s="85"/>
      <c r="VVW16" s="85"/>
      <c r="VVX16" s="85"/>
      <c r="VVY16" s="85"/>
      <c r="VVZ16" s="85"/>
      <c r="VWA16" s="85"/>
      <c r="VWB16" s="85"/>
      <c r="VWC16" s="85"/>
      <c r="VWD16" s="85"/>
      <c r="VWE16" s="85"/>
      <c r="VWF16" s="85"/>
      <c r="VWG16" s="85"/>
      <c r="VWH16" s="85"/>
      <c r="VWI16" s="85"/>
      <c r="VWJ16" s="85"/>
      <c r="VWK16" s="85"/>
      <c r="VWL16" s="85"/>
      <c r="VWM16" s="85"/>
      <c r="VWN16" s="85"/>
      <c r="VWO16" s="85"/>
      <c r="VWP16" s="85"/>
      <c r="VWQ16" s="85"/>
      <c r="VWR16" s="85"/>
      <c r="VWS16" s="85"/>
      <c r="VWT16" s="85"/>
      <c r="VWU16" s="85"/>
      <c r="VWV16" s="85"/>
      <c r="VWW16" s="85"/>
      <c r="VWX16" s="85"/>
      <c r="VWY16" s="85"/>
      <c r="VWZ16" s="85"/>
      <c r="VXA16" s="85"/>
      <c r="VXB16" s="85"/>
      <c r="VXC16" s="85"/>
      <c r="VXD16" s="85"/>
      <c r="VXE16" s="85"/>
      <c r="VXF16" s="85"/>
      <c r="VXG16" s="85"/>
      <c r="VXH16" s="85"/>
      <c r="VXI16" s="85"/>
      <c r="VXJ16" s="85"/>
      <c r="VXK16" s="85"/>
      <c r="VXL16" s="85"/>
      <c r="VXM16" s="85"/>
      <c r="VXN16" s="85"/>
      <c r="VXO16" s="85"/>
      <c r="VXP16" s="85"/>
      <c r="VXQ16" s="85"/>
      <c r="VXR16" s="85"/>
      <c r="VXS16" s="85"/>
      <c r="VXT16" s="85"/>
      <c r="VXU16" s="85"/>
      <c r="VXV16" s="85"/>
      <c r="VXW16" s="85"/>
      <c r="VXX16" s="85"/>
      <c r="VXY16" s="85"/>
      <c r="VXZ16" s="85"/>
      <c r="VYA16" s="85"/>
      <c r="VYB16" s="85"/>
      <c r="VYC16" s="85"/>
      <c r="VYD16" s="85"/>
      <c r="VYE16" s="85"/>
      <c r="VYF16" s="85"/>
      <c r="VYG16" s="85"/>
      <c r="VYH16" s="85"/>
      <c r="VYI16" s="85"/>
      <c r="VYJ16" s="85"/>
      <c r="VYK16" s="85"/>
      <c r="VYL16" s="85"/>
      <c r="VYM16" s="85"/>
      <c r="VYN16" s="85"/>
      <c r="VYO16" s="85"/>
      <c r="VYP16" s="85"/>
      <c r="VYQ16" s="85"/>
      <c r="VYR16" s="85"/>
      <c r="VYS16" s="85"/>
      <c r="VYT16" s="85"/>
      <c r="VYU16" s="85"/>
      <c r="VYV16" s="85"/>
      <c r="VYW16" s="85"/>
      <c r="VYX16" s="85"/>
      <c r="VYY16" s="85"/>
      <c r="VYZ16" s="85"/>
      <c r="VZA16" s="85"/>
      <c r="VZB16" s="85"/>
      <c r="VZC16" s="85"/>
      <c r="VZD16" s="85"/>
      <c r="VZE16" s="85"/>
      <c r="VZF16" s="85"/>
      <c r="VZG16" s="85"/>
      <c r="VZH16" s="85"/>
      <c r="VZI16" s="85"/>
      <c r="VZJ16" s="85"/>
      <c r="VZK16" s="85"/>
      <c r="VZL16" s="85"/>
      <c r="VZM16" s="85"/>
      <c r="VZN16" s="85"/>
      <c r="VZO16" s="85"/>
      <c r="VZP16" s="85"/>
      <c r="VZQ16" s="85"/>
      <c r="VZR16" s="85"/>
      <c r="VZS16" s="85"/>
      <c r="VZT16" s="85"/>
      <c r="VZU16" s="85"/>
      <c r="VZV16" s="85"/>
      <c r="VZW16" s="85"/>
      <c r="VZX16" s="85"/>
      <c r="VZY16" s="85"/>
      <c r="VZZ16" s="85"/>
      <c r="WAA16" s="85"/>
      <c r="WAB16" s="85"/>
      <c r="WAC16" s="85"/>
      <c r="WAD16" s="85"/>
      <c r="WAE16" s="85"/>
      <c r="WAF16" s="85"/>
      <c r="WAG16" s="85"/>
      <c r="WAH16" s="85"/>
      <c r="WAI16" s="85"/>
      <c r="WAJ16" s="85"/>
      <c r="WAK16" s="85"/>
      <c r="WAL16" s="85"/>
      <c r="WAM16" s="85"/>
      <c r="WAN16" s="85"/>
      <c r="WAO16" s="85"/>
      <c r="WAP16" s="85"/>
      <c r="WAQ16" s="85"/>
      <c r="WAR16" s="85"/>
      <c r="WAS16" s="85"/>
      <c r="WAT16" s="85"/>
      <c r="WAU16" s="85"/>
      <c r="WAV16" s="85"/>
      <c r="WAW16" s="85"/>
      <c r="WAX16" s="85"/>
      <c r="WAY16" s="85"/>
      <c r="WAZ16" s="85"/>
      <c r="WBA16" s="85"/>
      <c r="WBB16" s="85"/>
      <c r="WBC16" s="85"/>
      <c r="WBD16" s="85"/>
      <c r="WBE16" s="85"/>
      <c r="WBF16" s="85"/>
      <c r="WBG16" s="85"/>
      <c r="WBH16" s="85"/>
      <c r="WBI16" s="85"/>
      <c r="WBJ16" s="85"/>
      <c r="WBK16" s="85"/>
      <c r="WBL16" s="85"/>
      <c r="WBM16" s="85"/>
      <c r="WBN16" s="85"/>
      <c r="WBO16" s="85"/>
      <c r="WBP16" s="85"/>
      <c r="WBQ16" s="85"/>
      <c r="WBR16" s="85"/>
      <c r="WBS16" s="85"/>
      <c r="WBT16" s="85"/>
      <c r="WBU16" s="85"/>
      <c r="WBV16" s="85"/>
      <c r="WBW16" s="85"/>
      <c r="WBX16" s="85"/>
      <c r="WBY16" s="85"/>
      <c r="WBZ16" s="85"/>
      <c r="WCA16" s="85"/>
      <c r="WCB16" s="85"/>
      <c r="WCC16" s="85"/>
      <c r="WCD16" s="85"/>
      <c r="WCE16" s="85"/>
      <c r="WCF16" s="85"/>
      <c r="WCG16" s="85"/>
      <c r="WCH16" s="85"/>
      <c r="WCI16" s="85"/>
      <c r="WCJ16" s="85"/>
      <c r="WCK16" s="85"/>
      <c r="WCL16" s="85"/>
      <c r="WCM16" s="85"/>
      <c r="WCN16" s="85"/>
      <c r="WCO16" s="85"/>
      <c r="WCP16" s="85"/>
      <c r="WCQ16" s="85"/>
      <c r="WCR16" s="85"/>
      <c r="WCS16" s="85"/>
      <c r="WCT16" s="85"/>
      <c r="WCU16" s="85"/>
      <c r="WCV16" s="85"/>
      <c r="WCW16" s="85"/>
      <c r="WCX16" s="85"/>
      <c r="WCY16" s="85"/>
      <c r="WCZ16" s="85"/>
      <c r="WDA16" s="85"/>
      <c r="WDB16" s="85"/>
      <c r="WDC16" s="85"/>
      <c r="WDD16" s="85"/>
      <c r="WDE16" s="85"/>
      <c r="WDF16" s="85"/>
      <c r="WDG16" s="85"/>
      <c r="WDH16" s="85"/>
      <c r="WDI16" s="85"/>
      <c r="WDJ16" s="85"/>
      <c r="WDK16" s="85"/>
      <c r="WDL16" s="85"/>
      <c r="WDM16" s="85"/>
      <c r="WDN16" s="85"/>
      <c r="WDO16" s="85"/>
      <c r="WDP16" s="85"/>
      <c r="WDQ16" s="85"/>
      <c r="WDR16" s="85"/>
      <c r="WDS16" s="85"/>
      <c r="WDT16" s="85"/>
      <c r="WDU16" s="85"/>
      <c r="WDV16" s="85"/>
      <c r="WDW16" s="85"/>
      <c r="WDX16" s="85"/>
      <c r="WDY16" s="85"/>
      <c r="WDZ16" s="85"/>
      <c r="WEA16" s="85"/>
      <c r="WEB16" s="85"/>
      <c r="WEC16" s="85"/>
      <c r="WED16" s="85"/>
      <c r="WEE16" s="85"/>
      <c r="WEF16" s="85"/>
      <c r="WEG16" s="85"/>
      <c r="WEH16" s="85"/>
      <c r="WEI16" s="85"/>
      <c r="WEJ16" s="85"/>
      <c r="WEK16" s="85"/>
      <c r="WEL16" s="85"/>
      <c r="WEM16" s="85"/>
      <c r="WEN16" s="85"/>
      <c r="WEO16" s="85"/>
      <c r="WEP16" s="85"/>
      <c r="WEQ16" s="85"/>
      <c r="WER16" s="85"/>
      <c r="WES16" s="85"/>
      <c r="WET16" s="85"/>
      <c r="WEU16" s="85"/>
      <c r="WEV16" s="85"/>
      <c r="WEW16" s="85"/>
      <c r="WEX16" s="85"/>
      <c r="WEY16" s="85"/>
      <c r="WEZ16" s="85"/>
      <c r="WFA16" s="85"/>
      <c r="WFB16" s="85"/>
      <c r="WFC16" s="85"/>
      <c r="WFD16" s="85"/>
      <c r="WFE16" s="85"/>
      <c r="WFF16" s="85"/>
      <c r="WFG16" s="85"/>
      <c r="WFH16" s="85"/>
      <c r="WFI16" s="85"/>
      <c r="WFJ16" s="85"/>
      <c r="WFK16" s="85"/>
      <c r="WFL16" s="85"/>
      <c r="WFM16" s="85"/>
      <c r="WFN16" s="85"/>
      <c r="WFO16" s="85"/>
      <c r="WFP16" s="85"/>
      <c r="WFQ16" s="85"/>
      <c r="WFR16" s="85"/>
      <c r="WFS16" s="85"/>
      <c r="WFT16" s="85"/>
      <c r="WFU16" s="85"/>
      <c r="WFV16" s="85"/>
      <c r="WFW16" s="85"/>
      <c r="WFX16" s="85"/>
      <c r="WFY16" s="85"/>
      <c r="WFZ16" s="85"/>
      <c r="WGA16" s="85"/>
      <c r="WGB16" s="85"/>
      <c r="WGC16" s="85"/>
      <c r="WGD16" s="85"/>
      <c r="WGE16" s="85"/>
      <c r="WGF16" s="85"/>
      <c r="WGG16" s="85"/>
      <c r="WGH16" s="85"/>
      <c r="WGI16" s="85"/>
      <c r="WGJ16" s="85"/>
      <c r="WGK16" s="85"/>
      <c r="WGL16" s="85"/>
      <c r="WGM16" s="85"/>
      <c r="WGN16" s="85"/>
      <c r="WGO16" s="85"/>
      <c r="WGP16" s="85"/>
      <c r="WGQ16" s="85"/>
      <c r="WGR16" s="85"/>
      <c r="WGS16" s="85"/>
      <c r="WGT16" s="85"/>
      <c r="WGU16" s="85"/>
      <c r="WGV16" s="85"/>
      <c r="WGW16" s="85"/>
      <c r="WGX16" s="85"/>
      <c r="WGY16" s="85"/>
      <c r="WGZ16" s="85"/>
      <c r="WHA16" s="85"/>
      <c r="WHB16" s="85"/>
      <c r="WHC16" s="85"/>
      <c r="WHD16" s="85"/>
      <c r="WHE16" s="85"/>
      <c r="WHF16" s="85"/>
      <c r="WHG16" s="85"/>
      <c r="WHH16" s="85"/>
      <c r="WHI16" s="85"/>
      <c r="WHJ16" s="85"/>
      <c r="WHK16" s="85"/>
      <c r="WHL16" s="85"/>
      <c r="WHM16" s="85"/>
      <c r="WHN16" s="85"/>
      <c r="WHO16" s="85"/>
      <c r="WHP16" s="85"/>
      <c r="WHQ16" s="85"/>
      <c r="WHR16" s="85"/>
      <c r="WHS16" s="85"/>
      <c r="WHT16" s="85"/>
      <c r="WHU16" s="85"/>
      <c r="WHV16" s="85"/>
      <c r="WHW16" s="85"/>
      <c r="WHX16" s="85"/>
      <c r="WHY16" s="85"/>
      <c r="WHZ16" s="85"/>
      <c r="WIA16" s="85"/>
      <c r="WIB16" s="85"/>
      <c r="WIC16" s="85"/>
      <c r="WID16" s="85"/>
      <c r="WIE16" s="85"/>
      <c r="WIF16" s="85"/>
      <c r="WIG16" s="85"/>
      <c r="WIH16" s="85"/>
      <c r="WII16" s="85"/>
      <c r="WIJ16" s="85"/>
      <c r="WIK16" s="85"/>
      <c r="WIL16" s="85"/>
      <c r="WIM16" s="85"/>
      <c r="WIN16" s="85"/>
      <c r="WIO16" s="85"/>
      <c r="WIP16" s="85"/>
      <c r="WIQ16" s="85"/>
      <c r="WIR16" s="85"/>
      <c r="WIS16" s="85"/>
      <c r="WIT16" s="85"/>
      <c r="WIU16" s="85"/>
      <c r="WIV16" s="85"/>
      <c r="WIW16" s="85"/>
      <c r="WIX16" s="85"/>
      <c r="WIY16" s="85"/>
      <c r="WIZ16" s="85"/>
      <c r="WJA16" s="85"/>
      <c r="WJB16" s="85"/>
      <c r="WJC16" s="85"/>
      <c r="WJD16" s="85"/>
      <c r="WJE16" s="85"/>
      <c r="WJF16" s="85"/>
      <c r="WJG16" s="85"/>
      <c r="WJH16" s="85"/>
      <c r="WJI16" s="85"/>
      <c r="WJJ16" s="85"/>
      <c r="WJK16" s="85"/>
      <c r="WJL16" s="85"/>
      <c r="WJM16" s="85"/>
      <c r="WJN16" s="85"/>
      <c r="WJO16" s="85"/>
      <c r="WJP16" s="85"/>
      <c r="WJQ16" s="85"/>
      <c r="WJR16" s="85"/>
      <c r="WJS16" s="85"/>
      <c r="WJT16" s="85"/>
      <c r="WJU16" s="85"/>
      <c r="WJV16" s="85"/>
      <c r="WJW16" s="85"/>
      <c r="WJX16" s="85"/>
      <c r="WJY16" s="85"/>
      <c r="WJZ16" s="85"/>
      <c r="WKA16" s="85"/>
      <c r="WKB16" s="85"/>
      <c r="WKC16" s="85"/>
      <c r="WKD16" s="85"/>
      <c r="WKE16" s="85"/>
      <c r="WKF16" s="85"/>
      <c r="WKG16" s="85"/>
      <c r="WKH16" s="85"/>
      <c r="WKI16" s="85"/>
      <c r="WKJ16" s="85"/>
      <c r="WKK16" s="85"/>
      <c r="WKL16" s="85"/>
      <c r="WKM16" s="85"/>
      <c r="WKN16" s="85"/>
      <c r="WKO16" s="85"/>
      <c r="WKP16" s="85"/>
      <c r="WKQ16" s="85"/>
      <c r="WKR16" s="85"/>
      <c r="WKS16" s="85"/>
      <c r="WKT16" s="85"/>
      <c r="WKU16" s="85"/>
      <c r="WKV16" s="85"/>
      <c r="WKW16" s="85"/>
      <c r="WKX16" s="85"/>
      <c r="WKY16" s="85"/>
      <c r="WKZ16" s="85"/>
      <c r="WLA16" s="85"/>
      <c r="WLB16" s="85"/>
      <c r="WLC16" s="85"/>
      <c r="WLD16" s="85"/>
      <c r="WLE16" s="85"/>
      <c r="WLF16" s="85"/>
      <c r="WLG16" s="85"/>
      <c r="WLH16" s="85"/>
      <c r="WLI16" s="85"/>
      <c r="WLJ16" s="85"/>
      <c r="WLK16" s="85"/>
      <c r="WLL16" s="85"/>
      <c r="WLM16" s="85"/>
      <c r="WLN16" s="85"/>
      <c r="WLO16" s="85"/>
      <c r="WLP16" s="85"/>
      <c r="WLQ16" s="85"/>
      <c r="WLR16" s="85"/>
      <c r="WLS16" s="85"/>
      <c r="WLT16" s="85"/>
      <c r="WLU16" s="85"/>
      <c r="WLV16" s="85"/>
      <c r="WLW16" s="85"/>
      <c r="WLX16" s="85"/>
      <c r="WLY16" s="85"/>
      <c r="WLZ16" s="85"/>
      <c r="WMA16" s="85"/>
      <c r="WMB16" s="85"/>
      <c r="WMC16" s="85"/>
      <c r="WMD16" s="85"/>
      <c r="WME16" s="85"/>
      <c r="WMF16" s="85"/>
      <c r="WMG16" s="85"/>
      <c r="WMH16" s="85"/>
      <c r="WMI16" s="85"/>
      <c r="WMJ16" s="85"/>
      <c r="WMK16" s="85"/>
      <c r="WML16" s="85"/>
      <c r="WMM16" s="85"/>
      <c r="WMN16" s="85"/>
      <c r="WMO16" s="85"/>
      <c r="WMP16" s="85"/>
      <c r="WMQ16" s="85"/>
      <c r="WMR16" s="85"/>
      <c r="WMS16" s="85"/>
      <c r="WMT16" s="85"/>
      <c r="WMU16" s="85"/>
      <c r="WMV16" s="85"/>
      <c r="WMW16" s="85"/>
      <c r="WMX16" s="85"/>
      <c r="WMY16" s="85"/>
      <c r="WMZ16" s="85"/>
      <c r="WNA16" s="85"/>
      <c r="WNB16" s="85"/>
      <c r="WNC16" s="85"/>
      <c r="WND16" s="85"/>
      <c r="WNE16" s="85"/>
      <c r="WNF16" s="85"/>
      <c r="WNG16" s="85"/>
      <c r="WNH16" s="85"/>
      <c r="WNI16" s="85"/>
      <c r="WNJ16" s="85"/>
      <c r="WNK16" s="85"/>
      <c r="WNL16" s="85"/>
      <c r="WNM16" s="85"/>
      <c r="WNN16" s="85"/>
      <c r="WNO16" s="85"/>
      <c r="WNP16" s="85"/>
      <c r="WNQ16" s="85"/>
      <c r="WNR16" s="85"/>
      <c r="WNS16" s="85"/>
      <c r="WNT16" s="85"/>
      <c r="WNU16" s="85"/>
      <c r="WNV16" s="85"/>
      <c r="WNW16" s="85"/>
      <c r="WNX16" s="85"/>
      <c r="WNY16" s="85"/>
      <c r="WNZ16" s="85"/>
      <c r="WOA16" s="85"/>
      <c r="WOB16" s="85"/>
      <c r="WOC16" s="85"/>
      <c r="WOD16" s="85"/>
      <c r="WOE16" s="85"/>
      <c r="WOF16" s="85"/>
      <c r="WOG16" s="85"/>
      <c r="WOH16" s="85"/>
      <c r="WOI16" s="85"/>
      <c r="WOJ16" s="85"/>
      <c r="WOK16" s="85"/>
      <c r="WOL16" s="85"/>
      <c r="WOM16" s="85"/>
      <c r="WON16" s="85"/>
      <c r="WOO16" s="85"/>
      <c r="WOP16" s="85"/>
      <c r="WOQ16" s="85"/>
      <c r="WOR16" s="85"/>
      <c r="WOS16" s="85"/>
      <c r="WOT16" s="85"/>
      <c r="WOU16" s="85"/>
      <c r="WOV16" s="85"/>
      <c r="WOW16" s="85"/>
      <c r="WOX16" s="85"/>
      <c r="WOY16" s="85"/>
      <c r="WOZ16" s="85"/>
      <c r="WPA16" s="85"/>
      <c r="WPB16" s="85"/>
      <c r="WPC16" s="85"/>
      <c r="WPD16" s="85"/>
      <c r="WPE16" s="85"/>
      <c r="WPF16" s="85"/>
      <c r="WPG16" s="85"/>
      <c r="WPH16" s="85"/>
      <c r="WPI16" s="85"/>
      <c r="WPJ16" s="85"/>
      <c r="WPK16" s="85"/>
      <c r="WPL16" s="85"/>
      <c r="WPM16" s="85"/>
      <c r="WPN16" s="85"/>
      <c r="WPO16" s="85"/>
      <c r="WPP16" s="85"/>
      <c r="WPQ16" s="85"/>
      <c r="WPR16" s="85"/>
      <c r="WPS16" s="85"/>
      <c r="WPT16" s="85"/>
      <c r="WPU16" s="85"/>
      <c r="WPV16" s="85"/>
      <c r="WPW16" s="85"/>
      <c r="WPX16" s="85"/>
      <c r="WPY16" s="85"/>
      <c r="WPZ16" s="85"/>
      <c r="WQA16" s="85"/>
      <c r="WQB16" s="85"/>
      <c r="WQC16" s="85"/>
      <c r="WQD16" s="85"/>
      <c r="WQE16" s="85"/>
      <c r="WQF16" s="85"/>
      <c r="WQG16" s="85"/>
      <c r="WQH16" s="85"/>
      <c r="WQI16" s="85"/>
      <c r="WQJ16" s="85"/>
      <c r="WQK16" s="85"/>
      <c r="WQL16" s="85"/>
      <c r="WQM16" s="85"/>
      <c r="WQN16" s="85"/>
      <c r="WQO16" s="85"/>
      <c r="WQP16" s="85"/>
      <c r="WQQ16" s="85"/>
      <c r="WQR16" s="85"/>
      <c r="WQS16" s="85"/>
      <c r="WQT16" s="85"/>
      <c r="WQU16" s="85"/>
      <c r="WQV16" s="85"/>
      <c r="WQW16" s="85"/>
      <c r="WQX16" s="85"/>
      <c r="WQY16" s="85"/>
      <c r="WQZ16" s="85"/>
      <c r="WRA16" s="85"/>
      <c r="WRB16" s="85"/>
      <c r="WRC16" s="85"/>
      <c r="WRD16" s="85"/>
      <c r="WRE16" s="85"/>
      <c r="WRF16" s="85"/>
      <c r="WRG16" s="85"/>
      <c r="WRH16" s="85"/>
      <c r="WRI16" s="85"/>
      <c r="WRJ16" s="85"/>
      <c r="WRK16" s="85"/>
      <c r="WRL16" s="85"/>
      <c r="WRM16" s="85"/>
      <c r="WRN16" s="85"/>
      <c r="WRO16" s="85"/>
      <c r="WRP16" s="85"/>
      <c r="WRQ16" s="85"/>
      <c r="WRR16" s="85"/>
      <c r="WRS16" s="85"/>
      <c r="WRT16" s="85"/>
      <c r="WRU16" s="85"/>
      <c r="WRV16" s="85"/>
      <c r="WRW16" s="85"/>
      <c r="WRX16" s="85"/>
      <c r="WRY16" s="85"/>
      <c r="WRZ16" s="85"/>
      <c r="WSA16" s="85"/>
      <c r="WSB16" s="85"/>
      <c r="WSC16" s="85"/>
      <c r="WSD16" s="85"/>
      <c r="WSE16" s="85"/>
      <c r="WSF16" s="85"/>
      <c r="WSG16" s="85"/>
      <c r="WSH16" s="85"/>
      <c r="WSI16" s="85"/>
      <c r="WSJ16" s="85"/>
      <c r="WSK16" s="85"/>
      <c r="WSL16" s="85"/>
      <c r="WSM16" s="85"/>
      <c r="WSN16" s="85"/>
      <c r="WSO16" s="85"/>
      <c r="WSP16" s="85"/>
      <c r="WSQ16" s="85"/>
      <c r="WSR16" s="85"/>
      <c r="WSS16" s="85"/>
      <c r="WST16" s="85"/>
      <c r="WSU16" s="85"/>
      <c r="WSV16" s="85"/>
      <c r="WSW16" s="85"/>
      <c r="WSX16" s="85"/>
      <c r="WSY16" s="85"/>
      <c r="WSZ16" s="85"/>
      <c r="WTA16" s="85"/>
      <c r="WTB16" s="85"/>
      <c r="WTC16" s="85"/>
      <c r="WTD16" s="85"/>
      <c r="WTE16" s="85"/>
      <c r="WTF16" s="85"/>
      <c r="WTG16" s="85"/>
      <c r="WTH16" s="85"/>
      <c r="WTI16" s="85"/>
      <c r="WTJ16" s="85"/>
      <c r="WTK16" s="85"/>
      <c r="WTL16" s="85"/>
      <c r="WTM16" s="85"/>
      <c r="WTN16" s="85"/>
      <c r="WTO16" s="85"/>
      <c r="WTP16" s="85"/>
      <c r="WTQ16" s="85"/>
      <c r="WTR16" s="85"/>
      <c r="WTS16" s="85"/>
      <c r="WTT16" s="85"/>
      <c r="WTU16" s="85"/>
      <c r="WTV16" s="85"/>
      <c r="WTW16" s="85"/>
      <c r="WTX16" s="85"/>
      <c r="WTY16" s="85"/>
      <c r="WTZ16" s="85"/>
      <c r="WUA16" s="85"/>
      <c r="WUB16" s="85"/>
      <c r="WUC16" s="85"/>
      <c r="WUD16" s="85"/>
      <c r="WUE16" s="85"/>
      <c r="WUF16" s="85"/>
      <c r="WUG16" s="85"/>
      <c r="WUH16" s="85"/>
      <c r="WUI16" s="85"/>
      <c r="WUJ16" s="85"/>
      <c r="WUK16" s="85"/>
      <c r="WUL16" s="85"/>
      <c r="WUM16" s="85"/>
      <c r="WUN16" s="85"/>
      <c r="WUO16" s="85"/>
      <c r="WUP16" s="85"/>
      <c r="WUQ16" s="85"/>
      <c r="WUR16" s="85"/>
      <c r="WUS16" s="85"/>
      <c r="WUT16" s="85"/>
      <c r="WUU16" s="85"/>
      <c r="WUV16" s="85"/>
      <c r="WUW16" s="85"/>
      <c r="WUX16" s="85"/>
      <c r="WUY16" s="85"/>
      <c r="WUZ16" s="85"/>
      <c r="WVA16" s="85"/>
      <c r="WVB16" s="85"/>
      <c r="WVC16" s="85"/>
      <c r="WVD16" s="85"/>
      <c r="WVE16" s="85"/>
      <c r="WVF16" s="85"/>
      <c r="WVG16" s="85"/>
      <c r="WVH16" s="85"/>
      <c r="WVI16" s="85"/>
      <c r="WVJ16" s="85"/>
      <c r="WVK16" s="85"/>
      <c r="WVL16" s="85"/>
      <c r="WVM16" s="85"/>
      <c r="WVN16" s="85"/>
      <c r="WVO16" s="85"/>
      <c r="WVP16" s="85"/>
      <c r="WVQ16" s="85"/>
      <c r="WVR16" s="85"/>
      <c r="WVS16" s="85"/>
      <c r="WVT16" s="85"/>
      <c r="WVU16" s="85"/>
      <c r="WVV16" s="85"/>
      <c r="WVW16" s="85"/>
      <c r="WVX16" s="85"/>
      <c r="WVY16" s="85"/>
      <c r="WVZ16" s="85"/>
      <c r="WWA16" s="85"/>
      <c r="WWB16" s="85"/>
      <c r="WWC16" s="85"/>
      <c r="WWD16" s="85"/>
      <c r="WWE16" s="85"/>
      <c r="WWF16" s="85"/>
      <c r="WWG16" s="85"/>
      <c r="WWH16" s="85"/>
      <c r="WWI16" s="85"/>
      <c r="WWJ16" s="85"/>
      <c r="WWK16" s="85"/>
      <c r="WWL16" s="85"/>
      <c r="WWM16" s="85"/>
      <c r="WWN16" s="85"/>
      <c r="WWO16" s="85"/>
      <c r="WWP16" s="85"/>
      <c r="WWQ16" s="85"/>
      <c r="WWR16" s="85"/>
      <c r="WWS16" s="85"/>
      <c r="WWT16" s="85"/>
      <c r="WWU16" s="85"/>
      <c r="WWV16" s="85"/>
      <c r="WWW16" s="85"/>
      <c r="WWX16" s="85"/>
      <c r="WWY16" s="85"/>
      <c r="WWZ16" s="85"/>
      <c r="WXA16" s="85"/>
      <c r="WXB16" s="85"/>
      <c r="WXC16" s="85"/>
      <c r="WXD16" s="85"/>
      <c r="WXE16" s="85"/>
      <c r="WXF16" s="85"/>
      <c r="WXG16" s="85"/>
      <c r="WXH16" s="85"/>
      <c r="WXI16" s="85"/>
      <c r="WXJ16" s="85"/>
      <c r="WXK16" s="85"/>
      <c r="WXL16" s="85"/>
      <c r="WXM16" s="85"/>
      <c r="WXN16" s="85"/>
      <c r="WXO16" s="85"/>
      <c r="WXP16" s="85"/>
      <c r="WXQ16" s="85"/>
      <c r="WXR16" s="85"/>
      <c r="WXS16" s="85"/>
      <c r="WXT16" s="85"/>
      <c r="WXU16" s="85"/>
      <c r="WXV16" s="85"/>
      <c r="WXW16" s="85"/>
      <c r="WXX16" s="85"/>
      <c r="WXY16" s="85"/>
      <c r="WXZ16" s="85"/>
      <c r="WYA16" s="85"/>
      <c r="WYB16" s="85"/>
      <c r="WYC16" s="85"/>
      <c r="WYD16" s="85"/>
      <c r="WYE16" s="85"/>
      <c r="WYF16" s="85"/>
      <c r="WYG16" s="85"/>
      <c r="WYH16" s="85"/>
      <c r="WYI16" s="85"/>
      <c r="WYJ16" s="85"/>
      <c r="WYK16" s="85"/>
      <c r="WYL16" s="85"/>
      <c r="WYM16" s="85"/>
      <c r="WYN16" s="85"/>
      <c r="WYO16" s="85"/>
      <c r="WYP16" s="85"/>
      <c r="WYQ16" s="85"/>
      <c r="WYR16" s="85"/>
      <c r="WYS16" s="85"/>
      <c r="WYT16" s="85"/>
      <c r="WYU16" s="85"/>
      <c r="WYV16" s="85"/>
      <c r="WYW16" s="85"/>
      <c r="WYX16" s="85"/>
      <c r="WYY16" s="85"/>
      <c r="WYZ16" s="85"/>
      <c r="WZA16" s="85"/>
      <c r="WZB16" s="85"/>
      <c r="WZC16" s="85"/>
      <c r="WZD16" s="85"/>
      <c r="WZE16" s="85"/>
      <c r="WZF16" s="85"/>
      <c r="WZG16" s="85"/>
      <c r="WZH16" s="85"/>
      <c r="WZI16" s="85"/>
      <c r="WZJ16" s="85"/>
      <c r="WZK16" s="85"/>
      <c r="WZL16" s="85"/>
      <c r="WZM16" s="85"/>
      <c r="WZN16" s="85"/>
      <c r="WZO16" s="85"/>
      <c r="WZP16" s="85"/>
      <c r="WZQ16" s="85"/>
      <c r="WZR16" s="85"/>
      <c r="WZS16" s="85"/>
      <c r="WZT16" s="85"/>
      <c r="WZU16" s="85"/>
      <c r="WZV16" s="85"/>
      <c r="WZW16" s="85"/>
      <c r="WZX16" s="85"/>
      <c r="WZY16" s="85"/>
      <c r="WZZ16" s="85"/>
      <c r="XAA16" s="85"/>
      <c r="XAB16" s="85"/>
      <c r="XAC16" s="85"/>
      <c r="XAD16" s="85"/>
      <c r="XAE16" s="85"/>
      <c r="XAF16" s="85"/>
      <c r="XAG16" s="85"/>
      <c r="XAH16" s="85"/>
      <c r="XAI16" s="85"/>
      <c r="XAJ16" s="85"/>
      <c r="XAK16" s="85"/>
      <c r="XAL16" s="85"/>
      <c r="XAM16" s="85"/>
      <c r="XAN16" s="85"/>
      <c r="XAO16" s="85"/>
      <c r="XAP16" s="85"/>
      <c r="XAQ16" s="85"/>
      <c r="XAR16" s="85"/>
      <c r="XAS16" s="85"/>
      <c r="XAT16" s="85"/>
      <c r="XAU16" s="85"/>
      <c r="XAV16" s="85"/>
      <c r="XAW16" s="85"/>
      <c r="XAX16" s="85"/>
      <c r="XAY16" s="85"/>
      <c r="XAZ16" s="85"/>
      <c r="XBA16" s="85"/>
      <c r="XBB16" s="85"/>
      <c r="XBC16" s="85"/>
      <c r="XBD16" s="85"/>
      <c r="XBE16" s="85"/>
      <c r="XBF16" s="85"/>
      <c r="XBG16" s="85"/>
      <c r="XBH16" s="85"/>
      <c r="XBI16" s="85"/>
      <c r="XBJ16" s="85"/>
      <c r="XBK16" s="85"/>
      <c r="XBL16" s="85"/>
      <c r="XBM16" s="85"/>
      <c r="XBN16" s="85"/>
      <c r="XBO16" s="85"/>
      <c r="XBP16" s="85"/>
      <c r="XBQ16" s="85"/>
      <c r="XBR16" s="85"/>
      <c r="XBS16" s="85"/>
      <c r="XBT16" s="85"/>
      <c r="XBU16" s="85"/>
      <c r="XBV16" s="85"/>
      <c r="XBW16" s="85"/>
      <c r="XBX16" s="85"/>
      <c r="XBY16" s="85"/>
      <c r="XBZ16" s="85"/>
      <c r="XCA16" s="85"/>
      <c r="XCB16" s="85"/>
      <c r="XCC16" s="85"/>
      <c r="XCD16" s="85"/>
      <c r="XCE16" s="85"/>
      <c r="XCF16" s="85"/>
      <c r="XCG16" s="85"/>
      <c r="XCH16" s="85"/>
      <c r="XCI16" s="85"/>
      <c r="XCJ16" s="85"/>
      <c r="XCK16" s="85"/>
      <c r="XCL16" s="85"/>
      <c r="XCM16" s="85"/>
      <c r="XCN16" s="85"/>
      <c r="XCO16" s="85"/>
      <c r="XCP16" s="85"/>
      <c r="XCQ16" s="85"/>
      <c r="XCR16" s="85"/>
      <c r="XCS16" s="85"/>
      <c r="XCT16" s="85"/>
      <c r="XCU16" s="85"/>
      <c r="XCV16" s="85"/>
      <c r="XCW16" s="85"/>
      <c r="XCX16" s="85"/>
      <c r="XCY16" s="85"/>
      <c r="XCZ16" s="85"/>
      <c r="XDA16" s="85"/>
      <c r="XDB16" s="85"/>
      <c r="XDC16" s="85"/>
      <c r="XDD16" s="85"/>
      <c r="XDE16" s="85"/>
      <c r="XDF16" s="85"/>
      <c r="XDG16" s="85"/>
      <c r="XDH16" s="85"/>
      <c r="XDI16" s="85"/>
      <c r="XDJ16" s="85"/>
      <c r="XDK16" s="85"/>
      <c r="XDL16" s="85"/>
      <c r="XDM16" s="85"/>
      <c r="XDN16" s="85"/>
      <c r="XDO16" s="85"/>
      <c r="XDP16" s="85"/>
      <c r="XDQ16" s="85"/>
      <c r="XDR16" s="85"/>
      <c r="XDS16" s="85"/>
      <c r="XDT16" s="85"/>
      <c r="XDU16" s="85"/>
      <c r="XDV16" s="85"/>
      <c r="XDW16" s="85"/>
      <c r="XDX16" s="85"/>
      <c r="XDY16" s="85"/>
      <c r="XDZ16" s="85"/>
      <c r="XEA16" s="85"/>
      <c r="XEB16" s="85"/>
      <c r="XEC16" s="85"/>
      <c r="XED16" s="85"/>
      <c r="XEE16" s="85"/>
      <c r="XEF16" s="85"/>
      <c r="XEG16" s="85"/>
      <c r="XEH16" s="85"/>
      <c r="XEI16" s="85"/>
      <c r="XEJ16" s="85"/>
    </row>
    <row r="17" spans="1:37" s="85" customFormat="1" ht="207" customHeight="1" x14ac:dyDescent="0.2">
      <c r="A17" s="157" t="s">
        <v>39</v>
      </c>
      <c r="B17" s="60" t="str">
        <f>IFERROR((VLOOKUP(A17,'Mapa de Proceso'!$C$12:$G$31,5,0)),0)</f>
        <v>f</v>
      </c>
      <c r="C17" s="60">
        <v>3</v>
      </c>
      <c r="D17" s="153" t="str">
        <f t="shared" si="0"/>
        <v>f3</v>
      </c>
      <c r="E17" s="235" t="s">
        <v>133</v>
      </c>
      <c r="F17" s="235"/>
      <c r="G17" s="155" t="s">
        <v>524</v>
      </c>
      <c r="H17" s="155" t="s">
        <v>525</v>
      </c>
      <c r="I17" s="160" t="s">
        <v>127</v>
      </c>
      <c r="J17" s="155" t="s">
        <v>526</v>
      </c>
      <c r="K17" s="183">
        <v>365</v>
      </c>
      <c r="L17" s="185">
        <v>0</v>
      </c>
      <c r="M17" s="186" t="s">
        <v>141</v>
      </c>
      <c r="N17" s="80">
        <f t="shared" si="1"/>
        <v>0</v>
      </c>
      <c r="O17" s="80">
        <f t="shared" si="2"/>
        <v>1</v>
      </c>
      <c r="P17" s="80" cm="1">
        <f t="array" ref="P17">_xlfn.IFS($K17=0,0,AND($K17&gt;0,$K17&lt;=2),20%,AND($K17&gt;2,$K17&lt;=24),40%,AND($K17&gt;24,$K17&lt;=60),60%,AND($K17&gt;60,$K17&lt;=360),80%,$K17&gt;360,100%)</f>
        <v>1</v>
      </c>
      <c r="Q17" s="80">
        <f t="shared" si="3"/>
        <v>1</v>
      </c>
      <c r="R17" s="81">
        <f t="shared" si="4"/>
        <v>25</v>
      </c>
      <c r="S17" s="82" t="str" cm="1">
        <f t="array" ref="S17">IFERROR((_xlfn.IFS(R17=1,"BAJA",R17=2,"BAJA",R17=6,"BAJA",R17=3,"MODERADA",R17=7,"MODERADA",R17=8,"MODERADA",R17=11,"MODERADA",R17=12,"MODERADA",R17=13,"MODERADA",R17=16,"MODERADA",R17=17,"MODERADA",R17=21,"MODERADA",R17=22,"MODERADA",R17=4,"ALTA",R17=9,"ALTA",R17=14,"ALTA",R17=18,"ALTA",R17=19,"ALTA",R17=23,"ALTA",R17=24,"ALTA",R17=5,"EXTREMA",R17=10,"EXTREMA",R17=15,"EXTREMA",R17=20,"EXTREMA",R17=25,"EXTREMA")),0)</f>
        <v>EXTREMA</v>
      </c>
      <c r="T17" s="83" cm="1">
        <f t="array" ref="T17">IFERROR((MIN(IF('Matriz de Controles'!$A$8:$A$10000='Matriz de Riesgos'!#REF!,'Matriz de Controles'!$W$8:$W$10000))),0)</f>
        <v>0</v>
      </c>
      <c r="U17" s="83" cm="1">
        <f t="array" ref="U17">IFERROR((MIN(IF('Matriz de Controles'!$A$8:$A$10000='Matriz de Riesgos'!#REF!,'Matriz de Controles'!$Z$8:$Z$10000))),0)</f>
        <v>0</v>
      </c>
      <c r="V17" s="83" t="e" cm="1">
        <f t="array" aca="1" ref="V17" ca="1">_xlfn.IFS(T17=0,0,AND(T17&gt;0%,T17&lt;=20%),20%,AND(T17&gt;20%,T17&lt;=40%),40%,AND(T17&gt;40%,T17&lt;=60%),60%,AND(T17&gt;60%,T17&lt;=80%),80%,AND(T17&gt;80%,T17&lt;=100%),100%)</f>
        <v>#NAME?</v>
      </c>
      <c r="W17" s="83" t="e" cm="1">
        <f t="array" aca="1" ref="W17" ca="1">_xlfn.IFS(U17=0,0,AND(U17&gt;=0%,U17&lt;=20%),20%,AND(U17&gt;20%,U17&lt;=40%),40%,AND(U17&gt;40%,U17&lt;=60%),60%,AND(U17&gt;60%,U17&lt;=80%),80%,AND(76&gt;80%,U17&lt;=100%),100%)</f>
        <v>#NAME?</v>
      </c>
      <c r="X17" s="84" t="e">
        <f t="shared" ca="1" si="5"/>
        <v>#NAME?</v>
      </c>
      <c r="Y17" s="82" cm="1">
        <f t="array" aca="1" ref="Y17" ca="1">IFERROR((_xlfn.IFS(X17=1,"BAJA",X17=2,"BAJA",X17=6,"BAJA",X17=3,"MODERADA",X17=7,"MODERADA",X17=8,"MODERADA",X17=11,"MODERADA",X17=12,"MODERADA",X17=13,"MODERADA",X17=16,"MODERADA",X17=17,"MODERADA",X17=21,"MODERADA",X17=22,"MODERADA",X17=4,"ALTA",X17=9,"ALTA",X17=14,"ALTA",X17=18,"ALTA",X17=19,"ALTA",X17=23,"ALTA",X17=24,"ALTA",X17=5,"EXTREMA",X17=10,"EXTREMA",X17=15,"EXTREMA",X17=20,"EXTREMA",X17=25,"EXTREMA")),0)</f>
        <v>0</v>
      </c>
      <c r="Z17" s="89" cm="1">
        <f t="array" aca="1" ref="Z17" ca="1">IFERROR((_xlfn.IFS(Y17="BAJA","ACEPTAR",Y17="MODERADA","ACEPTAR/REDUCIR(OPCIONAL)",Y17="ALTA","REDUCIR",Y17="EXTREMA","REDUCIR/EVITAR")),0)</f>
        <v>0</v>
      </c>
      <c r="AA17" s="184" t="s">
        <v>129</v>
      </c>
      <c r="AB17" s="260" t="s">
        <v>1069</v>
      </c>
      <c r="AC17" s="260" t="s">
        <v>1069</v>
      </c>
      <c r="AD17" s="260" t="s">
        <v>1069</v>
      </c>
      <c r="AE17" s="260" t="s">
        <v>1068</v>
      </c>
      <c r="AF17" s="260" t="s">
        <v>1068</v>
      </c>
      <c r="AG17" s="260" t="s">
        <v>1068</v>
      </c>
      <c r="AH17" s="274" t="s">
        <v>1158</v>
      </c>
      <c r="AI17" s="276"/>
      <c r="AJ17" s="276"/>
    </row>
    <row r="18" spans="1:37" s="85" customFormat="1" ht="181.5" hidden="1" customHeight="1" x14ac:dyDescent="0.2">
      <c r="A18" s="157" t="s">
        <v>43</v>
      </c>
      <c r="B18" s="60" t="str">
        <f>IFERROR((VLOOKUP(A18,'Mapa de Proceso'!$C$12:$G$31,5,0)),0)</f>
        <v>g</v>
      </c>
      <c r="C18" s="60">
        <v>1</v>
      </c>
      <c r="D18" s="153" t="str">
        <f t="shared" si="0"/>
        <v>g1</v>
      </c>
      <c r="E18" s="235" t="s">
        <v>133</v>
      </c>
      <c r="F18" s="235"/>
      <c r="G18" s="155" t="s">
        <v>527</v>
      </c>
      <c r="H18" s="155" t="s">
        <v>528</v>
      </c>
      <c r="I18" s="160" t="s">
        <v>136</v>
      </c>
      <c r="J18" s="155" t="s">
        <v>529</v>
      </c>
      <c r="K18" s="183">
        <v>365</v>
      </c>
      <c r="L18" s="185">
        <v>0</v>
      </c>
      <c r="M18" s="186" t="s">
        <v>141</v>
      </c>
      <c r="N18" s="80">
        <f t="shared" si="1"/>
        <v>0</v>
      </c>
      <c r="O18" s="80">
        <f t="shared" si="2"/>
        <v>1</v>
      </c>
      <c r="P18" s="80" cm="1">
        <f t="array" ref="P18">_xlfn.IFS($K18=0,0,AND($K18&gt;0,$K18&lt;=2),20%,AND($K18&gt;2,$K18&lt;=24),40%,AND($K18&gt;24,$K18&lt;=60),60%,AND($K18&gt;60,$K18&lt;=360),80%,$K18&gt;360,100%)</f>
        <v>1</v>
      </c>
      <c r="Q18" s="80">
        <f t="shared" si="3"/>
        <v>1</v>
      </c>
      <c r="R18" s="81">
        <f t="shared" si="4"/>
        <v>25</v>
      </c>
      <c r="S18" s="82" t="str" cm="1">
        <f t="array" ref="S18">IFERROR((_xlfn.IFS(R18=1,"BAJA",R18=2,"BAJA",R18=6,"BAJA",R18=3,"MODERADA",R18=7,"MODERADA",R18=8,"MODERADA",R18=11,"MODERADA",R18=12,"MODERADA",R18=13,"MODERADA",R18=16,"MODERADA",R18=17,"MODERADA",R18=21,"MODERADA",R18=22,"MODERADA",R18=4,"ALTA",R18=9,"ALTA",R18=14,"ALTA",R18=18,"ALTA",R18=19,"ALTA",R18=23,"ALTA",R18=24,"ALTA",R18=5,"EXTREMA",R18=10,"EXTREMA",R18=15,"EXTREMA",R18=20,"EXTREMA",R18=25,"EXTREMA")),0)</f>
        <v>EXTREMA</v>
      </c>
      <c r="T18" s="83" cm="1">
        <f t="array" ref="T18">IFERROR((MIN(IF('Matriz de Controles'!$A$8:$A$10000='Matriz de Riesgos'!#REF!,'Matriz de Controles'!$W$8:$W$10000))),0)</f>
        <v>0</v>
      </c>
      <c r="U18" s="83" cm="1">
        <f t="array" ref="U18">IFERROR((MIN(IF('Matriz de Controles'!$A$8:$A$10000='Matriz de Riesgos'!#REF!,'Matriz de Controles'!$Z$8:$Z$10000))),0)</f>
        <v>0</v>
      </c>
      <c r="V18" s="83" t="e" cm="1">
        <f t="array" aca="1" ref="V18" ca="1">_xlfn.IFS(T18=0,0,AND(T18&gt;0%,T18&lt;=20%),20%,AND(T18&gt;20%,T18&lt;=40%),40%,AND(T18&gt;40%,T18&lt;=60%),60%,AND(T18&gt;60%,T18&lt;=80%),80%,AND(T18&gt;80%,T18&lt;=100%),100%)</f>
        <v>#NAME?</v>
      </c>
      <c r="W18" s="83" t="e" cm="1">
        <f t="array" aca="1" ref="W18" ca="1">_xlfn.IFS(U18=0,0,AND(U18&gt;=0%,U18&lt;=20%),20%,AND(U18&gt;20%,U18&lt;=40%),40%,AND(U18&gt;40%,U18&lt;=60%),60%,AND(U18&gt;60%,U18&lt;=80%),80%,AND(76&gt;80%,U18&lt;=100%),100%)</f>
        <v>#NAME?</v>
      </c>
      <c r="X18" s="84" t="e">
        <f t="shared" ca="1" si="5"/>
        <v>#NAME?</v>
      </c>
      <c r="Y18" s="82" cm="1">
        <f t="array" aca="1" ref="Y18" ca="1">IFERROR((_xlfn.IFS(X18=1,"BAJA",X18=2,"BAJA",X18=6,"BAJA",X18=3,"MODERADA",X18=7,"MODERADA",X18=8,"MODERADA",X18=11,"MODERADA",X18=12,"MODERADA",X18=13,"MODERADA",X18=16,"MODERADA",X18=17,"MODERADA",X18=21,"MODERADA",X18=22,"MODERADA",X18=4,"ALTA",X18=9,"ALTA",X18=14,"ALTA",X18=18,"ALTA",X18=19,"ALTA",X18=23,"ALTA",X18=24,"ALTA",X18=5,"EXTREMA",X18=10,"EXTREMA",X18=15,"EXTREMA",X18=20,"EXTREMA",X18=25,"EXTREMA")),0)</f>
        <v>0</v>
      </c>
      <c r="Z18" s="89" cm="1">
        <f t="array" aca="1" ref="Z18" ca="1">IFERROR((_xlfn.IFS(Y18="BAJA","ACEPTAR",Y18="MODERADA","ACEPTAR/REDUCIR(OPCIONAL)",Y18="ALTA","REDUCIR",Y18="EXTREMA","REDUCIR/EVITAR")),0)</f>
        <v>0</v>
      </c>
      <c r="AA18" s="184" t="s">
        <v>129</v>
      </c>
      <c r="AB18" s="260" t="s">
        <v>1069</v>
      </c>
      <c r="AC18" s="260" t="s">
        <v>1069</v>
      </c>
      <c r="AD18" s="260" t="s">
        <v>1069</v>
      </c>
      <c r="AE18" s="260" t="s">
        <v>1068</v>
      </c>
      <c r="AF18" s="260" t="s">
        <v>1068</v>
      </c>
      <c r="AG18" s="260" t="s">
        <v>1069</v>
      </c>
      <c r="AH18" s="274" t="s">
        <v>1164</v>
      </c>
      <c r="AI18" s="275" t="s">
        <v>1159</v>
      </c>
      <c r="AJ18" s="276"/>
    </row>
    <row r="19" spans="1:37" s="85" customFormat="1" ht="96" customHeight="1" x14ac:dyDescent="0.2">
      <c r="A19" s="157" t="s">
        <v>43</v>
      </c>
      <c r="B19" s="60" t="str">
        <f>IFERROR((VLOOKUP(A19,'Mapa de Proceso'!$C$12:$G$31,5,0)),0)</f>
        <v>g</v>
      </c>
      <c r="C19" s="60">
        <v>2</v>
      </c>
      <c r="D19" s="153" t="str">
        <f t="shared" si="0"/>
        <v>g2</v>
      </c>
      <c r="E19" s="235" t="s">
        <v>133</v>
      </c>
      <c r="F19" s="235"/>
      <c r="G19" s="155" t="s">
        <v>530</v>
      </c>
      <c r="H19" s="155" t="s">
        <v>531</v>
      </c>
      <c r="I19" s="160" t="s">
        <v>127</v>
      </c>
      <c r="J19" s="155" t="s">
        <v>532</v>
      </c>
      <c r="K19" s="183">
        <v>30</v>
      </c>
      <c r="L19" s="185">
        <v>0</v>
      </c>
      <c r="M19" s="186" t="s">
        <v>141</v>
      </c>
      <c r="N19" s="80">
        <f t="shared" si="1"/>
        <v>0</v>
      </c>
      <c r="O19" s="80">
        <f t="shared" si="2"/>
        <v>1</v>
      </c>
      <c r="P19" s="80" t="e" cm="1">
        <f t="array" aca="1" ref="P19" ca="1">_xlfn.IFS($K19=0,0,AND($K19&gt;0,$K19&lt;=2),20%,AND($K19&gt;2,$K19&lt;=24),40%,AND($K19&gt;24,$K19&lt;=60),60%,AND($K19&gt;60,$K19&lt;=360),80%,$K19&gt;360,100%)</f>
        <v>#NAME?</v>
      </c>
      <c r="Q19" s="80">
        <f t="shared" si="3"/>
        <v>1</v>
      </c>
      <c r="R19" s="81" t="e">
        <f t="shared" ca="1" si="4"/>
        <v>#NAME?</v>
      </c>
      <c r="S19" s="82" cm="1">
        <f t="array" aca="1" ref="S19" ca="1">IFERROR((_xlfn.IFS(R19=1,"BAJA",R19=2,"BAJA",R19=6,"BAJA",R19=3,"MODERADA",R19=7,"MODERADA",R19=8,"MODERADA",R19=11,"MODERADA",R19=12,"MODERADA",R19=13,"MODERADA",R19=16,"MODERADA",R19=17,"MODERADA",R19=21,"MODERADA",R19=22,"MODERADA",R19=4,"ALTA",R19=9,"ALTA",R19=14,"ALTA",R19=18,"ALTA",R19=19,"ALTA",R19=23,"ALTA",R19=24,"ALTA",R19=5,"EXTREMA",R19=10,"EXTREMA",R19=15,"EXTREMA",R19=20,"EXTREMA",R19=25,"EXTREMA")),0)</f>
        <v>0</v>
      </c>
      <c r="T19" s="83" cm="1">
        <f t="array" ref="T19">IFERROR((MIN(IF('Matriz de Controles'!$A$8:$A$10000='Matriz de Riesgos'!#REF!,'Matriz de Controles'!$W$8:$W$10000))),0)</f>
        <v>0</v>
      </c>
      <c r="U19" s="83" cm="1">
        <f t="array" ref="U19">IFERROR((MIN(IF('Matriz de Controles'!$A$8:$A$10000='Matriz de Riesgos'!#REF!,'Matriz de Controles'!$Z$8:$Z$10000))),0)</f>
        <v>0</v>
      </c>
      <c r="V19" s="83" t="e" cm="1">
        <f t="array" aca="1" ref="V19" ca="1">_xlfn.IFS(T19=0,0,AND(T19&gt;0%,T19&lt;=20%),20%,AND(T19&gt;20%,T19&lt;=40%),40%,AND(T19&gt;40%,T19&lt;=60%),60%,AND(T19&gt;60%,T19&lt;=80%),80%,AND(T19&gt;80%,T19&lt;=100%),100%)</f>
        <v>#NAME?</v>
      </c>
      <c r="W19" s="83" t="e" cm="1">
        <f t="array" aca="1" ref="W19" ca="1">_xlfn.IFS(U19=0,0,AND(U19&gt;=0%,U19&lt;=20%),20%,AND(U19&gt;20%,U19&lt;=40%),40%,AND(U19&gt;40%,U19&lt;=60%),60%,AND(U19&gt;60%,U19&lt;=80%),80%,AND(76&gt;80%,U19&lt;=100%),100%)</f>
        <v>#NAME?</v>
      </c>
      <c r="X19" s="84" t="e">
        <f t="shared" ca="1" si="5"/>
        <v>#NAME?</v>
      </c>
      <c r="Y19" s="82" cm="1">
        <f t="array" aca="1" ref="Y19" ca="1">IFERROR((_xlfn.IFS(X19=1,"BAJA",X19=2,"BAJA",X19=6,"BAJA",X19=3,"MODERADA",X19=7,"MODERADA",X19=8,"MODERADA",X19=11,"MODERADA",X19=12,"MODERADA",X19=13,"MODERADA",X19=16,"MODERADA",X19=17,"MODERADA",X19=21,"MODERADA",X19=22,"MODERADA",X19=4,"ALTA",X19=9,"ALTA",X19=14,"ALTA",X19=18,"ALTA",X19=19,"ALTA",X19=23,"ALTA",X19=24,"ALTA",X19=5,"EXTREMA",X19=10,"EXTREMA",X19=15,"EXTREMA",X19=20,"EXTREMA",X19=25,"EXTREMA")),0)</f>
        <v>0</v>
      </c>
      <c r="Z19" s="89" cm="1">
        <f t="array" aca="1" ref="Z19" ca="1">IFERROR((_xlfn.IFS(Y19="BAJA","ACEPTAR",Y19="MODERADA","ACEPTAR/REDUCIR(OPCIONAL)",Y19="ALTA","REDUCIR",Y19="EXTREMA","REDUCIR/EVITAR")),0)</f>
        <v>0</v>
      </c>
      <c r="AA19" s="184" t="s">
        <v>129</v>
      </c>
      <c r="AB19" s="260" t="s">
        <v>1069</v>
      </c>
      <c r="AC19" s="260" t="s">
        <v>1069</v>
      </c>
      <c r="AD19" s="260" t="s">
        <v>1068</v>
      </c>
      <c r="AE19" s="260" t="s">
        <v>1068</v>
      </c>
      <c r="AF19" s="260" t="s">
        <v>1068</v>
      </c>
      <c r="AG19" s="260" t="s">
        <v>1069</v>
      </c>
      <c r="AH19" s="274" t="s">
        <v>1165</v>
      </c>
      <c r="AI19" s="276"/>
      <c r="AJ19" s="276"/>
    </row>
    <row r="20" spans="1:37" s="85" customFormat="1" ht="63" customHeight="1" x14ac:dyDescent="0.2">
      <c r="A20" s="157" t="s">
        <v>43</v>
      </c>
      <c r="B20" s="60" t="str">
        <f>IFERROR((VLOOKUP(A20,'Mapa de Proceso'!$C$12:$G$31,5,0)),0)</f>
        <v>g</v>
      </c>
      <c r="C20" s="60">
        <v>3</v>
      </c>
      <c r="D20" s="153" t="str">
        <f t="shared" si="0"/>
        <v>g3</v>
      </c>
      <c r="E20" s="235" t="s">
        <v>133</v>
      </c>
      <c r="F20" s="235"/>
      <c r="G20" s="155" t="s">
        <v>533</v>
      </c>
      <c r="H20" s="155" t="s">
        <v>534</v>
      </c>
      <c r="I20" s="160" t="s">
        <v>127</v>
      </c>
      <c r="J20" s="155" t="s">
        <v>535</v>
      </c>
      <c r="K20" s="183">
        <v>365</v>
      </c>
      <c r="L20" s="185">
        <v>0</v>
      </c>
      <c r="M20" s="186" t="s">
        <v>141</v>
      </c>
      <c r="N20" s="80">
        <f t="shared" si="1"/>
        <v>0</v>
      </c>
      <c r="O20" s="80">
        <f t="shared" si="2"/>
        <v>1</v>
      </c>
      <c r="P20" s="80" t="e" cm="1">
        <f t="array" aca="1" ref="P20" ca="1">_xlfn.IFS($K20=0,0,AND($K20&gt;0,$K20&lt;=2),20%,AND($K20&gt;2,$K20&lt;=24),40%,AND($K20&gt;24,$K20&lt;=60),60%,AND($K20&gt;60,$K20&lt;=360),80%,$K20&gt;360,100%)</f>
        <v>#NAME?</v>
      </c>
      <c r="Q20" s="80">
        <f t="shared" si="3"/>
        <v>1</v>
      </c>
      <c r="R20" s="81" t="e">
        <f t="shared" ca="1" si="4"/>
        <v>#NAME?</v>
      </c>
      <c r="S20" s="82" cm="1">
        <f t="array" aca="1" ref="S20" ca="1">IFERROR((_xlfn.IFS(R20=1,"BAJA",R20=2,"BAJA",R20=6,"BAJA",R20=3,"MODERADA",R20=7,"MODERADA",R20=8,"MODERADA",R20=11,"MODERADA",R20=12,"MODERADA",R20=13,"MODERADA",R20=16,"MODERADA",R20=17,"MODERADA",R20=21,"MODERADA",R20=22,"MODERADA",R20=4,"ALTA",R20=9,"ALTA",R20=14,"ALTA",R20=18,"ALTA",R20=19,"ALTA",R20=23,"ALTA",R20=24,"ALTA",R20=5,"EXTREMA",R20=10,"EXTREMA",R20=15,"EXTREMA",R20=20,"EXTREMA",R20=25,"EXTREMA")),0)</f>
        <v>0</v>
      </c>
      <c r="T20" s="83" cm="1">
        <f t="array" ref="T20">IFERROR((MIN(IF('Matriz de Controles'!$A$8:$A$10000='Matriz de Riesgos'!#REF!,'Matriz de Controles'!$W$8:$W$10000))),0)</f>
        <v>0</v>
      </c>
      <c r="U20" s="83" cm="1">
        <f t="array" ref="U20">IFERROR((MIN(IF('Matriz de Controles'!$A$8:$A$10000='Matriz de Riesgos'!#REF!,'Matriz de Controles'!$Z$8:$Z$10000))),0)</f>
        <v>0</v>
      </c>
      <c r="V20" s="83" t="e" cm="1">
        <f t="array" aca="1" ref="V20" ca="1">_xlfn.IFS(T20=0,0,AND(T20&gt;0%,T20&lt;=20%),20%,AND(T20&gt;20%,T20&lt;=40%),40%,AND(T20&gt;40%,T20&lt;=60%),60%,AND(T20&gt;60%,T20&lt;=80%),80%,AND(T20&gt;80%,T20&lt;=100%),100%)</f>
        <v>#NAME?</v>
      </c>
      <c r="W20" s="83" t="e" cm="1">
        <f t="array" aca="1" ref="W20" ca="1">_xlfn.IFS(U20=0,0,AND(U20&gt;=0%,U20&lt;=20%),20%,AND(U20&gt;20%,U20&lt;=40%),40%,AND(U20&gt;40%,U20&lt;=60%),60%,AND(U20&gt;60%,U20&lt;=80%),80%,AND(76&gt;80%,U20&lt;=100%),100%)</f>
        <v>#NAME?</v>
      </c>
      <c r="X20" s="84" t="e">
        <f t="shared" ca="1" si="5"/>
        <v>#NAME?</v>
      </c>
      <c r="Y20" s="82" cm="1">
        <f t="array" aca="1" ref="Y20" ca="1">IFERROR((_xlfn.IFS(X20=1,"BAJA",X20=2,"BAJA",X20=6,"BAJA",X20=3,"MODERADA",X20=7,"MODERADA",X20=8,"MODERADA",X20=11,"MODERADA",X20=12,"MODERADA",X20=13,"MODERADA",X20=16,"MODERADA",X20=17,"MODERADA",X20=21,"MODERADA",X20=22,"MODERADA",X20=4,"ALTA",X20=9,"ALTA",X20=14,"ALTA",X20=18,"ALTA",X20=19,"ALTA",X20=23,"ALTA",X20=24,"ALTA",X20=5,"EXTREMA",X20=10,"EXTREMA",X20=15,"EXTREMA",X20=20,"EXTREMA",X20=25,"EXTREMA")),0)</f>
        <v>0</v>
      </c>
      <c r="Z20" s="89" cm="1">
        <f t="array" aca="1" ref="Z20" ca="1">IFERROR((_xlfn.IFS(Y20="BAJA","ACEPTAR",Y20="MODERADA","ACEPTAR/REDUCIR(OPCIONAL)",Y20="ALTA","REDUCIR",Y20="EXTREMA","REDUCIR/EVITAR")),0)</f>
        <v>0</v>
      </c>
      <c r="AA20" s="184" t="s">
        <v>129</v>
      </c>
      <c r="AB20" s="260" t="s">
        <v>1069</v>
      </c>
      <c r="AC20" s="260" t="s">
        <v>1069</v>
      </c>
      <c r="AD20" s="260" t="s">
        <v>1069</v>
      </c>
      <c r="AE20" s="260" t="s">
        <v>1068</v>
      </c>
      <c r="AF20" s="260" t="s">
        <v>1068</v>
      </c>
      <c r="AG20" s="260" t="s">
        <v>1069</v>
      </c>
      <c r="AH20" s="274" t="s">
        <v>1160</v>
      </c>
      <c r="AI20" s="276"/>
      <c r="AJ20" s="276"/>
    </row>
    <row r="21" spans="1:37" s="85" customFormat="1" ht="108" customHeight="1" x14ac:dyDescent="0.2">
      <c r="A21" s="157" t="s">
        <v>43</v>
      </c>
      <c r="B21" s="60" t="str">
        <f>IFERROR((VLOOKUP(A21,'Mapa de Proceso'!$C$12:$G$31,5,0)),0)</f>
        <v>g</v>
      </c>
      <c r="C21" s="60">
        <v>4</v>
      </c>
      <c r="D21" s="153" t="str">
        <f t="shared" si="0"/>
        <v>g4</v>
      </c>
      <c r="E21" s="235" t="s">
        <v>133</v>
      </c>
      <c r="F21" s="235"/>
      <c r="G21" s="155" t="s">
        <v>536</v>
      </c>
      <c r="H21" s="155" t="s">
        <v>537</v>
      </c>
      <c r="I21" s="160" t="s">
        <v>127</v>
      </c>
      <c r="J21" s="155" t="s">
        <v>538</v>
      </c>
      <c r="K21" s="183">
        <v>365</v>
      </c>
      <c r="L21" s="185">
        <v>0</v>
      </c>
      <c r="M21" s="186" t="s">
        <v>141</v>
      </c>
      <c r="N21" s="80">
        <f t="shared" si="1"/>
        <v>0</v>
      </c>
      <c r="O21" s="80">
        <f t="shared" si="2"/>
        <v>1</v>
      </c>
      <c r="P21" s="80" t="e" cm="1">
        <f t="array" aca="1" ref="P21" ca="1">_xlfn.IFS($K21=0,0,AND($K21&gt;0,$K21&lt;=2),20%,AND($K21&gt;2,$K21&lt;=24),40%,AND($K21&gt;24,$K21&lt;=60),60%,AND($K21&gt;60,$K21&lt;=360),80%,$K21&gt;360,100%)</f>
        <v>#NAME?</v>
      </c>
      <c r="Q21" s="80">
        <f t="shared" si="3"/>
        <v>1</v>
      </c>
      <c r="R21" s="81" t="e">
        <f t="shared" ca="1" si="4"/>
        <v>#NAME?</v>
      </c>
      <c r="S21" s="82" cm="1">
        <f t="array" aca="1" ref="S21" ca="1">IFERROR((_xlfn.IFS(R21=1,"BAJA",R21=2,"BAJA",R21=6,"BAJA",R21=3,"MODERADA",R21=7,"MODERADA",R21=8,"MODERADA",R21=11,"MODERADA",R21=12,"MODERADA",R21=13,"MODERADA",R21=16,"MODERADA",R21=17,"MODERADA",R21=21,"MODERADA",R21=22,"MODERADA",R21=4,"ALTA",R21=9,"ALTA",R21=14,"ALTA",R21=18,"ALTA",R21=19,"ALTA",R21=23,"ALTA",R21=24,"ALTA",R21=5,"EXTREMA",R21=10,"EXTREMA",R21=15,"EXTREMA",R21=20,"EXTREMA",R21=25,"EXTREMA")),0)</f>
        <v>0</v>
      </c>
      <c r="T21" s="83" cm="1">
        <f t="array" ref="T21">IFERROR((MIN(IF('Matriz de Controles'!$A$8:$A$10000='Matriz de Riesgos'!#REF!,'Matriz de Controles'!$W$8:$W$10000))),0)</f>
        <v>0</v>
      </c>
      <c r="U21" s="83" cm="1">
        <f t="array" ref="U21">IFERROR((MIN(IF('Matriz de Controles'!$A$8:$A$10000='Matriz de Riesgos'!#REF!,'Matriz de Controles'!$Z$8:$Z$10000))),0)</f>
        <v>0</v>
      </c>
      <c r="V21" s="83" t="e" cm="1">
        <f t="array" aca="1" ref="V21" ca="1">_xlfn.IFS(T21=0,0,AND(T21&gt;0%,T21&lt;=20%),20%,AND(T21&gt;20%,T21&lt;=40%),40%,AND(T21&gt;40%,T21&lt;=60%),60%,AND(T21&gt;60%,T21&lt;=80%),80%,AND(T21&gt;80%,T21&lt;=100%),100%)</f>
        <v>#NAME?</v>
      </c>
      <c r="W21" s="83" t="e" cm="1">
        <f t="array" aca="1" ref="W21" ca="1">_xlfn.IFS(U21=0,0,AND(U21&gt;=0%,U21&lt;=20%),20%,AND(U21&gt;20%,U21&lt;=40%),40%,AND(U21&gt;40%,U21&lt;=60%),60%,AND(U21&gt;60%,U21&lt;=80%),80%,AND(76&gt;80%,U21&lt;=100%),100%)</f>
        <v>#NAME?</v>
      </c>
      <c r="X21" s="84" t="e">
        <f t="shared" ca="1" si="5"/>
        <v>#NAME?</v>
      </c>
      <c r="Y21" s="82" cm="1">
        <f t="array" aca="1" ref="Y21" ca="1">IFERROR((_xlfn.IFS(X21=1,"BAJA",X21=2,"BAJA",X21=6,"BAJA",X21=3,"MODERADA",X21=7,"MODERADA",X21=8,"MODERADA",X21=11,"MODERADA",X21=12,"MODERADA",X21=13,"MODERADA",X21=16,"MODERADA",X21=17,"MODERADA",X21=21,"MODERADA",X21=22,"MODERADA",X21=4,"ALTA",X21=9,"ALTA",X21=14,"ALTA",X21=18,"ALTA",X21=19,"ALTA",X21=23,"ALTA",X21=24,"ALTA",X21=5,"EXTREMA",X21=10,"EXTREMA",X21=15,"EXTREMA",X21=20,"EXTREMA",X21=25,"EXTREMA")),0)</f>
        <v>0</v>
      </c>
      <c r="Z21" s="89" cm="1">
        <f t="array" aca="1" ref="Z21" ca="1">IFERROR((_xlfn.IFS(Y21="BAJA","ACEPTAR",Y21="MODERADA","ACEPTAR/REDUCIR(OPCIONAL)",Y21="ALTA","REDUCIR",Y21="EXTREMA","REDUCIR/EVITAR")),0)</f>
        <v>0</v>
      </c>
      <c r="AA21" s="184" t="s">
        <v>129</v>
      </c>
      <c r="AB21" s="260" t="s">
        <v>1069</v>
      </c>
      <c r="AC21" s="260" t="s">
        <v>1069</v>
      </c>
      <c r="AD21" s="260" t="s">
        <v>1069</v>
      </c>
      <c r="AE21" s="260" t="s">
        <v>1068</v>
      </c>
      <c r="AF21" s="260" t="s">
        <v>1068</v>
      </c>
      <c r="AG21" s="260" t="s">
        <v>1069</v>
      </c>
      <c r="AH21" s="274" t="s">
        <v>1143</v>
      </c>
      <c r="AI21" s="276"/>
      <c r="AJ21" s="276"/>
    </row>
    <row r="22" spans="1:37" s="85" customFormat="1" ht="43.5" customHeight="1" x14ac:dyDescent="0.2">
      <c r="A22" s="157" t="s">
        <v>64</v>
      </c>
      <c r="B22" s="60" t="str">
        <f>IFERROR((VLOOKUP(A22,'Mapa de Proceso'!$C$12:$G$31,5,0)),0)</f>
        <v>l</v>
      </c>
      <c r="C22" s="60">
        <v>1</v>
      </c>
      <c r="D22" s="153" t="str">
        <f t="shared" si="0"/>
        <v>l1</v>
      </c>
      <c r="E22" s="235" t="s">
        <v>133</v>
      </c>
      <c r="F22" s="375"/>
      <c r="G22" s="267" t="s">
        <v>788</v>
      </c>
      <c r="H22" s="155" t="s">
        <v>789</v>
      </c>
      <c r="I22" s="160" t="s">
        <v>127</v>
      </c>
      <c r="J22" s="155" t="s">
        <v>843</v>
      </c>
      <c r="K22" s="183">
        <v>35</v>
      </c>
      <c r="L22" s="185">
        <v>0</v>
      </c>
      <c r="M22" s="186" t="s">
        <v>150</v>
      </c>
      <c r="N22" s="80">
        <f t="shared" si="1"/>
        <v>0</v>
      </c>
      <c r="O22" s="80">
        <f t="shared" si="2"/>
        <v>0.4</v>
      </c>
      <c r="P22" s="80" t="e" cm="1">
        <f t="array" aca="1" ref="P22" ca="1">_xlfn.IFS($K22=0,0,AND($K22&gt;0,$K22&lt;=2),20%,AND($K22&gt;2,$K22&lt;=24),40%,AND($K22&gt;24,$K22&lt;=60),60%,AND($K22&gt;60,$K22&lt;=360),80%,$K22&gt;360,100%)</f>
        <v>#NAME?</v>
      </c>
      <c r="Q22" s="80">
        <f t="shared" si="3"/>
        <v>0.4</v>
      </c>
      <c r="R22" s="81" t="e">
        <f t="shared" ca="1" si="4"/>
        <v>#NAME?</v>
      </c>
      <c r="S22" s="82" cm="1">
        <f t="array" aca="1" ref="S22" ca="1">IFERROR((_xlfn.IFS(R22=1,"BAJA",R22=2,"BAJA",R22=6,"BAJA",R22=3,"MODERADA",R22=7,"MODERADA",R22=8,"MODERADA",R22=11,"MODERADA",R22=12,"MODERADA",R22=13,"MODERADA",R22=16,"MODERADA",R22=17,"MODERADA",R22=21,"MODERADA",R22=22,"MODERADA",R22=4,"ALTA",R22=9,"ALTA",R22=14,"ALTA",R22=18,"ALTA",R22=19,"ALTA",R22=23,"ALTA",R22=24,"ALTA",R22=5,"EXTREMA",R22=10,"EXTREMA",R22=15,"EXTREMA",R22=20,"EXTREMA",R22=25,"EXTREMA")),0)</f>
        <v>0</v>
      </c>
      <c r="T22" s="83" cm="1">
        <f t="array" ref="T22">IFERROR((MIN(IF('Matriz de Controles'!$A$8:$A$10000='Matriz de Riesgos'!#REF!,'Matriz de Controles'!$W$8:$W$10000))),0)</f>
        <v>0</v>
      </c>
      <c r="U22" s="83" cm="1">
        <f t="array" ref="U22">IFERROR((MIN(IF('Matriz de Controles'!$A$8:$A$10000='Matriz de Riesgos'!#REF!,'Matriz de Controles'!$Z$8:$Z$10000))),0)</f>
        <v>0</v>
      </c>
      <c r="V22" s="83" t="e" cm="1">
        <f t="array" aca="1" ref="V22" ca="1">_xlfn.IFS(T22=0,0,AND(T22&gt;0%,T22&lt;=20%),20%,AND(T22&gt;20%,T22&lt;=40%),40%,AND(T22&gt;40%,T22&lt;=60%),60%,AND(T22&gt;60%,T22&lt;=80%),80%,AND(T22&gt;80%,T22&lt;=100%),100%)</f>
        <v>#NAME?</v>
      </c>
      <c r="W22" s="83" t="e" cm="1">
        <f t="array" aca="1" ref="W22" ca="1">_xlfn.IFS(U22=0,0,AND(U22&gt;=0%,U22&lt;=20%),20%,AND(U22&gt;20%,U22&lt;=40%),40%,AND(U22&gt;40%,U22&lt;=60%),60%,AND(U22&gt;60%,U22&lt;=80%),80%,AND(76&gt;80%,U22&lt;=100%),100%)</f>
        <v>#NAME?</v>
      </c>
      <c r="X22" s="84" t="e">
        <f t="shared" ca="1" si="5"/>
        <v>#NAME?</v>
      </c>
      <c r="Y22" s="82" cm="1">
        <f t="array" aca="1" ref="Y22" ca="1">IFERROR((_xlfn.IFS(X22=1,"BAJA",X22=2,"BAJA",X22=6,"BAJA",X22=3,"MODERADA",X22=7,"MODERADA",X22=8,"MODERADA",X22=11,"MODERADA",X22=12,"MODERADA",X22=13,"MODERADA",X22=16,"MODERADA",X22=17,"MODERADA",X22=21,"MODERADA",X22=22,"MODERADA",X22=4,"ALTA",X22=9,"ALTA",X22=14,"ALTA",X22=18,"ALTA",X22=19,"ALTA",X22=23,"ALTA",X22=24,"ALTA",X22=5,"EXTREMA",X22=10,"EXTREMA",X22=15,"EXTREMA",X22=20,"EXTREMA",X22=25,"EXTREMA")),0)</f>
        <v>0</v>
      </c>
      <c r="Z22" s="89" cm="1">
        <f t="array" aca="1" ref="Z22" ca="1">IFERROR((_xlfn.IFS(Y22="BAJA","ACEPTAR",Y22="MODERADA","ACEPTAR/REDUCIR(OPCIONAL)",Y22="ALTA","REDUCIR",Y22="EXTREMA","REDUCIR/EVITAR")),0)</f>
        <v>0</v>
      </c>
      <c r="AA22" s="184" t="s">
        <v>129</v>
      </c>
      <c r="AB22" s="260" t="s">
        <v>1069</v>
      </c>
      <c r="AC22" s="260" t="s">
        <v>1069</v>
      </c>
      <c r="AD22" s="260" t="s">
        <v>1069</v>
      </c>
      <c r="AE22" s="260" t="s">
        <v>1068</v>
      </c>
      <c r="AF22" s="260" t="s">
        <v>1068</v>
      </c>
      <c r="AG22" s="260" t="s">
        <v>1069</v>
      </c>
      <c r="AH22" s="274" t="s">
        <v>1161</v>
      </c>
      <c r="AI22" s="275" t="s">
        <v>1168</v>
      </c>
      <c r="AJ22" s="275"/>
    </row>
    <row r="23" spans="1:37" s="85" customFormat="1" ht="263.25" customHeight="1" x14ac:dyDescent="0.2">
      <c r="A23" s="157" t="s">
        <v>64</v>
      </c>
      <c r="B23" s="60" t="str">
        <f>IFERROR((VLOOKUP(A23,'Mapa de Proceso'!$C$12:$G$31,5,0)),0)</f>
        <v>l</v>
      </c>
      <c r="C23" s="60">
        <v>2</v>
      </c>
      <c r="D23" s="153" t="str">
        <f t="shared" si="0"/>
        <v>l2</v>
      </c>
      <c r="E23" s="235" t="s">
        <v>133</v>
      </c>
      <c r="F23" s="375"/>
      <c r="G23" s="267" t="s">
        <v>790</v>
      </c>
      <c r="H23" s="155" t="s">
        <v>835</v>
      </c>
      <c r="I23" s="160" t="s">
        <v>127</v>
      </c>
      <c r="J23" s="155" t="s">
        <v>844</v>
      </c>
      <c r="K23" s="183">
        <v>35</v>
      </c>
      <c r="L23" s="185">
        <v>0</v>
      </c>
      <c r="M23" s="186" t="s">
        <v>150</v>
      </c>
      <c r="N23" s="80">
        <f t="shared" si="1"/>
        <v>0</v>
      </c>
      <c r="O23" s="80">
        <f t="shared" si="2"/>
        <v>0.4</v>
      </c>
      <c r="P23" s="80" cm="1">
        <f t="array" ref="P23">_xlfn.IFS($K23=0,0,AND($K23&gt;0,$K23&lt;=2),20%,AND($K23&gt;2,$K23&lt;=24),40%,AND($K23&gt;24,$K23&lt;=60),60%,AND($K23&gt;60,$K23&lt;=360),80%,$K23&gt;360,100%)</f>
        <v>0.6</v>
      </c>
      <c r="Q23" s="80">
        <f t="shared" si="3"/>
        <v>0.4</v>
      </c>
      <c r="R23" s="81">
        <f t="shared" si="4"/>
        <v>12</v>
      </c>
      <c r="S23" s="82" t="str" cm="1">
        <f t="array" ref="S23">IFERROR((_xlfn.IFS(R23=1,"BAJA",R23=2,"BAJA",R23=6,"BAJA",R23=3,"MODERADA",R23=7,"MODERADA",R23=8,"MODERADA",R23=11,"MODERADA",R23=12,"MODERADA",R23=13,"MODERADA",R23=16,"MODERADA",R23=17,"MODERADA",R23=21,"MODERADA",R23=22,"MODERADA",R23=4,"ALTA",R23=9,"ALTA",R23=14,"ALTA",R23=18,"ALTA",R23=19,"ALTA",R23=23,"ALTA",R23=24,"ALTA",R23=5,"EXTREMA",R23=10,"EXTREMA",R23=15,"EXTREMA",R23=20,"EXTREMA",R23=25,"EXTREMA")),0)</f>
        <v>MODERADA</v>
      </c>
      <c r="T23" s="83" cm="1">
        <f t="array" ref="T23">IFERROR((MIN(IF('Matriz de Controles'!$A$8:$A$10000='Matriz de Riesgos'!#REF!,'Matriz de Controles'!$W$8:$W$10000))),0)</f>
        <v>0</v>
      </c>
      <c r="U23" s="83" cm="1">
        <f t="array" ref="U23">IFERROR((MIN(IF('Matriz de Controles'!$A$8:$A$10000='Matriz de Riesgos'!#REF!,'Matriz de Controles'!$Z$8:$Z$10000))),0)</f>
        <v>0</v>
      </c>
      <c r="V23" s="83" t="e" cm="1">
        <f t="array" aca="1" ref="V23" ca="1">_xlfn.IFS(T23=0,0,AND(T23&gt;0%,T23&lt;=20%),20%,AND(T23&gt;20%,T23&lt;=40%),40%,AND(T23&gt;40%,T23&lt;=60%),60%,AND(T23&gt;60%,T23&lt;=80%),80%,AND(T23&gt;80%,T23&lt;=100%),100%)</f>
        <v>#NAME?</v>
      </c>
      <c r="W23" s="83" t="e" cm="1">
        <f t="array" aca="1" ref="W23" ca="1">_xlfn.IFS(U23=0,0,AND(U23&gt;=0%,U23&lt;=20%),20%,AND(U23&gt;20%,U23&lt;=40%),40%,AND(U23&gt;40%,U23&lt;=60%),60%,AND(U23&gt;60%,U23&lt;=80%),80%,AND(76&gt;80%,U23&lt;=100%),100%)</f>
        <v>#NAME?</v>
      </c>
      <c r="X23" s="84" t="e">
        <f t="shared" ca="1" si="5"/>
        <v>#NAME?</v>
      </c>
      <c r="Y23" s="82" cm="1">
        <f t="array" aca="1" ref="Y23" ca="1">IFERROR((_xlfn.IFS(X23=1,"BAJA",X23=2,"BAJA",X23=6,"BAJA",X23=3,"MODERADA",X23=7,"MODERADA",X23=8,"MODERADA",X23=11,"MODERADA",X23=12,"MODERADA",X23=13,"MODERADA",X23=16,"MODERADA",X23=17,"MODERADA",X23=21,"MODERADA",X23=22,"MODERADA",X23=4,"ALTA",X23=9,"ALTA",X23=14,"ALTA",X23=18,"ALTA",X23=19,"ALTA",X23=23,"ALTA",X23=24,"ALTA",X23=5,"EXTREMA",X23=10,"EXTREMA",X23=15,"EXTREMA",X23=20,"EXTREMA",X23=25,"EXTREMA")),0)</f>
        <v>0</v>
      </c>
      <c r="Z23" s="89" cm="1">
        <f t="array" aca="1" ref="Z23" ca="1">IFERROR((_xlfn.IFS(Y23="BAJA","ACEPTAR",Y23="MODERADA","ACEPTAR/REDUCIR(OPCIONAL)",Y23="ALTA","REDUCIR",Y23="EXTREMA","REDUCIR/EVITAR")),0)</f>
        <v>0</v>
      </c>
      <c r="AA23" s="184" t="s">
        <v>129</v>
      </c>
      <c r="AB23" s="260" t="s">
        <v>1069</v>
      </c>
      <c r="AC23" s="260" t="s">
        <v>1069</v>
      </c>
      <c r="AD23" s="260" t="s">
        <v>1069</v>
      </c>
      <c r="AE23" s="260" t="s">
        <v>1068</v>
      </c>
      <c r="AF23" s="260" t="s">
        <v>1068</v>
      </c>
      <c r="AG23" s="260" t="s">
        <v>1068</v>
      </c>
      <c r="AH23" s="274" t="s">
        <v>1162</v>
      </c>
      <c r="AI23" s="276"/>
      <c r="AJ23" s="276"/>
    </row>
    <row r="24" spans="1:37" s="85" customFormat="1" ht="99" hidden="1" customHeight="1" x14ac:dyDescent="0.2">
      <c r="A24" s="157" t="s">
        <v>80</v>
      </c>
      <c r="B24" s="60" t="str">
        <f>IFERROR((VLOOKUP(A24,'Mapa de Proceso'!$C$12:$G$31,5,0)),0)</f>
        <v>p</v>
      </c>
      <c r="C24" s="60">
        <v>1</v>
      </c>
      <c r="D24" s="153" t="str">
        <f t="shared" si="0"/>
        <v>p1</v>
      </c>
      <c r="E24" s="182" t="s">
        <v>124</v>
      </c>
      <c r="F24" s="376"/>
      <c r="G24" s="266" t="s">
        <v>1115</v>
      </c>
      <c r="H24" s="155" t="s">
        <v>938</v>
      </c>
      <c r="I24" s="160" t="s">
        <v>127</v>
      </c>
      <c r="J24" s="266" t="s">
        <v>1116</v>
      </c>
      <c r="K24" s="183">
        <v>24</v>
      </c>
      <c r="L24" s="185" t="s">
        <v>296</v>
      </c>
      <c r="M24" s="186" t="s">
        <v>150</v>
      </c>
      <c r="N24" s="80">
        <f t="shared" si="1"/>
        <v>1</v>
      </c>
      <c r="O24" s="80">
        <f t="shared" si="2"/>
        <v>0.4</v>
      </c>
      <c r="P24" s="80" cm="1">
        <f t="array" ref="P24">_xlfn.IFS($K24=0,0,AND($K24&gt;0,$K24&lt;=2),20%,AND($K24&gt;2,$K24&lt;=24),40%,AND($K24&gt;24,$K24&lt;=60),60%,AND($K24&gt;60,$K24&lt;=360),80%,$K24&gt;360,100%)</f>
        <v>0.4</v>
      </c>
      <c r="Q24" s="80">
        <f t="shared" si="3"/>
        <v>1</v>
      </c>
      <c r="R24" s="81">
        <f t="shared" si="4"/>
        <v>10</v>
      </c>
      <c r="S24" s="82" t="str" cm="1">
        <f t="array" ref="S24">IFERROR((_xlfn.IFS(R24=1,"BAJA",R24=2,"BAJA",R24=6,"BAJA",R24=3,"MODERADA",R24=7,"MODERADA",R24=8,"MODERADA",R24=11,"MODERADA",R24=12,"MODERADA",R24=13,"MODERADA",R24=16,"MODERADA",R24=17,"MODERADA",R24=21,"MODERADA",R24=22,"MODERADA",R24=4,"ALTA",R24=9,"ALTA",R24=14,"ALTA",R24=18,"ALTA",R24=19,"ALTA",R24=23,"ALTA",R24=24,"ALTA",R24=5,"EXTREMA",R24=10,"EXTREMA",R24=15,"EXTREMA",R24=20,"EXTREMA",R24=25,"EXTREMA")),0)</f>
        <v>EXTREMA</v>
      </c>
      <c r="T24" s="83" cm="1">
        <f t="array" ref="T24">IFERROR((MIN(IF('Matriz de Controles'!$A$8:$A$10000='Matriz de Riesgos'!#REF!,'Matriz de Controles'!$W$8:$W$10000))),0)</f>
        <v>0</v>
      </c>
      <c r="U24" s="83" cm="1">
        <f t="array" ref="U24">IFERROR((MIN(IF('Matriz de Controles'!$A$8:$A$10000='Matriz de Riesgos'!#REF!,'Matriz de Controles'!$Z$8:$Z$10000))),0)</f>
        <v>0</v>
      </c>
      <c r="V24" s="83" t="e" cm="1">
        <f t="array" aca="1" ref="V24" ca="1">_xlfn.IFS(T24=0,0,AND(T24&gt;0%,T24&lt;=20%),20%,AND(T24&gt;20%,T24&lt;=40%),40%,AND(T24&gt;40%,T24&lt;=60%),60%,AND(T24&gt;60%,T24&lt;=80%),80%,AND(T24&gt;80%,T24&lt;=100%),100%)</f>
        <v>#NAME?</v>
      </c>
      <c r="W24" s="83" t="e" cm="1">
        <f t="array" aca="1" ref="W24" ca="1">_xlfn.IFS(U24=0,0,AND(U24&gt;=0%,U24&lt;=20%),20%,AND(U24&gt;20%,U24&lt;=40%),40%,AND(U24&gt;40%,U24&lt;=60%),60%,AND(U24&gt;60%,U24&lt;=80%),80%,AND(76&gt;80%,U24&lt;=100%),100%)</f>
        <v>#NAME?</v>
      </c>
      <c r="X24" s="84" t="e">
        <f t="shared" ca="1" si="5"/>
        <v>#NAME?</v>
      </c>
      <c r="Y24" s="82" cm="1">
        <f t="array" aca="1" ref="Y24" ca="1">IFERROR((_xlfn.IFS(X24=1,"BAJA",X24=2,"BAJA",X24=6,"BAJA",X24=3,"MODERADA",X24=7,"MODERADA",X24=8,"MODERADA",X24=11,"MODERADA",X24=12,"MODERADA",X24=13,"MODERADA",X24=16,"MODERADA",X24=17,"MODERADA",X24=21,"MODERADA",X24=22,"MODERADA",X24=4,"ALTA",X24=9,"ALTA",X24=14,"ALTA",X24=18,"ALTA",X24=19,"ALTA",X24=23,"ALTA",X24=24,"ALTA",X24=5,"EXTREMA",X24=10,"EXTREMA",X24=15,"EXTREMA",X24=20,"EXTREMA",X24=25,"EXTREMA")),0)</f>
        <v>0</v>
      </c>
      <c r="Z24" s="89" cm="1">
        <f t="array" aca="1" ref="Z24" ca="1">IFERROR((_xlfn.IFS(Y24="BAJA","ACEPTAR",Y24="MODERADA","ACEPTAR/REDUCIR(OPCIONAL)",Y24="ALTA","REDUCIR",Y24="EXTREMA","REDUCIR/EVITAR")),0)</f>
        <v>0</v>
      </c>
      <c r="AA24" s="184" t="s">
        <v>129</v>
      </c>
      <c r="AB24" s="260" t="s">
        <v>1069</v>
      </c>
      <c r="AC24" s="260" t="s">
        <v>1069</v>
      </c>
      <c r="AD24" s="260" t="s">
        <v>1068</v>
      </c>
      <c r="AE24" s="260" t="s">
        <v>1068</v>
      </c>
      <c r="AF24" s="260" t="s">
        <v>1068</v>
      </c>
      <c r="AG24" s="260" t="s">
        <v>1069</v>
      </c>
      <c r="AH24" s="274" t="s">
        <v>1163</v>
      </c>
      <c r="AI24" s="275" t="s">
        <v>1169</v>
      </c>
      <c r="AJ24" s="275" t="s">
        <v>1180</v>
      </c>
    </row>
    <row r="25" spans="1:37" s="85" customFormat="1" ht="99" hidden="1" customHeight="1" x14ac:dyDescent="0.2">
      <c r="A25" s="157" t="s">
        <v>80</v>
      </c>
      <c r="B25" s="60" t="str">
        <f>IFERROR((VLOOKUP(A25,'Mapa de Proceso'!$C$12:$G$31,5,0)),0)</f>
        <v>p</v>
      </c>
      <c r="C25" s="60">
        <v>2</v>
      </c>
      <c r="D25" s="153" t="str">
        <f t="shared" si="0"/>
        <v>p2</v>
      </c>
      <c r="E25" s="182" t="s">
        <v>124</v>
      </c>
      <c r="F25" s="182"/>
      <c r="G25" s="182" t="s">
        <v>939</v>
      </c>
      <c r="H25" s="155" t="s">
        <v>909</v>
      </c>
      <c r="I25" s="160" t="s">
        <v>127</v>
      </c>
      <c r="J25" s="182" t="s">
        <v>940</v>
      </c>
      <c r="K25" s="183">
        <v>24</v>
      </c>
      <c r="L25" s="185" t="s">
        <v>296</v>
      </c>
      <c r="M25" s="186" t="s">
        <v>150</v>
      </c>
      <c r="N25" s="80">
        <f t="shared" si="1"/>
        <v>1</v>
      </c>
      <c r="O25" s="80">
        <f t="shared" si="2"/>
        <v>0.4</v>
      </c>
      <c r="P25" s="80" cm="1">
        <f t="array" ref="P25">_xlfn.IFS($K25=0,0,AND($K25&gt;0,$K25&lt;=2),20%,AND($K25&gt;2,$K25&lt;=24),40%,AND($K25&gt;24,$K25&lt;=60),60%,AND($K25&gt;60,$K25&lt;=360),80%,$K25&gt;360,100%)</f>
        <v>0.4</v>
      </c>
      <c r="Q25" s="80">
        <f t="shared" si="3"/>
        <v>1</v>
      </c>
      <c r="R25" s="81">
        <f t="shared" si="4"/>
        <v>10</v>
      </c>
      <c r="S25" s="82" t="str" cm="1">
        <f t="array" ref="S25">IFERROR((_xlfn.IFS(R25=1,"BAJA",R25=2,"BAJA",R25=6,"BAJA",R25=3,"MODERADA",R25=7,"MODERADA",R25=8,"MODERADA",R25=11,"MODERADA",R25=12,"MODERADA",R25=13,"MODERADA",R25=16,"MODERADA",R25=17,"MODERADA",R25=21,"MODERADA",R25=22,"MODERADA",R25=4,"ALTA",R25=9,"ALTA",R25=14,"ALTA",R25=18,"ALTA",R25=19,"ALTA",R25=23,"ALTA",R25=24,"ALTA",R25=5,"EXTREMA",R25=10,"EXTREMA",R25=15,"EXTREMA",R25=20,"EXTREMA",R25=25,"EXTREMA")),0)</f>
        <v>EXTREMA</v>
      </c>
      <c r="T25" s="83" cm="1">
        <f t="array" ref="T25">IFERROR((MIN(IF('Matriz de Controles'!$A$8:$A$10000='Matriz de Riesgos'!#REF!,'Matriz de Controles'!$W$8:$W$10000))),0)</f>
        <v>0</v>
      </c>
      <c r="U25" s="83" cm="1">
        <f t="array" ref="U25">IFERROR((MIN(IF('Matriz de Controles'!$A$8:$A$10000='Matriz de Riesgos'!#REF!,'Matriz de Controles'!$Z$8:$Z$10000))),0)</f>
        <v>0</v>
      </c>
      <c r="V25" s="83" t="e" cm="1">
        <f t="array" aca="1" ref="V25" ca="1">_xlfn.IFS(T25=0,0,AND(T25&gt;0%,T25&lt;=20%),20%,AND(T25&gt;20%,T25&lt;=40%),40%,AND(T25&gt;40%,T25&lt;=60%),60%,AND(T25&gt;60%,T25&lt;=80%),80%,AND(T25&gt;80%,T25&lt;=100%),100%)</f>
        <v>#NAME?</v>
      </c>
      <c r="W25" s="83" t="e" cm="1">
        <f t="array" aca="1" ref="W25" ca="1">_xlfn.IFS(U25=0,0,AND(U25&gt;=0%,U25&lt;=20%),20%,AND(U25&gt;20%,U25&lt;=40%),40%,AND(U25&gt;40%,U25&lt;=60%),60%,AND(U25&gt;60%,U25&lt;=80%),80%,AND(76&gt;80%,U25&lt;=100%),100%)</f>
        <v>#NAME?</v>
      </c>
      <c r="X25" s="84" t="e">
        <f t="shared" ca="1" si="5"/>
        <v>#NAME?</v>
      </c>
      <c r="Y25" s="82" cm="1">
        <f t="array" aca="1" ref="Y25" ca="1">IFERROR((_xlfn.IFS(X25=1,"BAJA",X25=2,"BAJA",X25=6,"BAJA",X25=3,"MODERADA",X25=7,"MODERADA",X25=8,"MODERADA",X25=11,"MODERADA",X25=12,"MODERADA",X25=13,"MODERADA",X25=16,"MODERADA",X25=17,"MODERADA",X25=21,"MODERADA",X25=22,"MODERADA",X25=4,"ALTA",X25=9,"ALTA",X25=14,"ALTA",X25=18,"ALTA",X25=19,"ALTA",X25=23,"ALTA",X25=24,"ALTA",X25=5,"EXTREMA",X25=10,"EXTREMA",X25=15,"EXTREMA",X25=20,"EXTREMA",X25=25,"EXTREMA")),0)</f>
        <v>0</v>
      </c>
      <c r="Z25" s="89" cm="1">
        <f t="array" aca="1" ref="Z25" ca="1">IFERROR((_xlfn.IFS(Y25="BAJA","ACEPTAR",Y25="MODERADA","ACEPTAR/REDUCIR(OPCIONAL)",Y25="ALTA","REDUCIR",Y25="EXTREMA","REDUCIR/EVITAR")),0)</f>
        <v>0</v>
      </c>
      <c r="AA25" s="184" t="s">
        <v>129</v>
      </c>
      <c r="AB25" s="260" t="s">
        <v>1069</v>
      </c>
      <c r="AC25" s="260" t="s">
        <v>1069</v>
      </c>
      <c r="AD25" s="260" t="s">
        <v>1068</v>
      </c>
      <c r="AE25" s="260" t="s">
        <v>1068</v>
      </c>
      <c r="AF25" s="260" t="s">
        <v>1068</v>
      </c>
      <c r="AG25" s="260" t="s">
        <v>1069</v>
      </c>
      <c r="AH25" s="274" t="s">
        <v>1176</v>
      </c>
      <c r="AI25" s="276"/>
      <c r="AJ25" s="276"/>
    </row>
    <row r="26" spans="1:37" s="85" customFormat="1" ht="219.75" customHeight="1" x14ac:dyDescent="0.2">
      <c r="A26" s="263" t="s">
        <v>18</v>
      </c>
      <c r="B26" s="60" t="str">
        <f>IFERROR((VLOOKUP(A26,'Mapa de Proceso'!$C$12:$G$31,5,0)),0)</f>
        <v>a</v>
      </c>
      <c r="C26" s="60">
        <v>1</v>
      </c>
      <c r="D26" s="153" t="str">
        <f t="shared" si="0"/>
        <v>a1</v>
      </c>
      <c r="E26" s="235" t="s">
        <v>124</v>
      </c>
      <c r="F26" s="235"/>
      <c r="G26" s="155" t="s">
        <v>125</v>
      </c>
      <c r="H26" s="155" t="s">
        <v>126</v>
      </c>
      <c r="I26" s="160" t="s">
        <v>127</v>
      </c>
      <c r="J26" s="155" t="s">
        <v>1185</v>
      </c>
      <c r="K26" s="183">
        <v>1</v>
      </c>
      <c r="L26" s="185">
        <v>454263001</v>
      </c>
      <c r="M26" s="186" t="s">
        <v>128</v>
      </c>
      <c r="N26" s="80">
        <f t="shared" si="1"/>
        <v>1</v>
      </c>
      <c r="O26" s="80">
        <f t="shared" si="2"/>
        <v>0.8</v>
      </c>
      <c r="P26" s="80" cm="1">
        <f t="array" ref="P26">_xlfn.IFS($K26=0,0,AND($K26&gt;0,$K26&lt;=2),20%,AND($K26&gt;2,$K26&lt;=24),40%,AND($K26&gt;24,$K26&lt;=60),60%,AND($K26&gt;60,$K26&lt;=360),80%,$K26&gt;360,100%)</f>
        <v>0.2</v>
      </c>
      <c r="Q26" s="80">
        <f t="shared" si="3"/>
        <v>1</v>
      </c>
      <c r="R26" s="81">
        <f t="shared" si="4"/>
        <v>5</v>
      </c>
      <c r="S26" s="82" t="str" cm="1">
        <f t="array" ref="S26">IFERROR((_xlfn.IFS(R26=1,"BAJA",R26=2,"BAJA",R26=6,"BAJA",R26=3,"MODERADA",R26=7,"MODERADA",R26=8,"MODERADA",R26=11,"MODERADA",R26=12,"MODERADA",R26=13,"MODERADA",R26=16,"MODERADA",R26=17,"MODERADA",R26=21,"MODERADA",R26=22,"MODERADA",R26=4,"ALTA",R26=9,"ALTA",R26=14,"ALTA",R26=18,"ALTA",R26=19,"ALTA",R26=23,"ALTA",R26=24,"ALTA",R26=5,"EXTREMA",R26=10,"EXTREMA",R26=15,"EXTREMA",R26=20,"EXTREMA",R26=25,"EXTREMA")),0)</f>
        <v>EXTREMA</v>
      </c>
      <c r="T26" s="83" cm="1">
        <f t="array" ref="T26">IFERROR((MIN(IF('Matriz de Controles'!$A$8:$A$10000='Matriz de Riesgos'!D7,'Matriz de Controles'!$W$8:$W$10000))),0)</f>
        <v>6.399999999999996E-2</v>
      </c>
      <c r="U26" s="83" cm="1">
        <f t="array" aca="1" ref="U26" ca="1">IFERROR((MIN(IF('Matriz de Controles'!$A$8:$A$10000='Matriz de Riesgos'!D7,'Matriz de Controles'!$Z$8:$Z$10000))),0)</f>
        <v>0.8</v>
      </c>
      <c r="V26" s="83" t="e" cm="1">
        <f t="array" aca="1" ref="V26" ca="1">_xlfn.IFS(T26=0,0,AND(T26&gt;0%,T26&lt;=20%),20%,AND(T26&gt;20%,T26&lt;=40%),40%,AND(T26&gt;40%,T26&lt;=60%),60%,AND(T26&gt;60%,T26&lt;=80%),80%,AND(T26&gt;80%,T26&lt;=100%),100%)</f>
        <v>#NAME?</v>
      </c>
      <c r="W26" s="83" t="e" cm="1">
        <f t="array" aca="1" ref="W26" ca="1">_xlfn.IFS(U26=0,0,AND(U26&gt;=0%,U26&lt;=20%),20%,AND(U26&gt;20%,U26&lt;=40%),40%,AND(U26&gt;40%,U26&lt;=60%),60%,AND(U26&gt;60%,U26&lt;=80%),80%,AND(76&gt;80%,U26&lt;=100%),100%)</f>
        <v>#NAME?</v>
      </c>
      <c r="X26" s="84" t="e">
        <f t="shared" ca="1" si="5"/>
        <v>#NAME?</v>
      </c>
      <c r="Y26" s="82" cm="1">
        <f t="array" aca="1" ref="Y26" ca="1">IFERROR((_xlfn.IFS(X26=1,"BAJA",X26=2,"BAJA",X26=6,"BAJA",X26=3,"MODERADA",X26=7,"MODERADA",X26=8,"MODERADA",X26=11,"MODERADA",X26=12,"MODERADA",X26=13,"MODERADA",X26=16,"MODERADA",X26=17,"MODERADA",X26=21,"MODERADA",X26=22,"MODERADA",X26=4,"ALTA",X26=9,"ALTA",X26=14,"ALTA",X26=18,"ALTA",X26=19,"ALTA",X26=23,"ALTA",X26=24,"ALTA",X26=5,"EXTREMA",X26=10,"EXTREMA",X26=15,"EXTREMA",X26=20,"EXTREMA",X26=25,"EXTREMA")),0)</f>
        <v>0</v>
      </c>
      <c r="Z26" s="89" cm="1">
        <f t="array" aca="1" ref="Z26" ca="1">IFERROR((_xlfn.IFS(Y26="BAJA","ACEPTAR",Y26="MODERADA","ACEPTAR/REDUCIR(OPCIONAL)",Y26="ALTA","REDUCIR",Y26="EXTREMA","REDUCIR/EVITAR")),0)</f>
        <v>0</v>
      </c>
      <c r="AA26" s="184" t="s">
        <v>129</v>
      </c>
      <c r="AB26" s="261" t="s">
        <v>1069</v>
      </c>
      <c r="AC26" s="261" t="s">
        <v>1069</v>
      </c>
      <c r="AD26" s="261" t="s">
        <v>1069</v>
      </c>
      <c r="AE26" s="261" t="s">
        <v>1068</v>
      </c>
      <c r="AF26" s="261" t="s">
        <v>1068</v>
      </c>
      <c r="AG26" s="271" t="s">
        <v>1068</v>
      </c>
      <c r="AH26" s="270" t="s">
        <v>1139</v>
      </c>
      <c r="AI26" s="275" t="s">
        <v>1140</v>
      </c>
      <c r="AJ26" s="275"/>
      <c r="AK26" s="262" t="s">
        <v>1173</v>
      </c>
    </row>
    <row r="27" spans="1:37" s="85" customFormat="1" ht="99" hidden="1" customHeight="1" x14ac:dyDescent="0.2">
      <c r="A27" s="263" t="s">
        <v>18</v>
      </c>
      <c r="B27" s="60" t="str">
        <f>IFERROR((VLOOKUP(A27,'Mapa de Proceso'!$C$12:$G$31,5,0)),0)</f>
        <v>a</v>
      </c>
      <c r="C27" s="60">
        <v>2</v>
      </c>
      <c r="D27" s="153" t="str">
        <f t="shared" si="0"/>
        <v>a2</v>
      </c>
      <c r="E27" s="235" t="s">
        <v>124</v>
      </c>
      <c r="F27" s="235"/>
      <c r="G27" s="155" t="s">
        <v>130</v>
      </c>
      <c r="H27" s="155" t="s">
        <v>131</v>
      </c>
      <c r="I27" s="160" t="s">
        <v>127</v>
      </c>
      <c r="J27" s="155" t="s">
        <v>132</v>
      </c>
      <c r="K27" s="183">
        <v>12</v>
      </c>
      <c r="L27" s="185">
        <v>454263001</v>
      </c>
      <c r="M27" s="186" t="s">
        <v>128</v>
      </c>
      <c r="N27" s="80">
        <f t="shared" si="1"/>
        <v>1</v>
      </c>
      <c r="O27" s="80">
        <f t="shared" si="2"/>
        <v>0.8</v>
      </c>
      <c r="P27" s="80" cm="1">
        <f t="array" ref="P27">_xlfn.IFS($K27=0,0,AND($K27&gt;0,$K27&lt;=2),20%,AND($K27&gt;2,$K27&lt;=24),40%,AND($K27&gt;24,$K27&lt;=60),60%,AND($K27&gt;60,$K27&lt;=360),80%,$K27&gt;360,100%)</f>
        <v>0.4</v>
      </c>
      <c r="Q27" s="80">
        <f t="shared" si="3"/>
        <v>1</v>
      </c>
      <c r="R27" s="81">
        <f t="shared" si="4"/>
        <v>10</v>
      </c>
      <c r="S27" s="82" t="str" cm="1">
        <f t="array" ref="S27">IFERROR((_xlfn.IFS(R27=1,"BAJA",R27=2,"BAJA",R27=6,"BAJA",R27=3,"MODERADA",R27=7,"MODERADA",R27=8,"MODERADA",R27=11,"MODERADA",R27=12,"MODERADA",R27=13,"MODERADA",R27=16,"MODERADA",R27=17,"MODERADA",R27=21,"MODERADA",R27=22,"MODERADA",R27=4,"ALTA",R27=9,"ALTA",R27=14,"ALTA",R27=18,"ALTA",R27=19,"ALTA",R27=23,"ALTA",R27=24,"ALTA",R27=5,"EXTREMA",R27=10,"EXTREMA",R27=15,"EXTREMA",R27=20,"EXTREMA",R27=25,"EXTREMA")),0)</f>
        <v>EXTREMA</v>
      </c>
      <c r="T27" s="83" cm="1">
        <f t="array" ref="T27">IFERROR((MIN(IF('Matriz de Controles'!$A$8:$A$10000='Matriz de Riesgos'!D8,'Matriz de Controles'!$W$8:$W$10000))),0)</f>
        <v>6.399999999999996E-2</v>
      </c>
      <c r="U27" s="83" cm="1">
        <f t="array" aca="1" ref="U27" ca="1">IFERROR((MIN(IF('Matriz de Controles'!$A$8:$A$10000='Matriz de Riesgos'!D8,'Matriz de Controles'!$Z$8:$Z$10000))),0)</f>
        <v>0.8</v>
      </c>
      <c r="V27" s="83" t="e" cm="1">
        <f t="array" aca="1" ref="V27" ca="1">_xlfn.IFS(T27=0,0,AND(T27&gt;0%,T27&lt;=20%),20%,AND(T27&gt;20%,T27&lt;=40%),40%,AND(T27&gt;40%,T27&lt;=60%),60%,AND(T27&gt;60%,T27&lt;=80%),80%,AND(T27&gt;80%,T27&lt;=100%),100%)</f>
        <v>#NAME?</v>
      </c>
      <c r="W27" s="83" t="e" cm="1">
        <f t="array" aca="1" ref="W27" ca="1">_xlfn.IFS(U27=0,0,AND(U27&gt;=0%,U27&lt;=20%),20%,AND(U27&gt;20%,U27&lt;=40%),40%,AND(U27&gt;40%,U27&lt;=60%),60%,AND(U27&gt;60%,U27&lt;=80%),80%,AND(76&gt;80%,U27&lt;=100%),100%)</f>
        <v>#NAME?</v>
      </c>
      <c r="X27" s="84" t="e">
        <f t="shared" ca="1" si="5"/>
        <v>#NAME?</v>
      </c>
      <c r="Y27" s="82" cm="1">
        <f t="array" aca="1" ref="Y27" ca="1">IFERROR((_xlfn.IFS(X27=1,"BAJA",X27=2,"BAJA",X27=6,"BAJA",X27=3,"MODERADA",X27=7,"MODERADA",X27=8,"MODERADA",X27=11,"MODERADA",X27=12,"MODERADA",X27=13,"MODERADA",X27=16,"MODERADA",X27=17,"MODERADA",X27=21,"MODERADA",X27=22,"MODERADA",X27=4,"ALTA",X27=9,"ALTA",X27=14,"ALTA",X27=18,"ALTA",X27=19,"ALTA",X27=23,"ALTA",X27=24,"ALTA",X27=5,"EXTREMA",X27=10,"EXTREMA",X27=15,"EXTREMA",X27=20,"EXTREMA",X27=25,"EXTREMA")),0)</f>
        <v>0</v>
      </c>
      <c r="Z27" s="89" cm="1">
        <f t="array" aca="1" ref="Z27" ca="1">IFERROR((_xlfn.IFS(Y27="BAJA","ACEPTAR",Y27="MODERADA","ACEPTAR/REDUCIR(OPCIONAL)",Y27="ALTA","REDUCIR",Y27="EXTREMA","REDUCIR/EVITAR")),0)</f>
        <v>0</v>
      </c>
      <c r="AA27" s="184" t="s">
        <v>129</v>
      </c>
      <c r="AB27" s="261" t="s">
        <v>1068</v>
      </c>
      <c r="AC27" s="261" t="s">
        <v>1069</v>
      </c>
      <c r="AD27" s="261" t="s">
        <v>1069</v>
      </c>
      <c r="AE27" s="261" t="s">
        <v>1068</v>
      </c>
      <c r="AF27" s="261" t="s">
        <v>1068</v>
      </c>
      <c r="AG27" s="271" t="s">
        <v>1069</v>
      </c>
      <c r="AH27" s="270" t="s">
        <v>1141</v>
      </c>
      <c r="AI27" s="276"/>
      <c r="AJ27" s="276"/>
    </row>
    <row r="28" spans="1:37" s="85" customFormat="1" ht="99" hidden="1" customHeight="1" x14ac:dyDescent="0.2">
      <c r="A28" s="263" t="s">
        <v>18</v>
      </c>
      <c r="B28" s="60" t="str">
        <f>IFERROR((VLOOKUP(A28,'Mapa de Proceso'!$C$12:$G$31,5,0)),0)</f>
        <v>a</v>
      </c>
      <c r="C28" s="60">
        <v>3</v>
      </c>
      <c r="D28" s="153" t="str">
        <f t="shared" si="0"/>
        <v>a3</v>
      </c>
      <c r="E28" s="235" t="s">
        <v>133</v>
      </c>
      <c r="F28" s="235"/>
      <c r="G28" s="155" t="s">
        <v>134</v>
      </c>
      <c r="H28" s="155" t="s">
        <v>135</v>
      </c>
      <c r="I28" s="160" t="s">
        <v>136</v>
      </c>
      <c r="J28" s="155" t="s">
        <v>137</v>
      </c>
      <c r="K28" s="183">
        <v>360</v>
      </c>
      <c r="L28" s="185">
        <v>0</v>
      </c>
      <c r="M28" s="186" t="s">
        <v>128</v>
      </c>
      <c r="N28" s="80">
        <f t="shared" si="1"/>
        <v>0</v>
      </c>
      <c r="O28" s="80">
        <f t="shared" si="2"/>
        <v>0.8</v>
      </c>
      <c r="P28" s="80" cm="1">
        <f t="array" ref="P28">_xlfn.IFS($K28=0,0,AND($K28&gt;0,$K28&lt;=2),20%,AND($K28&gt;2,$K28&lt;=24),40%,AND($K28&gt;24,$K28&lt;=60),60%,AND($K28&gt;60,$K28&lt;=360),80%,$K28&gt;360,100%)</f>
        <v>0.8</v>
      </c>
      <c r="Q28" s="80">
        <f t="shared" si="3"/>
        <v>0.8</v>
      </c>
      <c r="R28" s="81">
        <f t="shared" si="4"/>
        <v>19</v>
      </c>
      <c r="S28" s="82" t="str" cm="1">
        <f t="array" ref="S28">IFERROR((_xlfn.IFS(R28=1,"BAJA",R28=2,"BAJA",R28=6,"BAJA",R28=3,"MODERADA",R28=7,"MODERADA",R28=8,"MODERADA",R28=11,"MODERADA",R28=12,"MODERADA",R28=13,"MODERADA",R28=16,"MODERADA",R28=17,"MODERADA",R28=21,"MODERADA",R28=22,"MODERADA",R28=4,"ALTA",R28=9,"ALTA",R28=14,"ALTA",R28=18,"ALTA",R28=19,"ALTA",R28=23,"ALTA",R28=24,"ALTA",R28=5,"EXTREMA",R28=10,"EXTREMA",R28=15,"EXTREMA",R28=20,"EXTREMA",R28=25,"EXTREMA")),0)</f>
        <v>ALTA</v>
      </c>
      <c r="T28" s="83" cm="1">
        <f t="array" ref="T28">IFERROR((MIN(IF('Matriz de Controles'!$A$8:$A$10000='Matriz de Riesgos'!D9,'Matriz de Controles'!$W$8:$W$10000))),0)</f>
        <v>0.27500000000000002</v>
      </c>
      <c r="U28" s="83" cm="1">
        <f t="array" aca="1" ref="U28" ca="1">IFERROR((MIN(IF('Matriz de Controles'!$A$8:$A$10000='Matriz de Riesgos'!D9,'Matriz de Controles'!$Z$8:$Z$10000))),0)</f>
        <v>0.2</v>
      </c>
      <c r="V28" s="83" t="e" cm="1">
        <f t="array" aca="1" ref="V28" ca="1">_xlfn.IFS(T28=0,0,AND(T28&gt;0%,T28&lt;=20%),20%,AND(T28&gt;20%,T28&lt;=40%),40%,AND(T28&gt;40%,T28&lt;=60%),60%,AND(T28&gt;60%,T28&lt;=80%),80%,AND(T28&gt;80%,T28&lt;=100%),100%)</f>
        <v>#NAME?</v>
      </c>
      <c r="W28" s="83" t="e" cm="1">
        <f t="array" aca="1" ref="W28" ca="1">_xlfn.IFS(U28=0,0,AND(U28&gt;=0%,U28&lt;=20%),20%,AND(U28&gt;20%,U28&lt;=40%),40%,AND(U28&gt;40%,U28&lt;=60%),60%,AND(U28&gt;60%,U28&lt;=80%),80%,AND(76&gt;80%,U28&lt;=100%),100%)</f>
        <v>#NAME?</v>
      </c>
      <c r="X28" s="84" t="e">
        <f t="shared" ca="1" si="5"/>
        <v>#NAME?</v>
      </c>
      <c r="Y28" s="82" cm="1">
        <f t="array" aca="1" ref="Y28" ca="1">IFERROR((_xlfn.IFS(X28=1,"BAJA",X28=2,"BAJA",X28=6,"BAJA",X28=3,"MODERADA",X28=7,"MODERADA",X28=8,"MODERADA",X28=11,"MODERADA",X28=12,"MODERADA",X28=13,"MODERADA",X28=16,"MODERADA",X28=17,"MODERADA",X28=21,"MODERADA",X28=22,"MODERADA",X28=4,"ALTA",X28=9,"ALTA",X28=14,"ALTA",X28=18,"ALTA",X28=19,"ALTA",X28=23,"ALTA",X28=24,"ALTA",X28=5,"EXTREMA",X28=10,"EXTREMA",X28=15,"EXTREMA",X28=20,"EXTREMA",X28=25,"EXTREMA")),0)</f>
        <v>0</v>
      </c>
      <c r="Z28" s="89" cm="1">
        <f t="array" aca="1" ref="Z28" ca="1">IFERROR((_xlfn.IFS(Y28="BAJA","ACEPTAR",Y28="MODERADA","ACEPTAR/REDUCIR(OPCIONAL)",Y28="ALTA","REDUCIR",Y28="EXTREMA","REDUCIR/EVITAR")),0)</f>
        <v>0</v>
      </c>
      <c r="AA28" s="184" t="s">
        <v>129</v>
      </c>
      <c r="AB28" s="261" t="s">
        <v>1068</v>
      </c>
      <c r="AC28" s="261" t="s">
        <v>1069</v>
      </c>
      <c r="AD28" s="261" t="s">
        <v>1069</v>
      </c>
      <c r="AE28" s="261" t="s">
        <v>1068</v>
      </c>
      <c r="AF28" s="261" t="s">
        <v>1068</v>
      </c>
      <c r="AG28" s="271" t="s">
        <v>1069</v>
      </c>
      <c r="AH28" s="270" t="s">
        <v>1167</v>
      </c>
      <c r="AI28" s="276"/>
      <c r="AJ28" s="276"/>
    </row>
    <row r="29" spans="1:37" s="85" customFormat="1" ht="231" hidden="1" customHeight="1" x14ac:dyDescent="0.2">
      <c r="A29" s="263" t="s">
        <v>26</v>
      </c>
      <c r="B29" s="60" t="str">
        <f>IFERROR((VLOOKUP(A29,'Mapa de Proceso'!$C$12:$G$31,5,0)),0)</f>
        <v>c</v>
      </c>
      <c r="C29" s="60">
        <v>1</v>
      </c>
      <c r="D29" s="153" t="str">
        <f t="shared" si="0"/>
        <v>c1</v>
      </c>
      <c r="E29" s="235" t="s">
        <v>133</v>
      </c>
      <c r="F29" s="235"/>
      <c r="G29" s="158" t="s">
        <v>147</v>
      </c>
      <c r="H29" s="155" t="s">
        <v>148</v>
      </c>
      <c r="I29" s="160" t="s">
        <v>127</v>
      </c>
      <c r="J29" s="155" t="s">
        <v>149</v>
      </c>
      <c r="K29" s="183">
        <v>360</v>
      </c>
      <c r="L29" s="185">
        <v>0</v>
      </c>
      <c r="M29" s="186" t="s">
        <v>150</v>
      </c>
      <c r="N29" s="80">
        <f t="shared" si="1"/>
        <v>0</v>
      </c>
      <c r="O29" s="80">
        <f t="shared" si="2"/>
        <v>0.4</v>
      </c>
      <c r="P29" s="80" cm="1">
        <f t="array" ref="P29">_xlfn.IFS($K29=0,0,AND($K29&gt;0,$K29&lt;=2),20%,AND($K29&gt;2,$K29&lt;=24),40%,AND($K29&gt;24,$K29&lt;=60),60%,AND($K29&gt;60,$K29&lt;=360),80%,$K29&gt;360,100%)</f>
        <v>0.8</v>
      </c>
      <c r="Q29" s="80">
        <f t="shared" si="3"/>
        <v>0.4</v>
      </c>
      <c r="R29" s="81">
        <f t="shared" si="4"/>
        <v>17</v>
      </c>
      <c r="S29" s="82" t="str" cm="1">
        <f t="array" ref="S29">IFERROR((_xlfn.IFS(R29=1,"BAJA",R29=2,"BAJA",R29=6,"BAJA",R29=3,"MODERADA",R29=7,"MODERADA",R29=8,"MODERADA",R29=11,"MODERADA",R29=12,"MODERADA",R29=13,"MODERADA",R29=16,"MODERADA",R29=17,"MODERADA",R29=21,"MODERADA",R29=22,"MODERADA",R29=4,"ALTA",R29=9,"ALTA",R29=14,"ALTA",R29=18,"ALTA",R29=19,"ALTA",R29=23,"ALTA",R29=24,"ALTA",R29=5,"EXTREMA",R29=10,"EXTREMA",R29=15,"EXTREMA",R29=20,"EXTREMA",R29=25,"EXTREMA")),0)</f>
        <v>MODERADA</v>
      </c>
      <c r="T29" s="83" cm="1">
        <f t="array" ref="T29">IFERROR((MIN(IF('Matriz de Controles'!$A$8:$A$10000='Matriz de Riesgos'!D13,'Matriz de Controles'!$W$8:$W$10000))),0)</f>
        <v>0.33799999999999997</v>
      </c>
      <c r="U29" s="83" cm="1">
        <f t="array" aca="1" ref="U29" ca="1">IFERROR((MIN(IF('Matriz de Controles'!$A$8:$A$10000='Matriz de Riesgos'!D13,'Matriz de Controles'!$Z$8:$Z$10000))),0)</f>
        <v>0.4</v>
      </c>
      <c r="V29" s="83" t="e" cm="1">
        <f t="array" aca="1" ref="V29" ca="1">_xlfn.IFS(T29=0,0,AND(T29&gt;0%,T29&lt;=20%),20%,AND(T29&gt;20%,T29&lt;=40%),40%,AND(T29&gt;40%,T29&lt;=60%),60%,AND(T29&gt;60%,T29&lt;=80%),80%,AND(T29&gt;80%,T29&lt;=100%),100%)</f>
        <v>#NAME?</v>
      </c>
      <c r="W29" s="83" t="e" cm="1">
        <f t="array" aca="1" ref="W29" ca="1">_xlfn.IFS(U29=0,0,AND(U29&gt;=0%,U29&lt;=20%),20%,AND(U29&gt;20%,U29&lt;=40%),40%,AND(U29&gt;40%,U29&lt;=60%),60%,AND(U29&gt;60%,U29&lt;=80%),80%,AND(76&gt;80%,U29&lt;=100%),100%)</f>
        <v>#NAME?</v>
      </c>
      <c r="X29" s="84" t="e">
        <f t="shared" ca="1" si="5"/>
        <v>#NAME?</v>
      </c>
      <c r="Y29" s="82" cm="1">
        <f t="array" aca="1" ref="Y29" ca="1">IFERROR((_xlfn.IFS(X29=1,"BAJA",X29=2,"BAJA",X29=6,"BAJA",X29=3,"MODERADA",X29=7,"MODERADA",X29=8,"MODERADA",X29=11,"MODERADA",X29=12,"MODERADA",X29=13,"MODERADA",X29=16,"MODERADA",X29=17,"MODERADA",X29=21,"MODERADA",X29=22,"MODERADA",X29=4,"ALTA",X29=9,"ALTA",X29=14,"ALTA",X29=18,"ALTA",X29=19,"ALTA",X29=23,"ALTA",X29=24,"ALTA",X29=5,"EXTREMA",X29=10,"EXTREMA",X29=15,"EXTREMA",X29=20,"EXTREMA",X29=25,"EXTREMA")),0)</f>
        <v>0</v>
      </c>
      <c r="Z29" s="89" cm="1">
        <f t="array" aca="1" ref="Z29" ca="1">IFERROR((_xlfn.IFS(Y29="BAJA","ACEPTAR",Y29="MODERADA","ACEPTAR/REDUCIR(OPCIONAL)",Y29="ALTA","REDUCIR",Y29="EXTREMA","REDUCIR/EVITAR")),0)</f>
        <v>0</v>
      </c>
      <c r="AA29" s="184" t="s">
        <v>146</v>
      </c>
      <c r="AB29" s="261" t="s">
        <v>1069</v>
      </c>
      <c r="AC29" s="261" t="s">
        <v>1069</v>
      </c>
      <c r="AD29" s="261" t="s">
        <v>1069</v>
      </c>
      <c r="AE29" s="261" t="s">
        <v>1068</v>
      </c>
      <c r="AF29" s="261" t="s">
        <v>1068</v>
      </c>
      <c r="AG29" s="271" t="s">
        <v>1069</v>
      </c>
      <c r="AH29" s="270" t="s">
        <v>1078</v>
      </c>
      <c r="AI29" s="275" t="s">
        <v>1079</v>
      </c>
      <c r="AJ29" s="277" t="s">
        <v>1170</v>
      </c>
    </row>
    <row r="30" spans="1:37" s="85" customFormat="1" ht="66" hidden="1" customHeight="1" x14ac:dyDescent="0.2">
      <c r="A30" s="263" t="s">
        <v>26</v>
      </c>
      <c r="B30" s="60" t="str">
        <f>IFERROR((VLOOKUP(A30,'Mapa de Proceso'!$C$12:$G$31,5,0)),0)</f>
        <v>c</v>
      </c>
      <c r="C30" s="60">
        <v>2</v>
      </c>
      <c r="D30" s="153" t="str">
        <f t="shared" si="0"/>
        <v>c2</v>
      </c>
      <c r="E30" s="235" t="s">
        <v>133</v>
      </c>
      <c r="F30" s="235"/>
      <c r="G30" s="158" t="s">
        <v>151</v>
      </c>
      <c r="H30" s="155" t="s">
        <v>152</v>
      </c>
      <c r="I30" s="160" t="s">
        <v>127</v>
      </c>
      <c r="J30" s="155" t="s">
        <v>153</v>
      </c>
      <c r="K30" s="183">
        <v>360</v>
      </c>
      <c r="L30" s="185">
        <v>0</v>
      </c>
      <c r="M30" s="186" t="s">
        <v>128</v>
      </c>
      <c r="N30" s="80">
        <f t="shared" si="1"/>
        <v>0</v>
      </c>
      <c r="O30" s="80">
        <f t="shared" si="2"/>
        <v>0.8</v>
      </c>
      <c r="P30" s="80" cm="1">
        <f t="array" ref="P30">_xlfn.IFS($K30=0,0,AND($K30&gt;0,$K30&lt;=2),20%,AND($K30&gt;2,$K30&lt;=24),40%,AND($K30&gt;24,$K30&lt;=60),60%,AND($K30&gt;60,$K30&lt;=360),80%,$K30&gt;360,100%)</f>
        <v>0.8</v>
      </c>
      <c r="Q30" s="80">
        <f t="shared" si="3"/>
        <v>0.8</v>
      </c>
      <c r="R30" s="81">
        <f t="shared" si="4"/>
        <v>19</v>
      </c>
      <c r="S30" s="82" t="str" cm="1">
        <f t="array" ref="S30">IFERROR((_xlfn.IFS(R30=1,"BAJA",R30=2,"BAJA",R30=6,"BAJA",R30=3,"MODERADA",R30=7,"MODERADA",R30=8,"MODERADA",R30=11,"MODERADA",R30=12,"MODERADA",R30=13,"MODERADA",R30=16,"MODERADA",R30=17,"MODERADA",R30=21,"MODERADA",R30=22,"MODERADA",R30=4,"ALTA",R30=9,"ALTA",R30=14,"ALTA",R30=18,"ALTA",R30=19,"ALTA",R30=23,"ALTA",R30=24,"ALTA",R30=5,"EXTREMA",R30=10,"EXTREMA",R30=15,"EXTREMA",R30=20,"EXTREMA",R30=25,"EXTREMA")),0)</f>
        <v>ALTA</v>
      </c>
      <c r="T30" s="83" cm="1">
        <f t="array" ref="T30">IFERROR((MIN(IF('Matriz de Controles'!$A$8:$A$10000='Matriz de Riesgos'!D14,'Matriz de Controles'!$W$8:$W$10000))),0)</f>
        <v>6.5218999999999971E-2</v>
      </c>
      <c r="U30" s="83" cm="1">
        <f t="array" aca="1" ref="U30" ca="1">IFERROR((MIN(IF('Matriz de Controles'!$A$8:$A$10000='Matriz de Riesgos'!D14,'Matriz de Controles'!$Z$8:$Z$10000))),0)</f>
        <v>1</v>
      </c>
      <c r="V30" s="83" t="e" cm="1">
        <f t="array" aca="1" ref="V30" ca="1">_xlfn.IFS(T30=0,0,AND(T30&gt;0%,T30&lt;=20%),20%,AND(T30&gt;20%,T30&lt;=40%),40%,AND(T30&gt;40%,T30&lt;=60%),60%,AND(T30&gt;60%,T30&lt;=80%),80%,AND(T30&gt;80%,T30&lt;=100%),100%)</f>
        <v>#NAME?</v>
      </c>
      <c r="W30" s="83" t="e" cm="1">
        <f t="array" aca="1" ref="W30" ca="1">_xlfn.IFS(U30=0,0,AND(U30&gt;=0%,U30&lt;=20%),20%,AND(U30&gt;20%,U30&lt;=40%),40%,AND(U30&gt;40%,U30&lt;=60%),60%,AND(U30&gt;60%,U30&lt;=80%),80%,AND(76&gt;80%,U30&lt;=100%),100%)</f>
        <v>#NAME?</v>
      </c>
      <c r="X30" s="84" t="e">
        <f t="shared" ca="1" si="5"/>
        <v>#NAME?</v>
      </c>
      <c r="Y30" s="82" cm="1">
        <f t="array" aca="1" ref="Y30" ca="1">IFERROR((_xlfn.IFS(X30=1,"BAJA",X30=2,"BAJA",X30=6,"BAJA",X30=3,"MODERADA",X30=7,"MODERADA",X30=8,"MODERADA",X30=11,"MODERADA",X30=12,"MODERADA",X30=13,"MODERADA",X30=16,"MODERADA",X30=17,"MODERADA",X30=21,"MODERADA",X30=22,"MODERADA",X30=4,"ALTA",X30=9,"ALTA",X30=14,"ALTA",X30=18,"ALTA",X30=19,"ALTA",X30=23,"ALTA",X30=24,"ALTA",X30=5,"EXTREMA",X30=10,"EXTREMA",X30=15,"EXTREMA",X30=20,"EXTREMA",X30=25,"EXTREMA")),0)</f>
        <v>0</v>
      </c>
      <c r="Z30" s="89" cm="1">
        <f t="array" aca="1" ref="Z30" ca="1">IFERROR((_xlfn.IFS(Y30="BAJA","ACEPTAR",Y30="MODERADA","ACEPTAR/REDUCIR(OPCIONAL)",Y30="ALTA","REDUCIR",Y30="EXTREMA","REDUCIR/EVITAR")),0)</f>
        <v>0</v>
      </c>
      <c r="AA30" s="184" t="s">
        <v>129</v>
      </c>
      <c r="AB30" s="261" t="s">
        <v>1069</v>
      </c>
      <c r="AC30" s="261" t="s">
        <v>1069</v>
      </c>
      <c r="AD30" s="261" t="s">
        <v>1069</v>
      </c>
      <c r="AE30" s="261" t="s">
        <v>1068</v>
      </c>
      <c r="AF30" s="261" t="s">
        <v>1068</v>
      </c>
      <c r="AG30" s="271" t="s">
        <v>1069</v>
      </c>
      <c r="AH30" s="270" t="s">
        <v>1080</v>
      </c>
      <c r="AI30" s="276"/>
      <c r="AJ30" s="275" t="s">
        <v>1073</v>
      </c>
    </row>
    <row r="31" spans="1:37" s="85" customFormat="1" ht="181.5" hidden="1" customHeight="1" x14ac:dyDescent="0.2">
      <c r="A31" s="263" t="s">
        <v>26</v>
      </c>
      <c r="B31" s="60" t="str">
        <f>IFERROR((VLOOKUP(A31,'Mapa de Proceso'!$C$12:$G$31,5,0)),0)</f>
        <v>c</v>
      </c>
      <c r="C31" s="60">
        <v>3</v>
      </c>
      <c r="D31" s="153" t="str">
        <f t="shared" si="0"/>
        <v>c3</v>
      </c>
      <c r="E31" s="235" t="s">
        <v>133</v>
      </c>
      <c r="F31" s="235"/>
      <c r="G31" s="155" t="s">
        <v>154</v>
      </c>
      <c r="H31" s="155" t="s">
        <v>155</v>
      </c>
      <c r="I31" s="160" t="s">
        <v>127</v>
      </c>
      <c r="J31" s="155" t="s">
        <v>156</v>
      </c>
      <c r="K31" s="183">
        <v>360</v>
      </c>
      <c r="L31" s="185">
        <v>0</v>
      </c>
      <c r="M31" s="186" t="s">
        <v>150</v>
      </c>
      <c r="N31" s="80">
        <f t="shared" si="1"/>
        <v>0</v>
      </c>
      <c r="O31" s="80">
        <f t="shared" si="2"/>
        <v>0.4</v>
      </c>
      <c r="P31" s="80" cm="1">
        <f t="array" ref="P31">_xlfn.IFS($K31=0,0,AND($K31&gt;0,$K31&lt;=2),20%,AND($K31&gt;2,$K31&lt;=24),40%,AND($K31&gt;24,$K31&lt;=60),60%,AND($K31&gt;60,$K31&lt;=360),80%,$K31&gt;360,100%)</f>
        <v>0.8</v>
      </c>
      <c r="Q31" s="80">
        <f t="shared" si="3"/>
        <v>0.4</v>
      </c>
      <c r="R31" s="81">
        <f t="shared" si="4"/>
        <v>17</v>
      </c>
      <c r="S31" s="82" t="str" cm="1">
        <f t="array" ref="S31">IFERROR((_xlfn.IFS(R31=1,"BAJA",R31=2,"BAJA",R31=6,"BAJA",R31=3,"MODERADA",R31=7,"MODERADA",R31=8,"MODERADA",R31=11,"MODERADA",R31=12,"MODERADA",R31=13,"MODERADA",R31=16,"MODERADA",R31=17,"MODERADA",R31=21,"MODERADA",R31=22,"MODERADA",R31=4,"ALTA",R31=9,"ALTA",R31=14,"ALTA",R31=18,"ALTA",R31=19,"ALTA",R31=23,"ALTA",R31=24,"ALTA",R31=5,"EXTREMA",R31=10,"EXTREMA",R31=15,"EXTREMA",R31=20,"EXTREMA",R31=25,"EXTREMA")),0)</f>
        <v>MODERADA</v>
      </c>
      <c r="T31" s="83" cm="1">
        <f t="array" ref="T31">IFERROR((MIN(IF('Matriz de Controles'!$A$8:$A$10000='Matriz de Riesgos'!D15,'Matriz de Controles'!$W$8:$W$10000))),0)</f>
        <v>0.15104374999999995</v>
      </c>
      <c r="U31" s="83" cm="1">
        <f t="array" aca="1" ref="U31" ca="1">IFERROR((MIN(IF('Matriz de Controles'!$A$8:$A$10000='Matriz de Riesgos'!D15,'Matriz de Controles'!$Z$8:$Z$10000))),0)</f>
        <v>1</v>
      </c>
      <c r="V31" s="83" t="e" cm="1">
        <f t="array" aca="1" ref="V31" ca="1">_xlfn.IFS(T31=0,0,AND(T31&gt;0%,T31&lt;=20%),20%,AND(T31&gt;20%,T31&lt;=40%),40%,AND(T31&gt;40%,T31&lt;=60%),60%,AND(T31&gt;60%,T31&lt;=80%),80%,AND(T31&gt;80%,T31&lt;=100%),100%)</f>
        <v>#NAME?</v>
      </c>
      <c r="W31" s="83" t="e" cm="1">
        <f t="array" aca="1" ref="W31" ca="1">_xlfn.IFS(U31=0,0,AND(U31&gt;=0%,U31&lt;=20%),20%,AND(U31&gt;20%,U31&lt;=40%),40%,AND(U31&gt;40%,U31&lt;=60%),60%,AND(U31&gt;60%,U31&lt;=80%),80%,AND(76&gt;80%,U31&lt;=100%),100%)</f>
        <v>#NAME?</v>
      </c>
      <c r="X31" s="84" t="e">
        <f t="shared" ca="1" si="5"/>
        <v>#NAME?</v>
      </c>
      <c r="Y31" s="82" cm="1">
        <f t="array" aca="1" ref="Y31" ca="1">IFERROR((_xlfn.IFS(X31=1,"BAJA",X31=2,"BAJA",X31=6,"BAJA",X31=3,"MODERADA",X31=7,"MODERADA",X31=8,"MODERADA",X31=11,"MODERADA",X31=12,"MODERADA",X31=13,"MODERADA",X31=16,"MODERADA",X31=17,"MODERADA",X31=21,"MODERADA",X31=22,"MODERADA",X31=4,"ALTA",X31=9,"ALTA",X31=14,"ALTA",X31=18,"ALTA",X31=19,"ALTA",X31=23,"ALTA",X31=24,"ALTA",X31=5,"EXTREMA",X31=10,"EXTREMA",X31=15,"EXTREMA",X31=20,"EXTREMA",X31=25,"EXTREMA")),0)</f>
        <v>0</v>
      </c>
      <c r="Z31" s="89" cm="1">
        <f t="array" aca="1" ref="Z31" ca="1">IFERROR((_xlfn.IFS(Y31="BAJA","ACEPTAR",Y31="MODERADA","ACEPTAR/REDUCIR(OPCIONAL)",Y31="ALTA","REDUCIR",Y31="EXTREMA","REDUCIR/EVITAR")),0)</f>
        <v>0</v>
      </c>
      <c r="AA31" s="184" t="s">
        <v>129</v>
      </c>
      <c r="AB31" s="261" t="s">
        <v>1069</v>
      </c>
      <c r="AC31" s="261" t="s">
        <v>1069</v>
      </c>
      <c r="AD31" s="261" t="s">
        <v>1069</v>
      </c>
      <c r="AE31" s="261" t="s">
        <v>1068</v>
      </c>
      <c r="AF31" s="261" t="s">
        <v>1068</v>
      </c>
      <c r="AG31" s="271" t="s">
        <v>1069</v>
      </c>
      <c r="AH31" s="270" t="s">
        <v>1081</v>
      </c>
      <c r="AI31" s="276"/>
      <c r="AJ31" s="276"/>
    </row>
    <row r="32" spans="1:37" s="85" customFormat="1" ht="249" customHeight="1" x14ac:dyDescent="0.2">
      <c r="A32" s="263" t="s">
        <v>51</v>
      </c>
      <c r="B32" s="60" t="str">
        <f>IFERROR((VLOOKUP(A32,'Mapa de Proceso'!$C$12:$G$31,5,0)),0)</f>
        <v>i</v>
      </c>
      <c r="C32" s="60">
        <v>1</v>
      </c>
      <c r="D32" s="153" t="str">
        <f t="shared" si="0"/>
        <v>i1</v>
      </c>
      <c r="E32" s="235" t="s">
        <v>133</v>
      </c>
      <c r="F32" s="235"/>
      <c r="G32" s="155" t="s">
        <v>496</v>
      </c>
      <c r="H32" s="155" t="s">
        <v>1086</v>
      </c>
      <c r="I32" s="160" t="s">
        <v>127</v>
      </c>
      <c r="J32" s="155" t="s">
        <v>1087</v>
      </c>
      <c r="K32" s="183">
        <v>50</v>
      </c>
      <c r="L32" s="183">
        <v>0</v>
      </c>
      <c r="M32" s="218" t="s">
        <v>128</v>
      </c>
      <c r="N32" s="80">
        <f t="shared" si="1"/>
        <v>0</v>
      </c>
      <c r="O32" s="80">
        <f t="shared" si="2"/>
        <v>0.8</v>
      </c>
      <c r="P32" s="80" cm="1">
        <f t="array" ref="P32">_xlfn.IFS($K32=0,0,AND($K32&gt;0,$K32&lt;=2),20%,AND($K32&gt;2,$K32&lt;=24),40%,AND($K32&gt;24,$K32&lt;=60),60%,AND($K32&gt;60,$K32&lt;=360),80%,$K32&gt;360,100%)</f>
        <v>0.6</v>
      </c>
      <c r="Q32" s="80">
        <f t="shared" si="3"/>
        <v>0.8</v>
      </c>
      <c r="R32" s="81">
        <f t="shared" si="4"/>
        <v>14</v>
      </c>
      <c r="S32" s="82" t="str" cm="1">
        <f t="array" ref="S32">IFERROR((_xlfn.IFS(R32=1,"BAJA",R32=2,"BAJA",R32=6,"BAJA",R32=3,"MODERADA",R32=7,"MODERADA",R32=8,"MODERADA",R32=11,"MODERADA",R32=12,"MODERADA",R32=13,"MODERADA",R32=16,"MODERADA",R32=17,"MODERADA",R32=21,"MODERADA",R32=22,"MODERADA",R32=4,"ALTA",R32=9,"ALTA",R32=14,"ALTA",R32=18,"ALTA",R32=19,"ALTA",R32=23,"ALTA",R32=24,"ALTA",R32=5,"EXTREMA",R32=10,"EXTREMA",R32=15,"EXTREMA",R32=20,"EXTREMA",R32=25,"EXTREMA")),0)</f>
        <v>ALTA</v>
      </c>
      <c r="T32" s="83" cm="1">
        <f t="array" ref="T32">IFERROR((MIN(IF('Matriz de Controles'!$A$8:$A$10000='Matriz de Riesgos'!D21,'Matriz de Controles'!$W$8:$W$10000))),0)</f>
        <v>0.8</v>
      </c>
      <c r="U32" s="83" cm="1">
        <f t="array" aca="1" ref="U32" ca="1">IFERROR((MIN(IF('Matriz de Controles'!$A$8:$A$10000='Matriz de Riesgos'!D21,'Matriz de Controles'!$Z$8:$Z$10000))),0)</f>
        <v>0</v>
      </c>
      <c r="V32" s="83" t="e" cm="1">
        <f t="array" aca="1" ref="V32" ca="1">_xlfn.IFS(T32=0,0,AND(T32&gt;0%,T32&lt;=20%),20%,AND(T32&gt;20%,T32&lt;=40%),40%,AND(T32&gt;40%,T32&lt;=60%),60%,AND(T32&gt;60%,T32&lt;=80%),80%,AND(T32&gt;80%,T32&lt;=100%),100%)</f>
        <v>#NAME?</v>
      </c>
      <c r="W32" s="83" t="e" cm="1">
        <f t="array" aca="1" ref="W32" ca="1">_xlfn.IFS(U32=0,0,AND(U32&gt;=0%,U32&lt;=20%),20%,AND(U32&gt;20%,U32&lt;=40%),40%,AND(U32&gt;40%,U32&lt;=60%),60%,AND(U32&gt;60%,U32&lt;=80%),80%,AND(76&gt;80%,U32&lt;=100%),100%)</f>
        <v>#NAME?</v>
      </c>
      <c r="X32" s="84" t="e">
        <f t="shared" ca="1" si="5"/>
        <v>#NAME?</v>
      </c>
      <c r="Y32" s="82" cm="1">
        <f t="array" aca="1" ref="Y32" ca="1">IFERROR((_xlfn.IFS(X32=1,"BAJA",X32=2,"BAJA",X32=6,"BAJA",X32=3,"MODERADA",X32=7,"MODERADA",X32=8,"MODERADA",X32=11,"MODERADA",X32=12,"MODERADA",X32=13,"MODERADA",X32=16,"MODERADA",X32=17,"MODERADA",X32=21,"MODERADA",X32=22,"MODERADA",X32=4,"ALTA",X32=9,"ALTA",X32=14,"ALTA",X32=18,"ALTA",X32=19,"ALTA",X32=23,"ALTA",X32=24,"ALTA",X32=5,"EXTREMA",X32=10,"EXTREMA",X32=15,"EXTREMA",X32=20,"EXTREMA",X32=25,"EXTREMA")),0)</f>
        <v>0</v>
      </c>
      <c r="Z32" s="89" cm="1">
        <f t="array" aca="1" ref="Z32" ca="1">IFERROR((_xlfn.IFS(Y32="BAJA","ACEPTAR",Y32="MODERADA","ACEPTAR/REDUCIR(OPCIONAL)",Y32="ALTA","REDUCIR",Y32="EXTREMA","REDUCIR/EVITAR")),0)</f>
        <v>0</v>
      </c>
      <c r="AA32" s="184" t="s">
        <v>129</v>
      </c>
      <c r="AB32" s="261" t="s">
        <v>1069</v>
      </c>
      <c r="AC32" s="261" t="s">
        <v>1069</v>
      </c>
      <c r="AD32" s="261" t="s">
        <v>1069</v>
      </c>
      <c r="AE32" s="261" t="s">
        <v>1068</v>
      </c>
      <c r="AF32" s="261" t="s">
        <v>1068</v>
      </c>
      <c r="AG32" s="271" t="s">
        <v>1068</v>
      </c>
      <c r="AH32" s="270" t="s">
        <v>1088</v>
      </c>
      <c r="AI32" s="275" t="s">
        <v>1144</v>
      </c>
      <c r="AJ32" s="277" t="s">
        <v>1172</v>
      </c>
    </row>
    <row r="33" spans="1:36" s="85" customFormat="1" ht="174" customHeight="1" x14ac:dyDescent="0.2">
      <c r="A33" s="263" t="s">
        <v>51</v>
      </c>
      <c r="B33" s="60" t="str">
        <f>IFERROR((VLOOKUP(A33,'Mapa de Proceso'!$C$12:$G$31,5,0)),0)</f>
        <v>i</v>
      </c>
      <c r="C33" s="60">
        <v>2</v>
      </c>
      <c r="D33" s="153" t="str">
        <f t="shared" si="0"/>
        <v>i2</v>
      </c>
      <c r="E33" s="235" t="s">
        <v>133</v>
      </c>
      <c r="F33" s="235"/>
      <c r="G33" s="265" t="s">
        <v>497</v>
      </c>
      <c r="H33" s="155" t="s">
        <v>1089</v>
      </c>
      <c r="I33" s="160" t="s">
        <v>127</v>
      </c>
      <c r="J33" s="155" t="s">
        <v>1090</v>
      </c>
      <c r="K33" s="183">
        <v>50</v>
      </c>
      <c r="L33" s="183">
        <v>0</v>
      </c>
      <c r="M33" s="218" t="s">
        <v>128</v>
      </c>
      <c r="N33" s="80">
        <f t="shared" si="1"/>
        <v>0</v>
      </c>
      <c r="O33" s="80">
        <f t="shared" si="2"/>
        <v>0.8</v>
      </c>
      <c r="P33" s="80" cm="1">
        <f t="array" ref="P33">_xlfn.IFS($K33=0,0,AND($K33&gt;0,$K33&lt;=2),20%,AND($K33&gt;2,$K33&lt;=24),40%,AND($K33&gt;24,$K33&lt;=60),60%,AND($K33&gt;60,$K33&lt;=360),80%,$K33&gt;360,100%)</f>
        <v>0.6</v>
      </c>
      <c r="Q33" s="80">
        <f t="shared" si="3"/>
        <v>0.8</v>
      </c>
      <c r="R33" s="81">
        <f t="shared" si="4"/>
        <v>14</v>
      </c>
      <c r="S33" s="82" t="str" cm="1">
        <f t="array" ref="S33">IFERROR((_xlfn.IFS(R33=1,"BAJA",R33=2,"BAJA",R33=6,"BAJA",R33=3,"MODERADA",R33=7,"MODERADA",R33=8,"MODERADA",R33=11,"MODERADA",R33=12,"MODERADA",R33=13,"MODERADA",R33=16,"MODERADA",R33=17,"MODERADA",R33=21,"MODERADA",R33=22,"MODERADA",R33=4,"ALTA",R33=9,"ALTA",R33=14,"ALTA",R33=18,"ALTA",R33=19,"ALTA",R33=23,"ALTA",R33=24,"ALTA",R33=5,"EXTREMA",R33=10,"EXTREMA",R33=15,"EXTREMA",R33=20,"EXTREMA",R33=25,"EXTREMA")),0)</f>
        <v>ALTA</v>
      </c>
      <c r="T33" s="83" cm="1">
        <f t="array" ref="T33">IFERROR((MIN(IF('Matriz de Controles'!$A$8:$A$10000='Matriz de Riesgos'!D22,'Matriz de Controles'!$W$8:$W$10000))),0)</f>
        <v>0.14299999999999996</v>
      </c>
      <c r="U33" s="83" cm="1">
        <f t="array" aca="1" ref="U33" ca="1">IFERROR((MIN(IF('Matriz de Controles'!$A$8:$A$10000='Matriz de Riesgos'!D22,'Matriz de Controles'!$Z$8:$Z$10000))),0)</f>
        <v>0</v>
      </c>
      <c r="V33" s="83" t="e" cm="1">
        <f t="array" aca="1" ref="V33" ca="1">_xlfn.IFS(T33=0,0,AND(T33&gt;0%,T33&lt;=20%),20%,AND(T33&gt;20%,T33&lt;=40%),40%,AND(T33&gt;40%,T33&lt;=60%),60%,AND(T33&gt;60%,T33&lt;=80%),80%,AND(T33&gt;80%,T33&lt;=100%),100%)</f>
        <v>#NAME?</v>
      </c>
      <c r="W33" s="83" t="e" cm="1">
        <f t="array" aca="1" ref="W33" ca="1">_xlfn.IFS(U33=0,0,AND(U33&gt;=0%,U33&lt;=20%),20%,AND(U33&gt;20%,U33&lt;=40%),40%,AND(U33&gt;40%,U33&lt;=60%),60%,AND(U33&gt;60%,U33&lt;=80%),80%,AND(76&gt;80%,U33&lt;=100%),100%)</f>
        <v>#NAME?</v>
      </c>
      <c r="X33" s="84" t="e">
        <f t="shared" ca="1" si="5"/>
        <v>#NAME?</v>
      </c>
      <c r="Y33" s="82" cm="1">
        <f t="array" aca="1" ref="Y33" ca="1">IFERROR((_xlfn.IFS(X33=1,"BAJA",X33=2,"BAJA",X33=6,"BAJA",X33=3,"MODERADA",X33=7,"MODERADA",X33=8,"MODERADA",X33=11,"MODERADA",X33=12,"MODERADA",X33=13,"MODERADA",X33=16,"MODERADA",X33=17,"MODERADA",X33=21,"MODERADA",X33=22,"MODERADA",X33=4,"ALTA",X33=9,"ALTA",X33=14,"ALTA",X33=18,"ALTA",X33=19,"ALTA",X33=23,"ALTA",X33=24,"ALTA",X33=5,"EXTREMA",X33=10,"EXTREMA",X33=15,"EXTREMA",X33=20,"EXTREMA",X33=25,"EXTREMA")),0)</f>
        <v>0</v>
      </c>
      <c r="Z33" s="89" cm="1">
        <f t="array" aca="1" ref="Z33" ca="1">IFERROR((_xlfn.IFS(Y33="BAJA","ACEPTAR",Y33="MODERADA","ACEPTAR/REDUCIR(OPCIONAL)",Y33="ALTA","REDUCIR",Y33="EXTREMA","REDUCIR/EVITAR")),0)</f>
        <v>0</v>
      </c>
      <c r="AA33" s="184" t="s">
        <v>129</v>
      </c>
      <c r="AB33" s="261" t="s">
        <v>1069</v>
      </c>
      <c r="AC33" s="261" t="s">
        <v>1069</v>
      </c>
      <c r="AD33" s="261" t="s">
        <v>1069</v>
      </c>
      <c r="AE33" s="261" t="s">
        <v>1068</v>
      </c>
      <c r="AF33" s="261" t="s">
        <v>1068</v>
      </c>
      <c r="AG33" s="271" t="s">
        <v>1068</v>
      </c>
      <c r="AH33" s="270" t="s">
        <v>1166</v>
      </c>
      <c r="AI33" s="276"/>
      <c r="AJ33" s="276"/>
    </row>
    <row r="34" spans="1:36" s="85" customFormat="1" ht="174" hidden="1" customHeight="1" x14ac:dyDescent="0.2">
      <c r="A34" s="263" t="s">
        <v>51</v>
      </c>
      <c r="B34" s="60" t="str">
        <f>IFERROR((VLOOKUP(A34,'Mapa de Proceso'!$C$12:$G$31,5,0)),0)</f>
        <v>i</v>
      </c>
      <c r="C34" s="60">
        <v>3</v>
      </c>
      <c r="D34" s="153" t="str">
        <f t="shared" si="0"/>
        <v>i3</v>
      </c>
      <c r="E34" s="235" t="s">
        <v>133</v>
      </c>
      <c r="F34" s="235"/>
      <c r="G34" s="265" t="s">
        <v>498</v>
      </c>
      <c r="H34" s="155" t="s">
        <v>499</v>
      </c>
      <c r="I34" s="160" t="s">
        <v>127</v>
      </c>
      <c r="J34" s="155" t="s">
        <v>500</v>
      </c>
      <c r="K34" s="183">
        <v>100</v>
      </c>
      <c r="L34" s="183">
        <v>0</v>
      </c>
      <c r="M34" s="218" t="s">
        <v>128</v>
      </c>
      <c r="N34" s="80">
        <f t="shared" si="1"/>
        <v>0</v>
      </c>
      <c r="O34" s="80">
        <f t="shared" si="2"/>
        <v>0.8</v>
      </c>
      <c r="P34" s="80" cm="1">
        <f t="array" ref="P34">_xlfn.IFS($K34=0,0,AND($K34&gt;0,$K34&lt;=2),20%,AND($K34&gt;2,$K34&lt;=24),40%,AND($K34&gt;24,$K34&lt;=60),60%,AND($K34&gt;60,$K34&lt;=360),80%,$K34&gt;360,100%)</f>
        <v>0.8</v>
      </c>
      <c r="Q34" s="80">
        <f t="shared" si="3"/>
        <v>0.8</v>
      </c>
      <c r="R34" s="81">
        <f t="shared" si="4"/>
        <v>19</v>
      </c>
      <c r="S34" s="82" t="str" cm="1">
        <f t="array" ref="S34">IFERROR((_xlfn.IFS(R34=1,"BAJA",R34=2,"BAJA",R34=6,"BAJA",R34=3,"MODERADA",R34=7,"MODERADA",R34=8,"MODERADA",R34=11,"MODERADA",R34=12,"MODERADA",R34=13,"MODERADA",R34=16,"MODERADA",R34=17,"MODERADA",R34=21,"MODERADA",R34=22,"MODERADA",R34=4,"ALTA",R34=9,"ALTA",R34=14,"ALTA",R34=18,"ALTA",R34=19,"ALTA",R34=23,"ALTA",R34=24,"ALTA",R34=5,"EXTREMA",R34=10,"EXTREMA",R34=15,"EXTREMA",R34=20,"EXTREMA",R34=25,"EXTREMA")),0)</f>
        <v>ALTA</v>
      </c>
      <c r="T34" s="83" cm="1">
        <f t="array" ref="T34">IFERROR((MIN(IF('Matriz de Controles'!$A$8:$A$10000='Matriz de Riesgos'!D23,'Matriz de Controles'!$W$8:$W$10000))),0)</f>
        <v>0.14299999999999996</v>
      </c>
      <c r="U34" s="83" cm="1">
        <f t="array" aca="1" ref="U34" ca="1">IFERROR((MIN(IF('Matriz de Controles'!$A$8:$A$10000='Matriz de Riesgos'!D23,'Matriz de Controles'!$Z$8:$Z$10000))),0)</f>
        <v>0.6</v>
      </c>
      <c r="V34" s="83" t="e" cm="1">
        <f t="array" aca="1" ref="V34" ca="1">_xlfn.IFS(T34=0,0,AND(T34&gt;0%,T34&lt;=20%),20%,AND(T34&gt;20%,T34&lt;=40%),40%,AND(T34&gt;40%,T34&lt;=60%),60%,AND(T34&gt;60%,T34&lt;=80%),80%,AND(T34&gt;80%,T34&lt;=100%),100%)</f>
        <v>#NAME?</v>
      </c>
      <c r="W34" s="83" t="e" cm="1">
        <f t="array" aca="1" ref="W34" ca="1">_xlfn.IFS(U34=0,0,AND(U34&gt;=0%,U34&lt;=20%),20%,AND(U34&gt;20%,U34&lt;=40%),40%,AND(U34&gt;40%,U34&lt;=60%),60%,AND(U34&gt;60%,U34&lt;=80%),80%,AND(76&gt;80%,U34&lt;=100%),100%)</f>
        <v>#NAME?</v>
      </c>
      <c r="X34" s="84" t="e">
        <f t="shared" ca="1" si="5"/>
        <v>#NAME?</v>
      </c>
      <c r="Y34" s="82" cm="1">
        <f t="array" aca="1" ref="Y34" ca="1">IFERROR((_xlfn.IFS(X34=1,"BAJA",X34=2,"BAJA",X34=6,"BAJA",X34=3,"MODERADA",X34=7,"MODERADA",X34=8,"MODERADA",X34=11,"MODERADA",X34=12,"MODERADA",X34=13,"MODERADA",X34=16,"MODERADA",X34=17,"MODERADA",X34=21,"MODERADA",X34=22,"MODERADA",X34=4,"ALTA",X34=9,"ALTA",X34=14,"ALTA",X34=18,"ALTA",X34=19,"ALTA",X34=23,"ALTA",X34=24,"ALTA",X34=5,"EXTREMA",X34=10,"EXTREMA",X34=15,"EXTREMA",X34=20,"EXTREMA",X34=25,"EXTREMA")),0)</f>
        <v>0</v>
      </c>
      <c r="Z34" s="89" cm="1">
        <f t="array" aca="1" ref="Z34" ca="1">IFERROR((_xlfn.IFS(Y34="BAJA","ACEPTAR",Y34="MODERADA","ACEPTAR/REDUCIR(OPCIONAL)",Y34="ALTA","REDUCIR",Y34="EXTREMA","REDUCIR/EVITAR")),0)</f>
        <v>0</v>
      </c>
      <c r="AA34" s="184" t="s">
        <v>129</v>
      </c>
      <c r="AB34" s="261" t="s">
        <v>1069</v>
      </c>
      <c r="AC34" s="261" t="s">
        <v>1069</v>
      </c>
      <c r="AD34" s="261" t="s">
        <v>1069</v>
      </c>
      <c r="AE34" s="261" t="s">
        <v>1068</v>
      </c>
      <c r="AF34" s="261" t="s">
        <v>1068</v>
      </c>
      <c r="AG34" s="271" t="s">
        <v>1069</v>
      </c>
      <c r="AH34" s="270" t="s">
        <v>1091</v>
      </c>
      <c r="AI34" s="276"/>
      <c r="AJ34" s="276"/>
    </row>
    <row r="35" spans="1:36" s="85" customFormat="1" ht="174" hidden="1" customHeight="1" x14ac:dyDescent="0.2">
      <c r="A35" s="263" t="s">
        <v>51</v>
      </c>
      <c r="B35" s="60" t="str">
        <f>IFERROR((VLOOKUP(A35,'Mapa de Proceso'!$C$12:$G$31,5,0)),0)</f>
        <v>i</v>
      </c>
      <c r="C35" s="60">
        <v>4</v>
      </c>
      <c r="D35" s="153" t="str">
        <f t="shared" si="0"/>
        <v>i4</v>
      </c>
      <c r="E35" s="235" t="s">
        <v>133</v>
      </c>
      <c r="F35" s="235"/>
      <c r="G35" s="265" t="s">
        <v>501</v>
      </c>
      <c r="H35" s="155" t="s">
        <v>502</v>
      </c>
      <c r="I35" s="160" t="s">
        <v>127</v>
      </c>
      <c r="J35" s="265" t="s">
        <v>503</v>
      </c>
      <c r="K35" s="183">
        <v>4</v>
      </c>
      <c r="L35" s="183">
        <v>0</v>
      </c>
      <c r="M35" s="218" t="s">
        <v>128</v>
      </c>
      <c r="N35" s="80">
        <f t="shared" si="1"/>
        <v>0</v>
      </c>
      <c r="O35" s="80">
        <f t="shared" si="2"/>
        <v>0.8</v>
      </c>
      <c r="P35" s="80" cm="1">
        <f t="array" ref="P35">_xlfn.IFS($K35=0,0,AND($K35&gt;0,$K35&lt;=2),20%,AND($K35&gt;2,$K35&lt;=24),40%,AND($K35&gt;24,$K35&lt;=60),60%,AND($K35&gt;60,$K35&lt;=360),80%,$K35&gt;360,100%)</f>
        <v>0.4</v>
      </c>
      <c r="Q35" s="80">
        <f t="shared" si="3"/>
        <v>0.8</v>
      </c>
      <c r="R35" s="81">
        <f t="shared" si="4"/>
        <v>9</v>
      </c>
      <c r="S35" s="82" t="str" cm="1">
        <f t="array" ref="S35">IFERROR((_xlfn.IFS(R35=1,"BAJA",R35=2,"BAJA",R35=6,"BAJA",R35=3,"MODERADA",R35=7,"MODERADA",R35=8,"MODERADA",R35=11,"MODERADA",R35=12,"MODERADA",R35=13,"MODERADA",R35=16,"MODERADA",R35=17,"MODERADA",R35=21,"MODERADA",R35=22,"MODERADA",R35=4,"ALTA",R35=9,"ALTA",R35=14,"ALTA",R35=18,"ALTA",R35=19,"ALTA",R35=23,"ALTA",R35=24,"ALTA",R35=5,"EXTREMA",R35=10,"EXTREMA",R35=15,"EXTREMA",R35=20,"EXTREMA",R35=25,"EXTREMA")),0)</f>
        <v>ALTA</v>
      </c>
      <c r="T35" s="83" cm="1">
        <f t="array" ref="T35">IFERROR((MIN(IF('Matriz de Controles'!$A$8:$A$10000='Matriz de Riesgos'!D24,'Matriz de Controles'!$W$8:$W$10000))),0)</f>
        <v>9.2949999999999977E-2</v>
      </c>
      <c r="U35" s="83" cm="1">
        <f t="array" aca="1" ref="U35" ca="1">IFERROR((MIN(IF('Matriz de Controles'!$A$8:$A$10000='Matriz de Riesgos'!D24,'Matriz de Controles'!$Z$8:$Z$10000))),0)</f>
        <v>0.4</v>
      </c>
      <c r="V35" s="83" t="e" cm="1">
        <f t="array" aca="1" ref="V35" ca="1">_xlfn.IFS(T35=0,0,AND(T35&gt;0%,T35&lt;=20%),20%,AND(T35&gt;20%,T35&lt;=40%),40%,AND(T35&gt;40%,T35&lt;=60%),60%,AND(T35&gt;60%,T35&lt;=80%),80%,AND(T35&gt;80%,T35&lt;=100%),100%)</f>
        <v>#NAME?</v>
      </c>
      <c r="W35" s="83" t="e" cm="1">
        <f t="array" aca="1" ref="W35" ca="1">_xlfn.IFS(U35=0,0,AND(U35&gt;=0%,U35&lt;=20%),20%,AND(U35&gt;20%,U35&lt;=40%),40%,AND(U35&gt;40%,U35&lt;=60%),60%,AND(U35&gt;60%,U35&lt;=80%),80%,AND(76&gt;80%,U35&lt;=100%),100%)</f>
        <v>#NAME?</v>
      </c>
      <c r="X35" s="84" t="e">
        <f t="shared" ca="1" si="5"/>
        <v>#NAME?</v>
      </c>
      <c r="Y35" s="82" cm="1">
        <f t="array" aca="1" ref="Y35" ca="1">IFERROR((_xlfn.IFS(X35=1,"BAJA",X35=2,"BAJA",X35=6,"BAJA",X35=3,"MODERADA",X35=7,"MODERADA",X35=8,"MODERADA",X35=11,"MODERADA",X35=12,"MODERADA",X35=13,"MODERADA",X35=16,"MODERADA",X35=17,"MODERADA",X35=21,"MODERADA",X35=22,"MODERADA",X35=4,"ALTA",X35=9,"ALTA",X35=14,"ALTA",X35=18,"ALTA",X35=19,"ALTA",X35=23,"ALTA",X35=24,"ALTA",X35=5,"EXTREMA",X35=10,"EXTREMA",X35=15,"EXTREMA",X35=20,"EXTREMA",X35=25,"EXTREMA")),0)</f>
        <v>0</v>
      </c>
      <c r="Z35" s="89" cm="1">
        <f t="array" aca="1" ref="Z35" ca="1">IFERROR((_xlfn.IFS(Y35="BAJA","ACEPTAR",Y35="MODERADA","ACEPTAR/REDUCIR(OPCIONAL)",Y35="ALTA","REDUCIR",Y35="EXTREMA","REDUCIR/EVITAR")),0)</f>
        <v>0</v>
      </c>
      <c r="AA35" s="184" t="s">
        <v>129</v>
      </c>
      <c r="AB35" s="261" t="s">
        <v>1069</v>
      </c>
      <c r="AC35" s="261" t="s">
        <v>1069</v>
      </c>
      <c r="AD35" s="261" t="s">
        <v>1069</v>
      </c>
      <c r="AE35" s="261" t="s">
        <v>1068</v>
      </c>
      <c r="AF35" s="261" t="s">
        <v>1068</v>
      </c>
      <c r="AG35" s="271" t="s">
        <v>1069</v>
      </c>
      <c r="AH35" s="270" t="s">
        <v>1092</v>
      </c>
      <c r="AI35" s="276"/>
      <c r="AJ35" s="276"/>
    </row>
    <row r="36" spans="1:36" s="85" customFormat="1" ht="99" hidden="1" customHeight="1" x14ac:dyDescent="0.2">
      <c r="A36" s="263" t="s">
        <v>47</v>
      </c>
      <c r="B36" s="60" t="str">
        <f>IFERROR((VLOOKUP(A36,'Mapa de Proceso'!$C$12:$G$31,5,0)),0)</f>
        <v>h</v>
      </c>
      <c r="C36" s="60">
        <v>1</v>
      </c>
      <c r="D36" s="153" t="str">
        <f t="shared" si="0"/>
        <v>h1</v>
      </c>
      <c r="E36" s="235" t="s">
        <v>133</v>
      </c>
      <c r="F36" s="235"/>
      <c r="G36" s="155" t="s">
        <v>504</v>
      </c>
      <c r="H36" s="155" t="s">
        <v>505</v>
      </c>
      <c r="I36" s="160" t="s">
        <v>136</v>
      </c>
      <c r="J36" s="155" t="s">
        <v>506</v>
      </c>
      <c r="K36" s="183">
        <v>1</v>
      </c>
      <c r="L36" s="185">
        <v>0</v>
      </c>
      <c r="M36" s="218" t="s">
        <v>128</v>
      </c>
      <c r="N36" s="80">
        <f t="shared" si="1"/>
        <v>0</v>
      </c>
      <c r="O36" s="80">
        <f t="shared" si="2"/>
        <v>0.8</v>
      </c>
      <c r="P36" s="80" cm="1">
        <f t="array" ref="P36">_xlfn.IFS($K36=0,0,AND($K36&gt;0,$K36&lt;=2),20%,AND($K36&gt;2,$K36&lt;=24),40%,AND($K36&gt;24,$K36&lt;=60),60%,AND($K36&gt;60,$K36&lt;=360),80%,$K36&gt;360,100%)</f>
        <v>0.2</v>
      </c>
      <c r="Q36" s="80">
        <f t="shared" si="3"/>
        <v>0.8</v>
      </c>
      <c r="R36" s="81">
        <f t="shared" si="4"/>
        <v>4</v>
      </c>
      <c r="S36" s="82" t="str" cm="1">
        <f t="array" ref="S36">IFERROR((_xlfn.IFS(R36=1,"BAJA",R36=2,"BAJA",R36=6,"BAJA",R36=3,"MODERADA",R36=7,"MODERADA",R36=8,"MODERADA",R36=11,"MODERADA",R36=12,"MODERADA",R36=13,"MODERADA",R36=16,"MODERADA",R36=17,"MODERADA",R36=21,"MODERADA",R36=22,"MODERADA",R36=4,"ALTA",R36=9,"ALTA",R36=14,"ALTA",R36=18,"ALTA",R36=19,"ALTA",R36=23,"ALTA",R36=24,"ALTA",R36=5,"EXTREMA",R36=10,"EXTREMA",R36=15,"EXTREMA",R36=20,"EXTREMA",R36=25,"EXTREMA")),0)</f>
        <v>ALTA</v>
      </c>
      <c r="T36" s="83" cm="1">
        <f t="array" ref="T36">IFERROR((MIN(IF('Matriz de Controles'!$A$8:$A$10000='Matriz de Riesgos'!D25,'Matriz de Controles'!$W$8:$W$10000))),0)</f>
        <v>0.21999999999999997</v>
      </c>
      <c r="U36" s="83" cm="1">
        <f t="array" aca="1" ref="U36" ca="1">IFERROR((MIN(IF('Matriz de Controles'!$A$8:$A$10000='Matriz de Riesgos'!D25,'Matriz de Controles'!$Z$8:$Z$10000))),0)</f>
        <v>0.4</v>
      </c>
      <c r="V36" s="83" t="e" cm="1">
        <f t="array" aca="1" ref="V36" ca="1">_xlfn.IFS(T36=0,0,AND(T36&gt;0%,T36&lt;=20%),20%,AND(T36&gt;20%,T36&lt;=40%),40%,AND(T36&gt;40%,T36&lt;=60%),60%,AND(T36&gt;60%,T36&lt;=80%),80%,AND(T36&gt;80%,T36&lt;=100%),100%)</f>
        <v>#NAME?</v>
      </c>
      <c r="W36" s="83" t="e" cm="1">
        <f t="array" aca="1" ref="W36" ca="1">_xlfn.IFS(U36=0,0,AND(U36&gt;=0%,U36&lt;=20%),20%,AND(U36&gt;20%,U36&lt;=40%),40%,AND(U36&gt;40%,U36&lt;=60%),60%,AND(U36&gt;60%,U36&lt;=80%),80%,AND(76&gt;80%,U36&lt;=100%),100%)</f>
        <v>#NAME?</v>
      </c>
      <c r="X36" s="84" t="e">
        <f t="shared" ca="1" si="5"/>
        <v>#NAME?</v>
      </c>
      <c r="Y36" s="82" cm="1">
        <f t="array" aca="1" ref="Y36" ca="1">IFERROR((_xlfn.IFS(X36=1,"BAJA",X36=2,"BAJA",X36=6,"BAJA",X36=3,"MODERADA",X36=7,"MODERADA",X36=8,"MODERADA",X36=11,"MODERADA",X36=12,"MODERADA",X36=13,"MODERADA",X36=16,"MODERADA",X36=17,"MODERADA",X36=21,"MODERADA",X36=22,"MODERADA",X36=4,"ALTA",X36=9,"ALTA",X36=14,"ALTA",X36=18,"ALTA",X36=19,"ALTA",X36=23,"ALTA",X36=24,"ALTA",X36=5,"EXTREMA",X36=10,"EXTREMA",X36=15,"EXTREMA",X36=20,"EXTREMA",X36=25,"EXTREMA")),0)</f>
        <v>0</v>
      </c>
      <c r="Z36" s="89" cm="1">
        <f t="array" aca="1" ref="Z36" ca="1">IFERROR((_xlfn.IFS(Y36="BAJA","ACEPTAR",Y36="MODERADA","ACEPTAR/REDUCIR(OPCIONAL)",Y36="ALTA","REDUCIR",Y36="EXTREMA","REDUCIR/EVITAR")),0)</f>
        <v>0</v>
      </c>
      <c r="AA36" s="184" t="s">
        <v>129</v>
      </c>
      <c r="AB36" s="261" t="s">
        <v>1069</v>
      </c>
      <c r="AC36" s="261" t="s">
        <v>1069</v>
      </c>
      <c r="AD36" s="261" t="s">
        <v>1069</v>
      </c>
      <c r="AE36" s="261" t="s">
        <v>1068</v>
      </c>
      <c r="AF36" s="261" t="s">
        <v>1068</v>
      </c>
      <c r="AG36" s="271" t="s">
        <v>1069</v>
      </c>
      <c r="AH36" s="270" t="s">
        <v>1093</v>
      </c>
      <c r="AI36" s="275" t="s">
        <v>1071</v>
      </c>
      <c r="AJ36" s="277" t="s">
        <v>1174</v>
      </c>
    </row>
    <row r="37" spans="1:36" s="85" customFormat="1" ht="99" customHeight="1" x14ac:dyDescent="0.2">
      <c r="A37" s="263" t="s">
        <v>47</v>
      </c>
      <c r="B37" s="60" t="str">
        <f>IFERROR((VLOOKUP(A37,'Mapa de Proceso'!$C$12:$G$31,5,0)),0)</f>
        <v>h</v>
      </c>
      <c r="C37" s="60">
        <v>2</v>
      </c>
      <c r="D37" s="153" t="str">
        <f t="shared" si="0"/>
        <v>h2</v>
      </c>
      <c r="E37" s="235" t="s">
        <v>507</v>
      </c>
      <c r="F37" s="235"/>
      <c r="G37" s="155" t="s">
        <v>508</v>
      </c>
      <c r="H37" s="155" t="s">
        <v>509</v>
      </c>
      <c r="I37" s="160" t="s">
        <v>136</v>
      </c>
      <c r="J37" s="155" t="s">
        <v>510</v>
      </c>
      <c r="K37" s="183">
        <v>12</v>
      </c>
      <c r="L37" s="185">
        <v>0</v>
      </c>
      <c r="M37" s="218" t="s">
        <v>150</v>
      </c>
      <c r="N37" s="80">
        <f t="shared" si="1"/>
        <v>0</v>
      </c>
      <c r="O37" s="80">
        <f t="shared" si="2"/>
        <v>0.4</v>
      </c>
      <c r="P37" s="80" cm="1">
        <f t="array" ref="P37">_xlfn.IFS($K37=0,0,AND($K37&gt;0,$K37&lt;=2),20%,AND($K37&gt;2,$K37&lt;=24),40%,AND($K37&gt;24,$K37&lt;=60),60%,AND($K37&gt;60,$K37&lt;=360),80%,$K37&gt;360,100%)</f>
        <v>0.4</v>
      </c>
      <c r="Q37" s="80">
        <f t="shared" si="3"/>
        <v>0.4</v>
      </c>
      <c r="R37" s="81">
        <f t="shared" si="4"/>
        <v>7</v>
      </c>
      <c r="S37" s="82" t="str" cm="1">
        <f t="array" ref="S37">IFERROR((_xlfn.IFS(R37=1,"BAJA",R37=2,"BAJA",R37=6,"BAJA",R37=3,"MODERADA",R37=7,"MODERADA",R37=8,"MODERADA",R37=11,"MODERADA",R37=12,"MODERADA",R37=13,"MODERADA",R37=16,"MODERADA",R37=17,"MODERADA",R37=21,"MODERADA",R37=22,"MODERADA",R37=4,"ALTA",R37=9,"ALTA",R37=14,"ALTA",R37=18,"ALTA",R37=19,"ALTA",R37=23,"ALTA",R37=24,"ALTA",R37=5,"EXTREMA",R37=10,"EXTREMA",R37=15,"EXTREMA",R37=20,"EXTREMA",R37=25,"EXTREMA")),0)</f>
        <v>MODERADA</v>
      </c>
      <c r="T37" s="83" cm="1">
        <f t="array" ref="T37">IFERROR((MIN(IF('Matriz de Controles'!$A$8:$A$10000='Matriz de Riesgos'!#REF!,'Matriz de Controles'!$W$8:$W$10000))),0)</f>
        <v>0</v>
      </c>
      <c r="U37" s="83" cm="1">
        <f t="array" ref="U37">IFERROR((MIN(IF('Matriz de Controles'!$A$8:$A$10000='Matriz de Riesgos'!#REF!,'Matriz de Controles'!$Z$8:$Z$10000))),0)</f>
        <v>0</v>
      </c>
      <c r="V37" s="83" t="e" cm="1">
        <f t="array" aca="1" ref="V37" ca="1">_xlfn.IFS(T37=0,0,AND(T37&gt;0%,T37&lt;=20%),20%,AND(T37&gt;20%,T37&lt;=40%),40%,AND(T37&gt;40%,T37&lt;=60%),60%,AND(T37&gt;60%,T37&lt;=80%),80%,AND(T37&gt;80%,T37&lt;=100%),100%)</f>
        <v>#NAME?</v>
      </c>
      <c r="W37" s="83" t="e" cm="1">
        <f t="array" aca="1" ref="W37" ca="1">_xlfn.IFS(U37=0,0,AND(U37&gt;=0%,U37&lt;=20%),20%,AND(U37&gt;20%,U37&lt;=40%),40%,AND(U37&gt;40%,U37&lt;=60%),60%,AND(U37&gt;60%,U37&lt;=80%),80%,AND(76&gt;80%,U37&lt;=100%),100%)</f>
        <v>#NAME?</v>
      </c>
      <c r="X37" s="84" t="e">
        <f t="shared" ca="1" si="5"/>
        <v>#NAME?</v>
      </c>
      <c r="Y37" s="82" cm="1">
        <f t="array" aca="1" ref="Y37" ca="1">IFERROR((_xlfn.IFS(X37=1,"BAJA",X37=2,"BAJA",X37=6,"BAJA",X37=3,"MODERADA",X37=7,"MODERADA",X37=8,"MODERADA",X37=11,"MODERADA",X37=12,"MODERADA",X37=13,"MODERADA",X37=16,"MODERADA",X37=17,"MODERADA",X37=21,"MODERADA",X37=22,"MODERADA",X37=4,"ALTA",X37=9,"ALTA",X37=14,"ALTA",X37=18,"ALTA",X37=19,"ALTA",X37=23,"ALTA",X37=24,"ALTA",X37=5,"EXTREMA",X37=10,"EXTREMA",X37=15,"EXTREMA",X37=20,"EXTREMA",X37=25,"EXTREMA")),0)</f>
        <v>0</v>
      </c>
      <c r="Z37" s="89" cm="1">
        <f t="array" aca="1" ref="Z37" ca="1">IFERROR((_xlfn.IFS(Y37="BAJA","ACEPTAR",Y37="MODERADA","ACEPTAR/REDUCIR(OPCIONAL)",Y37="ALTA","REDUCIR",Y37="EXTREMA","REDUCIR/EVITAR")),0)</f>
        <v>0</v>
      </c>
      <c r="AA37" s="184" t="s">
        <v>146</v>
      </c>
      <c r="AB37" s="261" t="s">
        <v>1069</v>
      </c>
      <c r="AC37" s="261" t="s">
        <v>1069</v>
      </c>
      <c r="AD37" s="261" t="s">
        <v>1069</v>
      </c>
      <c r="AE37" s="261" t="s">
        <v>1068</v>
      </c>
      <c r="AF37" s="261" t="s">
        <v>1068</v>
      </c>
      <c r="AG37" s="271" t="s">
        <v>1068</v>
      </c>
      <c r="AH37" s="270" t="s">
        <v>1094</v>
      </c>
      <c r="AI37" s="276"/>
      <c r="AJ37" s="275"/>
    </row>
    <row r="38" spans="1:36" s="85" customFormat="1" ht="99" hidden="1" customHeight="1" x14ac:dyDescent="0.2">
      <c r="A38" s="263" t="s">
        <v>47</v>
      </c>
      <c r="B38" s="60" t="str">
        <f>IFERROR((VLOOKUP(A38,'Mapa de Proceso'!$C$12:$G$31,5,0)),0)</f>
        <v>h</v>
      </c>
      <c r="C38" s="60">
        <v>3</v>
      </c>
      <c r="D38" s="153" t="str">
        <f t="shared" si="0"/>
        <v>h3</v>
      </c>
      <c r="E38" s="235" t="s">
        <v>133</v>
      </c>
      <c r="F38" s="235"/>
      <c r="G38" s="155" t="s">
        <v>511</v>
      </c>
      <c r="H38" s="155" t="s">
        <v>512</v>
      </c>
      <c r="I38" s="160" t="s">
        <v>136</v>
      </c>
      <c r="J38" s="155" t="s">
        <v>1070</v>
      </c>
      <c r="K38" s="183">
        <v>10</v>
      </c>
      <c r="L38" s="185">
        <v>0</v>
      </c>
      <c r="M38" s="218" t="s">
        <v>128</v>
      </c>
      <c r="N38" s="80">
        <f t="shared" si="1"/>
        <v>0</v>
      </c>
      <c r="O38" s="80">
        <f t="shared" si="2"/>
        <v>0.8</v>
      </c>
      <c r="P38" s="80" cm="1">
        <f t="array" ref="P38">_xlfn.IFS($K38=0,0,AND($K38&gt;0,$K38&lt;=2),20%,AND($K38&gt;2,$K38&lt;=24),40%,AND($K38&gt;24,$K38&lt;=60),60%,AND($K38&gt;60,$K38&lt;=360),80%,$K38&gt;360,100%)</f>
        <v>0.4</v>
      </c>
      <c r="Q38" s="80">
        <f t="shared" si="3"/>
        <v>0.8</v>
      </c>
      <c r="R38" s="81">
        <f t="shared" si="4"/>
        <v>9</v>
      </c>
      <c r="S38" s="82" t="str" cm="1">
        <f t="array" ref="S38">IFERROR((_xlfn.IFS(R38=1,"BAJA",R38=2,"BAJA",R38=6,"BAJA",R38=3,"MODERADA",R38=7,"MODERADA",R38=8,"MODERADA",R38=11,"MODERADA",R38=12,"MODERADA",R38=13,"MODERADA",R38=16,"MODERADA",R38=17,"MODERADA",R38=21,"MODERADA",R38=22,"MODERADA",R38=4,"ALTA",R38=9,"ALTA",R38=14,"ALTA",R38=18,"ALTA",R38=19,"ALTA",R38=23,"ALTA",R38=24,"ALTA",R38=5,"EXTREMA",R38=10,"EXTREMA",R38=15,"EXTREMA",R38=20,"EXTREMA",R38=25,"EXTREMA")),0)</f>
        <v>ALTA</v>
      </c>
      <c r="T38" s="83" cm="1">
        <f t="array" ref="T38">IFERROR((MIN(IF('Matriz de Controles'!$A$8:$A$10000='Matriz de Riesgos'!#REF!,'Matriz de Controles'!$W$8:$W$10000))),0)</f>
        <v>0</v>
      </c>
      <c r="U38" s="83" cm="1">
        <f t="array" ref="U38">IFERROR((MIN(IF('Matriz de Controles'!$A$8:$A$10000='Matriz de Riesgos'!#REF!,'Matriz de Controles'!$Z$8:$Z$10000))),0)</f>
        <v>0</v>
      </c>
      <c r="V38" s="83" t="e" cm="1">
        <f t="array" aca="1" ref="V38" ca="1">_xlfn.IFS(T38=0,0,AND(T38&gt;0%,T38&lt;=20%),20%,AND(T38&gt;20%,T38&lt;=40%),40%,AND(T38&gt;40%,T38&lt;=60%),60%,AND(T38&gt;60%,T38&lt;=80%),80%,AND(T38&gt;80%,T38&lt;=100%),100%)</f>
        <v>#NAME?</v>
      </c>
      <c r="W38" s="83" t="e" cm="1">
        <f t="array" aca="1" ref="W38" ca="1">_xlfn.IFS(U38=0,0,AND(U38&gt;=0%,U38&lt;=20%),20%,AND(U38&gt;20%,U38&lt;=40%),40%,AND(U38&gt;40%,U38&lt;=60%),60%,AND(U38&gt;60%,U38&lt;=80%),80%,AND(76&gt;80%,U38&lt;=100%),100%)</f>
        <v>#NAME?</v>
      </c>
      <c r="X38" s="84" t="e">
        <f t="shared" ca="1" si="5"/>
        <v>#NAME?</v>
      </c>
      <c r="Y38" s="82" cm="1">
        <f t="array" aca="1" ref="Y38" ca="1">IFERROR((_xlfn.IFS(X38=1,"BAJA",X38=2,"BAJA",X38=6,"BAJA",X38=3,"MODERADA",X38=7,"MODERADA",X38=8,"MODERADA",X38=11,"MODERADA",X38=12,"MODERADA",X38=13,"MODERADA",X38=16,"MODERADA",X38=17,"MODERADA",X38=21,"MODERADA",X38=22,"MODERADA",X38=4,"ALTA",X38=9,"ALTA",X38=14,"ALTA",X38=18,"ALTA",X38=19,"ALTA",X38=23,"ALTA",X38=24,"ALTA",X38=5,"EXTREMA",X38=10,"EXTREMA",X38=15,"EXTREMA",X38=20,"EXTREMA",X38=25,"EXTREMA")),0)</f>
        <v>0</v>
      </c>
      <c r="Z38" s="89" cm="1">
        <f t="array" aca="1" ref="Z38" ca="1">IFERROR((_xlfn.IFS(Y38="BAJA","ACEPTAR",Y38="MODERADA","ACEPTAR/REDUCIR(OPCIONAL)",Y38="ALTA","REDUCIR",Y38="EXTREMA","REDUCIR/EVITAR")),0)</f>
        <v>0</v>
      </c>
      <c r="AA38" s="184" t="s">
        <v>129</v>
      </c>
      <c r="AB38" s="261" t="s">
        <v>1069</v>
      </c>
      <c r="AC38" s="261" t="s">
        <v>1069</v>
      </c>
      <c r="AD38" s="261" t="s">
        <v>1069</v>
      </c>
      <c r="AE38" s="261" t="s">
        <v>1068</v>
      </c>
      <c r="AF38" s="261" t="s">
        <v>1068</v>
      </c>
      <c r="AG38" s="271" t="s">
        <v>1069</v>
      </c>
      <c r="AH38" s="270" t="s">
        <v>1095</v>
      </c>
      <c r="AI38" s="276"/>
      <c r="AJ38" s="275"/>
    </row>
    <row r="39" spans="1:36" s="85" customFormat="1" ht="99" hidden="1" customHeight="1" x14ac:dyDescent="0.2">
      <c r="A39" s="263" t="s">
        <v>47</v>
      </c>
      <c r="B39" s="60" t="str">
        <f>IFERROR((VLOOKUP(A39,'Mapa de Proceso'!$C$12:$G$31,5,0)),0)</f>
        <v>h</v>
      </c>
      <c r="C39" s="60">
        <v>4</v>
      </c>
      <c r="D39" s="153" t="str">
        <f t="shared" ref="D39:D57" si="6">IFERROR((CONCATENATE(B39,C39)),0)</f>
        <v>h4</v>
      </c>
      <c r="E39" s="235" t="s">
        <v>133</v>
      </c>
      <c r="F39" s="235"/>
      <c r="G39" s="155" t="s">
        <v>513</v>
      </c>
      <c r="H39" s="158" t="s">
        <v>514</v>
      </c>
      <c r="I39" s="160" t="s">
        <v>136</v>
      </c>
      <c r="J39" s="155" t="s">
        <v>1096</v>
      </c>
      <c r="K39" s="183">
        <v>1</v>
      </c>
      <c r="L39" s="183">
        <v>0</v>
      </c>
      <c r="M39" s="218" t="s">
        <v>128</v>
      </c>
      <c r="N39" s="80">
        <f t="shared" ref="N39:N50" si="7">IF($L39=0,0%,(IF($L39&lt;=9085260,20%,(IF(AND($L39&gt;9085260,$L39&lt;=45426300),40%,(IF(AND($L39&gt;45426300,$L39&lt;=90852600),60%,(IF(AND($L39&gt;90852600,$L39&lt;=454263000),80%,(IF($L39&gt;454263000,100%,0)))))))))))</f>
        <v>0</v>
      </c>
      <c r="O39" s="80">
        <f t="shared" ref="O39:O50" si="8">IF($M39="No aplica",0%,(IF($M39="Un proceso",20%,(IF($M39="Más de un proceso, ComitéCCI",40%,(IF($M39="Proveedores, Cuerpos de Bomberos",60%,(IF($M39="Gobernaciones, Alcaldías, Junta Nacional de Bomberos, Delegaciones",80%,(IF($M39="A nivel nacional",100%,0)))))))))))</f>
        <v>0.8</v>
      </c>
      <c r="P39" s="80" cm="1">
        <f t="array" ref="P39">_xlfn.IFS($K39=0,0,AND($K39&gt;0,$K39&lt;=2),20%,AND($K39&gt;2,$K39&lt;=24),40%,AND($K39&gt;24,$K39&lt;=60),60%,AND($K39&gt;60,$K39&lt;=360),80%,$K39&gt;360,100%)</f>
        <v>0.2</v>
      </c>
      <c r="Q39" s="80">
        <f t="shared" ref="Q39:Q50" si="9">MAX(N39,O39)</f>
        <v>0.8</v>
      </c>
      <c r="R39" s="81">
        <f t="shared" ref="R39:R57" si="10">IF(AND(P39=20%,Q39=20%),1,IF(AND(P39=20%,Q39=40%),2,IF(AND(P39=20%,Q39=60%),3,IF(AND(P39=20%,Q39=80%),4,IF(AND(P39=20%,Q39=100%),5,IF(AND(P39=40%,Q39=20%),6,IF(AND(P39=40%,Q39=40%),7,IF(AND(P39=40%,Q39=60%),8,IF(AND(P39=40%,Q39=80%),9,IF(AND(P39=40%,Q39=100%),10,IF(AND(P39=60%,Q39=20%),11,IF(AND(P39=60%,Q39=40%),12,IF(AND(P39=60%,Q39=60%),13,IF(AND(P39=60%,Q39=80%),14,IF(AND(P39=60%,Q39=100%),15,IF(AND(P39=80%,Q39=20%),16,IF(AND(P39=80%,Q39=40%),17,IF(AND(P39=80%,Q39=60%),18,IF(AND(P39=80%,Q39=80%),19,IF(AND(P39=80%,Q39=100%),20,IF(AND(P39=100%,Q39=20%),21,IF(AND(P39=100%,Q39=40%),22,IF(AND(P39=100%,Q39=60%),23,IF(AND(P39=100%,Q39=80%),24,IF(AND(P39=100%,Q39=100%),25,0)))))))))))))))))))))))))</f>
        <v>4</v>
      </c>
      <c r="S39" s="82" t="str" cm="1">
        <f t="array" ref="S39">IFERROR((_xlfn.IFS(R39=1,"BAJA",R39=2,"BAJA",R39=6,"BAJA",R39=3,"MODERADA",R39=7,"MODERADA",R39=8,"MODERADA",R39=11,"MODERADA",R39=12,"MODERADA",R39=13,"MODERADA",R39=16,"MODERADA",R39=17,"MODERADA",R39=21,"MODERADA",R39=22,"MODERADA",R39=4,"ALTA",R39=9,"ALTA",R39=14,"ALTA",R39=18,"ALTA",R39=19,"ALTA",R39=23,"ALTA",R39=24,"ALTA",R39=5,"EXTREMA",R39=10,"EXTREMA",R39=15,"EXTREMA",R39=20,"EXTREMA",R39=25,"EXTREMA")),0)</f>
        <v>ALTA</v>
      </c>
      <c r="T39" s="83" cm="1">
        <f t="array" ref="T39">IFERROR((MIN(IF('Matriz de Controles'!$A$8:$A$10000='Matriz de Riesgos'!#REF!,'Matriz de Controles'!$W$8:$W$10000))),0)</f>
        <v>0</v>
      </c>
      <c r="U39" s="83" cm="1">
        <f t="array" ref="U39">IFERROR((MIN(IF('Matriz de Controles'!$A$8:$A$10000='Matriz de Riesgos'!#REF!,'Matriz de Controles'!$Z$8:$Z$10000))),0)</f>
        <v>0</v>
      </c>
      <c r="V39" s="83" t="e" cm="1">
        <f t="array" aca="1" ref="V39" ca="1">_xlfn.IFS(T39=0,0,AND(T39&gt;0%,T39&lt;=20%),20%,AND(T39&gt;20%,T39&lt;=40%),40%,AND(T39&gt;40%,T39&lt;=60%),60%,AND(T39&gt;60%,T39&lt;=80%),80%,AND(T39&gt;80%,T39&lt;=100%),100%)</f>
        <v>#NAME?</v>
      </c>
      <c r="W39" s="83" t="e" cm="1">
        <f t="array" aca="1" ref="W39" ca="1">_xlfn.IFS(U39=0,0,AND(U39&gt;=0%,U39&lt;=20%),20%,AND(U39&gt;20%,U39&lt;=40%),40%,AND(U39&gt;40%,U39&lt;=60%),60%,AND(U39&gt;60%,U39&lt;=80%),80%,AND(76&gt;80%,U39&lt;=100%),100%)</f>
        <v>#NAME?</v>
      </c>
      <c r="X39" s="84" t="e">
        <f t="shared" ref="X39:X57" ca="1" si="11">IF(AND(V39=20%,W39=20%),1,IF(AND(V39=20%,W39=40%),2,IF(AND(V39=20%,W39=60%),3,IF(AND(V39=20%,W39=80%),4,IF(AND(V39=20%,W39=100%),5,IF(AND(V39=40%,W39=20%),6,IF(AND(V39=40%,W39=40%),7,IF(AND(V39=40%,W39=60%),8,IF(AND(V39=40%,W39=80%),9,IF(AND(V39=40%,W39=100%),10,IF(AND(V39=60%,W39=20%),11,IF(AND(V39=60%,W39=40%),12,IF(AND(V39=60%,W39=60%),13,IF(AND(V39=60%,W39=80%),14,IF(AND(V39=60%,W39=100%),15,IF(AND(V39=80%,W39=20%),16,IF(AND(V39=80%,W39=40%),17,IF(AND(V39=80%,W39=60%),18,IF(AND(V39=80%,W39=80%),19,IF(AND(V39=80%,W39=100%),20,IF(AND(V39=100%,W39=20%),21,IF(AND(V39=100%,W39=40%),22,IF(AND(V39=100%,W39=60%),23,IF(AND(V39=100%,W39=80%),24,IF(AND(V39=100%,W39=100%),25,0)))))))))))))))))))))))))</f>
        <v>#NAME?</v>
      </c>
      <c r="Y39" s="82" cm="1">
        <f t="array" aca="1" ref="Y39" ca="1">IFERROR((_xlfn.IFS(X39=1,"BAJA",X39=2,"BAJA",X39=6,"BAJA",X39=3,"MODERADA",X39=7,"MODERADA",X39=8,"MODERADA",X39=11,"MODERADA",X39=12,"MODERADA",X39=13,"MODERADA",X39=16,"MODERADA",X39=17,"MODERADA",X39=21,"MODERADA",X39=22,"MODERADA",X39=4,"ALTA",X39=9,"ALTA",X39=14,"ALTA",X39=18,"ALTA",X39=19,"ALTA",X39=23,"ALTA",X39=24,"ALTA",X39=5,"EXTREMA",X39=10,"EXTREMA",X39=15,"EXTREMA",X39=20,"EXTREMA",X39=25,"EXTREMA")),0)</f>
        <v>0</v>
      </c>
      <c r="Z39" s="89" cm="1">
        <f t="array" aca="1" ref="Z39" ca="1">IFERROR((_xlfn.IFS(Y39="BAJA","ACEPTAR",Y39="MODERADA","ACEPTAR/REDUCIR(OPCIONAL)",Y39="ALTA","REDUCIR",Y39="EXTREMA","REDUCIR/EVITAR")),0)</f>
        <v>0</v>
      </c>
      <c r="AA39" s="184" t="s">
        <v>129</v>
      </c>
      <c r="AB39" s="261" t="s">
        <v>1069</v>
      </c>
      <c r="AC39" s="261" t="s">
        <v>1069</v>
      </c>
      <c r="AD39" s="261" t="s">
        <v>1069</v>
      </c>
      <c r="AE39" s="261" t="s">
        <v>1068</v>
      </c>
      <c r="AF39" s="261" t="s">
        <v>1068</v>
      </c>
      <c r="AG39" s="271" t="s">
        <v>1069</v>
      </c>
      <c r="AH39" s="270" t="s">
        <v>1097</v>
      </c>
      <c r="AI39" s="276"/>
      <c r="AJ39" s="276"/>
    </row>
    <row r="40" spans="1:36" s="85" customFormat="1" ht="99" hidden="1" customHeight="1" x14ac:dyDescent="0.2">
      <c r="A40" s="263" t="s">
        <v>47</v>
      </c>
      <c r="B40" s="60" t="str">
        <f>IFERROR((VLOOKUP(A40,'Mapa de Proceso'!$C$12:$G$31,5,0)),0)</f>
        <v>h</v>
      </c>
      <c r="C40" s="60">
        <v>5</v>
      </c>
      <c r="D40" s="153" t="str">
        <f t="shared" si="6"/>
        <v>h5</v>
      </c>
      <c r="E40" s="235" t="s">
        <v>124</v>
      </c>
      <c r="F40" s="235"/>
      <c r="G40" s="155" t="s">
        <v>515</v>
      </c>
      <c r="H40" s="155" t="s">
        <v>516</v>
      </c>
      <c r="I40" s="160" t="s">
        <v>136</v>
      </c>
      <c r="J40" s="155" t="s">
        <v>517</v>
      </c>
      <c r="K40" s="183">
        <v>10</v>
      </c>
      <c r="L40" s="185">
        <v>500000000</v>
      </c>
      <c r="M40" s="218" t="s">
        <v>128</v>
      </c>
      <c r="N40" s="80">
        <f t="shared" si="7"/>
        <v>1</v>
      </c>
      <c r="O40" s="80">
        <f t="shared" si="8"/>
        <v>0.8</v>
      </c>
      <c r="P40" s="80" cm="1">
        <f t="array" ref="P40">_xlfn.IFS($K40=0,0,AND($K40&gt;0,$K40&lt;=2),20%,AND($K40&gt;2,$K40&lt;=24),40%,AND($K40&gt;24,$K40&lt;=60),60%,AND($K40&gt;60,$K40&lt;=360),80%,$K40&gt;360,100%)</f>
        <v>0.4</v>
      </c>
      <c r="Q40" s="80">
        <f t="shared" si="9"/>
        <v>1</v>
      </c>
      <c r="R40" s="81">
        <f t="shared" si="10"/>
        <v>10</v>
      </c>
      <c r="S40" s="82" t="str" cm="1">
        <f t="array" ref="S40">IFERROR((_xlfn.IFS(R40=1,"BAJA",R40=2,"BAJA",R40=6,"BAJA",R40=3,"MODERADA",R40=7,"MODERADA",R40=8,"MODERADA",R40=11,"MODERADA",R40=12,"MODERADA",R40=13,"MODERADA",R40=16,"MODERADA",R40=17,"MODERADA",R40=21,"MODERADA",R40=22,"MODERADA",R40=4,"ALTA",R40=9,"ALTA",R40=14,"ALTA",R40=18,"ALTA",R40=19,"ALTA",R40=23,"ALTA",R40=24,"ALTA",R40=5,"EXTREMA",R40=10,"EXTREMA",R40=15,"EXTREMA",R40=20,"EXTREMA",R40=25,"EXTREMA")),0)</f>
        <v>EXTREMA</v>
      </c>
      <c r="T40" s="83" cm="1">
        <f t="array" ref="T40">IFERROR((MIN(IF('Matriz de Controles'!$A$8:$A$10000='Matriz de Riesgos'!#REF!,'Matriz de Controles'!$W$8:$W$10000))),0)</f>
        <v>0</v>
      </c>
      <c r="U40" s="83" cm="1">
        <f t="array" ref="U40">IFERROR((MIN(IF('Matriz de Controles'!$A$8:$A$10000='Matriz de Riesgos'!#REF!,'Matriz de Controles'!$Z$8:$Z$10000))),0)</f>
        <v>0</v>
      </c>
      <c r="V40" s="83" t="e" cm="1">
        <f t="array" aca="1" ref="V40" ca="1">_xlfn.IFS(T40=0,0,AND(T40&gt;0%,T40&lt;=20%),20%,AND(T40&gt;20%,T40&lt;=40%),40%,AND(T40&gt;40%,T40&lt;=60%),60%,AND(T40&gt;60%,T40&lt;=80%),80%,AND(T40&gt;80%,T40&lt;=100%),100%)</f>
        <v>#NAME?</v>
      </c>
      <c r="W40" s="83" t="e" cm="1">
        <f t="array" aca="1" ref="W40" ca="1">_xlfn.IFS(U40=0,0,AND(U40&gt;=0%,U40&lt;=20%),20%,AND(U40&gt;20%,U40&lt;=40%),40%,AND(U40&gt;40%,U40&lt;=60%),60%,AND(U40&gt;60%,U40&lt;=80%),80%,AND(76&gt;80%,U40&lt;=100%),100%)</f>
        <v>#NAME?</v>
      </c>
      <c r="X40" s="84" t="e">
        <f t="shared" ca="1" si="11"/>
        <v>#NAME?</v>
      </c>
      <c r="Y40" s="82" cm="1">
        <f t="array" aca="1" ref="Y40" ca="1">IFERROR((_xlfn.IFS(X40=1,"BAJA",X40=2,"BAJA",X40=6,"BAJA",X40=3,"MODERADA",X40=7,"MODERADA",X40=8,"MODERADA",X40=11,"MODERADA",X40=12,"MODERADA",X40=13,"MODERADA",X40=16,"MODERADA",X40=17,"MODERADA",X40=21,"MODERADA",X40=22,"MODERADA",X40=4,"ALTA",X40=9,"ALTA",X40=14,"ALTA",X40=18,"ALTA",X40=19,"ALTA",X40=23,"ALTA",X40=24,"ALTA",X40=5,"EXTREMA",X40=10,"EXTREMA",X40=15,"EXTREMA",X40=20,"EXTREMA",X40=25,"EXTREMA")),0)</f>
        <v>0</v>
      </c>
      <c r="Z40" s="89" cm="1">
        <f t="array" aca="1" ref="Z40" ca="1">IFERROR((_xlfn.IFS(Y40="BAJA","ACEPTAR",Y40="MODERADA","ACEPTAR/REDUCIR(OPCIONAL)",Y40="ALTA","REDUCIR",Y40="EXTREMA","REDUCIR/EVITAR")),0)</f>
        <v>0</v>
      </c>
      <c r="AA40" s="184" t="s">
        <v>129</v>
      </c>
      <c r="AB40" s="261" t="s">
        <v>1069</v>
      </c>
      <c r="AC40" s="261" t="s">
        <v>1069</v>
      </c>
      <c r="AD40" s="261" t="s">
        <v>1069</v>
      </c>
      <c r="AE40" s="261" t="s">
        <v>1068</v>
      </c>
      <c r="AF40" s="261" t="s">
        <v>1068</v>
      </c>
      <c r="AG40" s="271" t="s">
        <v>1069</v>
      </c>
      <c r="AH40" s="270" t="s">
        <v>1098</v>
      </c>
      <c r="AI40" s="276"/>
      <c r="AJ40" s="276"/>
    </row>
    <row r="41" spans="1:36" s="85" customFormat="1" ht="221.25" hidden="1" customHeight="1" x14ac:dyDescent="0.2">
      <c r="A41" s="263" t="s">
        <v>55</v>
      </c>
      <c r="B41" s="60" t="str">
        <f>IFERROR((VLOOKUP(A41,'Mapa de Proceso'!$C$12:$G$31,5,0)),0)</f>
        <v>j</v>
      </c>
      <c r="C41" s="60">
        <v>1</v>
      </c>
      <c r="D41" s="153" t="str">
        <f t="shared" si="6"/>
        <v>j1</v>
      </c>
      <c r="E41" s="235" t="s">
        <v>133</v>
      </c>
      <c r="F41" s="235"/>
      <c r="G41" s="155" t="s">
        <v>539</v>
      </c>
      <c r="H41" s="155" t="s">
        <v>540</v>
      </c>
      <c r="I41" s="160" t="s">
        <v>136</v>
      </c>
      <c r="J41" s="155" t="s">
        <v>541</v>
      </c>
      <c r="K41" s="183">
        <v>300</v>
      </c>
      <c r="L41" s="185">
        <v>0</v>
      </c>
      <c r="M41" s="186" t="s">
        <v>128</v>
      </c>
      <c r="N41" s="80">
        <f t="shared" si="7"/>
        <v>0</v>
      </c>
      <c r="O41" s="80">
        <f t="shared" si="8"/>
        <v>0.8</v>
      </c>
      <c r="P41" s="80" cm="1">
        <f t="array" ref="P41">_xlfn.IFS($K41=0,0,AND($K41&gt;0,$K41&lt;=2),20%,AND($K41&gt;2,$K41&lt;=24),40%,AND($K41&gt;24,$K41&lt;=60),60%,AND($K41&gt;60,$K41&lt;=360),80%,$K41&gt;360,100%)</f>
        <v>0.8</v>
      </c>
      <c r="Q41" s="80">
        <f t="shared" si="9"/>
        <v>0.8</v>
      </c>
      <c r="R41" s="81">
        <f t="shared" si="10"/>
        <v>19</v>
      </c>
      <c r="S41" s="82" t="str" cm="1">
        <f t="array" ref="S41">IFERROR((_xlfn.IFS(R41=1,"BAJA",R41=2,"BAJA",R41=6,"BAJA",R41=3,"MODERADA",R41=7,"MODERADA",R41=8,"MODERADA",R41=11,"MODERADA",R41=12,"MODERADA",R41=13,"MODERADA",R41=16,"MODERADA",R41=17,"MODERADA",R41=21,"MODERADA",R41=22,"MODERADA",R41=4,"ALTA",R41=9,"ALTA",R41=14,"ALTA",R41=18,"ALTA",R41=19,"ALTA",R41=23,"ALTA",R41=24,"ALTA",R41=5,"EXTREMA",R41=10,"EXTREMA",R41=15,"EXTREMA",R41=20,"EXTREMA",R41=25,"EXTREMA")),0)</f>
        <v>ALTA</v>
      </c>
      <c r="T41" s="83" cm="1">
        <f t="array" ref="T41">IFERROR((MIN(IF('Matriz de Controles'!$A$8:$A$10000='Matriz de Riesgos'!#REF!,'Matriz de Controles'!$W$8:$W$10000))),0)</f>
        <v>0</v>
      </c>
      <c r="U41" s="83" cm="1">
        <f t="array" ref="U41">IFERROR((MIN(IF('Matriz de Controles'!$A$8:$A$10000='Matriz de Riesgos'!#REF!,'Matriz de Controles'!$Z$8:$Z$10000))),0)</f>
        <v>0</v>
      </c>
      <c r="V41" s="83" t="e" cm="1">
        <f t="array" aca="1" ref="V41" ca="1">_xlfn.IFS(T41=0,0,AND(T41&gt;0%,T41&lt;=20%),20%,AND(T41&gt;20%,T41&lt;=40%),40%,AND(T41&gt;40%,T41&lt;=60%),60%,AND(T41&gt;60%,T41&lt;=80%),80%,AND(T41&gt;80%,T41&lt;=100%),100%)</f>
        <v>#NAME?</v>
      </c>
      <c r="W41" s="83" t="e" cm="1">
        <f t="array" aca="1" ref="W41" ca="1">_xlfn.IFS(U41=0,0,AND(U41&gt;=0%,U41&lt;=20%),20%,AND(U41&gt;20%,U41&lt;=40%),40%,AND(U41&gt;40%,U41&lt;=60%),60%,AND(U41&gt;60%,U41&lt;=80%),80%,AND(76&gt;80%,U41&lt;=100%),100%)</f>
        <v>#NAME?</v>
      </c>
      <c r="X41" s="84" t="e">
        <f t="shared" ca="1" si="11"/>
        <v>#NAME?</v>
      </c>
      <c r="Y41" s="82" cm="1">
        <f t="array" aca="1" ref="Y41" ca="1">IFERROR((_xlfn.IFS(X41=1,"BAJA",X41=2,"BAJA",X41=6,"BAJA",X41=3,"MODERADA",X41=7,"MODERADA",X41=8,"MODERADA",X41=11,"MODERADA",X41=12,"MODERADA",X41=13,"MODERADA",X41=16,"MODERADA",X41=17,"MODERADA",X41=21,"MODERADA",X41=22,"MODERADA",X41=4,"ALTA",X41=9,"ALTA",X41=14,"ALTA",X41=18,"ALTA",X41=19,"ALTA",X41=23,"ALTA",X41=24,"ALTA",X41=5,"EXTREMA",X41=10,"EXTREMA",X41=15,"EXTREMA",X41=20,"EXTREMA",X41=25,"EXTREMA")),0)</f>
        <v>0</v>
      </c>
      <c r="Z41" s="89" cm="1">
        <f t="array" aca="1" ref="Z41" ca="1">IFERROR((_xlfn.IFS(Y41="BAJA","ACEPTAR",Y41="MODERADA","ACEPTAR/REDUCIR(OPCIONAL)",Y41="ALTA","REDUCIR",Y41="EXTREMA","REDUCIR/EVITAR")),0)</f>
        <v>0</v>
      </c>
      <c r="AA41" s="184" t="s">
        <v>129</v>
      </c>
      <c r="AB41" s="261" t="s">
        <v>1069</v>
      </c>
      <c r="AC41" s="261" t="s">
        <v>1069</v>
      </c>
      <c r="AD41" s="261" t="s">
        <v>1069</v>
      </c>
      <c r="AE41" s="261" t="s">
        <v>1068</v>
      </c>
      <c r="AF41" s="261" t="s">
        <v>1068</v>
      </c>
      <c r="AG41" s="271" t="s">
        <v>1069</v>
      </c>
      <c r="AH41" s="270" t="s">
        <v>1099</v>
      </c>
      <c r="AI41" s="275" t="s">
        <v>1072</v>
      </c>
      <c r="AJ41" s="277" t="s">
        <v>1100</v>
      </c>
    </row>
    <row r="42" spans="1:36" s="85" customFormat="1" ht="181.5" customHeight="1" x14ac:dyDescent="0.2">
      <c r="A42" s="263" t="s">
        <v>55</v>
      </c>
      <c r="B42" s="60" t="str">
        <f>IFERROR((VLOOKUP(A42,'Mapa de Proceso'!$C$12:$G$31,5,0)),0)</f>
        <v>j</v>
      </c>
      <c r="C42" s="60">
        <v>2</v>
      </c>
      <c r="D42" s="153" t="str">
        <f t="shared" si="6"/>
        <v>j2</v>
      </c>
      <c r="E42" s="235" t="s">
        <v>133</v>
      </c>
      <c r="F42" s="235"/>
      <c r="G42" s="155" t="s">
        <v>542</v>
      </c>
      <c r="H42" s="155" t="s">
        <v>543</v>
      </c>
      <c r="I42" s="160" t="s">
        <v>127</v>
      </c>
      <c r="J42" s="155" t="s">
        <v>544</v>
      </c>
      <c r="K42" s="183">
        <v>300</v>
      </c>
      <c r="L42" s="185">
        <v>0</v>
      </c>
      <c r="M42" s="186" t="s">
        <v>128</v>
      </c>
      <c r="N42" s="80">
        <f t="shared" si="7"/>
        <v>0</v>
      </c>
      <c r="O42" s="80">
        <f t="shared" si="8"/>
        <v>0.8</v>
      </c>
      <c r="P42" s="80" cm="1">
        <f t="array" ref="P42">_xlfn.IFS($K42=0,0,AND($K42&gt;0,$K42&lt;=2),20%,AND($K42&gt;2,$K42&lt;=24),40%,AND($K42&gt;24,$K42&lt;=60),60%,AND($K42&gt;60,$K42&lt;=360),80%,$K42&gt;360,100%)</f>
        <v>0.8</v>
      </c>
      <c r="Q42" s="80">
        <f t="shared" si="9"/>
        <v>0.8</v>
      </c>
      <c r="R42" s="81">
        <f t="shared" si="10"/>
        <v>19</v>
      </c>
      <c r="S42" s="82" t="str" cm="1">
        <f t="array" ref="S42">IFERROR((_xlfn.IFS(R42=1,"BAJA",R42=2,"BAJA",R42=6,"BAJA",R42=3,"MODERADA",R42=7,"MODERADA",R42=8,"MODERADA",R42=11,"MODERADA",R42=12,"MODERADA",R42=13,"MODERADA",R42=16,"MODERADA",R42=17,"MODERADA",R42=21,"MODERADA",R42=22,"MODERADA",R42=4,"ALTA",R42=9,"ALTA",R42=14,"ALTA",R42=18,"ALTA",R42=19,"ALTA",R42=23,"ALTA",R42=24,"ALTA",R42=5,"EXTREMA",R42=10,"EXTREMA",R42=15,"EXTREMA",R42=20,"EXTREMA",R42=25,"EXTREMA")),0)</f>
        <v>ALTA</v>
      </c>
      <c r="T42" s="83" cm="1">
        <f t="array" ref="T42">IFERROR((MIN(IF('Matriz de Controles'!$A$8:$A$10000='Matriz de Riesgos'!#REF!,'Matriz de Controles'!$W$8:$W$10000))),0)</f>
        <v>0</v>
      </c>
      <c r="U42" s="83" cm="1">
        <f t="array" ref="U42">IFERROR((MIN(IF('Matriz de Controles'!$A$8:$A$10000='Matriz de Riesgos'!#REF!,'Matriz de Controles'!$Z$8:$Z$10000))),0)</f>
        <v>0</v>
      </c>
      <c r="V42" s="83" t="e" cm="1">
        <f t="array" aca="1" ref="V42" ca="1">_xlfn.IFS(T42=0,0,AND(T42&gt;0%,T42&lt;=20%),20%,AND(T42&gt;20%,T42&lt;=40%),40%,AND(T42&gt;40%,T42&lt;=60%),60%,AND(T42&gt;60%,T42&lt;=80%),80%,AND(T42&gt;80%,T42&lt;=100%),100%)</f>
        <v>#NAME?</v>
      </c>
      <c r="W42" s="83" t="e" cm="1">
        <f t="array" aca="1" ref="W42" ca="1">_xlfn.IFS(U42=0,0,AND(U42&gt;=0%,U42&lt;=20%),20%,AND(U42&gt;20%,U42&lt;=40%),40%,AND(U42&gt;40%,U42&lt;=60%),60%,AND(U42&gt;60%,U42&lt;=80%),80%,AND(76&gt;80%,U42&lt;=100%),100%)</f>
        <v>#NAME?</v>
      </c>
      <c r="X42" s="84" t="e">
        <f t="shared" ca="1" si="11"/>
        <v>#NAME?</v>
      </c>
      <c r="Y42" s="82" cm="1">
        <f t="array" aca="1" ref="Y42" ca="1">IFERROR((_xlfn.IFS(X42=1,"BAJA",X42=2,"BAJA",X42=6,"BAJA",X42=3,"MODERADA",X42=7,"MODERADA",X42=8,"MODERADA",X42=11,"MODERADA",X42=12,"MODERADA",X42=13,"MODERADA",X42=16,"MODERADA",X42=17,"MODERADA",X42=21,"MODERADA",X42=22,"MODERADA",X42=4,"ALTA",X42=9,"ALTA",X42=14,"ALTA",X42=18,"ALTA",X42=19,"ALTA",X42=23,"ALTA",X42=24,"ALTA",X42=5,"EXTREMA",X42=10,"EXTREMA",X42=15,"EXTREMA",X42=20,"EXTREMA",X42=25,"EXTREMA")),0)</f>
        <v>0</v>
      </c>
      <c r="Z42" s="89" cm="1">
        <f t="array" aca="1" ref="Z42" ca="1">IFERROR((_xlfn.IFS(Y42="BAJA","ACEPTAR",Y42="MODERADA","ACEPTAR/REDUCIR(OPCIONAL)",Y42="ALTA","REDUCIR",Y42="EXTREMA","REDUCIR/EVITAR")),0)</f>
        <v>0</v>
      </c>
      <c r="AA42" s="184" t="s">
        <v>129</v>
      </c>
      <c r="AB42" s="261" t="s">
        <v>1069</v>
      </c>
      <c r="AC42" s="261" t="s">
        <v>1069</v>
      </c>
      <c r="AD42" s="261" t="s">
        <v>1069</v>
      </c>
      <c r="AE42" s="261" t="s">
        <v>1068</v>
      </c>
      <c r="AF42" s="261" t="s">
        <v>1068</v>
      </c>
      <c r="AG42" s="271" t="s">
        <v>1068</v>
      </c>
      <c r="AH42" s="270" t="s">
        <v>1101</v>
      </c>
      <c r="AI42" s="276"/>
      <c r="AJ42" s="276"/>
    </row>
    <row r="43" spans="1:36" s="85" customFormat="1" ht="225.75" customHeight="1" x14ac:dyDescent="0.2">
      <c r="A43" s="263" t="s">
        <v>55</v>
      </c>
      <c r="B43" s="60" t="str">
        <f>IFERROR((VLOOKUP(A43,'Mapa de Proceso'!$C$12:$G$31,5,0)),0)</f>
        <v>j</v>
      </c>
      <c r="C43" s="60">
        <v>3</v>
      </c>
      <c r="D43" s="153" t="str">
        <f t="shared" si="6"/>
        <v>j3</v>
      </c>
      <c r="E43" s="235" t="s">
        <v>133</v>
      </c>
      <c r="F43" s="235"/>
      <c r="G43" s="155" t="s">
        <v>545</v>
      </c>
      <c r="H43" s="155" t="s">
        <v>546</v>
      </c>
      <c r="I43" s="272" t="s">
        <v>17</v>
      </c>
      <c r="J43" s="155" t="s">
        <v>547</v>
      </c>
      <c r="K43" s="183">
        <v>12</v>
      </c>
      <c r="L43" s="185">
        <v>0</v>
      </c>
      <c r="M43" s="186" t="s">
        <v>128</v>
      </c>
      <c r="N43" s="80">
        <f t="shared" si="7"/>
        <v>0</v>
      </c>
      <c r="O43" s="80">
        <f t="shared" si="8"/>
        <v>0.8</v>
      </c>
      <c r="P43" s="80" cm="1">
        <f t="array" ref="P43">_xlfn.IFS($K43=0,0,AND($K43&gt;0,$K43&lt;=2),20%,AND($K43&gt;2,$K43&lt;=24),40%,AND($K43&gt;24,$K43&lt;=60),60%,AND($K43&gt;60,$K43&lt;=360),80%,$K43&gt;360,100%)</f>
        <v>0.4</v>
      </c>
      <c r="Q43" s="80">
        <f t="shared" si="9"/>
        <v>0.8</v>
      </c>
      <c r="R43" s="81">
        <f t="shared" si="10"/>
        <v>9</v>
      </c>
      <c r="S43" s="82" t="str" cm="1">
        <f t="array" ref="S43">IFERROR((_xlfn.IFS(R43=1,"BAJA",R43=2,"BAJA",R43=6,"BAJA",R43=3,"MODERADA",R43=7,"MODERADA",R43=8,"MODERADA",R43=11,"MODERADA",R43=12,"MODERADA",R43=13,"MODERADA",R43=16,"MODERADA",R43=17,"MODERADA",R43=21,"MODERADA",R43=22,"MODERADA",R43=4,"ALTA",R43=9,"ALTA",R43=14,"ALTA",R43=18,"ALTA",R43=19,"ALTA",R43=23,"ALTA",R43=24,"ALTA",R43=5,"EXTREMA",R43=10,"EXTREMA",R43=15,"EXTREMA",R43=20,"EXTREMA",R43=25,"EXTREMA")),0)</f>
        <v>ALTA</v>
      </c>
      <c r="T43" s="83" cm="1">
        <f t="array" ref="T43">IFERROR((MIN(IF('Matriz de Controles'!$A$8:$A$10000='Matriz de Riesgos'!#REF!,'Matriz de Controles'!$W$8:$W$10000))),0)</f>
        <v>0</v>
      </c>
      <c r="U43" s="83" cm="1">
        <f t="array" ref="U43">IFERROR((MIN(IF('Matriz de Controles'!$A$8:$A$10000='Matriz de Riesgos'!#REF!,'Matriz de Controles'!$Z$8:$Z$10000))),0)</f>
        <v>0</v>
      </c>
      <c r="V43" s="83" t="e" cm="1">
        <f t="array" aca="1" ref="V43" ca="1">_xlfn.IFS(T43=0,0,AND(T43&gt;0%,T43&lt;=20%),20%,AND(T43&gt;20%,T43&lt;=40%),40%,AND(T43&gt;40%,T43&lt;=60%),60%,AND(T43&gt;60%,T43&lt;=80%),80%,AND(T43&gt;80%,T43&lt;=100%),100%)</f>
        <v>#NAME?</v>
      </c>
      <c r="W43" s="83" t="e" cm="1">
        <f t="array" aca="1" ref="W43" ca="1">_xlfn.IFS(U43=0,0,AND(U43&gt;=0%,U43&lt;=20%),20%,AND(U43&gt;20%,U43&lt;=40%),40%,AND(U43&gt;40%,U43&lt;=60%),60%,AND(U43&gt;60%,U43&lt;=80%),80%,AND(76&gt;80%,U43&lt;=100%),100%)</f>
        <v>#NAME?</v>
      </c>
      <c r="X43" s="84" t="e">
        <f t="shared" ca="1" si="11"/>
        <v>#NAME?</v>
      </c>
      <c r="Y43" s="82" cm="1">
        <f t="array" aca="1" ref="Y43" ca="1">IFERROR((_xlfn.IFS(X43=1,"BAJA",X43=2,"BAJA",X43=6,"BAJA",X43=3,"MODERADA",X43=7,"MODERADA",X43=8,"MODERADA",X43=11,"MODERADA",X43=12,"MODERADA",X43=13,"MODERADA",X43=16,"MODERADA",X43=17,"MODERADA",X43=21,"MODERADA",X43=22,"MODERADA",X43=4,"ALTA",X43=9,"ALTA",X43=14,"ALTA",X43=18,"ALTA",X43=19,"ALTA",X43=23,"ALTA",X43=24,"ALTA",X43=5,"EXTREMA",X43=10,"EXTREMA",X43=15,"EXTREMA",X43=20,"EXTREMA",X43=25,"EXTREMA")),0)</f>
        <v>0</v>
      </c>
      <c r="Z43" s="89" cm="1">
        <f t="array" aca="1" ref="Z43" ca="1">IFERROR((_xlfn.IFS(Y43="BAJA","ACEPTAR",Y43="MODERADA","ACEPTAR/REDUCIR(OPCIONAL)",Y43="ALTA","REDUCIR",Y43="EXTREMA","REDUCIR/EVITAR")),0)</f>
        <v>0</v>
      </c>
      <c r="AA43" s="184" t="s">
        <v>129</v>
      </c>
      <c r="AB43" s="261" t="s">
        <v>1069</v>
      </c>
      <c r="AC43" s="261" t="s">
        <v>1069</v>
      </c>
      <c r="AD43" s="261" t="s">
        <v>1069</v>
      </c>
      <c r="AE43" s="261" t="s">
        <v>1068</v>
      </c>
      <c r="AF43" s="261" t="s">
        <v>1068</v>
      </c>
      <c r="AG43" s="271" t="s">
        <v>1068</v>
      </c>
      <c r="AH43" s="270" t="s">
        <v>1102</v>
      </c>
      <c r="AI43" s="276"/>
      <c r="AJ43" s="276"/>
    </row>
    <row r="44" spans="1:36" s="85" customFormat="1" ht="206.25" hidden="1" customHeight="1" x14ac:dyDescent="0.2">
      <c r="A44" s="263" t="s">
        <v>68</v>
      </c>
      <c r="B44" s="60" t="str">
        <f>IFERROR((VLOOKUP(A44,'Mapa de Proceso'!$C$12:$G$31,5,0)),0)</f>
        <v>m</v>
      </c>
      <c r="C44" s="60">
        <v>1</v>
      </c>
      <c r="D44" s="153" t="str">
        <f t="shared" si="6"/>
        <v>m1</v>
      </c>
      <c r="E44" s="235" t="s">
        <v>133</v>
      </c>
      <c r="F44" s="235"/>
      <c r="G44" s="155" t="s">
        <v>1103</v>
      </c>
      <c r="H44" s="155" t="s">
        <v>1104</v>
      </c>
      <c r="I44" s="160" t="s">
        <v>127</v>
      </c>
      <c r="J44" s="155" t="s">
        <v>1105</v>
      </c>
      <c r="K44" s="246">
        <v>10</v>
      </c>
      <c r="L44" s="247">
        <v>0</v>
      </c>
      <c r="M44" s="248" t="s">
        <v>141</v>
      </c>
      <c r="N44" s="80">
        <f t="shared" si="7"/>
        <v>0</v>
      </c>
      <c r="O44" s="80">
        <f t="shared" si="8"/>
        <v>1</v>
      </c>
      <c r="P44" s="80" cm="1">
        <f t="array" ref="P44">_xlfn.IFS($K44=0,0,AND($K44&gt;0,$K44&lt;=2),20%,AND($K44&gt;2,$K44&lt;=24),40%,AND($K44&gt;24,$K44&lt;=60),60%,AND($K44&gt;60,$K44&lt;=360),80%,$K44&gt;360,100%)</f>
        <v>0.4</v>
      </c>
      <c r="Q44" s="80">
        <f t="shared" si="9"/>
        <v>1</v>
      </c>
      <c r="R44" s="81">
        <f t="shared" si="10"/>
        <v>10</v>
      </c>
      <c r="S44" s="82" t="str" cm="1">
        <f t="array" ref="S44">IFERROR((_xlfn.IFS(R44=1,"BAJA",R44=2,"BAJA",R44=6,"BAJA",R44=3,"MODERADA",R44=7,"MODERADA",R44=8,"MODERADA",R44=11,"MODERADA",R44=12,"MODERADA",R44=13,"MODERADA",R44=16,"MODERADA",R44=17,"MODERADA",R44=21,"MODERADA",R44=22,"MODERADA",R44=4,"ALTA",R44=9,"ALTA",R44=14,"ALTA",R44=18,"ALTA",R44=19,"ALTA",R44=23,"ALTA",R44=24,"ALTA",R44=5,"EXTREMA",R44=10,"EXTREMA",R44=15,"EXTREMA",R44=20,"EXTREMA",R44=25,"EXTREMA")),0)</f>
        <v>EXTREMA</v>
      </c>
      <c r="T44" s="83" cm="1">
        <f t="array" ref="T44">IFERROR((MIN(IF('Matriz de Controles'!$A$8:$A$10000='Matriz de Riesgos'!#REF!,'Matriz de Controles'!$W$8:$W$10000))),0)</f>
        <v>0</v>
      </c>
      <c r="U44" s="83" cm="1">
        <f t="array" ref="U44">IFERROR((MIN(IF('Matriz de Controles'!$A$8:$A$10000='Matriz de Riesgos'!#REF!,'Matriz de Controles'!$Z$8:$Z$10000))),0)</f>
        <v>0</v>
      </c>
      <c r="V44" s="83" t="e" cm="1">
        <f t="array" aca="1" ref="V44" ca="1">_xlfn.IFS(T44=0,0,AND(T44&gt;0%,T44&lt;=20%),20%,AND(T44&gt;20%,T44&lt;=40%),40%,AND(T44&gt;40%,T44&lt;=60%),60%,AND(T44&gt;60%,T44&lt;=80%),80%,AND(T44&gt;80%,T44&lt;=100%),100%)</f>
        <v>#NAME?</v>
      </c>
      <c r="W44" s="83" t="e" cm="1">
        <f t="array" aca="1" ref="W44" ca="1">_xlfn.IFS(U44=0,0,AND(U44&gt;=0%,U44&lt;=20%),20%,AND(U44&gt;20%,U44&lt;=40%),40%,AND(U44&gt;40%,U44&lt;=60%),60%,AND(U44&gt;60%,U44&lt;=80%),80%,AND(76&gt;80%,U44&lt;=100%),100%)</f>
        <v>#NAME?</v>
      </c>
      <c r="X44" s="84" t="e">
        <f t="shared" ca="1" si="11"/>
        <v>#NAME?</v>
      </c>
      <c r="Y44" s="82" cm="1">
        <f t="array" aca="1" ref="Y44" ca="1">IFERROR((_xlfn.IFS(X44=1,"BAJA",X44=2,"BAJA",X44=6,"BAJA",X44=3,"MODERADA",X44=7,"MODERADA",X44=8,"MODERADA",X44=11,"MODERADA",X44=12,"MODERADA",X44=13,"MODERADA",X44=16,"MODERADA",X44=17,"MODERADA",X44=21,"MODERADA",X44=22,"MODERADA",X44=4,"ALTA",X44=9,"ALTA",X44=14,"ALTA",X44=18,"ALTA",X44=19,"ALTA",X44=23,"ALTA",X44=24,"ALTA",X44=5,"EXTREMA",X44=10,"EXTREMA",X44=15,"EXTREMA",X44=20,"EXTREMA",X44=25,"EXTREMA")),0)</f>
        <v>0</v>
      </c>
      <c r="Z44" s="89" cm="1">
        <f t="array" aca="1" ref="Z44" ca="1">IFERROR((_xlfn.IFS(Y44="BAJA","ACEPTAR",Y44="MODERADA","ACEPTAR/REDUCIR(OPCIONAL)",Y44="ALTA","REDUCIR",Y44="EXTREMA","REDUCIR/EVITAR")),0)</f>
        <v>0</v>
      </c>
      <c r="AA44" s="184" t="s">
        <v>129</v>
      </c>
      <c r="AB44" s="261" t="s">
        <v>1069</v>
      </c>
      <c r="AC44" s="261" t="s">
        <v>1069</v>
      </c>
      <c r="AD44" s="261" t="s">
        <v>1069</v>
      </c>
      <c r="AE44" s="261" t="s">
        <v>1068</v>
      </c>
      <c r="AF44" s="261" t="s">
        <v>1068</v>
      </c>
      <c r="AG44" s="271" t="s">
        <v>1069</v>
      </c>
      <c r="AH44" s="270" t="s">
        <v>1106</v>
      </c>
      <c r="AI44" s="275" t="s">
        <v>1074</v>
      </c>
      <c r="AJ44" s="278" t="s">
        <v>1171</v>
      </c>
    </row>
    <row r="45" spans="1:36" s="85" customFormat="1" ht="99" hidden="1" customHeight="1" x14ac:dyDescent="0.2">
      <c r="A45" s="263" t="s">
        <v>68</v>
      </c>
      <c r="B45" s="60" t="str">
        <f>IFERROR((VLOOKUP(A45,'Mapa de Proceso'!$C$12:$G$31,5,0)),0)</f>
        <v>m</v>
      </c>
      <c r="C45" s="60">
        <v>2</v>
      </c>
      <c r="D45" s="153" t="str">
        <f t="shared" si="6"/>
        <v>m2</v>
      </c>
      <c r="E45" s="235" t="s">
        <v>124</v>
      </c>
      <c r="F45" s="235"/>
      <c r="G45" s="155" t="s">
        <v>836</v>
      </c>
      <c r="H45" s="155" t="s">
        <v>837</v>
      </c>
      <c r="I45" s="160" t="s">
        <v>127</v>
      </c>
      <c r="J45" s="155" t="s">
        <v>845</v>
      </c>
      <c r="K45" s="246">
        <v>10</v>
      </c>
      <c r="L45" s="247">
        <v>10000000</v>
      </c>
      <c r="M45" s="248" t="s">
        <v>150</v>
      </c>
      <c r="N45" s="80">
        <f t="shared" si="7"/>
        <v>0.4</v>
      </c>
      <c r="O45" s="80">
        <f t="shared" si="8"/>
        <v>0.4</v>
      </c>
      <c r="P45" s="80" cm="1">
        <f t="array" ref="P45">_xlfn.IFS($K45=0,0,AND($K45&gt;0,$K45&lt;=2),20%,AND($K45&gt;2,$K45&lt;=24),40%,AND($K45&gt;24,$K45&lt;=60),60%,AND($K45&gt;60,$K45&lt;=360),80%,$K45&gt;360,100%)</f>
        <v>0.4</v>
      </c>
      <c r="Q45" s="80">
        <f t="shared" si="9"/>
        <v>0.4</v>
      </c>
      <c r="R45" s="81">
        <f t="shared" si="10"/>
        <v>7</v>
      </c>
      <c r="S45" s="82" t="str" cm="1">
        <f t="array" ref="S45">IFERROR((_xlfn.IFS(R45=1,"BAJA",R45=2,"BAJA",R45=6,"BAJA",R45=3,"MODERADA",R45=7,"MODERADA",R45=8,"MODERADA",R45=11,"MODERADA",R45=12,"MODERADA",R45=13,"MODERADA",R45=16,"MODERADA",R45=17,"MODERADA",R45=21,"MODERADA",R45=22,"MODERADA",R45=4,"ALTA",R45=9,"ALTA",R45=14,"ALTA",R45=18,"ALTA",R45=19,"ALTA",R45=23,"ALTA",R45=24,"ALTA",R45=5,"EXTREMA",R45=10,"EXTREMA",R45=15,"EXTREMA",R45=20,"EXTREMA",R45=25,"EXTREMA")),0)</f>
        <v>MODERADA</v>
      </c>
      <c r="T45" s="83" cm="1">
        <f t="array" ref="T45">IFERROR((MIN(IF('Matriz de Controles'!$A$8:$A$10000='Matriz de Riesgos'!#REF!,'Matriz de Controles'!$W$8:$W$10000))),0)</f>
        <v>0</v>
      </c>
      <c r="U45" s="83" cm="1">
        <f t="array" ref="U45">IFERROR((MIN(IF('Matriz de Controles'!$A$8:$A$10000='Matriz de Riesgos'!#REF!,'Matriz de Controles'!$Z$8:$Z$10000))),0)</f>
        <v>0</v>
      </c>
      <c r="V45" s="83" t="e" cm="1">
        <f t="array" aca="1" ref="V45" ca="1">_xlfn.IFS(T45=0,0,AND(T45&gt;0%,T45&lt;=20%),20%,AND(T45&gt;20%,T45&lt;=40%),40%,AND(T45&gt;40%,T45&lt;=60%),60%,AND(T45&gt;60%,T45&lt;=80%),80%,AND(T45&gt;80%,T45&lt;=100%),100%)</f>
        <v>#NAME?</v>
      </c>
      <c r="W45" s="83" t="e" cm="1">
        <f t="array" aca="1" ref="W45" ca="1">_xlfn.IFS(U45=0,0,AND(U45&gt;=0%,U45&lt;=20%),20%,AND(U45&gt;20%,U45&lt;=40%),40%,AND(U45&gt;40%,U45&lt;=60%),60%,AND(U45&gt;60%,U45&lt;=80%),80%,AND(76&gt;80%,U45&lt;=100%),100%)</f>
        <v>#NAME?</v>
      </c>
      <c r="X45" s="84" t="e">
        <f t="shared" ca="1" si="11"/>
        <v>#NAME?</v>
      </c>
      <c r="Y45" s="82" cm="1">
        <f t="array" aca="1" ref="Y45" ca="1">IFERROR((_xlfn.IFS(X45=1,"BAJA",X45=2,"BAJA",X45=6,"BAJA",X45=3,"MODERADA",X45=7,"MODERADA",X45=8,"MODERADA",X45=11,"MODERADA",X45=12,"MODERADA",X45=13,"MODERADA",X45=16,"MODERADA",X45=17,"MODERADA",X45=21,"MODERADA",X45=22,"MODERADA",X45=4,"ALTA",X45=9,"ALTA",X45=14,"ALTA",X45=18,"ALTA",X45=19,"ALTA",X45=23,"ALTA",X45=24,"ALTA",X45=5,"EXTREMA",X45=10,"EXTREMA",X45=15,"EXTREMA",X45=20,"EXTREMA",X45=25,"EXTREMA")),0)</f>
        <v>0</v>
      </c>
      <c r="Z45" s="89" cm="1">
        <f t="array" aca="1" ref="Z45" ca="1">IFERROR((_xlfn.IFS(Y45="BAJA","ACEPTAR",Y45="MODERADA","ACEPTAR/REDUCIR(OPCIONAL)",Y45="ALTA","REDUCIR",Y45="EXTREMA","REDUCIR/EVITAR")),0)</f>
        <v>0</v>
      </c>
      <c r="AA45" s="184" t="s">
        <v>129</v>
      </c>
      <c r="AB45" s="261" t="s">
        <v>1069</v>
      </c>
      <c r="AC45" s="261" t="s">
        <v>1069</v>
      </c>
      <c r="AD45" s="261" t="s">
        <v>1069</v>
      </c>
      <c r="AE45" s="261" t="s">
        <v>1068</v>
      </c>
      <c r="AF45" s="261" t="s">
        <v>1068</v>
      </c>
      <c r="AG45" s="271" t="s">
        <v>1069</v>
      </c>
      <c r="AH45" s="270" t="s">
        <v>1107</v>
      </c>
      <c r="AI45" s="276"/>
      <c r="AJ45" s="276"/>
    </row>
    <row r="46" spans="1:36" s="85" customFormat="1" ht="99" customHeight="1" x14ac:dyDescent="0.2">
      <c r="A46" s="263" t="s">
        <v>68</v>
      </c>
      <c r="B46" s="60" t="str">
        <f>IFERROR((VLOOKUP(A46,'Mapa de Proceso'!$C$12:$G$31,5,0)),0)</f>
        <v>m</v>
      </c>
      <c r="C46" s="60">
        <v>3</v>
      </c>
      <c r="D46" s="153" t="str">
        <f t="shared" si="6"/>
        <v>m3</v>
      </c>
      <c r="E46" s="235" t="s">
        <v>124</v>
      </c>
      <c r="F46" s="235"/>
      <c r="G46" s="155" t="s">
        <v>838</v>
      </c>
      <c r="H46" s="155" t="s">
        <v>839</v>
      </c>
      <c r="I46" s="160" t="s">
        <v>127</v>
      </c>
      <c r="J46" s="155" t="s">
        <v>846</v>
      </c>
      <c r="K46" s="246">
        <v>10</v>
      </c>
      <c r="L46" s="247">
        <v>100000000</v>
      </c>
      <c r="M46" s="248" t="s">
        <v>840</v>
      </c>
      <c r="N46" s="80">
        <f t="shared" si="7"/>
        <v>0.8</v>
      </c>
      <c r="O46" s="80">
        <f t="shared" si="8"/>
        <v>0.6</v>
      </c>
      <c r="P46" s="80" cm="1">
        <f t="array" ref="P46">_xlfn.IFS($K46=0,0,AND($K46&gt;0,$K46&lt;=2),20%,AND($K46&gt;2,$K46&lt;=24),40%,AND($K46&gt;24,$K46&lt;=60),60%,AND($K46&gt;60,$K46&lt;=360),80%,$K46&gt;360,100%)</f>
        <v>0.4</v>
      </c>
      <c r="Q46" s="80">
        <f t="shared" si="9"/>
        <v>0.8</v>
      </c>
      <c r="R46" s="81">
        <f t="shared" si="10"/>
        <v>9</v>
      </c>
      <c r="S46" s="82" t="str" cm="1">
        <f t="array" ref="S46">IFERROR((_xlfn.IFS(R46=1,"BAJA",R46=2,"BAJA",R46=6,"BAJA",R46=3,"MODERADA",R46=7,"MODERADA",R46=8,"MODERADA",R46=11,"MODERADA",R46=12,"MODERADA",R46=13,"MODERADA",R46=16,"MODERADA",R46=17,"MODERADA",R46=21,"MODERADA",R46=22,"MODERADA",R46=4,"ALTA",R46=9,"ALTA",R46=14,"ALTA",R46=18,"ALTA",R46=19,"ALTA",R46=23,"ALTA",R46=24,"ALTA",R46=5,"EXTREMA",R46=10,"EXTREMA",R46=15,"EXTREMA",R46=20,"EXTREMA",R46=25,"EXTREMA")),0)</f>
        <v>ALTA</v>
      </c>
      <c r="T46" s="83" cm="1">
        <f t="array" ref="T46">IFERROR((MIN(IF('Matriz de Controles'!$A$8:$A$10000='Matriz de Riesgos'!#REF!,'Matriz de Controles'!$W$8:$W$10000))),0)</f>
        <v>0</v>
      </c>
      <c r="U46" s="83" cm="1">
        <f t="array" ref="U46">IFERROR((MIN(IF('Matriz de Controles'!$A$8:$A$10000='Matriz de Riesgos'!#REF!,'Matriz de Controles'!$Z$8:$Z$10000))),0)</f>
        <v>0</v>
      </c>
      <c r="V46" s="83" t="e" cm="1">
        <f t="array" aca="1" ref="V46" ca="1">_xlfn.IFS(T46=0,0,AND(T46&gt;0%,T46&lt;=20%),20%,AND(T46&gt;20%,T46&lt;=40%),40%,AND(T46&gt;40%,T46&lt;=60%),60%,AND(T46&gt;60%,T46&lt;=80%),80%,AND(T46&gt;80%,T46&lt;=100%),100%)</f>
        <v>#NAME?</v>
      </c>
      <c r="W46" s="83" t="e" cm="1">
        <f t="array" aca="1" ref="W46" ca="1">_xlfn.IFS(U46=0,0,AND(U46&gt;=0%,U46&lt;=20%),20%,AND(U46&gt;20%,U46&lt;=40%),40%,AND(U46&gt;40%,U46&lt;=60%),60%,AND(U46&gt;60%,U46&lt;=80%),80%,AND(76&gt;80%,U46&lt;=100%),100%)</f>
        <v>#NAME?</v>
      </c>
      <c r="X46" s="84" t="e">
        <f t="shared" ca="1" si="11"/>
        <v>#NAME?</v>
      </c>
      <c r="Y46" s="82" cm="1">
        <f t="array" aca="1" ref="Y46" ca="1">IFERROR((_xlfn.IFS(X46=1,"BAJA",X46=2,"BAJA",X46=6,"BAJA",X46=3,"MODERADA",X46=7,"MODERADA",X46=8,"MODERADA",X46=11,"MODERADA",X46=12,"MODERADA",X46=13,"MODERADA",X46=16,"MODERADA",X46=17,"MODERADA",X46=21,"MODERADA",X46=22,"MODERADA",X46=4,"ALTA",X46=9,"ALTA",X46=14,"ALTA",X46=18,"ALTA",X46=19,"ALTA",X46=23,"ALTA",X46=24,"ALTA",X46=5,"EXTREMA",X46=10,"EXTREMA",X46=15,"EXTREMA",X46=20,"EXTREMA",X46=25,"EXTREMA")),0)</f>
        <v>0</v>
      </c>
      <c r="Z46" s="89" cm="1">
        <f t="array" aca="1" ref="Z46" ca="1">IFERROR((_xlfn.IFS(Y46="BAJA","ACEPTAR",Y46="MODERADA","ACEPTAR/REDUCIR(OPCIONAL)",Y46="ALTA","REDUCIR",Y46="EXTREMA","REDUCIR/EVITAR")),0)</f>
        <v>0</v>
      </c>
      <c r="AA46" s="184" t="s">
        <v>129</v>
      </c>
      <c r="AB46" s="261" t="s">
        <v>1069</v>
      </c>
      <c r="AC46" s="261" t="s">
        <v>1069</v>
      </c>
      <c r="AD46" s="261" t="s">
        <v>1069</v>
      </c>
      <c r="AE46" s="261" t="s">
        <v>1068</v>
      </c>
      <c r="AF46" s="261" t="s">
        <v>1068</v>
      </c>
      <c r="AG46" s="271" t="s">
        <v>1068</v>
      </c>
      <c r="AH46" s="270" t="s">
        <v>1108</v>
      </c>
      <c r="AI46" s="276"/>
      <c r="AJ46" s="276"/>
    </row>
    <row r="47" spans="1:36" s="85" customFormat="1" ht="99" customHeight="1" x14ac:dyDescent="0.2">
      <c r="A47" s="263" t="s">
        <v>68</v>
      </c>
      <c r="B47" s="60" t="str">
        <f>IFERROR((VLOOKUP(A47,'Mapa de Proceso'!$C$12:$G$31,5,0)),0)</f>
        <v>m</v>
      </c>
      <c r="C47" s="60">
        <v>4</v>
      </c>
      <c r="D47" s="153" t="str">
        <f t="shared" si="6"/>
        <v>m4</v>
      </c>
      <c r="E47" s="235" t="s">
        <v>124</v>
      </c>
      <c r="F47" s="235"/>
      <c r="G47" s="182" t="s">
        <v>1109</v>
      </c>
      <c r="H47" s="155" t="s">
        <v>841</v>
      </c>
      <c r="I47" s="160" t="s">
        <v>127</v>
      </c>
      <c r="J47" s="155" t="s">
        <v>1110</v>
      </c>
      <c r="K47" s="246">
        <v>10</v>
      </c>
      <c r="L47" s="247">
        <v>100000000</v>
      </c>
      <c r="M47" s="248" t="s">
        <v>840</v>
      </c>
      <c r="N47" s="80">
        <f t="shared" si="7"/>
        <v>0.8</v>
      </c>
      <c r="O47" s="80">
        <f t="shared" si="8"/>
        <v>0.6</v>
      </c>
      <c r="P47" s="80" cm="1">
        <f t="array" ref="P47">_xlfn.IFS($K47=0,0,AND($K47&gt;0,$K47&lt;=2),20%,AND($K47&gt;2,$K47&lt;=24),40%,AND($K47&gt;24,$K47&lt;=60),60%,AND($K47&gt;60,$K47&lt;=360),80%,$K47&gt;360,100%)</f>
        <v>0.4</v>
      </c>
      <c r="Q47" s="80">
        <f t="shared" si="9"/>
        <v>0.8</v>
      </c>
      <c r="R47" s="81">
        <f t="shared" si="10"/>
        <v>9</v>
      </c>
      <c r="S47" s="82" t="str" cm="1">
        <f t="array" ref="S47">IFERROR((_xlfn.IFS(R47=1,"BAJA",R47=2,"BAJA",R47=6,"BAJA",R47=3,"MODERADA",R47=7,"MODERADA",R47=8,"MODERADA",R47=11,"MODERADA",R47=12,"MODERADA",R47=13,"MODERADA",R47=16,"MODERADA",R47=17,"MODERADA",R47=21,"MODERADA",R47=22,"MODERADA",R47=4,"ALTA",R47=9,"ALTA",R47=14,"ALTA",R47=18,"ALTA",R47=19,"ALTA",R47=23,"ALTA",R47=24,"ALTA",R47=5,"EXTREMA",R47=10,"EXTREMA",R47=15,"EXTREMA",R47=20,"EXTREMA",R47=25,"EXTREMA")),0)</f>
        <v>ALTA</v>
      </c>
      <c r="T47" s="83" cm="1">
        <f t="array" ref="T47">IFERROR((MIN(IF('Matriz de Controles'!$A$8:$A$10000='Matriz de Riesgos'!#REF!,'Matriz de Controles'!$W$8:$W$10000))),0)</f>
        <v>0</v>
      </c>
      <c r="U47" s="83" cm="1">
        <f t="array" ref="U47">IFERROR((MIN(IF('Matriz de Controles'!$A$8:$A$10000='Matriz de Riesgos'!#REF!,'Matriz de Controles'!$Z$8:$Z$10000))),0)</f>
        <v>0</v>
      </c>
      <c r="V47" s="83" t="e" cm="1">
        <f t="array" aca="1" ref="V47" ca="1">_xlfn.IFS(T47=0,0,AND(T47&gt;0%,T47&lt;=20%),20%,AND(T47&gt;20%,T47&lt;=40%),40%,AND(T47&gt;40%,T47&lt;=60%),60%,AND(T47&gt;60%,T47&lt;=80%),80%,AND(T47&gt;80%,T47&lt;=100%),100%)</f>
        <v>#NAME?</v>
      </c>
      <c r="W47" s="83" t="e" cm="1">
        <f t="array" aca="1" ref="W47" ca="1">_xlfn.IFS(U47=0,0,AND(U47&gt;=0%,U47&lt;=20%),20%,AND(U47&gt;20%,U47&lt;=40%),40%,AND(U47&gt;40%,U47&lt;=60%),60%,AND(U47&gt;60%,U47&lt;=80%),80%,AND(76&gt;80%,U47&lt;=100%),100%)</f>
        <v>#NAME?</v>
      </c>
      <c r="X47" s="84" t="e">
        <f t="shared" ca="1" si="11"/>
        <v>#NAME?</v>
      </c>
      <c r="Y47" s="82" cm="1">
        <f t="array" aca="1" ref="Y47" ca="1">IFERROR((_xlfn.IFS(X47=1,"BAJA",X47=2,"BAJA",X47=6,"BAJA",X47=3,"MODERADA",X47=7,"MODERADA",X47=8,"MODERADA",X47=11,"MODERADA",X47=12,"MODERADA",X47=13,"MODERADA",X47=16,"MODERADA",X47=17,"MODERADA",X47=21,"MODERADA",X47=22,"MODERADA",X47=4,"ALTA",X47=9,"ALTA",X47=14,"ALTA",X47=18,"ALTA",X47=19,"ALTA",X47=23,"ALTA",X47=24,"ALTA",X47=5,"EXTREMA",X47=10,"EXTREMA",X47=15,"EXTREMA",X47=20,"EXTREMA",X47=25,"EXTREMA")),0)</f>
        <v>0</v>
      </c>
      <c r="Z47" s="89" cm="1">
        <f t="array" aca="1" ref="Z47" ca="1">IFERROR((_xlfn.IFS(Y47="BAJA","ACEPTAR",Y47="MODERADA","ACEPTAR/REDUCIR(OPCIONAL)",Y47="ALTA","REDUCIR",Y47="EXTREMA","REDUCIR/EVITAR")),0)</f>
        <v>0</v>
      </c>
      <c r="AA47" s="184" t="s">
        <v>129</v>
      </c>
      <c r="AB47" s="261" t="s">
        <v>1069</v>
      </c>
      <c r="AC47" s="261" t="s">
        <v>1069</v>
      </c>
      <c r="AD47" s="261" t="s">
        <v>1069</v>
      </c>
      <c r="AE47" s="261" t="s">
        <v>1068</v>
      </c>
      <c r="AF47" s="261" t="s">
        <v>1068</v>
      </c>
      <c r="AG47" s="271" t="s">
        <v>1068</v>
      </c>
      <c r="AH47" s="270" t="s">
        <v>1111</v>
      </c>
      <c r="AI47" s="276"/>
      <c r="AJ47" s="276"/>
    </row>
    <row r="48" spans="1:36" s="85" customFormat="1" ht="99" hidden="1" customHeight="1" x14ac:dyDescent="0.2">
      <c r="A48" s="263" t="s">
        <v>68</v>
      </c>
      <c r="B48" s="60" t="str">
        <f>IFERROR((VLOOKUP(A48,'Mapa de Proceso'!$C$12:$G$31,5,0)),0)</f>
        <v>m</v>
      </c>
      <c r="C48" s="60">
        <v>5</v>
      </c>
      <c r="D48" s="153" t="str">
        <f t="shared" si="6"/>
        <v>m5</v>
      </c>
      <c r="E48" s="235" t="s">
        <v>124</v>
      </c>
      <c r="F48" s="235"/>
      <c r="G48" s="155" t="s">
        <v>1112</v>
      </c>
      <c r="H48" s="155" t="s">
        <v>842</v>
      </c>
      <c r="I48" s="160" t="s">
        <v>127</v>
      </c>
      <c r="J48" s="155" t="s">
        <v>1113</v>
      </c>
      <c r="K48" s="246">
        <v>10</v>
      </c>
      <c r="L48" s="247">
        <v>100000000</v>
      </c>
      <c r="M48" s="248" t="s">
        <v>128</v>
      </c>
      <c r="N48" s="80">
        <f t="shared" si="7"/>
        <v>0.8</v>
      </c>
      <c r="O48" s="80">
        <f t="shared" si="8"/>
        <v>0.8</v>
      </c>
      <c r="P48" s="80" cm="1">
        <f t="array" ref="P48">_xlfn.IFS($K48=0,0,AND($K48&gt;0,$K48&lt;=2),20%,AND($K48&gt;2,$K48&lt;=24),40%,AND($K48&gt;24,$K48&lt;=60),60%,AND($K48&gt;60,$K48&lt;=360),80%,$K48&gt;360,100%)</f>
        <v>0.4</v>
      </c>
      <c r="Q48" s="80">
        <f t="shared" si="9"/>
        <v>0.8</v>
      </c>
      <c r="R48" s="81">
        <f t="shared" si="10"/>
        <v>9</v>
      </c>
      <c r="S48" s="82" t="str" cm="1">
        <f t="array" ref="S48">IFERROR((_xlfn.IFS(R48=1,"BAJA",R48=2,"BAJA",R48=6,"BAJA",R48=3,"MODERADA",R48=7,"MODERADA",R48=8,"MODERADA",R48=11,"MODERADA",R48=12,"MODERADA",R48=13,"MODERADA",R48=16,"MODERADA",R48=17,"MODERADA",R48=21,"MODERADA",R48=22,"MODERADA",R48=4,"ALTA",R48=9,"ALTA",R48=14,"ALTA",R48=18,"ALTA",R48=19,"ALTA",R48=23,"ALTA",R48=24,"ALTA",R48=5,"EXTREMA",R48=10,"EXTREMA",R48=15,"EXTREMA",R48=20,"EXTREMA",R48=25,"EXTREMA")),0)</f>
        <v>ALTA</v>
      </c>
      <c r="T48" s="83" cm="1">
        <f t="array" ref="T48">IFERROR((MIN(IF('Matriz de Controles'!$A$8:$A$10000='Matriz de Riesgos'!#REF!,'Matriz de Controles'!$W$8:$W$10000))),0)</f>
        <v>0</v>
      </c>
      <c r="U48" s="83" cm="1">
        <f t="array" ref="U48">IFERROR((MIN(IF('Matriz de Controles'!$A$8:$A$10000='Matriz de Riesgos'!#REF!,'Matriz de Controles'!$Z$8:$Z$10000))),0)</f>
        <v>0</v>
      </c>
      <c r="V48" s="83" t="e" cm="1">
        <f t="array" aca="1" ref="V48" ca="1">_xlfn.IFS(T48=0,0,AND(T48&gt;0%,T48&lt;=20%),20%,AND(T48&gt;20%,T48&lt;=40%),40%,AND(T48&gt;40%,T48&lt;=60%),60%,AND(T48&gt;60%,T48&lt;=80%),80%,AND(T48&gt;80%,T48&lt;=100%),100%)</f>
        <v>#NAME?</v>
      </c>
      <c r="W48" s="83" t="e" cm="1">
        <f t="array" aca="1" ref="W48" ca="1">_xlfn.IFS(U48=0,0,AND(U48&gt;=0%,U48&lt;=20%),20%,AND(U48&gt;20%,U48&lt;=40%),40%,AND(U48&gt;40%,U48&lt;=60%),60%,AND(U48&gt;60%,U48&lt;=80%),80%,AND(76&gt;80%,U48&lt;=100%),100%)</f>
        <v>#NAME?</v>
      </c>
      <c r="X48" s="84" t="e">
        <f t="shared" ca="1" si="11"/>
        <v>#NAME?</v>
      </c>
      <c r="Y48" s="82" cm="1">
        <f t="array" aca="1" ref="Y48" ca="1">IFERROR((_xlfn.IFS(X48=1,"BAJA",X48=2,"BAJA",X48=6,"BAJA",X48=3,"MODERADA",X48=7,"MODERADA",X48=8,"MODERADA",X48=11,"MODERADA",X48=12,"MODERADA",X48=13,"MODERADA",X48=16,"MODERADA",X48=17,"MODERADA",X48=21,"MODERADA",X48=22,"MODERADA",X48=4,"ALTA",X48=9,"ALTA",X48=14,"ALTA",X48=18,"ALTA",X48=19,"ALTA",X48=23,"ALTA",X48=24,"ALTA",X48=5,"EXTREMA",X48=10,"EXTREMA",X48=15,"EXTREMA",X48=20,"EXTREMA",X48=25,"EXTREMA")),0)</f>
        <v>0</v>
      </c>
      <c r="Z48" s="89" cm="1">
        <f t="array" aca="1" ref="Z48" ca="1">IFERROR((_xlfn.IFS(Y48="BAJA","ACEPTAR",Y48="MODERADA","ACEPTAR/REDUCIR(OPCIONAL)",Y48="ALTA","REDUCIR",Y48="EXTREMA","REDUCIR/EVITAR")),0)</f>
        <v>0</v>
      </c>
      <c r="AA48" s="184" t="s">
        <v>129</v>
      </c>
      <c r="AB48" s="261" t="s">
        <v>1069</v>
      </c>
      <c r="AC48" s="261" t="s">
        <v>1069</v>
      </c>
      <c r="AD48" s="261" t="s">
        <v>1069</v>
      </c>
      <c r="AE48" s="261" t="s">
        <v>1068</v>
      </c>
      <c r="AF48" s="261" t="s">
        <v>1068</v>
      </c>
      <c r="AG48" s="271" t="s">
        <v>1069</v>
      </c>
      <c r="AH48" s="270" t="s">
        <v>1114</v>
      </c>
      <c r="AI48" s="276"/>
      <c r="AJ48" s="276"/>
    </row>
    <row r="49" spans="1:16364" ht="99" hidden="1" customHeight="1" x14ac:dyDescent="0.2">
      <c r="A49" s="263" t="s">
        <v>84</v>
      </c>
      <c r="B49" s="60" t="str">
        <f>IFERROR((VLOOKUP(A49,'Mapa de Proceso'!$C$12:$G$31,5,0)),0)</f>
        <v>q</v>
      </c>
      <c r="C49" s="60">
        <v>1</v>
      </c>
      <c r="D49" s="153" t="str">
        <f t="shared" si="6"/>
        <v>q1</v>
      </c>
      <c r="E49" s="182" t="s">
        <v>133</v>
      </c>
      <c r="F49" s="182"/>
      <c r="G49" s="206" t="s">
        <v>935</v>
      </c>
      <c r="H49" s="222" t="s">
        <v>1117</v>
      </c>
      <c r="I49" s="206" t="s">
        <v>127</v>
      </c>
      <c r="J49" s="206" t="s">
        <v>1118</v>
      </c>
      <c r="K49" s="246">
        <v>360</v>
      </c>
      <c r="L49" s="247">
        <v>0</v>
      </c>
      <c r="M49" s="186" t="s">
        <v>150</v>
      </c>
      <c r="N49" s="80">
        <f t="shared" si="7"/>
        <v>0</v>
      </c>
      <c r="O49" s="80">
        <f t="shared" si="8"/>
        <v>0.4</v>
      </c>
      <c r="P49" s="80" cm="1">
        <f t="array" ref="P49">_xlfn.IFS($K49=0,0,AND($K49&gt;0,$K49&lt;=2),20%,AND($K49&gt;2,$K49&lt;=24),40%,AND($K49&gt;24,$K49&lt;=60),60%,AND($K49&gt;60,$K49&lt;=360),80%,$K49&gt;360,100%)</f>
        <v>0.8</v>
      </c>
      <c r="Q49" s="80">
        <f t="shared" si="9"/>
        <v>0.4</v>
      </c>
      <c r="R49" s="81">
        <f t="shared" si="10"/>
        <v>17</v>
      </c>
      <c r="S49" s="82" t="str" cm="1">
        <f t="array" ref="S49">IFERROR((_xlfn.IFS(R49=1,"BAJA",R49=2,"BAJA",R49=6,"BAJA",R49=3,"MODERADA",R49=7,"MODERADA",R49=8,"MODERADA",R49=11,"MODERADA",R49=12,"MODERADA",R49=13,"MODERADA",R49=16,"MODERADA",R49=17,"MODERADA",R49=21,"MODERADA",R49=22,"MODERADA",R49=4,"ALTA",R49=9,"ALTA",R49=14,"ALTA",R49=18,"ALTA",R49=19,"ALTA",R49=23,"ALTA",R49=24,"ALTA",R49=5,"EXTREMA",R49=10,"EXTREMA",R49=15,"EXTREMA",R49=20,"EXTREMA",R49=25,"EXTREMA")),0)</f>
        <v>MODERADA</v>
      </c>
      <c r="T49" s="83" cm="1">
        <f t="array" ref="T49">IFERROR((MIN(IF('Matriz de Controles'!$A$8:$A$10000='Matriz de Riesgos'!#REF!,'Matriz de Controles'!$W$8:$W$10000))),0)</f>
        <v>0</v>
      </c>
      <c r="U49" s="83" cm="1">
        <f t="array" ref="U49">IFERROR((MIN(IF('Matriz de Controles'!$A$8:$A$10000='Matriz de Riesgos'!#REF!,'Matriz de Controles'!$Z$8:$Z$10000))),0)</f>
        <v>0</v>
      </c>
      <c r="V49" s="83" t="e" cm="1">
        <f t="array" aca="1" ref="V49" ca="1">_xlfn.IFS(T49=0,0,AND(T49&gt;0%,T49&lt;=20%),20%,AND(T49&gt;20%,T49&lt;=40%),40%,AND(T49&gt;40%,T49&lt;=60%),60%,AND(T49&gt;60%,T49&lt;=80%),80%,AND(T49&gt;80%,T49&lt;=100%),100%)</f>
        <v>#NAME?</v>
      </c>
      <c r="W49" s="83" t="e" cm="1">
        <f t="array" aca="1" ref="W49" ca="1">_xlfn.IFS(U49=0,0,AND(U49&gt;=0%,U49&lt;=20%),20%,AND(U49&gt;20%,U49&lt;=40%),40%,AND(U49&gt;40%,U49&lt;=60%),60%,AND(U49&gt;60%,U49&lt;=80%),80%,AND(76&gt;80%,U49&lt;=100%),100%)</f>
        <v>#NAME?</v>
      </c>
      <c r="X49" s="84" t="e">
        <f t="shared" ca="1" si="11"/>
        <v>#NAME?</v>
      </c>
      <c r="Y49" s="82" cm="1">
        <f t="array" aca="1" ref="Y49" ca="1">IFERROR((_xlfn.IFS(X49=1,"BAJA",X49=2,"BAJA",X49=6,"BAJA",X49=3,"MODERADA",X49=7,"MODERADA",X49=8,"MODERADA",X49=11,"MODERADA",X49=12,"MODERADA",X49=13,"MODERADA",X49=16,"MODERADA",X49=17,"MODERADA",X49=21,"MODERADA",X49=22,"MODERADA",X49=4,"ALTA",X49=9,"ALTA",X49=14,"ALTA",X49=18,"ALTA",X49=19,"ALTA",X49=23,"ALTA",X49=24,"ALTA",X49=5,"EXTREMA",X49=10,"EXTREMA",X49=15,"EXTREMA",X49=20,"EXTREMA",X49=25,"EXTREMA")),0)</f>
        <v>0</v>
      </c>
      <c r="Z49" s="89" cm="1">
        <f t="array" aca="1" ref="Z49" ca="1">IFERROR((_xlfn.IFS(Y49="BAJA","ACEPTAR",Y49="MODERADA","ACEPTAR/REDUCIR(OPCIONAL)",Y49="ALTA","REDUCIR",Y49="EXTREMA","REDUCIR/EVITAR")),0)</f>
        <v>0</v>
      </c>
      <c r="AA49" s="184" t="s">
        <v>146</v>
      </c>
      <c r="AB49" s="261" t="s">
        <v>1069</v>
      </c>
      <c r="AC49" s="261" t="s">
        <v>1069</v>
      </c>
      <c r="AD49" s="261" t="s">
        <v>1069</v>
      </c>
      <c r="AE49" s="261" t="s">
        <v>1068</v>
      </c>
      <c r="AF49" s="261" t="s">
        <v>1068</v>
      </c>
      <c r="AG49" s="271" t="s">
        <v>1069</v>
      </c>
      <c r="AH49" s="270" t="s">
        <v>1119</v>
      </c>
      <c r="AI49" s="275" t="s">
        <v>1075</v>
      </c>
      <c r="AJ49" s="277" t="s">
        <v>1175</v>
      </c>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c r="IV49" s="85"/>
      <c r="IW49" s="85"/>
      <c r="IX49" s="85"/>
      <c r="IY49" s="85"/>
      <c r="IZ49" s="85"/>
      <c r="JA49" s="85"/>
      <c r="JB49" s="85"/>
      <c r="JC49" s="85"/>
      <c r="JD49" s="85"/>
      <c r="JE49" s="85"/>
      <c r="JF49" s="85"/>
      <c r="JG49" s="85"/>
      <c r="JH49" s="85"/>
      <c r="JI49" s="85"/>
      <c r="JJ49" s="85"/>
      <c r="JK49" s="85"/>
      <c r="JL49" s="85"/>
      <c r="JM49" s="85"/>
      <c r="JN49" s="85"/>
      <c r="JO49" s="85"/>
      <c r="JP49" s="85"/>
      <c r="JQ49" s="85"/>
      <c r="JR49" s="85"/>
      <c r="JS49" s="85"/>
      <c r="JT49" s="85"/>
      <c r="JU49" s="85"/>
      <c r="JV49" s="85"/>
      <c r="JW49" s="85"/>
      <c r="JX49" s="85"/>
      <c r="JY49" s="85"/>
      <c r="JZ49" s="85"/>
      <c r="KA49" s="85"/>
      <c r="KB49" s="85"/>
      <c r="KC49" s="85"/>
      <c r="KD49" s="85"/>
      <c r="KE49" s="85"/>
      <c r="KF49" s="85"/>
      <c r="KG49" s="85"/>
      <c r="KH49" s="85"/>
      <c r="KI49" s="85"/>
      <c r="KJ49" s="85"/>
      <c r="KK49" s="85"/>
      <c r="KL49" s="85"/>
      <c r="KM49" s="85"/>
      <c r="KN49" s="85"/>
      <c r="KO49" s="85"/>
      <c r="KP49" s="85"/>
      <c r="KQ49" s="85"/>
      <c r="KR49" s="85"/>
      <c r="KS49" s="85"/>
      <c r="KT49" s="85"/>
      <c r="KU49" s="85"/>
      <c r="KV49" s="85"/>
      <c r="KW49" s="85"/>
      <c r="KX49" s="85"/>
      <c r="KY49" s="85"/>
      <c r="KZ49" s="85"/>
      <c r="LA49" s="85"/>
      <c r="LB49" s="85"/>
      <c r="LC49" s="85"/>
      <c r="LD49" s="85"/>
      <c r="LE49" s="85"/>
      <c r="LF49" s="85"/>
      <c r="LG49" s="85"/>
      <c r="LH49" s="85"/>
      <c r="LI49" s="85"/>
      <c r="LJ49" s="85"/>
      <c r="LK49" s="85"/>
      <c r="LL49" s="85"/>
      <c r="LM49" s="85"/>
      <c r="LN49" s="85"/>
      <c r="LO49" s="85"/>
      <c r="LP49" s="85"/>
      <c r="LQ49" s="85"/>
      <c r="LR49" s="85"/>
      <c r="LS49" s="85"/>
      <c r="LT49" s="85"/>
      <c r="LU49" s="85"/>
      <c r="LV49" s="85"/>
      <c r="LW49" s="85"/>
      <c r="LX49" s="85"/>
      <c r="LY49" s="85"/>
      <c r="LZ49" s="85"/>
      <c r="MA49" s="85"/>
      <c r="MB49" s="85"/>
      <c r="MC49" s="85"/>
      <c r="MD49" s="85"/>
      <c r="ME49" s="85"/>
      <c r="MF49" s="85"/>
      <c r="MG49" s="85"/>
      <c r="MH49" s="85"/>
      <c r="MI49" s="85"/>
      <c r="MJ49" s="85"/>
      <c r="MK49" s="85"/>
      <c r="ML49" s="85"/>
      <c r="MM49" s="85"/>
      <c r="MN49" s="85"/>
      <c r="MO49" s="85"/>
      <c r="MP49" s="85"/>
      <c r="MQ49" s="85"/>
      <c r="MR49" s="85"/>
      <c r="MS49" s="85"/>
      <c r="MT49" s="85"/>
      <c r="MU49" s="85"/>
      <c r="MV49" s="85"/>
      <c r="MW49" s="85"/>
      <c r="MX49" s="85"/>
      <c r="MY49" s="85"/>
      <c r="MZ49" s="85"/>
      <c r="NA49" s="85"/>
      <c r="NB49" s="85"/>
      <c r="NC49" s="85"/>
      <c r="ND49" s="85"/>
      <c r="NE49" s="85"/>
      <c r="NF49" s="85"/>
      <c r="NG49" s="85"/>
      <c r="NH49" s="85"/>
      <c r="NI49" s="85"/>
      <c r="NJ49" s="85"/>
      <c r="NK49" s="85"/>
      <c r="NL49" s="85"/>
      <c r="NM49" s="85"/>
      <c r="NN49" s="85"/>
      <c r="NO49" s="85"/>
      <c r="NP49" s="85"/>
      <c r="NQ49" s="85"/>
      <c r="NR49" s="85"/>
      <c r="NS49" s="85"/>
      <c r="NT49" s="85"/>
      <c r="NU49" s="85"/>
      <c r="NV49" s="85"/>
      <c r="NW49" s="85"/>
      <c r="NX49" s="85"/>
      <c r="NY49" s="85"/>
      <c r="NZ49" s="85"/>
      <c r="OA49" s="85"/>
      <c r="OB49" s="85"/>
      <c r="OC49" s="85"/>
      <c r="OD49" s="85"/>
      <c r="OE49" s="85"/>
      <c r="OF49" s="85"/>
      <c r="OG49" s="85"/>
      <c r="OH49" s="85"/>
      <c r="OI49" s="85"/>
      <c r="OJ49" s="85"/>
      <c r="OK49" s="85"/>
      <c r="OL49" s="85"/>
      <c r="OM49" s="85"/>
      <c r="ON49" s="85"/>
      <c r="OO49" s="85"/>
      <c r="OP49" s="85"/>
      <c r="OQ49" s="85"/>
      <c r="OR49" s="85"/>
      <c r="OS49" s="85"/>
      <c r="OT49" s="85"/>
      <c r="OU49" s="85"/>
      <c r="OV49" s="85"/>
      <c r="OW49" s="85"/>
      <c r="OX49" s="85"/>
      <c r="OY49" s="85"/>
      <c r="OZ49" s="85"/>
      <c r="PA49" s="85"/>
      <c r="PB49" s="85"/>
      <c r="PC49" s="85"/>
      <c r="PD49" s="85"/>
      <c r="PE49" s="85"/>
      <c r="PF49" s="85"/>
      <c r="PG49" s="85"/>
      <c r="PH49" s="85"/>
      <c r="PI49" s="85"/>
      <c r="PJ49" s="85"/>
      <c r="PK49" s="85"/>
      <c r="PL49" s="85"/>
      <c r="PM49" s="85"/>
      <c r="PN49" s="85"/>
      <c r="PO49" s="85"/>
      <c r="PP49" s="85"/>
      <c r="PQ49" s="85"/>
      <c r="PR49" s="85"/>
      <c r="PS49" s="85"/>
      <c r="PT49" s="85"/>
      <c r="PU49" s="85"/>
      <c r="PV49" s="85"/>
      <c r="PW49" s="85"/>
      <c r="PX49" s="85"/>
      <c r="PY49" s="85"/>
      <c r="PZ49" s="85"/>
      <c r="QA49" s="85"/>
      <c r="QB49" s="85"/>
      <c r="QC49" s="85"/>
      <c r="QD49" s="85"/>
      <c r="QE49" s="85"/>
      <c r="QF49" s="85"/>
      <c r="QG49" s="85"/>
      <c r="QH49" s="85"/>
      <c r="QI49" s="85"/>
      <c r="QJ49" s="85"/>
      <c r="QK49" s="85"/>
      <c r="QL49" s="85"/>
      <c r="QM49" s="85"/>
      <c r="QN49" s="85"/>
      <c r="QO49" s="85"/>
      <c r="QP49" s="85"/>
      <c r="QQ49" s="85"/>
      <c r="QR49" s="85"/>
      <c r="QS49" s="85"/>
      <c r="QT49" s="85"/>
      <c r="QU49" s="85"/>
      <c r="QV49" s="85"/>
      <c r="QW49" s="85"/>
      <c r="QX49" s="85"/>
      <c r="QY49" s="85"/>
      <c r="QZ49" s="85"/>
      <c r="RA49" s="85"/>
      <c r="RB49" s="85"/>
      <c r="RC49" s="85"/>
      <c r="RD49" s="85"/>
      <c r="RE49" s="85"/>
      <c r="RF49" s="85"/>
      <c r="RG49" s="85"/>
      <c r="RH49" s="85"/>
      <c r="RI49" s="85"/>
      <c r="RJ49" s="85"/>
      <c r="RK49" s="85"/>
      <c r="RL49" s="85"/>
      <c r="RM49" s="85"/>
      <c r="RN49" s="85"/>
      <c r="RO49" s="85"/>
      <c r="RP49" s="85"/>
      <c r="RQ49" s="85"/>
      <c r="RR49" s="85"/>
      <c r="RS49" s="85"/>
      <c r="RT49" s="85"/>
      <c r="RU49" s="85"/>
      <c r="RV49" s="85"/>
      <c r="RW49" s="85"/>
      <c r="RX49" s="85"/>
      <c r="RY49" s="85"/>
      <c r="RZ49" s="85"/>
      <c r="SA49" s="85"/>
      <c r="SB49" s="85"/>
      <c r="SC49" s="85"/>
      <c r="SD49" s="85"/>
      <c r="SE49" s="85"/>
      <c r="SF49" s="85"/>
      <c r="SG49" s="85"/>
      <c r="SH49" s="85"/>
      <c r="SI49" s="85"/>
      <c r="SJ49" s="85"/>
      <c r="SK49" s="85"/>
      <c r="SL49" s="85"/>
      <c r="SM49" s="85"/>
      <c r="SN49" s="85"/>
      <c r="SO49" s="85"/>
      <c r="SP49" s="85"/>
      <c r="SQ49" s="85"/>
      <c r="SR49" s="85"/>
      <c r="SS49" s="85"/>
      <c r="ST49" s="85"/>
      <c r="SU49" s="85"/>
      <c r="SV49" s="85"/>
      <c r="SW49" s="85"/>
      <c r="SX49" s="85"/>
      <c r="SY49" s="85"/>
      <c r="SZ49" s="85"/>
      <c r="TA49" s="85"/>
      <c r="TB49" s="85"/>
      <c r="TC49" s="85"/>
      <c r="TD49" s="85"/>
      <c r="TE49" s="85"/>
      <c r="TF49" s="85"/>
      <c r="TG49" s="85"/>
      <c r="TH49" s="85"/>
      <c r="TI49" s="85"/>
      <c r="TJ49" s="85"/>
      <c r="TK49" s="85"/>
      <c r="TL49" s="85"/>
      <c r="TM49" s="85"/>
      <c r="TN49" s="85"/>
      <c r="TO49" s="85"/>
      <c r="TP49" s="85"/>
      <c r="TQ49" s="85"/>
      <c r="TR49" s="85"/>
      <c r="TS49" s="85"/>
      <c r="TT49" s="85"/>
      <c r="TU49" s="85"/>
      <c r="TV49" s="85"/>
      <c r="TW49" s="85"/>
      <c r="TX49" s="85"/>
      <c r="TY49" s="85"/>
      <c r="TZ49" s="85"/>
      <c r="UA49" s="85"/>
      <c r="UB49" s="85"/>
      <c r="UC49" s="85"/>
      <c r="UD49" s="85"/>
      <c r="UE49" s="85"/>
      <c r="UF49" s="85"/>
      <c r="UG49" s="85"/>
      <c r="UH49" s="85"/>
      <c r="UI49" s="85"/>
      <c r="UJ49" s="85"/>
      <c r="UK49" s="85"/>
      <c r="UL49" s="85"/>
      <c r="UM49" s="85"/>
      <c r="UN49" s="85"/>
      <c r="UO49" s="85"/>
      <c r="UP49" s="85"/>
      <c r="UQ49" s="85"/>
      <c r="UR49" s="85"/>
      <c r="US49" s="85"/>
      <c r="UT49" s="85"/>
      <c r="UU49" s="85"/>
      <c r="UV49" s="85"/>
      <c r="UW49" s="85"/>
      <c r="UX49" s="85"/>
      <c r="UY49" s="85"/>
      <c r="UZ49" s="85"/>
      <c r="VA49" s="85"/>
      <c r="VB49" s="85"/>
      <c r="VC49" s="85"/>
      <c r="VD49" s="85"/>
      <c r="VE49" s="85"/>
      <c r="VF49" s="85"/>
      <c r="VG49" s="85"/>
      <c r="VH49" s="85"/>
      <c r="VI49" s="85"/>
      <c r="VJ49" s="85"/>
      <c r="VK49" s="85"/>
      <c r="VL49" s="85"/>
      <c r="VM49" s="85"/>
      <c r="VN49" s="85"/>
      <c r="VO49" s="85"/>
      <c r="VP49" s="85"/>
      <c r="VQ49" s="85"/>
      <c r="VR49" s="85"/>
      <c r="VS49" s="85"/>
      <c r="VT49" s="85"/>
      <c r="VU49" s="85"/>
      <c r="VV49" s="85"/>
      <c r="VW49" s="85"/>
      <c r="VX49" s="85"/>
      <c r="VY49" s="85"/>
      <c r="VZ49" s="85"/>
      <c r="WA49" s="85"/>
      <c r="WB49" s="85"/>
      <c r="WC49" s="85"/>
      <c r="WD49" s="85"/>
      <c r="WE49" s="85"/>
      <c r="WF49" s="85"/>
      <c r="WG49" s="85"/>
      <c r="WH49" s="85"/>
      <c r="WI49" s="85"/>
      <c r="WJ49" s="85"/>
      <c r="WK49" s="85"/>
      <c r="WL49" s="85"/>
      <c r="WM49" s="85"/>
      <c r="WN49" s="85"/>
      <c r="WO49" s="85"/>
      <c r="WP49" s="85"/>
      <c r="WQ49" s="85"/>
      <c r="WR49" s="85"/>
      <c r="WS49" s="85"/>
      <c r="WT49" s="85"/>
      <c r="WU49" s="85"/>
      <c r="WV49" s="85"/>
      <c r="WW49" s="85"/>
      <c r="WX49" s="85"/>
      <c r="WY49" s="85"/>
      <c r="WZ49" s="85"/>
      <c r="XA49" s="85"/>
      <c r="XB49" s="85"/>
      <c r="XC49" s="85"/>
      <c r="XD49" s="85"/>
      <c r="XE49" s="85"/>
      <c r="XF49" s="85"/>
      <c r="XG49" s="85"/>
      <c r="XH49" s="85"/>
      <c r="XI49" s="85"/>
      <c r="XJ49" s="85"/>
      <c r="XK49" s="85"/>
      <c r="XL49" s="85"/>
      <c r="XM49" s="85"/>
      <c r="XN49" s="85"/>
      <c r="XO49" s="85"/>
      <c r="XP49" s="85"/>
      <c r="XQ49" s="85"/>
      <c r="XR49" s="85"/>
      <c r="XS49" s="85"/>
      <c r="XT49" s="85"/>
      <c r="XU49" s="85"/>
      <c r="XV49" s="85"/>
      <c r="XW49" s="85"/>
      <c r="XX49" s="85"/>
      <c r="XY49" s="85"/>
      <c r="XZ49" s="85"/>
      <c r="YA49" s="85"/>
      <c r="YB49" s="85"/>
      <c r="YC49" s="85"/>
      <c r="YD49" s="85"/>
      <c r="YE49" s="85"/>
      <c r="YF49" s="85"/>
      <c r="YG49" s="85"/>
      <c r="YH49" s="85"/>
      <c r="YI49" s="85"/>
      <c r="YJ49" s="85"/>
      <c r="YK49" s="85"/>
      <c r="YL49" s="85"/>
      <c r="YM49" s="85"/>
      <c r="YN49" s="85"/>
      <c r="YO49" s="85"/>
      <c r="YP49" s="85"/>
      <c r="YQ49" s="85"/>
      <c r="YR49" s="85"/>
      <c r="YS49" s="85"/>
      <c r="YT49" s="85"/>
      <c r="YU49" s="85"/>
      <c r="YV49" s="85"/>
      <c r="YW49" s="85"/>
      <c r="YX49" s="85"/>
      <c r="YY49" s="85"/>
      <c r="YZ49" s="85"/>
      <c r="ZA49" s="85"/>
      <c r="ZB49" s="85"/>
      <c r="ZC49" s="85"/>
      <c r="ZD49" s="85"/>
      <c r="ZE49" s="85"/>
      <c r="ZF49" s="85"/>
      <c r="ZG49" s="85"/>
      <c r="ZH49" s="85"/>
      <c r="ZI49" s="85"/>
      <c r="ZJ49" s="85"/>
      <c r="ZK49" s="85"/>
      <c r="ZL49" s="85"/>
      <c r="ZM49" s="85"/>
      <c r="ZN49" s="85"/>
      <c r="ZO49" s="85"/>
      <c r="ZP49" s="85"/>
      <c r="ZQ49" s="85"/>
      <c r="ZR49" s="85"/>
      <c r="ZS49" s="85"/>
      <c r="ZT49" s="85"/>
      <c r="ZU49" s="85"/>
      <c r="ZV49" s="85"/>
      <c r="ZW49" s="85"/>
      <c r="ZX49" s="85"/>
      <c r="ZY49" s="85"/>
      <c r="ZZ49" s="85"/>
      <c r="AAA49" s="85"/>
      <c r="AAB49" s="85"/>
      <c r="AAC49" s="85"/>
      <c r="AAD49" s="85"/>
      <c r="AAE49" s="85"/>
      <c r="AAF49" s="85"/>
      <c r="AAG49" s="85"/>
      <c r="AAH49" s="85"/>
      <c r="AAI49" s="85"/>
      <c r="AAJ49" s="85"/>
      <c r="AAK49" s="85"/>
      <c r="AAL49" s="85"/>
      <c r="AAM49" s="85"/>
      <c r="AAN49" s="85"/>
      <c r="AAO49" s="85"/>
      <c r="AAP49" s="85"/>
      <c r="AAQ49" s="85"/>
      <c r="AAR49" s="85"/>
      <c r="AAS49" s="85"/>
      <c r="AAT49" s="85"/>
      <c r="AAU49" s="85"/>
      <c r="AAV49" s="85"/>
      <c r="AAW49" s="85"/>
      <c r="AAX49" s="85"/>
      <c r="AAY49" s="85"/>
      <c r="AAZ49" s="85"/>
      <c r="ABA49" s="85"/>
      <c r="ABB49" s="85"/>
      <c r="ABC49" s="85"/>
      <c r="ABD49" s="85"/>
      <c r="ABE49" s="85"/>
      <c r="ABF49" s="85"/>
      <c r="ABG49" s="85"/>
      <c r="ABH49" s="85"/>
      <c r="ABI49" s="85"/>
      <c r="ABJ49" s="85"/>
      <c r="ABK49" s="85"/>
      <c r="ABL49" s="85"/>
      <c r="ABM49" s="85"/>
      <c r="ABN49" s="85"/>
      <c r="ABO49" s="85"/>
      <c r="ABP49" s="85"/>
      <c r="ABQ49" s="85"/>
      <c r="ABR49" s="85"/>
      <c r="ABS49" s="85"/>
      <c r="ABT49" s="85"/>
      <c r="ABU49" s="85"/>
      <c r="ABV49" s="85"/>
      <c r="ABW49" s="85"/>
      <c r="ABX49" s="85"/>
      <c r="ABY49" s="85"/>
      <c r="ABZ49" s="85"/>
      <c r="ACA49" s="85"/>
      <c r="ACB49" s="85"/>
      <c r="ACC49" s="85"/>
      <c r="ACD49" s="85"/>
      <c r="ACE49" s="85"/>
      <c r="ACF49" s="85"/>
      <c r="ACG49" s="85"/>
      <c r="ACH49" s="85"/>
      <c r="ACI49" s="85"/>
      <c r="ACJ49" s="85"/>
      <c r="ACK49" s="85"/>
      <c r="ACL49" s="85"/>
      <c r="ACM49" s="85"/>
      <c r="ACN49" s="85"/>
      <c r="ACO49" s="85"/>
      <c r="ACP49" s="85"/>
      <c r="ACQ49" s="85"/>
      <c r="ACR49" s="85"/>
      <c r="ACS49" s="85"/>
      <c r="ACT49" s="85"/>
      <c r="ACU49" s="85"/>
      <c r="ACV49" s="85"/>
      <c r="ACW49" s="85"/>
      <c r="ACX49" s="85"/>
      <c r="ACY49" s="85"/>
      <c r="ACZ49" s="85"/>
      <c r="ADA49" s="85"/>
      <c r="ADB49" s="85"/>
      <c r="ADC49" s="85"/>
      <c r="ADD49" s="85"/>
      <c r="ADE49" s="85"/>
      <c r="ADF49" s="85"/>
      <c r="ADG49" s="85"/>
      <c r="ADH49" s="85"/>
      <c r="ADI49" s="85"/>
      <c r="ADJ49" s="85"/>
      <c r="ADK49" s="85"/>
      <c r="ADL49" s="85"/>
      <c r="ADM49" s="85"/>
      <c r="ADN49" s="85"/>
      <c r="ADO49" s="85"/>
      <c r="ADP49" s="85"/>
      <c r="ADQ49" s="85"/>
      <c r="ADR49" s="85"/>
      <c r="ADS49" s="85"/>
      <c r="ADT49" s="85"/>
      <c r="ADU49" s="85"/>
      <c r="ADV49" s="85"/>
      <c r="ADW49" s="85"/>
      <c r="ADX49" s="85"/>
      <c r="ADY49" s="85"/>
      <c r="ADZ49" s="85"/>
      <c r="AEA49" s="85"/>
      <c r="AEB49" s="85"/>
      <c r="AEC49" s="85"/>
      <c r="AED49" s="85"/>
      <c r="AEE49" s="85"/>
      <c r="AEF49" s="85"/>
      <c r="AEG49" s="85"/>
      <c r="AEH49" s="85"/>
      <c r="AEI49" s="85"/>
      <c r="AEJ49" s="85"/>
      <c r="AEK49" s="85"/>
      <c r="AEL49" s="85"/>
      <c r="AEM49" s="85"/>
      <c r="AEN49" s="85"/>
      <c r="AEO49" s="85"/>
      <c r="AEP49" s="85"/>
      <c r="AEQ49" s="85"/>
      <c r="AER49" s="85"/>
      <c r="AES49" s="85"/>
      <c r="AET49" s="85"/>
      <c r="AEU49" s="85"/>
      <c r="AEV49" s="85"/>
      <c r="AEW49" s="85"/>
      <c r="AEX49" s="85"/>
      <c r="AEY49" s="85"/>
      <c r="AEZ49" s="85"/>
      <c r="AFA49" s="85"/>
      <c r="AFB49" s="85"/>
      <c r="AFC49" s="85"/>
      <c r="AFD49" s="85"/>
      <c r="AFE49" s="85"/>
      <c r="AFF49" s="85"/>
      <c r="AFG49" s="85"/>
      <c r="AFH49" s="85"/>
      <c r="AFI49" s="85"/>
      <c r="AFJ49" s="85"/>
      <c r="AFK49" s="85"/>
      <c r="AFL49" s="85"/>
      <c r="AFM49" s="85"/>
      <c r="AFN49" s="85"/>
      <c r="AFO49" s="85"/>
      <c r="AFP49" s="85"/>
      <c r="AFQ49" s="85"/>
      <c r="AFR49" s="85"/>
      <c r="AFS49" s="85"/>
      <c r="AFT49" s="85"/>
      <c r="AFU49" s="85"/>
      <c r="AFV49" s="85"/>
      <c r="AFW49" s="85"/>
      <c r="AFX49" s="85"/>
      <c r="AFY49" s="85"/>
      <c r="AFZ49" s="85"/>
      <c r="AGA49" s="85"/>
      <c r="AGB49" s="85"/>
      <c r="AGC49" s="85"/>
      <c r="AGD49" s="85"/>
      <c r="AGE49" s="85"/>
      <c r="AGF49" s="85"/>
      <c r="AGG49" s="85"/>
      <c r="AGH49" s="85"/>
      <c r="AGI49" s="85"/>
      <c r="AGJ49" s="85"/>
      <c r="AGK49" s="85"/>
      <c r="AGL49" s="85"/>
      <c r="AGM49" s="85"/>
      <c r="AGN49" s="85"/>
      <c r="AGO49" s="85"/>
      <c r="AGP49" s="85"/>
      <c r="AGQ49" s="85"/>
      <c r="AGR49" s="85"/>
      <c r="AGS49" s="85"/>
      <c r="AGT49" s="85"/>
      <c r="AGU49" s="85"/>
      <c r="AGV49" s="85"/>
      <c r="AGW49" s="85"/>
      <c r="AGX49" s="85"/>
      <c r="AGY49" s="85"/>
      <c r="AGZ49" s="85"/>
      <c r="AHA49" s="85"/>
      <c r="AHB49" s="85"/>
      <c r="AHC49" s="85"/>
      <c r="AHD49" s="85"/>
      <c r="AHE49" s="85"/>
      <c r="AHF49" s="85"/>
      <c r="AHG49" s="85"/>
      <c r="AHH49" s="85"/>
      <c r="AHI49" s="85"/>
      <c r="AHJ49" s="85"/>
      <c r="AHK49" s="85"/>
      <c r="AHL49" s="85"/>
      <c r="AHM49" s="85"/>
      <c r="AHN49" s="85"/>
      <c r="AHO49" s="85"/>
      <c r="AHP49" s="85"/>
      <c r="AHQ49" s="85"/>
      <c r="AHR49" s="85"/>
      <c r="AHS49" s="85"/>
      <c r="AHT49" s="85"/>
      <c r="AHU49" s="85"/>
      <c r="AHV49" s="85"/>
      <c r="AHW49" s="85"/>
      <c r="AHX49" s="85"/>
      <c r="AHY49" s="85"/>
      <c r="AHZ49" s="85"/>
      <c r="AIA49" s="85"/>
      <c r="AIB49" s="85"/>
      <c r="AIC49" s="85"/>
      <c r="AID49" s="85"/>
      <c r="AIE49" s="85"/>
      <c r="AIF49" s="85"/>
      <c r="AIG49" s="85"/>
      <c r="AIH49" s="85"/>
      <c r="AII49" s="85"/>
      <c r="AIJ49" s="85"/>
      <c r="AIK49" s="85"/>
      <c r="AIL49" s="85"/>
      <c r="AIM49" s="85"/>
      <c r="AIN49" s="85"/>
      <c r="AIO49" s="85"/>
      <c r="AIP49" s="85"/>
      <c r="AIQ49" s="85"/>
      <c r="AIR49" s="85"/>
      <c r="AIS49" s="85"/>
      <c r="AIT49" s="85"/>
      <c r="AIU49" s="85"/>
      <c r="AIV49" s="85"/>
      <c r="AIW49" s="85"/>
      <c r="AIX49" s="85"/>
      <c r="AIY49" s="85"/>
      <c r="AIZ49" s="85"/>
      <c r="AJA49" s="85"/>
      <c r="AJB49" s="85"/>
      <c r="AJC49" s="85"/>
      <c r="AJD49" s="85"/>
      <c r="AJE49" s="85"/>
      <c r="AJF49" s="85"/>
      <c r="AJG49" s="85"/>
      <c r="AJH49" s="85"/>
      <c r="AJI49" s="85"/>
      <c r="AJJ49" s="85"/>
      <c r="AJK49" s="85"/>
      <c r="AJL49" s="85"/>
      <c r="AJM49" s="85"/>
      <c r="AJN49" s="85"/>
      <c r="AJO49" s="85"/>
      <c r="AJP49" s="85"/>
      <c r="AJQ49" s="85"/>
      <c r="AJR49" s="85"/>
      <c r="AJS49" s="85"/>
      <c r="AJT49" s="85"/>
      <c r="AJU49" s="85"/>
      <c r="AJV49" s="85"/>
      <c r="AJW49" s="85"/>
      <c r="AJX49" s="85"/>
      <c r="AJY49" s="85"/>
      <c r="AJZ49" s="85"/>
      <c r="AKA49" s="85"/>
      <c r="AKB49" s="85"/>
      <c r="AKC49" s="85"/>
      <c r="AKD49" s="85"/>
      <c r="AKE49" s="85"/>
      <c r="AKF49" s="85"/>
      <c r="AKG49" s="85"/>
      <c r="AKH49" s="85"/>
      <c r="AKI49" s="85"/>
      <c r="AKJ49" s="85"/>
      <c r="AKK49" s="85"/>
      <c r="AKL49" s="85"/>
      <c r="AKM49" s="85"/>
      <c r="AKN49" s="85"/>
      <c r="AKO49" s="85"/>
      <c r="AKP49" s="85"/>
      <c r="AKQ49" s="85"/>
      <c r="AKR49" s="85"/>
      <c r="AKS49" s="85"/>
      <c r="AKT49" s="85"/>
      <c r="AKU49" s="85"/>
      <c r="AKV49" s="85"/>
      <c r="AKW49" s="85"/>
      <c r="AKX49" s="85"/>
      <c r="AKY49" s="85"/>
      <c r="AKZ49" s="85"/>
      <c r="ALA49" s="85"/>
      <c r="ALB49" s="85"/>
      <c r="ALC49" s="85"/>
      <c r="ALD49" s="85"/>
      <c r="ALE49" s="85"/>
      <c r="ALF49" s="85"/>
      <c r="ALG49" s="85"/>
      <c r="ALH49" s="85"/>
      <c r="ALI49" s="85"/>
      <c r="ALJ49" s="85"/>
      <c r="ALK49" s="85"/>
      <c r="ALL49" s="85"/>
      <c r="ALM49" s="85"/>
      <c r="ALN49" s="85"/>
      <c r="ALO49" s="85"/>
      <c r="ALP49" s="85"/>
      <c r="ALQ49" s="85"/>
      <c r="ALR49" s="85"/>
      <c r="ALS49" s="85"/>
      <c r="ALT49" s="85"/>
      <c r="ALU49" s="85"/>
      <c r="ALV49" s="85"/>
      <c r="ALW49" s="85"/>
      <c r="ALX49" s="85"/>
      <c r="ALY49" s="85"/>
      <c r="ALZ49" s="85"/>
      <c r="AMA49" s="85"/>
      <c r="AMB49" s="85"/>
      <c r="AMC49" s="85"/>
      <c r="AMD49" s="85"/>
      <c r="AME49" s="85"/>
      <c r="AMF49" s="85"/>
      <c r="AMG49" s="85"/>
      <c r="AMH49" s="85"/>
      <c r="AMI49" s="85"/>
      <c r="AMJ49" s="85"/>
      <c r="AMK49" s="85"/>
      <c r="AML49" s="85"/>
      <c r="AMM49" s="85"/>
      <c r="AMN49" s="85"/>
      <c r="AMO49" s="85"/>
      <c r="AMP49" s="85"/>
      <c r="AMQ49" s="85"/>
      <c r="AMR49" s="85"/>
      <c r="AMS49" s="85"/>
      <c r="AMT49" s="85"/>
      <c r="AMU49" s="85"/>
      <c r="AMV49" s="85"/>
      <c r="AMW49" s="85"/>
      <c r="AMX49" s="85"/>
      <c r="AMY49" s="85"/>
      <c r="AMZ49" s="85"/>
      <c r="ANA49" s="85"/>
      <c r="ANB49" s="85"/>
      <c r="ANC49" s="85"/>
      <c r="AND49" s="85"/>
      <c r="ANE49" s="85"/>
      <c r="ANF49" s="85"/>
      <c r="ANG49" s="85"/>
      <c r="ANH49" s="85"/>
      <c r="ANI49" s="85"/>
      <c r="ANJ49" s="85"/>
      <c r="ANK49" s="85"/>
      <c r="ANL49" s="85"/>
      <c r="ANM49" s="85"/>
      <c r="ANN49" s="85"/>
      <c r="ANO49" s="85"/>
      <c r="ANP49" s="85"/>
      <c r="ANQ49" s="85"/>
      <c r="ANR49" s="85"/>
      <c r="ANS49" s="85"/>
      <c r="ANT49" s="85"/>
      <c r="ANU49" s="85"/>
      <c r="ANV49" s="85"/>
      <c r="ANW49" s="85"/>
      <c r="ANX49" s="85"/>
      <c r="ANY49" s="85"/>
      <c r="ANZ49" s="85"/>
      <c r="AOA49" s="85"/>
      <c r="AOB49" s="85"/>
      <c r="AOC49" s="85"/>
      <c r="AOD49" s="85"/>
      <c r="AOE49" s="85"/>
      <c r="AOF49" s="85"/>
      <c r="AOG49" s="85"/>
      <c r="AOH49" s="85"/>
      <c r="AOI49" s="85"/>
      <c r="AOJ49" s="85"/>
      <c r="AOK49" s="85"/>
      <c r="AOL49" s="85"/>
      <c r="AOM49" s="85"/>
      <c r="AON49" s="85"/>
      <c r="AOO49" s="85"/>
      <c r="AOP49" s="85"/>
      <c r="AOQ49" s="85"/>
      <c r="AOR49" s="85"/>
      <c r="AOS49" s="85"/>
      <c r="AOT49" s="85"/>
      <c r="AOU49" s="85"/>
      <c r="AOV49" s="85"/>
      <c r="AOW49" s="85"/>
      <c r="AOX49" s="85"/>
      <c r="AOY49" s="85"/>
      <c r="AOZ49" s="85"/>
      <c r="APA49" s="85"/>
      <c r="APB49" s="85"/>
      <c r="APC49" s="85"/>
      <c r="APD49" s="85"/>
      <c r="APE49" s="85"/>
      <c r="APF49" s="85"/>
      <c r="APG49" s="85"/>
      <c r="APH49" s="85"/>
      <c r="API49" s="85"/>
      <c r="APJ49" s="85"/>
      <c r="APK49" s="85"/>
      <c r="APL49" s="85"/>
      <c r="APM49" s="85"/>
      <c r="APN49" s="85"/>
      <c r="APO49" s="85"/>
      <c r="APP49" s="85"/>
      <c r="APQ49" s="85"/>
      <c r="APR49" s="85"/>
      <c r="APS49" s="85"/>
      <c r="APT49" s="85"/>
      <c r="APU49" s="85"/>
      <c r="APV49" s="85"/>
      <c r="APW49" s="85"/>
      <c r="APX49" s="85"/>
      <c r="APY49" s="85"/>
      <c r="APZ49" s="85"/>
      <c r="AQA49" s="85"/>
      <c r="AQB49" s="85"/>
      <c r="AQC49" s="85"/>
      <c r="AQD49" s="85"/>
      <c r="AQE49" s="85"/>
      <c r="AQF49" s="85"/>
      <c r="AQG49" s="85"/>
      <c r="AQH49" s="85"/>
      <c r="AQI49" s="85"/>
      <c r="AQJ49" s="85"/>
      <c r="AQK49" s="85"/>
      <c r="AQL49" s="85"/>
      <c r="AQM49" s="85"/>
      <c r="AQN49" s="85"/>
      <c r="AQO49" s="85"/>
      <c r="AQP49" s="85"/>
      <c r="AQQ49" s="85"/>
      <c r="AQR49" s="85"/>
      <c r="AQS49" s="85"/>
      <c r="AQT49" s="85"/>
      <c r="AQU49" s="85"/>
      <c r="AQV49" s="85"/>
      <c r="AQW49" s="85"/>
      <c r="AQX49" s="85"/>
      <c r="AQY49" s="85"/>
      <c r="AQZ49" s="85"/>
      <c r="ARA49" s="85"/>
      <c r="ARB49" s="85"/>
      <c r="ARC49" s="85"/>
      <c r="ARD49" s="85"/>
      <c r="ARE49" s="85"/>
      <c r="ARF49" s="85"/>
      <c r="ARG49" s="85"/>
      <c r="ARH49" s="85"/>
      <c r="ARI49" s="85"/>
      <c r="ARJ49" s="85"/>
      <c r="ARK49" s="85"/>
      <c r="ARL49" s="85"/>
      <c r="ARM49" s="85"/>
      <c r="ARN49" s="85"/>
      <c r="ARO49" s="85"/>
      <c r="ARP49" s="85"/>
      <c r="ARQ49" s="85"/>
      <c r="ARR49" s="85"/>
      <c r="ARS49" s="85"/>
      <c r="ART49" s="85"/>
      <c r="ARU49" s="85"/>
      <c r="ARV49" s="85"/>
      <c r="ARW49" s="85"/>
      <c r="ARX49" s="85"/>
      <c r="ARY49" s="85"/>
      <c r="ARZ49" s="85"/>
      <c r="ASA49" s="85"/>
      <c r="ASB49" s="85"/>
      <c r="ASC49" s="85"/>
      <c r="ASD49" s="85"/>
      <c r="ASE49" s="85"/>
      <c r="ASF49" s="85"/>
      <c r="ASG49" s="85"/>
      <c r="ASH49" s="85"/>
      <c r="ASI49" s="85"/>
      <c r="ASJ49" s="85"/>
      <c r="ASK49" s="85"/>
      <c r="ASL49" s="85"/>
      <c r="ASM49" s="85"/>
      <c r="ASN49" s="85"/>
      <c r="ASO49" s="85"/>
      <c r="ASP49" s="85"/>
      <c r="ASQ49" s="85"/>
      <c r="ASR49" s="85"/>
      <c r="ASS49" s="85"/>
      <c r="AST49" s="85"/>
      <c r="ASU49" s="85"/>
      <c r="ASV49" s="85"/>
      <c r="ASW49" s="85"/>
      <c r="ASX49" s="85"/>
      <c r="ASY49" s="85"/>
      <c r="ASZ49" s="85"/>
      <c r="ATA49" s="85"/>
      <c r="ATB49" s="85"/>
      <c r="ATC49" s="85"/>
      <c r="ATD49" s="85"/>
      <c r="ATE49" s="85"/>
      <c r="ATF49" s="85"/>
      <c r="ATG49" s="85"/>
      <c r="ATH49" s="85"/>
      <c r="ATI49" s="85"/>
      <c r="ATJ49" s="85"/>
      <c r="ATK49" s="85"/>
      <c r="ATL49" s="85"/>
      <c r="ATM49" s="85"/>
      <c r="ATN49" s="85"/>
      <c r="ATO49" s="85"/>
      <c r="ATP49" s="85"/>
      <c r="ATQ49" s="85"/>
      <c r="ATR49" s="85"/>
      <c r="ATS49" s="85"/>
      <c r="ATT49" s="85"/>
      <c r="ATU49" s="85"/>
      <c r="ATV49" s="85"/>
      <c r="ATW49" s="85"/>
      <c r="ATX49" s="85"/>
      <c r="ATY49" s="85"/>
      <c r="ATZ49" s="85"/>
      <c r="AUA49" s="85"/>
      <c r="AUB49" s="85"/>
      <c r="AUC49" s="85"/>
      <c r="AUD49" s="85"/>
      <c r="AUE49" s="85"/>
      <c r="AUF49" s="85"/>
      <c r="AUG49" s="85"/>
      <c r="AUH49" s="85"/>
      <c r="AUI49" s="85"/>
      <c r="AUJ49" s="85"/>
      <c r="AUK49" s="85"/>
      <c r="AUL49" s="85"/>
      <c r="AUM49" s="85"/>
      <c r="AUN49" s="85"/>
      <c r="AUO49" s="85"/>
      <c r="AUP49" s="85"/>
      <c r="AUQ49" s="85"/>
      <c r="AUR49" s="85"/>
      <c r="AUS49" s="85"/>
      <c r="AUT49" s="85"/>
      <c r="AUU49" s="85"/>
      <c r="AUV49" s="85"/>
      <c r="AUW49" s="85"/>
      <c r="AUX49" s="85"/>
      <c r="AUY49" s="85"/>
      <c r="AUZ49" s="85"/>
      <c r="AVA49" s="85"/>
      <c r="AVB49" s="85"/>
      <c r="AVC49" s="85"/>
      <c r="AVD49" s="85"/>
      <c r="AVE49" s="85"/>
      <c r="AVF49" s="85"/>
      <c r="AVG49" s="85"/>
      <c r="AVH49" s="85"/>
      <c r="AVI49" s="85"/>
      <c r="AVJ49" s="85"/>
      <c r="AVK49" s="85"/>
      <c r="AVL49" s="85"/>
      <c r="AVM49" s="85"/>
      <c r="AVN49" s="85"/>
      <c r="AVO49" s="85"/>
      <c r="AVP49" s="85"/>
      <c r="AVQ49" s="85"/>
      <c r="AVR49" s="85"/>
      <c r="AVS49" s="85"/>
      <c r="AVT49" s="85"/>
      <c r="AVU49" s="85"/>
      <c r="AVV49" s="85"/>
      <c r="AVW49" s="85"/>
      <c r="AVX49" s="85"/>
      <c r="AVY49" s="85"/>
      <c r="AVZ49" s="85"/>
      <c r="AWA49" s="85"/>
      <c r="AWB49" s="85"/>
      <c r="AWC49" s="85"/>
      <c r="AWD49" s="85"/>
      <c r="AWE49" s="85"/>
      <c r="AWF49" s="85"/>
      <c r="AWG49" s="85"/>
      <c r="AWH49" s="85"/>
      <c r="AWI49" s="85"/>
      <c r="AWJ49" s="85"/>
      <c r="AWK49" s="85"/>
      <c r="AWL49" s="85"/>
      <c r="AWM49" s="85"/>
      <c r="AWN49" s="85"/>
      <c r="AWO49" s="85"/>
      <c r="AWP49" s="85"/>
      <c r="AWQ49" s="85"/>
      <c r="AWR49" s="85"/>
      <c r="AWS49" s="85"/>
      <c r="AWT49" s="85"/>
      <c r="AWU49" s="85"/>
      <c r="AWV49" s="85"/>
      <c r="AWW49" s="85"/>
      <c r="AWX49" s="85"/>
      <c r="AWY49" s="85"/>
      <c r="AWZ49" s="85"/>
      <c r="AXA49" s="85"/>
      <c r="AXB49" s="85"/>
      <c r="AXC49" s="85"/>
      <c r="AXD49" s="85"/>
      <c r="AXE49" s="85"/>
      <c r="AXF49" s="85"/>
      <c r="AXG49" s="85"/>
      <c r="AXH49" s="85"/>
      <c r="AXI49" s="85"/>
      <c r="AXJ49" s="85"/>
      <c r="AXK49" s="85"/>
      <c r="AXL49" s="85"/>
      <c r="AXM49" s="85"/>
      <c r="AXN49" s="85"/>
      <c r="AXO49" s="85"/>
      <c r="AXP49" s="85"/>
      <c r="AXQ49" s="85"/>
      <c r="AXR49" s="85"/>
      <c r="AXS49" s="85"/>
      <c r="AXT49" s="85"/>
      <c r="AXU49" s="85"/>
      <c r="AXV49" s="85"/>
      <c r="AXW49" s="85"/>
      <c r="AXX49" s="85"/>
      <c r="AXY49" s="85"/>
      <c r="AXZ49" s="85"/>
      <c r="AYA49" s="85"/>
      <c r="AYB49" s="85"/>
      <c r="AYC49" s="85"/>
      <c r="AYD49" s="85"/>
      <c r="AYE49" s="85"/>
      <c r="AYF49" s="85"/>
      <c r="AYG49" s="85"/>
      <c r="AYH49" s="85"/>
      <c r="AYI49" s="85"/>
      <c r="AYJ49" s="85"/>
      <c r="AYK49" s="85"/>
      <c r="AYL49" s="85"/>
      <c r="AYM49" s="85"/>
      <c r="AYN49" s="85"/>
      <c r="AYO49" s="85"/>
      <c r="AYP49" s="85"/>
      <c r="AYQ49" s="85"/>
      <c r="AYR49" s="85"/>
      <c r="AYS49" s="85"/>
      <c r="AYT49" s="85"/>
      <c r="AYU49" s="85"/>
      <c r="AYV49" s="85"/>
      <c r="AYW49" s="85"/>
      <c r="AYX49" s="85"/>
      <c r="AYY49" s="85"/>
      <c r="AYZ49" s="85"/>
      <c r="AZA49" s="85"/>
      <c r="AZB49" s="85"/>
      <c r="AZC49" s="85"/>
      <c r="AZD49" s="85"/>
      <c r="AZE49" s="85"/>
      <c r="AZF49" s="85"/>
      <c r="AZG49" s="85"/>
      <c r="AZH49" s="85"/>
      <c r="AZI49" s="85"/>
      <c r="AZJ49" s="85"/>
      <c r="AZK49" s="85"/>
      <c r="AZL49" s="85"/>
      <c r="AZM49" s="85"/>
      <c r="AZN49" s="85"/>
      <c r="AZO49" s="85"/>
      <c r="AZP49" s="85"/>
      <c r="AZQ49" s="85"/>
      <c r="AZR49" s="85"/>
      <c r="AZS49" s="85"/>
      <c r="AZT49" s="85"/>
      <c r="AZU49" s="85"/>
      <c r="AZV49" s="85"/>
      <c r="AZW49" s="85"/>
      <c r="AZX49" s="85"/>
      <c r="AZY49" s="85"/>
      <c r="AZZ49" s="85"/>
      <c r="BAA49" s="85"/>
      <c r="BAB49" s="85"/>
      <c r="BAC49" s="85"/>
      <c r="BAD49" s="85"/>
      <c r="BAE49" s="85"/>
      <c r="BAF49" s="85"/>
      <c r="BAG49" s="85"/>
      <c r="BAH49" s="85"/>
      <c r="BAI49" s="85"/>
      <c r="BAJ49" s="85"/>
      <c r="BAK49" s="85"/>
      <c r="BAL49" s="85"/>
      <c r="BAM49" s="85"/>
      <c r="BAN49" s="85"/>
      <c r="BAO49" s="85"/>
      <c r="BAP49" s="85"/>
      <c r="BAQ49" s="85"/>
      <c r="BAR49" s="85"/>
      <c r="BAS49" s="85"/>
      <c r="BAT49" s="85"/>
      <c r="BAU49" s="85"/>
      <c r="BAV49" s="85"/>
      <c r="BAW49" s="85"/>
      <c r="BAX49" s="85"/>
      <c r="BAY49" s="85"/>
      <c r="BAZ49" s="85"/>
      <c r="BBA49" s="85"/>
      <c r="BBB49" s="85"/>
      <c r="BBC49" s="85"/>
      <c r="BBD49" s="85"/>
      <c r="BBE49" s="85"/>
      <c r="BBF49" s="85"/>
      <c r="BBG49" s="85"/>
      <c r="BBH49" s="85"/>
      <c r="BBI49" s="85"/>
      <c r="BBJ49" s="85"/>
      <c r="BBK49" s="85"/>
      <c r="BBL49" s="85"/>
      <c r="BBM49" s="85"/>
      <c r="BBN49" s="85"/>
      <c r="BBO49" s="85"/>
      <c r="BBP49" s="85"/>
      <c r="BBQ49" s="85"/>
      <c r="BBR49" s="85"/>
      <c r="BBS49" s="85"/>
      <c r="BBT49" s="85"/>
      <c r="BBU49" s="85"/>
      <c r="BBV49" s="85"/>
      <c r="BBW49" s="85"/>
      <c r="BBX49" s="85"/>
      <c r="BBY49" s="85"/>
      <c r="BBZ49" s="85"/>
      <c r="BCA49" s="85"/>
      <c r="BCB49" s="85"/>
      <c r="BCC49" s="85"/>
      <c r="BCD49" s="85"/>
      <c r="BCE49" s="85"/>
      <c r="BCF49" s="85"/>
      <c r="BCG49" s="85"/>
      <c r="BCH49" s="85"/>
      <c r="BCI49" s="85"/>
      <c r="BCJ49" s="85"/>
      <c r="BCK49" s="85"/>
      <c r="BCL49" s="85"/>
      <c r="BCM49" s="85"/>
      <c r="BCN49" s="85"/>
      <c r="BCO49" s="85"/>
      <c r="BCP49" s="85"/>
      <c r="BCQ49" s="85"/>
      <c r="BCR49" s="85"/>
      <c r="BCS49" s="85"/>
      <c r="BCT49" s="85"/>
      <c r="BCU49" s="85"/>
      <c r="BCV49" s="85"/>
      <c r="BCW49" s="85"/>
      <c r="BCX49" s="85"/>
      <c r="BCY49" s="85"/>
      <c r="BCZ49" s="85"/>
      <c r="BDA49" s="85"/>
      <c r="BDB49" s="85"/>
      <c r="BDC49" s="85"/>
      <c r="BDD49" s="85"/>
      <c r="BDE49" s="85"/>
      <c r="BDF49" s="85"/>
      <c r="BDG49" s="85"/>
      <c r="BDH49" s="85"/>
      <c r="BDI49" s="85"/>
      <c r="BDJ49" s="85"/>
      <c r="BDK49" s="85"/>
      <c r="BDL49" s="85"/>
      <c r="BDM49" s="85"/>
      <c r="BDN49" s="85"/>
      <c r="BDO49" s="85"/>
      <c r="BDP49" s="85"/>
      <c r="BDQ49" s="85"/>
      <c r="BDR49" s="85"/>
      <c r="BDS49" s="85"/>
      <c r="BDT49" s="85"/>
      <c r="BDU49" s="85"/>
      <c r="BDV49" s="85"/>
      <c r="BDW49" s="85"/>
      <c r="BDX49" s="85"/>
      <c r="BDY49" s="85"/>
      <c r="BDZ49" s="85"/>
      <c r="BEA49" s="85"/>
      <c r="BEB49" s="85"/>
      <c r="BEC49" s="85"/>
      <c r="BED49" s="85"/>
      <c r="BEE49" s="85"/>
      <c r="BEF49" s="85"/>
      <c r="BEG49" s="85"/>
      <c r="BEH49" s="85"/>
      <c r="BEI49" s="85"/>
      <c r="BEJ49" s="85"/>
      <c r="BEK49" s="85"/>
      <c r="BEL49" s="85"/>
      <c r="BEM49" s="85"/>
      <c r="BEN49" s="85"/>
      <c r="BEO49" s="85"/>
      <c r="BEP49" s="85"/>
      <c r="BEQ49" s="85"/>
      <c r="BER49" s="85"/>
      <c r="BES49" s="85"/>
      <c r="BET49" s="85"/>
      <c r="BEU49" s="85"/>
      <c r="BEV49" s="85"/>
      <c r="BEW49" s="85"/>
      <c r="BEX49" s="85"/>
      <c r="BEY49" s="85"/>
      <c r="BEZ49" s="85"/>
      <c r="BFA49" s="85"/>
      <c r="BFB49" s="85"/>
      <c r="BFC49" s="85"/>
      <c r="BFD49" s="85"/>
      <c r="BFE49" s="85"/>
      <c r="BFF49" s="85"/>
      <c r="BFG49" s="85"/>
      <c r="BFH49" s="85"/>
      <c r="BFI49" s="85"/>
      <c r="BFJ49" s="85"/>
      <c r="BFK49" s="85"/>
      <c r="BFL49" s="85"/>
      <c r="BFM49" s="85"/>
      <c r="BFN49" s="85"/>
      <c r="BFO49" s="85"/>
      <c r="BFP49" s="85"/>
      <c r="BFQ49" s="85"/>
      <c r="BFR49" s="85"/>
      <c r="BFS49" s="85"/>
      <c r="BFT49" s="85"/>
      <c r="BFU49" s="85"/>
      <c r="BFV49" s="85"/>
      <c r="BFW49" s="85"/>
      <c r="BFX49" s="85"/>
      <c r="BFY49" s="85"/>
      <c r="BFZ49" s="85"/>
      <c r="BGA49" s="85"/>
      <c r="BGB49" s="85"/>
      <c r="BGC49" s="85"/>
      <c r="BGD49" s="85"/>
      <c r="BGE49" s="85"/>
      <c r="BGF49" s="85"/>
      <c r="BGG49" s="85"/>
      <c r="BGH49" s="85"/>
      <c r="BGI49" s="85"/>
      <c r="BGJ49" s="85"/>
      <c r="BGK49" s="85"/>
      <c r="BGL49" s="85"/>
      <c r="BGM49" s="85"/>
      <c r="BGN49" s="85"/>
      <c r="BGO49" s="85"/>
      <c r="BGP49" s="85"/>
      <c r="BGQ49" s="85"/>
      <c r="BGR49" s="85"/>
      <c r="BGS49" s="85"/>
      <c r="BGT49" s="85"/>
      <c r="BGU49" s="85"/>
      <c r="BGV49" s="85"/>
      <c r="BGW49" s="85"/>
      <c r="BGX49" s="85"/>
      <c r="BGY49" s="85"/>
      <c r="BGZ49" s="85"/>
      <c r="BHA49" s="85"/>
      <c r="BHB49" s="85"/>
      <c r="BHC49" s="85"/>
      <c r="BHD49" s="85"/>
      <c r="BHE49" s="85"/>
      <c r="BHF49" s="85"/>
      <c r="BHG49" s="85"/>
      <c r="BHH49" s="85"/>
      <c r="BHI49" s="85"/>
      <c r="BHJ49" s="85"/>
      <c r="BHK49" s="85"/>
      <c r="BHL49" s="85"/>
      <c r="BHM49" s="85"/>
      <c r="BHN49" s="85"/>
      <c r="BHO49" s="85"/>
      <c r="BHP49" s="85"/>
      <c r="BHQ49" s="85"/>
      <c r="BHR49" s="85"/>
      <c r="BHS49" s="85"/>
      <c r="BHT49" s="85"/>
      <c r="BHU49" s="85"/>
      <c r="BHV49" s="85"/>
      <c r="BHW49" s="85"/>
      <c r="BHX49" s="85"/>
      <c r="BHY49" s="85"/>
      <c r="BHZ49" s="85"/>
      <c r="BIA49" s="85"/>
      <c r="BIB49" s="85"/>
      <c r="BIC49" s="85"/>
      <c r="BID49" s="85"/>
      <c r="BIE49" s="85"/>
      <c r="BIF49" s="85"/>
      <c r="BIG49" s="85"/>
      <c r="BIH49" s="85"/>
      <c r="BII49" s="85"/>
      <c r="BIJ49" s="85"/>
      <c r="BIK49" s="85"/>
      <c r="BIL49" s="85"/>
      <c r="BIM49" s="85"/>
      <c r="BIN49" s="85"/>
      <c r="BIO49" s="85"/>
      <c r="BIP49" s="85"/>
      <c r="BIQ49" s="85"/>
      <c r="BIR49" s="85"/>
      <c r="BIS49" s="85"/>
      <c r="BIT49" s="85"/>
      <c r="BIU49" s="85"/>
      <c r="BIV49" s="85"/>
      <c r="BIW49" s="85"/>
      <c r="BIX49" s="85"/>
      <c r="BIY49" s="85"/>
      <c r="BIZ49" s="85"/>
      <c r="BJA49" s="85"/>
      <c r="BJB49" s="85"/>
      <c r="BJC49" s="85"/>
      <c r="BJD49" s="85"/>
      <c r="BJE49" s="85"/>
      <c r="BJF49" s="85"/>
      <c r="BJG49" s="85"/>
      <c r="BJH49" s="85"/>
      <c r="BJI49" s="85"/>
      <c r="BJJ49" s="85"/>
      <c r="BJK49" s="85"/>
      <c r="BJL49" s="85"/>
      <c r="BJM49" s="85"/>
      <c r="BJN49" s="85"/>
      <c r="BJO49" s="85"/>
      <c r="BJP49" s="85"/>
      <c r="BJQ49" s="85"/>
      <c r="BJR49" s="85"/>
      <c r="BJS49" s="85"/>
      <c r="BJT49" s="85"/>
      <c r="BJU49" s="85"/>
      <c r="BJV49" s="85"/>
      <c r="BJW49" s="85"/>
      <c r="BJX49" s="85"/>
      <c r="BJY49" s="85"/>
      <c r="BJZ49" s="85"/>
      <c r="BKA49" s="85"/>
      <c r="BKB49" s="85"/>
      <c r="BKC49" s="85"/>
      <c r="BKD49" s="85"/>
      <c r="BKE49" s="85"/>
      <c r="BKF49" s="85"/>
      <c r="BKG49" s="85"/>
      <c r="BKH49" s="85"/>
      <c r="BKI49" s="85"/>
      <c r="BKJ49" s="85"/>
      <c r="BKK49" s="85"/>
      <c r="BKL49" s="85"/>
      <c r="BKM49" s="85"/>
      <c r="BKN49" s="85"/>
      <c r="BKO49" s="85"/>
      <c r="BKP49" s="85"/>
      <c r="BKQ49" s="85"/>
      <c r="BKR49" s="85"/>
      <c r="BKS49" s="85"/>
      <c r="BKT49" s="85"/>
      <c r="BKU49" s="85"/>
      <c r="BKV49" s="85"/>
      <c r="BKW49" s="85"/>
      <c r="BKX49" s="85"/>
      <c r="BKY49" s="85"/>
      <c r="BKZ49" s="85"/>
      <c r="BLA49" s="85"/>
      <c r="BLB49" s="85"/>
      <c r="BLC49" s="85"/>
      <c r="BLD49" s="85"/>
      <c r="BLE49" s="85"/>
      <c r="BLF49" s="85"/>
      <c r="BLG49" s="85"/>
      <c r="BLH49" s="85"/>
      <c r="BLI49" s="85"/>
      <c r="BLJ49" s="85"/>
      <c r="BLK49" s="85"/>
      <c r="BLL49" s="85"/>
      <c r="BLM49" s="85"/>
      <c r="BLN49" s="85"/>
      <c r="BLO49" s="85"/>
      <c r="BLP49" s="85"/>
      <c r="BLQ49" s="85"/>
      <c r="BLR49" s="85"/>
      <c r="BLS49" s="85"/>
      <c r="BLT49" s="85"/>
      <c r="BLU49" s="85"/>
      <c r="BLV49" s="85"/>
      <c r="BLW49" s="85"/>
      <c r="BLX49" s="85"/>
      <c r="BLY49" s="85"/>
      <c r="BLZ49" s="85"/>
      <c r="BMA49" s="85"/>
      <c r="BMB49" s="85"/>
      <c r="BMC49" s="85"/>
      <c r="BMD49" s="85"/>
      <c r="BME49" s="85"/>
      <c r="BMF49" s="85"/>
      <c r="BMG49" s="85"/>
      <c r="BMH49" s="85"/>
      <c r="BMI49" s="85"/>
      <c r="BMJ49" s="85"/>
      <c r="BMK49" s="85"/>
      <c r="BML49" s="85"/>
      <c r="BMM49" s="85"/>
      <c r="BMN49" s="85"/>
      <c r="BMO49" s="85"/>
      <c r="BMP49" s="85"/>
      <c r="BMQ49" s="85"/>
      <c r="BMR49" s="85"/>
      <c r="BMS49" s="85"/>
      <c r="BMT49" s="85"/>
      <c r="BMU49" s="85"/>
      <c r="BMV49" s="85"/>
      <c r="BMW49" s="85"/>
      <c r="BMX49" s="85"/>
      <c r="BMY49" s="85"/>
      <c r="BMZ49" s="85"/>
      <c r="BNA49" s="85"/>
      <c r="BNB49" s="85"/>
      <c r="BNC49" s="85"/>
      <c r="BND49" s="85"/>
      <c r="BNE49" s="85"/>
      <c r="BNF49" s="85"/>
      <c r="BNG49" s="85"/>
      <c r="BNH49" s="85"/>
      <c r="BNI49" s="85"/>
      <c r="BNJ49" s="85"/>
      <c r="BNK49" s="85"/>
      <c r="BNL49" s="85"/>
      <c r="BNM49" s="85"/>
      <c r="BNN49" s="85"/>
      <c r="BNO49" s="85"/>
      <c r="BNP49" s="85"/>
      <c r="BNQ49" s="85"/>
      <c r="BNR49" s="85"/>
      <c r="BNS49" s="85"/>
      <c r="BNT49" s="85"/>
      <c r="BNU49" s="85"/>
      <c r="BNV49" s="85"/>
      <c r="BNW49" s="85"/>
      <c r="BNX49" s="85"/>
      <c r="BNY49" s="85"/>
      <c r="BNZ49" s="85"/>
      <c r="BOA49" s="85"/>
      <c r="BOB49" s="85"/>
      <c r="BOC49" s="85"/>
      <c r="BOD49" s="85"/>
      <c r="BOE49" s="85"/>
      <c r="BOF49" s="85"/>
      <c r="BOG49" s="85"/>
      <c r="BOH49" s="85"/>
      <c r="BOI49" s="85"/>
      <c r="BOJ49" s="85"/>
      <c r="BOK49" s="85"/>
      <c r="BOL49" s="85"/>
      <c r="BOM49" s="85"/>
      <c r="BON49" s="85"/>
      <c r="BOO49" s="85"/>
      <c r="BOP49" s="85"/>
      <c r="BOQ49" s="85"/>
      <c r="BOR49" s="85"/>
      <c r="BOS49" s="85"/>
      <c r="BOT49" s="85"/>
      <c r="BOU49" s="85"/>
      <c r="BOV49" s="85"/>
      <c r="BOW49" s="85"/>
      <c r="BOX49" s="85"/>
      <c r="BOY49" s="85"/>
      <c r="BOZ49" s="85"/>
      <c r="BPA49" s="85"/>
      <c r="BPB49" s="85"/>
      <c r="BPC49" s="85"/>
      <c r="BPD49" s="85"/>
      <c r="BPE49" s="85"/>
      <c r="BPF49" s="85"/>
      <c r="BPG49" s="85"/>
      <c r="BPH49" s="85"/>
      <c r="BPI49" s="85"/>
      <c r="BPJ49" s="85"/>
      <c r="BPK49" s="85"/>
      <c r="BPL49" s="85"/>
      <c r="BPM49" s="85"/>
      <c r="BPN49" s="85"/>
      <c r="BPO49" s="85"/>
      <c r="BPP49" s="85"/>
      <c r="BPQ49" s="85"/>
      <c r="BPR49" s="85"/>
      <c r="BPS49" s="85"/>
      <c r="BPT49" s="85"/>
      <c r="BPU49" s="85"/>
      <c r="BPV49" s="85"/>
      <c r="BPW49" s="85"/>
      <c r="BPX49" s="85"/>
      <c r="BPY49" s="85"/>
      <c r="BPZ49" s="85"/>
      <c r="BQA49" s="85"/>
      <c r="BQB49" s="85"/>
      <c r="BQC49" s="85"/>
      <c r="BQD49" s="85"/>
      <c r="BQE49" s="85"/>
      <c r="BQF49" s="85"/>
      <c r="BQG49" s="85"/>
      <c r="BQH49" s="85"/>
      <c r="BQI49" s="85"/>
      <c r="BQJ49" s="85"/>
      <c r="BQK49" s="85"/>
      <c r="BQL49" s="85"/>
      <c r="BQM49" s="85"/>
      <c r="BQN49" s="85"/>
      <c r="BQO49" s="85"/>
      <c r="BQP49" s="85"/>
      <c r="BQQ49" s="85"/>
      <c r="BQR49" s="85"/>
      <c r="BQS49" s="85"/>
      <c r="BQT49" s="85"/>
      <c r="BQU49" s="85"/>
      <c r="BQV49" s="85"/>
      <c r="BQW49" s="85"/>
      <c r="BQX49" s="85"/>
      <c r="BQY49" s="85"/>
      <c r="BQZ49" s="85"/>
      <c r="BRA49" s="85"/>
      <c r="BRB49" s="85"/>
      <c r="BRC49" s="85"/>
      <c r="BRD49" s="85"/>
      <c r="BRE49" s="85"/>
      <c r="BRF49" s="85"/>
      <c r="BRG49" s="85"/>
      <c r="BRH49" s="85"/>
      <c r="BRI49" s="85"/>
      <c r="BRJ49" s="85"/>
      <c r="BRK49" s="85"/>
      <c r="BRL49" s="85"/>
      <c r="BRM49" s="85"/>
      <c r="BRN49" s="85"/>
      <c r="BRO49" s="85"/>
      <c r="BRP49" s="85"/>
      <c r="BRQ49" s="85"/>
      <c r="BRR49" s="85"/>
      <c r="BRS49" s="85"/>
      <c r="BRT49" s="85"/>
      <c r="BRU49" s="85"/>
      <c r="BRV49" s="85"/>
      <c r="BRW49" s="85"/>
      <c r="BRX49" s="85"/>
      <c r="BRY49" s="85"/>
      <c r="BRZ49" s="85"/>
      <c r="BSA49" s="85"/>
      <c r="BSB49" s="85"/>
      <c r="BSC49" s="85"/>
      <c r="BSD49" s="85"/>
      <c r="BSE49" s="85"/>
      <c r="BSF49" s="85"/>
      <c r="BSG49" s="85"/>
      <c r="BSH49" s="85"/>
      <c r="BSI49" s="85"/>
      <c r="BSJ49" s="85"/>
      <c r="BSK49" s="85"/>
      <c r="BSL49" s="85"/>
      <c r="BSM49" s="85"/>
      <c r="BSN49" s="85"/>
      <c r="BSO49" s="85"/>
      <c r="BSP49" s="85"/>
      <c r="BSQ49" s="85"/>
      <c r="BSR49" s="85"/>
      <c r="BSS49" s="85"/>
      <c r="BST49" s="85"/>
      <c r="BSU49" s="85"/>
      <c r="BSV49" s="85"/>
      <c r="BSW49" s="85"/>
      <c r="BSX49" s="85"/>
      <c r="BSY49" s="85"/>
      <c r="BSZ49" s="85"/>
      <c r="BTA49" s="85"/>
      <c r="BTB49" s="85"/>
      <c r="BTC49" s="85"/>
      <c r="BTD49" s="85"/>
      <c r="BTE49" s="85"/>
      <c r="BTF49" s="85"/>
      <c r="BTG49" s="85"/>
      <c r="BTH49" s="85"/>
      <c r="BTI49" s="85"/>
      <c r="BTJ49" s="85"/>
      <c r="BTK49" s="85"/>
      <c r="BTL49" s="85"/>
      <c r="BTM49" s="85"/>
      <c r="BTN49" s="85"/>
      <c r="BTO49" s="85"/>
      <c r="BTP49" s="85"/>
      <c r="BTQ49" s="85"/>
      <c r="BTR49" s="85"/>
      <c r="BTS49" s="85"/>
      <c r="BTT49" s="85"/>
      <c r="BTU49" s="85"/>
      <c r="BTV49" s="85"/>
      <c r="BTW49" s="85"/>
      <c r="BTX49" s="85"/>
      <c r="BTY49" s="85"/>
      <c r="BTZ49" s="85"/>
      <c r="BUA49" s="85"/>
      <c r="BUB49" s="85"/>
      <c r="BUC49" s="85"/>
      <c r="BUD49" s="85"/>
      <c r="BUE49" s="85"/>
      <c r="BUF49" s="85"/>
      <c r="BUG49" s="85"/>
      <c r="BUH49" s="85"/>
      <c r="BUI49" s="85"/>
      <c r="BUJ49" s="85"/>
      <c r="BUK49" s="85"/>
      <c r="BUL49" s="85"/>
      <c r="BUM49" s="85"/>
      <c r="BUN49" s="85"/>
      <c r="BUO49" s="85"/>
      <c r="BUP49" s="85"/>
      <c r="BUQ49" s="85"/>
      <c r="BUR49" s="85"/>
      <c r="BUS49" s="85"/>
      <c r="BUT49" s="85"/>
      <c r="BUU49" s="85"/>
      <c r="BUV49" s="85"/>
      <c r="BUW49" s="85"/>
      <c r="BUX49" s="85"/>
      <c r="BUY49" s="85"/>
      <c r="BUZ49" s="85"/>
      <c r="BVA49" s="85"/>
      <c r="BVB49" s="85"/>
      <c r="BVC49" s="85"/>
      <c r="BVD49" s="85"/>
      <c r="BVE49" s="85"/>
      <c r="BVF49" s="85"/>
      <c r="BVG49" s="85"/>
      <c r="BVH49" s="85"/>
      <c r="BVI49" s="85"/>
      <c r="BVJ49" s="85"/>
      <c r="BVK49" s="85"/>
      <c r="BVL49" s="85"/>
      <c r="BVM49" s="85"/>
      <c r="BVN49" s="85"/>
      <c r="BVO49" s="85"/>
      <c r="BVP49" s="85"/>
      <c r="BVQ49" s="85"/>
      <c r="BVR49" s="85"/>
      <c r="BVS49" s="85"/>
      <c r="BVT49" s="85"/>
      <c r="BVU49" s="85"/>
      <c r="BVV49" s="85"/>
      <c r="BVW49" s="85"/>
      <c r="BVX49" s="85"/>
      <c r="BVY49" s="85"/>
      <c r="BVZ49" s="85"/>
      <c r="BWA49" s="85"/>
      <c r="BWB49" s="85"/>
      <c r="BWC49" s="85"/>
      <c r="BWD49" s="85"/>
      <c r="BWE49" s="85"/>
      <c r="BWF49" s="85"/>
      <c r="BWG49" s="85"/>
      <c r="BWH49" s="85"/>
      <c r="BWI49" s="85"/>
      <c r="BWJ49" s="85"/>
      <c r="BWK49" s="85"/>
      <c r="BWL49" s="85"/>
      <c r="BWM49" s="85"/>
      <c r="BWN49" s="85"/>
      <c r="BWO49" s="85"/>
      <c r="BWP49" s="85"/>
      <c r="BWQ49" s="85"/>
      <c r="BWR49" s="85"/>
      <c r="BWS49" s="85"/>
      <c r="BWT49" s="85"/>
      <c r="BWU49" s="85"/>
      <c r="BWV49" s="85"/>
      <c r="BWW49" s="85"/>
      <c r="BWX49" s="85"/>
      <c r="BWY49" s="85"/>
      <c r="BWZ49" s="85"/>
      <c r="BXA49" s="85"/>
      <c r="BXB49" s="85"/>
      <c r="BXC49" s="85"/>
      <c r="BXD49" s="85"/>
      <c r="BXE49" s="85"/>
      <c r="BXF49" s="85"/>
      <c r="BXG49" s="85"/>
      <c r="BXH49" s="85"/>
      <c r="BXI49" s="85"/>
      <c r="BXJ49" s="85"/>
      <c r="BXK49" s="85"/>
      <c r="BXL49" s="85"/>
      <c r="BXM49" s="85"/>
      <c r="BXN49" s="85"/>
      <c r="BXO49" s="85"/>
      <c r="BXP49" s="85"/>
      <c r="BXQ49" s="85"/>
      <c r="BXR49" s="85"/>
      <c r="BXS49" s="85"/>
      <c r="BXT49" s="85"/>
      <c r="BXU49" s="85"/>
      <c r="BXV49" s="85"/>
      <c r="BXW49" s="85"/>
      <c r="BXX49" s="85"/>
      <c r="BXY49" s="85"/>
      <c r="BXZ49" s="85"/>
      <c r="BYA49" s="85"/>
      <c r="BYB49" s="85"/>
      <c r="BYC49" s="85"/>
      <c r="BYD49" s="85"/>
      <c r="BYE49" s="85"/>
      <c r="BYF49" s="85"/>
      <c r="BYG49" s="85"/>
      <c r="BYH49" s="85"/>
      <c r="BYI49" s="85"/>
      <c r="BYJ49" s="85"/>
      <c r="BYK49" s="85"/>
      <c r="BYL49" s="85"/>
      <c r="BYM49" s="85"/>
      <c r="BYN49" s="85"/>
      <c r="BYO49" s="85"/>
      <c r="BYP49" s="85"/>
      <c r="BYQ49" s="85"/>
      <c r="BYR49" s="85"/>
      <c r="BYS49" s="85"/>
      <c r="BYT49" s="85"/>
      <c r="BYU49" s="85"/>
      <c r="BYV49" s="85"/>
      <c r="BYW49" s="85"/>
      <c r="BYX49" s="85"/>
      <c r="BYY49" s="85"/>
      <c r="BYZ49" s="85"/>
      <c r="BZA49" s="85"/>
      <c r="BZB49" s="85"/>
      <c r="BZC49" s="85"/>
      <c r="BZD49" s="85"/>
      <c r="BZE49" s="85"/>
      <c r="BZF49" s="85"/>
      <c r="BZG49" s="85"/>
      <c r="BZH49" s="85"/>
      <c r="BZI49" s="85"/>
      <c r="BZJ49" s="85"/>
      <c r="BZK49" s="85"/>
      <c r="BZL49" s="85"/>
      <c r="BZM49" s="85"/>
      <c r="BZN49" s="85"/>
      <c r="BZO49" s="85"/>
      <c r="BZP49" s="85"/>
      <c r="BZQ49" s="85"/>
      <c r="BZR49" s="85"/>
      <c r="BZS49" s="85"/>
      <c r="BZT49" s="85"/>
      <c r="BZU49" s="85"/>
      <c r="BZV49" s="85"/>
      <c r="BZW49" s="85"/>
      <c r="BZX49" s="85"/>
      <c r="BZY49" s="85"/>
      <c r="BZZ49" s="85"/>
      <c r="CAA49" s="85"/>
      <c r="CAB49" s="85"/>
      <c r="CAC49" s="85"/>
      <c r="CAD49" s="85"/>
      <c r="CAE49" s="85"/>
      <c r="CAF49" s="85"/>
      <c r="CAG49" s="85"/>
      <c r="CAH49" s="85"/>
      <c r="CAI49" s="85"/>
      <c r="CAJ49" s="85"/>
      <c r="CAK49" s="85"/>
      <c r="CAL49" s="85"/>
      <c r="CAM49" s="85"/>
      <c r="CAN49" s="85"/>
      <c r="CAO49" s="85"/>
      <c r="CAP49" s="85"/>
      <c r="CAQ49" s="85"/>
      <c r="CAR49" s="85"/>
      <c r="CAS49" s="85"/>
      <c r="CAT49" s="85"/>
      <c r="CAU49" s="85"/>
      <c r="CAV49" s="85"/>
      <c r="CAW49" s="85"/>
      <c r="CAX49" s="85"/>
      <c r="CAY49" s="85"/>
      <c r="CAZ49" s="85"/>
      <c r="CBA49" s="85"/>
      <c r="CBB49" s="85"/>
      <c r="CBC49" s="85"/>
      <c r="CBD49" s="85"/>
      <c r="CBE49" s="85"/>
      <c r="CBF49" s="85"/>
      <c r="CBG49" s="85"/>
      <c r="CBH49" s="85"/>
      <c r="CBI49" s="85"/>
      <c r="CBJ49" s="85"/>
      <c r="CBK49" s="85"/>
      <c r="CBL49" s="85"/>
      <c r="CBM49" s="85"/>
      <c r="CBN49" s="85"/>
      <c r="CBO49" s="85"/>
      <c r="CBP49" s="85"/>
      <c r="CBQ49" s="85"/>
      <c r="CBR49" s="85"/>
      <c r="CBS49" s="85"/>
      <c r="CBT49" s="85"/>
      <c r="CBU49" s="85"/>
      <c r="CBV49" s="85"/>
      <c r="CBW49" s="85"/>
      <c r="CBX49" s="85"/>
      <c r="CBY49" s="85"/>
      <c r="CBZ49" s="85"/>
      <c r="CCA49" s="85"/>
      <c r="CCB49" s="85"/>
      <c r="CCC49" s="85"/>
      <c r="CCD49" s="85"/>
      <c r="CCE49" s="85"/>
      <c r="CCF49" s="85"/>
      <c r="CCG49" s="85"/>
      <c r="CCH49" s="85"/>
      <c r="CCI49" s="85"/>
      <c r="CCJ49" s="85"/>
      <c r="CCK49" s="85"/>
      <c r="CCL49" s="85"/>
      <c r="CCM49" s="85"/>
      <c r="CCN49" s="85"/>
      <c r="CCO49" s="85"/>
      <c r="CCP49" s="85"/>
      <c r="CCQ49" s="85"/>
      <c r="CCR49" s="85"/>
      <c r="CCS49" s="85"/>
      <c r="CCT49" s="85"/>
      <c r="CCU49" s="85"/>
      <c r="CCV49" s="85"/>
      <c r="CCW49" s="85"/>
      <c r="CCX49" s="85"/>
      <c r="CCY49" s="85"/>
      <c r="CCZ49" s="85"/>
      <c r="CDA49" s="85"/>
      <c r="CDB49" s="85"/>
      <c r="CDC49" s="85"/>
      <c r="CDD49" s="85"/>
      <c r="CDE49" s="85"/>
      <c r="CDF49" s="85"/>
      <c r="CDG49" s="85"/>
      <c r="CDH49" s="85"/>
      <c r="CDI49" s="85"/>
      <c r="CDJ49" s="85"/>
      <c r="CDK49" s="85"/>
      <c r="CDL49" s="85"/>
      <c r="CDM49" s="85"/>
      <c r="CDN49" s="85"/>
      <c r="CDO49" s="85"/>
      <c r="CDP49" s="85"/>
      <c r="CDQ49" s="85"/>
      <c r="CDR49" s="85"/>
      <c r="CDS49" s="85"/>
      <c r="CDT49" s="85"/>
      <c r="CDU49" s="85"/>
      <c r="CDV49" s="85"/>
      <c r="CDW49" s="85"/>
      <c r="CDX49" s="85"/>
      <c r="CDY49" s="85"/>
      <c r="CDZ49" s="85"/>
      <c r="CEA49" s="85"/>
      <c r="CEB49" s="85"/>
      <c r="CEC49" s="85"/>
      <c r="CED49" s="85"/>
      <c r="CEE49" s="85"/>
      <c r="CEF49" s="85"/>
      <c r="CEG49" s="85"/>
      <c r="CEH49" s="85"/>
      <c r="CEI49" s="85"/>
      <c r="CEJ49" s="85"/>
      <c r="CEK49" s="85"/>
      <c r="CEL49" s="85"/>
      <c r="CEM49" s="85"/>
      <c r="CEN49" s="85"/>
      <c r="CEO49" s="85"/>
      <c r="CEP49" s="85"/>
      <c r="CEQ49" s="85"/>
      <c r="CER49" s="85"/>
      <c r="CES49" s="85"/>
      <c r="CET49" s="85"/>
      <c r="CEU49" s="85"/>
      <c r="CEV49" s="85"/>
      <c r="CEW49" s="85"/>
      <c r="CEX49" s="85"/>
      <c r="CEY49" s="85"/>
      <c r="CEZ49" s="85"/>
      <c r="CFA49" s="85"/>
      <c r="CFB49" s="85"/>
      <c r="CFC49" s="85"/>
      <c r="CFD49" s="85"/>
      <c r="CFE49" s="85"/>
      <c r="CFF49" s="85"/>
      <c r="CFG49" s="85"/>
      <c r="CFH49" s="85"/>
      <c r="CFI49" s="85"/>
      <c r="CFJ49" s="85"/>
      <c r="CFK49" s="85"/>
      <c r="CFL49" s="85"/>
      <c r="CFM49" s="85"/>
      <c r="CFN49" s="85"/>
      <c r="CFO49" s="85"/>
      <c r="CFP49" s="85"/>
      <c r="CFQ49" s="85"/>
      <c r="CFR49" s="85"/>
      <c r="CFS49" s="85"/>
      <c r="CFT49" s="85"/>
      <c r="CFU49" s="85"/>
      <c r="CFV49" s="85"/>
      <c r="CFW49" s="85"/>
      <c r="CFX49" s="85"/>
      <c r="CFY49" s="85"/>
      <c r="CFZ49" s="85"/>
      <c r="CGA49" s="85"/>
      <c r="CGB49" s="85"/>
      <c r="CGC49" s="85"/>
      <c r="CGD49" s="85"/>
      <c r="CGE49" s="85"/>
      <c r="CGF49" s="85"/>
      <c r="CGG49" s="85"/>
      <c r="CGH49" s="85"/>
      <c r="CGI49" s="85"/>
      <c r="CGJ49" s="85"/>
      <c r="CGK49" s="85"/>
      <c r="CGL49" s="85"/>
      <c r="CGM49" s="85"/>
      <c r="CGN49" s="85"/>
      <c r="CGO49" s="85"/>
      <c r="CGP49" s="85"/>
      <c r="CGQ49" s="85"/>
      <c r="CGR49" s="85"/>
      <c r="CGS49" s="85"/>
      <c r="CGT49" s="85"/>
      <c r="CGU49" s="85"/>
      <c r="CGV49" s="85"/>
      <c r="CGW49" s="85"/>
      <c r="CGX49" s="85"/>
      <c r="CGY49" s="85"/>
      <c r="CGZ49" s="85"/>
      <c r="CHA49" s="85"/>
      <c r="CHB49" s="85"/>
      <c r="CHC49" s="85"/>
      <c r="CHD49" s="85"/>
      <c r="CHE49" s="85"/>
      <c r="CHF49" s="85"/>
      <c r="CHG49" s="85"/>
      <c r="CHH49" s="85"/>
      <c r="CHI49" s="85"/>
      <c r="CHJ49" s="85"/>
      <c r="CHK49" s="85"/>
      <c r="CHL49" s="85"/>
      <c r="CHM49" s="85"/>
      <c r="CHN49" s="85"/>
      <c r="CHO49" s="85"/>
      <c r="CHP49" s="85"/>
      <c r="CHQ49" s="85"/>
      <c r="CHR49" s="85"/>
      <c r="CHS49" s="85"/>
      <c r="CHT49" s="85"/>
      <c r="CHU49" s="85"/>
      <c r="CHV49" s="85"/>
      <c r="CHW49" s="85"/>
      <c r="CHX49" s="85"/>
      <c r="CHY49" s="85"/>
      <c r="CHZ49" s="85"/>
      <c r="CIA49" s="85"/>
      <c r="CIB49" s="85"/>
      <c r="CIC49" s="85"/>
      <c r="CID49" s="85"/>
      <c r="CIE49" s="85"/>
      <c r="CIF49" s="85"/>
      <c r="CIG49" s="85"/>
      <c r="CIH49" s="85"/>
      <c r="CII49" s="85"/>
      <c r="CIJ49" s="85"/>
      <c r="CIK49" s="85"/>
      <c r="CIL49" s="85"/>
      <c r="CIM49" s="85"/>
      <c r="CIN49" s="85"/>
      <c r="CIO49" s="85"/>
      <c r="CIP49" s="85"/>
      <c r="CIQ49" s="85"/>
      <c r="CIR49" s="85"/>
      <c r="CIS49" s="85"/>
      <c r="CIT49" s="85"/>
      <c r="CIU49" s="85"/>
      <c r="CIV49" s="85"/>
      <c r="CIW49" s="85"/>
      <c r="CIX49" s="85"/>
      <c r="CIY49" s="85"/>
      <c r="CIZ49" s="85"/>
      <c r="CJA49" s="85"/>
      <c r="CJB49" s="85"/>
      <c r="CJC49" s="85"/>
      <c r="CJD49" s="85"/>
      <c r="CJE49" s="85"/>
      <c r="CJF49" s="85"/>
      <c r="CJG49" s="85"/>
      <c r="CJH49" s="85"/>
      <c r="CJI49" s="85"/>
      <c r="CJJ49" s="85"/>
      <c r="CJK49" s="85"/>
      <c r="CJL49" s="85"/>
      <c r="CJM49" s="85"/>
      <c r="CJN49" s="85"/>
      <c r="CJO49" s="85"/>
      <c r="CJP49" s="85"/>
      <c r="CJQ49" s="85"/>
      <c r="CJR49" s="85"/>
      <c r="CJS49" s="85"/>
      <c r="CJT49" s="85"/>
      <c r="CJU49" s="85"/>
      <c r="CJV49" s="85"/>
      <c r="CJW49" s="85"/>
      <c r="CJX49" s="85"/>
      <c r="CJY49" s="85"/>
      <c r="CJZ49" s="85"/>
      <c r="CKA49" s="85"/>
      <c r="CKB49" s="85"/>
      <c r="CKC49" s="85"/>
      <c r="CKD49" s="85"/>
      <c r="CKE49" s="85"/>
      <c r="CKF49" s="85"/>
      <c r="CKG49" s="85"/>
      <c r="CKH49" s="85"/>
      <c r="CKI49" s="85"/>
      <c r="CKJ49" s="85"/>
      <c r="CKK49" s="85"/>
      <c r="CKL49" s="85"/>
      <c r="CKM49" s="85"/>
      <c r="CKN49" s="85"/>
      <c r="CKO49" s="85"/>
      <c r="CKP49" s="85"/>
      <c r="CKQ49" s="85"/>
      <c r="CKR49" s="85"/>
      <c r="CKS49" s="85"/>
      <c r="CKT49" s="85"/>
      <c r="CKU49" s="85"/>
      <c r="CKV49" s="85"/>
      <c r="CKW49" s="85"/>
      <c r="CKX49" s="85"/>
      <c r="CKY49" s="85"/>
      <c r="CKZ49" s="85"/>
      <c r="CLA49" s="85"/>
      <c r="CLB49" s="85"/>
      <c r="CLC49" s="85"/>
      <c r="CLD49" s="85"/>
      <c r="CLE49" s="85"/>
      <c r="CLF49" s="85"/>
      <c r="CLG49" s="85"/>
      <c r="CLH49" s="85"/>
      <c r="CLI49" s="85"/>
      <c r="CLJ49" s="85"/>
      <c r="CLK49" s="85"/>
      <c r="CLL49" s="85"/>
      <c r="CLM49" s="85"/>
      <c r="CLN49" s="85"/>
      <c r="CLO49" s="85"/>
      <c r="CLP49" s="85"/>
      <c r="CLQ49" s="85"/>
      <c r="CLR49" s="85"/>
      <c r="CLS49" s="85"/>
      <c r="CLT49" s="85"/>
      <c r="CLU49" s="85"/>
      <c r="CLV49" s="85"/>
      <c r="CLW49" s="85"/>
      <c r="CLX49" s="85"/>
      <c r="CLY49" s="85"/>
      <c r="CLZ49" s="85"/>
      <c r="CMA49" s="85"/>
      <c r="CMB49" s="85"/>
      <c r="CMC49" s="85"/>
      <c r="CMD49" s="85"/>
      <c r="CME49" s="85"/>
      <c r="CMF49" s="85"/>
      <c r="CMG49" s="85"/>
      <c r="CMH49" s="85"/>
      <c r="CMI49" s="85"/>
      <c r="CMJ49" s="85"/>
      <c r="CMK49" s="85"/>
      <c r="CML49" s="85"/>
      <c r="CMM49" s="85"/>
      <c r="CMN49" s="85"/>
      <c r="CMO49" s="85"/>
      <c r="CMP49" s="85"/>
      <c r="CMQ49" s="85"/>
      <c r="CMR49" s="85"/>
      <c r="CMS49" s="85"/>
      <c r="CMT49" s="85"/>
      <c r="CMU49" s="85"/>
      <c r="CMV49" s="85"/>
      <c r="CMW49" s="85"/>
      <c r="CMX49" s="85"/>
      <c r="CMY49" s="85"/>
      <c r="CMZ49" s="85"/>
      <c r="CNA49" s="85"/>
      <c r="CNB49" s="85"/>
      <c r="CNC49" s="85"/>
      <c r="CND49" s="85"/>
      <c r="CNE49" s="85"/>
      <c r="CNF49" s="85"/>
      <c r="CNG49" s="85"/>
      <c r="CNH49" s="85"/>
      <c r="CNI49" s="85"/>
      <c r="CNJ49" s="85"/>
      <c r="CNK49" s="85"/>
      <c r="CNL49" s="85"/>
      <c r="CNM49" s="85"/>
      <c r="CNN49" s="85"/>
      <c r="CNO49" s="85"/>
      <c r="CNP49" s="85"/>
      <c r="CNQ49" s="85"/>
      <c r="CNR49" s="85"/>
      <c r="CNS49" s="85"/>
      <c r="CNT49" s="85"/>
      <c r="CNU49" s="85"/>
      <c r="CNV49" s="85"/>
      <c r="CNW49" s="85"/>
      <c r="CNX49" s="85"/>
      <c r="CNY49" s="85"/>
      <c r="CNZ49" s="85"/>
      <c r="COA49" s="85"/>
      <c r="COB49" s="85"/>
      <c r="COC49" s="85"/>
      <c r="COD49" s="85"/>
      <c r="COE49" s="85"/>
      <c r="COF49" s="85"/>
      <c r="COG49" s="85"/>
      <c r="COH49" s="85"/>
      <c r="COI49" s="85"/>
      <c r="COJ49" s="85"/>
      <c r="COK49" s="85"/>
      <c r="COL49" s="85"/>
      <c r="COM49" s="85"/>
      <c r="CON49" s="85"/>
      <c r="COO49" s="85"/>
      <c r="COP49" s="85"/>
      <c r="COQ49" s="85"/>
      <c r="COR49" s="85"/>
      <c r="COS49" s="85"/>
      <c r="COT49" s="85"/>
      <c r="COU49" s="85"/>
      <c r="COV49" s="85"/>
      <c r="COW49" s="85"/>
      <c r="COX49" s="85"/>
      <c r="COY49" s="85"/>
      <c r="COZ49" s="85"/>
      <c r="CPA49" s="85"/>
      <c r="CPB49" s="85"/>
      <c r="CPC49" s="85"/>
      <c r="CPD49" s="85"/>
      <c r="CPE49" s="85"/>
      <c r="CPF49" s="85"/>
      <c r="CPG49" s="85"/>
      <c r="CPH49" s="85"/>
      <c r="CPI49" s="85"/>
      <c r="CPJ49" s="85"/>
      <c r="CPK49" s="85"/>
      <c r="CPL49" s="85"/>
      <c r="CPM49" s="85"/>
      <c r="CPN49" s="85"/>
      <c r="CPO49" s="85"/>
      <c r="CPP49" s="85"/>
      <c r="CPQ49" s="85"/>
      <c r="CPR49" s="85"/>
      <c r="CPS49" s="85"/>
      <c r="CPT49" s="85"/>
      <c r="CPU49" s="85"/>
      <c r="CPV49" s="85"/>
      <c r="CPW49" s="85"/>
      <c r="CPX49" s="85"/>
      <c r="CPY49" s="85"/>
      <c r="CPZ49" s="85"/>
      <c r="CQA49" s="85"/>
      <c r="CQB49" s="85"/>
      <c r="CQC49" s="85"/>
      <c r="CQD49" s="85"/>
      <c r="CQE49" s="85"/>
      <c r="CQF49" s="85"/>
      <c r="CQG49" s="85"/>
      <c r="CQH49" s="85"/>
      <c r="CQI49" s="85"/>
      <c r="CQJ49" s="85"/>
      <c r="CQK49" s="85"/>
      <c r="CQL49" s="85"/>
      <c r="CQM49" s="85"/>
      <c r="CQN49" s="85"/>
      <c r="CQO49" s="85"/>
      <c r="CQP49" s="85"/>
      <c r="CQQ49" s="85"/>
      <c r="CQR49" s="85"/>
      <c r="CQS49" s="85"/>
      <c r="CQT49" s="85"/>
      <c r="CQU49" s="85"/>
      <c r="CQV49" s="85"/>
      <c r="CQW49" s="85"/>
      <c r="CQX49" s="85"/>
      <c r="CQY49" s="85"/>
      <c r="CQZ49" s="85"/>
      <c r="CRA49" s="85"/>
      <c r="CRB49" s="85"/>
      <c r="CRC49" s="85"/>
      <c r="CRD49" s="85"/>
      <c r="CRE49" s="85"/>
      <c r="CRF49" s="85"/>
      <c r="CRG49" s="85"/>
      <c r="CRH49" s="85"/>
      <c r="CRI49" s="85"/>
      <c r="CRJ49" s="85"/>
      <c r="CRK49" s="85"/>
      <c r="CRL49" s="85"/>
      <c r="CRM49" s="85"/>
      <c r="CRN49" s="85"/>
      <c r="CRO49" s="85"/>
      <c r="CRP49" s="85"/>
      <c r="CRQ49" s="85"/>
      <c r="CRR49" s="85"/>
      <c r="CRS49" s="85"/>
      <c r="CRT49" s="85"/>
      <c r="CRU49" s="85"/>
      <c r="CRV49" s="85"/>
      <c r="CRW49" s="85"/>
      <c r="CRX49" s="85"/>
      <c r="CRY49" s="85"/>
      <c r="CRZ49" s="85"/>
      <c r="CSA49" s="85"/>
      <c r="CSB49" s="85"/>
      <c r="CSC49" s="85"/>
      <c r="CSD49" s="85"/>
      <c r="CSE49" s="85"/>
      <c r="CSF49" s="85"/>
      <c r="CSG49" s="85"/>
      <c r="CSH49" s="85"/>
      <c r="CSI49" s="85"/>
      <c r="CSJ49" s="85"/>
      <c r="CSK49" s="85"/>
      <c r="CSL49" s="85"/>
      <c r="CSM49" s="85"/>
      <c r="CSN49" s="85"/>
      <c r="CSO49" s="85"/>
      <c r="CSP49" s="85"/>
      <c r="CSQ49" s="85"/>
      <c r="CSR49" s="85"/>
      <c r="CSS49" s="85"/>
      <c r="CST49" s="85"/>
      <c r="CSU49" s="85"/>
      <c r="CSV49" s="85"/>
      <c r="CSW49" s="85"/>
      <c r="CSX49" s="85"/>
      <c r="CSY49" s="85"/>
      <c r="CSZ49" s="85"/>
      <c r="CTA49" s="85"/>
      <c r="CTB49" s="85"/>
      <c r="CTC49" s="85"/>
      <c r="CTD49" s="85"/>
      <c r="CTE49" s="85"/>
      <c r="CTF49" s="85"/>
      <c r="CTG49" s="85"/>
      <c r="CTH49" s="85"/>
      <c r="CTI49" s="85"/>
      <c r="CTJ49" s="85"/>
      <c r="CTK49" s="85"/>
      <c r="CTL49" s="85"/>
      <c r="CTM49" s="85"/>
      <c r="CTN49" s="85"/>
      <c r="CTO49" s="85"/>
      <c r="CTP49" s="85"/>
      <c r="CTQ49" s="85"/>
      <c r="CTR49" s="85"/>
      <c r="CTS49" s="85"/>
      <c r="CTT49" s="85"/>
      <c r="CTU49" s="85"/>
      <c r="CTV49" s="85"/>
      <c r="CTW49" s="85"/>
      <c r="CTX49" s="85"/>
      <c r="CTY49" s="85"/>
      <c r="CTZ49" s="85"/>
      <c r="CUA49" s="85"/>
      <c r="CUB49" s="85"/>
      <c r="CUC49" s="85"/>
      <c r="CUD49" s="85"/>
      <c r="CUE49" s="85"/>
      <c r="CUF49" s="85"/>
      <c r="CUG49" s="85"/>
      <c r="CUH49" s="85"/>
      <c r="CUI49" s="85"/>
      <c r="CUJ49" s="85"/>
      <c r="CUK49" s="85"/>
      <c r="CUL49" s="85"/>
      <c r="CUM49" s="85"/>
      <c r="CUN49" s="85"/>
      <c r="CUO49" s="85"/>
      <c r="CUP49" s="85"/>
      <c r="CUQ49" s="85"/>
      <c r="CUR49" s="85"/>
      <c r="CUS49" s="85"/>
      <c r="CUT49" s="85"/>
      <c r="CUU49" s="85"/>
      <c r="CUV49" s="85"/>
      <c r="CUW49" s="85"/>
      <c r="CUX49" s="85"/>
      <c r="CUY49" s="85"/>
      <c r="CUZ49" s="85"/>
      <c r="CVA49" s="85"/>
      <c r="CVB49" s="85"/>
      <c r="CVC49" s="85"/>
      <c r="CVD49" s="85"/>
      <c r="CVE49" s="85"/>
      <c r="CVF49" s="85"/>
      <c r="CVG49" s="85"/>
      <c r="CVH49" s="85"/>
      <c r="CVI49" s="85"/>
      <c r="CVJ49" s="85"/>
      <c r="CVK49" s="85"/>
      <c r="CVL49" s="85"/>
      <c r="CVM49" s="85"/>
      <c r="CVN49" s="85"/>
      <c r="CVO49" s="85"/>
      <c r="CVP49" s="85"/>
      <c r="CVQ49" s="85"/>
      <c r="CVR49" s="85"/>
      <c r="CVS49" s="85"/>
      <c r="CVT49" s="85"/>
      <c r="CVU49" s="85"/>
      <c r="CVV49" s="85"/>
      <c r="CVW49" s="85"/>
      <c r="CVX49" s="85"/>
      <c r="CVY49" s="85"/>
      <c r="CVZ49" s="85"/>
      <c r="CWA49" s="85"/>
      <c r="CWB49" s="85"/>
      <c r="CWC49" s="85"/>
      <c r="CWD49" s="85"/>
      <c r="CWE49" s="85"/>
      <c r="CWF49" s="85"/>
      <c r="CWG49" s="85"/>
      <c r="CWH49" s="85"/>
      <c r="CWI49" s="85"/>
      <c r="CWJ49" s="85"/>
      <c r="CWK49" s="85"/>
      <c r="CWL49" s="85"/>
      <c r="CWM49" s="85"/>
      <c r="CWN49" s="85"/>
      <c r="CWO49" s="85"/>
      <c r="CWP49" s="85"/>
      <c r="CWQ49" s="85"/>
      <c r="CWR49" s="85"/>
      <c r="CWS49" s="85"/>
      <c r="CWT49" s="85"/>
      <c r="CWU49" s="85"/>
      <c r="CWV49" s="85"/>
      <c r="CWW49" s="85"/>
      <c r="CWX49" s="85"/>
      <c r="CWY49" s="85"/>
      <c r="CWZ49" s="85"/>
      <c r="CXA49" s="85"/>
      <c r="CXB49" s="85"/>
      <c r="CXC49" s="85"/>
      <c r="CXD49" s="85"/>
      <c r="CXE49" s="85"/>
      <c r="CXF49" s="85"/>
      <c r="CXG49" s="85"/>
      <c r="CXH49" s="85"/>
      <c r="CXI49" s="85"/>
      <c r="CXJ49" s="85"/>
      <c r="CXK49" s="85"/>
      <c r="CXL49" s="85"/>
      <c r="CXM49" s="85"/>
      <c r="CXN49" s="85"/>
      <c r="CXO49" s="85"/>
      <c r="CXP49" s="85"/>
      <c r="CXQ49" s="85"/>
      <c r="CXR49" s="85"/>
      <c r="CXS49" s="85"/>
      <c r="CXT49" s="85"/>
      <c r="CXU49" s="85"/>
      <c r="CXV49" s="85"/>
      <c r="CXW49" s="85"/>
      <c r="CXX49" s="85"/>
      <c r="CXY49" s="85"/>
      <c r="CXZ49" s="85"/>
      <c r="CYA49" s="85"/>
      <c r="CYB49" s="85"/>
      <c r="CYC49" s="85"/>
      <c r="CYD49" s="85"/>
      <c r="CYE49" s="85"/>
      <c r="CYF49" s="85"/>
      <c r="CYG49" s="85"/>
      <c r="CYH49" s="85"/>
      <c r="CYI49" s="85"/>
      <c r="CYJ49" s="85"/>
      <c r="CYK49" s="85"/>
      <c r="CYL49" s="85"/>
      <c r="CYM49" s="85"/>
      <c r="CYN49" s="85"/>
      <c r="CYO49" s="85"/>
      <c r="CYP49" s="85"/>
      <c r="CYQ49" s="85"/>
      <c r="CYR49" s="85"/>
      <c r="CYS49" s="85"/>
      <c r="CYT49" s="85"/>
      <c r="CYU49" s="85"/>
      <c r="CYV49" s="85"/>
      <c r="CYW49" s="85"/>
      <c r="CYX49" s="85"/>
      <c r="CYY49" s="85"/>
      <c r="CYZ49" s="85"/>
      <c r="CZA49" s="85"/>
      <c r="CZB49" s="85"/>
      <c r="CZC49" s="85"/>
      <c r="CZD49" s="85"/>
      <c r="CZE49" s="85"/>
      <c r="CZF49" s="85"/>
      <c r="CZG49" s="85"/>
      <c r="CZH49" s="85"/>
      <c r="CZI49" s="85"/>
      <c r="CZJ49" s="85"/>
      <c r="CZK49" s="85"/>
      <c r="CZL49" s="85"/>
      <c r="CZM49" s="85"/>
      <c r="CZN49" s="85"/>
      <c r="CZO49" s="85"/>
      <c r="CZP49" s="85"/>
      <c r="CZQ49" s="85"/>
      <c r="CZR49" s="85"/>
      <c r="CZS49" s="85"/>
      <c r="CZT49" s="85"/>
      <c r="CZU49" s="85"/>
      <c r="CZV49" s="85"/>
      <c r="CZW49" s="85"/>
      <c r="CZX49" s="85"/>
      <c r="CZY49" s="85"/>
      <c r="CZZ49" s="85"/>
      <c r="DAA49" s="85"/>
      <c r="DAB49" s="85"/>
      <c r="DAC49" s="85"/>
      <c r="DAD49" s="85"/>
      <c r="DAE49" s="85"/>
      <c r="DAF49" s="85"/>
      <c r="DAG49" s="85"/>
      <c r="DAH49" s="85"/>
      <c r="DAI49" s="85"/>
      <c r="DAJ49" s="85"/>
      <c r="DAK49" s="85"/>
      <c r="DAL49" s="85"/>
      <c r="DAM49" s="85"/>
      <c r="DAN49" s="85"/>
      <c r="DAO49" s="85"/>
      <c r="DAP49" s="85"/>
      <c r="DAQ49" s="85"/>
      <c r="DAR49" s="85"/>
      <c r="DAS49" s="85"/>
      <c r="DAT49" s="85"/>
      <c r="DAU49" s="85"/>
      <c r="DAV49" s="85"/>
      <c r="DAW49" s="85"/>
      <c r="DAX49" s="85"/>
      <c r="DAY49" s="85"/>
      <c r="DAZ49" s="85"/>
      <c r="DBA49" s="85"/>
      <c r="DBB49" s="85"/>
      <c r="DBC49" s="85"/>
      <c r="DBD49" s="85"/>
      <c r="DBE49" s="85"/>
      <c r="DBF49" s="85"/>
      <c r="DBG49" s="85"/>
      <c r="DBH49" s="85"/>
      <c r="DBI49" s="85"/>
      <c r="DBJ49" s="85"/>
      <c r="DBK49" s="85"/>
      <c r="DBL49" s="85"/>
      <c r="DBM49" s="85"/>
      <c r="DBN49" s="85"/>
      <c r="DBO49" s="85"/>
      <c r="DBP49" s="85"/>
      <c r="DBQ49" s="85"/>
      <c r="DBR49" s="85"/>
      <c r="DBS49" s="85"/>
      <c r="DBT49" s="85"/>
      <c r="DBU49" s="85"/>
      <c r="DBV49" s="85"/>
      <c r="DBW49" s="85"/>
      <c r="DBX49" s="85"/>
      <c r="DBY49" s="85"/>
      <c r="DBZ49" s="85"/>
      <c r="DCA49" s="85"/>
      <c r="DCB49" s="85"/>
      <c r="DCC49" s="85"/>
      <c r="DCD49" s="85"/>
      <c r="DCE49" s="85"/>
      <c r="DCF49" s="85"/>
      <c r="DCG49" s="85"/>
      <c r="DCH49" s="85"/>
      <c r="DCI49" s="85"/>
      <c r="DCJ49" s="85"/>
      <c r="DCK49" s="85"/>
      <c r="DCL49" s="85"/>
      <c r="DCM49" s="85"/>
      <c r="DCN49" s="85"/>
      <c r="DCO49" s="85"/>
      <c r="DCP49" s="85"/>
      <c r="DCQ49" s="85"/>
      <c r="DCR49" s="85"/>
      <c r="DCS49" s="85"/>
      <c r="DCT49" s="85"/>
      <c r="DCU49" s="85"/>
      <c r="DCV49" s="85"/>
      <c r="DCW49" s="85"/>
      <c r="DCX49" s="85"/>
      <c r="DCY49" s="85"/>
      <c r="DCZ49" s="85"/>
      <c r="DDA49" s="85"/>
      <c r="DDB49" s="85"/>
      <c r="DDC49" s="85"/>
      <c r="DDD49" s="85"/>
      <c r="DDE49" s="85"/>
      <c r="DDF49" s="85"/>
      <c r="DDG49" s="85"/>
      <c r="DDH49" s="85"/>
      <c r="DDI49" s="85"/>
      <c r="DDJ49" s="85"/>
      <c r="DDK49" s="85"/>
      <c r="DDL49" s="85"/>
      <c r="DDM49" s="85"/>
      <c r="DDN49" s="85"/>
      <c r="DDO49" s="85"/>
      <c r="DDP49" s="85"/>
      <c r="DDQ49" s="85"/>
      <c r="DDR49" s="85"/>
      <c r="DDS49" s="85"/>
      <c r="DDT49" s="85"/>
      <c r="DDU49" s="85"/>
      <c r="DDV49" s="85"/>
      <c r="DDW49" s="85"/>
      <c r="DDX49" s="85"/>
      <c r="DDY49" s="85"/>
      <c r="DDZ49" s="85"/>
      <c r="DEA49" s="85"/>
      <c r="DEB49" s="85"/>
      <c r="DEC49" s="85"/>
      <c r="DED49" s="85"/>
      <c r="DEE49" s="85"/>
      <c r="DEF49" s="85"/>
      <c r="DEG49" s="85"/>
      <c r="DEH49" s="85"/>
      <c r="DEI49" s="85"/>
      <c r="DEJ49" s="85"/>
      <c r="DEK49" s="85"/>
      <c r="DEL49" s="85"/>
      <c r="DEM49" s="85"/>
      <c r="DEN49" s="85"/>
      <c r="DEO49" s="85"/>
      <c r="DEP49" s="85"/>
      <c r="DEQ49" s="85"/>
      <c r="DER49" s="85"/>
      <c r="DES49" s="85"/>
      <c r="DET49" s="85"/>
      <c r="DEU49" s="85"/>
      <c r="DEV49" s="85"/>
      <c r="DEW49" s="85"/>
      <c r="DEX49" s="85"/>
      <c r="DEY49" s="85"/>
      <c r="DEZ49" s="85"/>
      <c r="DFA49" s="85"/>
      <c r="DFB49" s="85"/>
      <c r="DFC49" s="85"/>
      <c r="DFD49" s="85"/>
      <c r="DFE49" s="85"/>
      <c r="DFF49" s="85"/>
      <c r="DFG49" s="85"/>
      <c r="DFH49" s="85"/>
      <c r="DFI49" s="85"/>
      <c r="DFJ49" s="85"/>
      <c r="DFK49" s="85"/>
      <c r="DFL49" s="85"/>
      <c r="DFM49" s="85"/>
      <c r="DFN49" s="85"/>
      <c r="DFO49" s="85"/>
      <c r="DFP49" s="85"/>
      <c r="DFQ49" s="85"/>
      <c r="DFR49" s="85"/>
      <c r="DFS49" s="85"/>
      <c r="DFT49" s="85"/>
      <c r="DFU49" s="85"/>
      <c r="DFV49" s="85"/>
      <c r="DFW49" s="85"/>
      <c r="DFX49" s="85"/>
      <c r="DFY49" s="85"/>
      <c r="DFZ49" s="85"/>
      <c r="DGA49" s="85"/>
      <c r="DGB49" s="85"/>
      <c r="DGC49" s="85"/>
      <c r="DGD49" s="85"/>
      <c r="DGE49" s="85"/>
      <c r="DGF49" s="85"/>
      <c r="DGG49" s="85"/>
      <c r="DGH49" s="85"/>
      <c r="DGI49" s="85"/>
      <c r="DGJ49" s="85"/>
      <c r="DGK49" s="85"/>
      <c r="DGL49" s="85"/>
      <c r="DGM49" s="85"/>
      <c r="DGN49" s="85"/>
      <c r="DGO49" s="85"/>
      <c r="DGP49" s="85"/>
      <c r="DGQ49" s="85"/>
      <c r="DGR49" s="85"/>
      <c r="DGS49" s="85"/>
      <c r="DGT49" s="85"/>
      <c r="DGU49" s="85"/>
      <c r="DGV49" s="85"/>
      <c r="DGW49" s="85"/>
      <c r="DGX49" s="85"/>
      <c r="DGY49" s="85"/>
      <c r="DGZ49" s="85"/>
      <c r="DHA49" s="85"/>
      <c r="DHB49" s="85"/>
      <c r="DHC49" s="85"/>
      <c r="DHD49" s="85"/>
      <c r="DHE49" s="85"/>
      <c r="DHF49" s="85"/>
      <c r="DHG49" s="85"/>
      <c r="DHH49" s="85"/>
      <c r="DHI49" s="85"/>
      <c r="DHJ49" s="85"/>
      <c r="DHK49" s="85"/>
      <c r="DHL49" s="85"/>
      <c r="DHM49" s="85"/>
      <c r="DHN49" s="85"/>
      <c r="DHO49" s="85"/>
      <c r="DHP49" s="85"/>
      <c r="DHQ49" s="85"/>
      <c r="DHR49" s="85"/>
      <c r="DHS49" s="85"/>
      <c r="DHT49" s="85"/>
      <c r="DHU49" s="85"/>
      <c r="DHV49" s="85"/>
      <c r="DHW49" s="85"/>
      <c r="DHX49" s="85"/>
      <c r="DHY49" s="85"/>
      <c r="DHZ49" s="85"/>
      <c r="DIA49" s="85"/>
      <c r="DIB49" s="85"/>
      <c r="DIC49" s="85"/>
      <c r="DID49" s="85"/>
      <c r="DIE49" s="85"/>
      <c r="DIF49" s="85"/>
      <c r="DIG49" s="85"/>
      <c r="DIH49" s="85"/>
      <c r="DII49" s="85"/>
      <c r="DIJ49" s="85"/>
      <c r="DIK49" s="85"/>
      <c r="DIL49" s="85"/>
      <c r="DIM49" s="85"/>
      <c r="DIN49" s="85"/>
      <c r="DIO49" s="85"/>
      <c r="DIP49" s="85"/>
      <c r="DIQ49" s="85"/>
      <c r="DIR49" s="85"/>
      <c r="DIS49" s="85"/>
      <c r="DIT49" s="85"/>
      <c r="DIU49" s="85"/>
      <c r="DIV49" s="85"/>
      <c r="DIW49" s="85"/>
      <c r="DIX49" s="85"/>
      <c r="DIY49" s="85"/>
      <c r="DIZ49" s="85"/>
      <c r="DJA49" s="85"/>
      <c r="DJB49" s="85"/>
      <c r="DJC49" s="85"/>
      <c r="DJD49" s="85"/>
      <c r="DJE49" s="85"/>
      <c r="DJF49" s="85"/>
      <c r="DJG49" s="85"/>
      <c r="DJH49" s="85"/>
      <c r="DJI49" s="85"/>
      <c r="DJJ49" s="85"/>
      <c r="DJK49" s="85"/>
      <c r="DJL49" s="85"/>
      <c r="DJM49" s="85"/>
      <c r="DJN49" s="85"/>
      <c r="DJO49" s="85"/>
      <c r="DJP49" s="85"/>
      <c r="DJQ49" s="85"/>
      <c r="DJR49" s="85"/>
      <c r="DJS49" s="85"/>
      <c r="DJT49" s="85"/>
      <c r="DJU49" s="85"/>
      <c r="DJV49" s="85"/>
      <c r="DJW49" s="85"/>
      <c r="DJX49" s="85"/>
      <c r="DJY49" s="85"/>
      <c r="DJZ49" s="85"/>
      <c r="DKA49" s="85"/>
      <c r="DKB49" s="85"/>
      <c r="DKC49" s="85"/>
      <c r="DKD49" s="85"/>
      <c r="DKE49" s="85"/>
      <c r="DKF49" s="85"/>
      <c r="DKG49" s="85"/>
      <c r="DKH49" s="85"/>
      <c r="DKI49" s="85"/>
      <c r="DKJ49" s="85"/>
      <c r="DKK49" s="85"/>
      <c r="DKL49" s="85"/>
      <c r="DKM49" s="85"/>
      <c r="DKN49" s="85"/>
      <c r="DKO49" s="85"/>
      <c r="DKP49" s="85"/>
      <c r="DKQ49" s="85"/>
      <c r="DKR49" s="85"/>
      <c r="DKS49" s="85"/>
      <c r="DKT49" s="85"/>
      <c r="DKU49" s="85"/>
      <c r="DKV49" s="85"/>
      <c r="DKW49" s="85"/>
      <c r="DKX49" s="85"/>
      <c r="DKY49" s="85"/>
      <c r="DKZ49" s="85"/>
      <c r="DLA49" s="85"/>
      <c r="DLB49" s="85"/>
      <c r="DLC49" s="85"/>
      <c r="DLD49" s="85"/>
      <c r="DLE49" s="85"/>
      <c r="DLF49" s="85"/>
      <c r="DLG49" s="85"/>
      <c r="DLH49" s="85"/>
      <c r="DLI49" s="85"/>
      <c r="DLJ49" s="85"/>
      <c r="DLK49" s="85"/>
      <c r="DLL49" s="85"/>
      <c r="DLM49" s="85"/>
      <c r="DLN49" s="85"/>
      <c r="DLO49" s="85"/>
      <c r="DLP49" s="85"/>
      <c r="DLQ49" s="85"/>
      <c r="DLR49" s="85"/>
      <c r="DLS49" s="85"/>
      <c r="DLT49" s="85"/>
      <c r="DLU49" s="85"/>
      <c r="DLV49" s="85"/>
      <c r="DLW49" s="85"/>
      <c r="DLX49" s="85"/>
      <c r="DLY49" s="85"/>
      <c r="DLZ49" s="85"/>
      <c r="DMA49" s="85"/>
      <c r="DMB49" s="85"/>
      <c r="DMC49" s="85"/>
      <c r="DMD49" s="85"/>
      <c r="DME49" s="85"/>
      <c r="DMF49" s="85"/>
      <c r="DMG49" s="85"/>
      <c r="DMH49" s="85"/>
      <c r="DMI49" s="85"/>
      <c r="DMJ49" s="85"/>
      <c r="DMK49" s="85"/>
      <c r="DML49" s="85"/>
      <c r="DMM49" s="85"/>
      <c r="DMN49" s="85"/>
      <c r="DMO49" s="85"/>
      <c r="DMP49" s="85"/>
      <c r="DMQ49" s="85"/>
      <c r="DMR49" s="85"/>
      <c r="DMS49" s="85"/>
      <c r="DMT49" s="85"/>
      <c r="DMU49" s="85"/>
      <c r="DMV49" s="85"/>
      <c r="DMW49" s="85"/>
      <c r="DMX49" s="85"/>
      <c r="DMY49" s="85"/>
      <c r="DMZ49" s="85"/>
      <c r="DNA49" s="85"/>
      <c r="DNB49" s="85"/>
      <c r="DNC49" s="85"/>
      <c r="DND49" s="85"/>
      <c r="DNE49" s="85"/>
      <c r="DNF49" s="85"/>
      <c r="DNG49" s="85"/>
      <c r="DNH49" s="85"/>
      <c r="DNI49" s="85"/>
      <c r="DNJ49" s="85"/>
      <c r="DNK49" s="85"/>
      <c r="DNL49" s="85"/>
      <c r="DNM49" s="85"/>
      <c r="DNN49" s="85"/>
      <c r="DNO49" s="85"/>
      <c r="DNP49" s="85"/>
      <c r="DNQ49" s="85"/>
      <c r="DNR49" s="85"/>
      <c r="DNS49" s="85"/>
      <c r="DNT49" s="85"/>
      <c r="DNU49" s="85"/>
      <c r="DNV49" s="85"/>
      <c r="DNW49" s="85"/>
      <c r="DNX49" s="85"/>
      <c r="DNY49" s="85"/>
      <c r="DNZ49" s="85"/>
      <c r="DOA49" s="85"/>
      <c r="DOB49" s="85"/>
      <c r="DOC49" s="85"/>
      <c r="DOD49" s="85"/>
      <c r="DOE49" s="85"/>
      <c r="DOF49" s="85"/>
      <c r="DOG49" s="85"/>
      <c r="DOH49" s="85"/>
      <c r="DOI49" s="85"/>
      <c r="DOJ49" s="85"/>
      <c r="DOK49" s="85"/>
      <c r="DOL49" s="85"/>
      <c r="DOM49" s="85"/>
      <c r="DON49" s="85"/>
      <c r="DOO49" s="85"/>
      <c r="DOP49" s="85"/>
      <c r="DOQ49" s="85"/>
      <c r="DOR49" s="85"/>
      <c r="DOS49" s="85"/>
      <c r="DOT49" s="85"/>
      <c r="DOU49" s="85"/>
      <c r="DOV49" s="85"/>
      <c r="DOW49" s="85"/>
      <c r="DOX49" s="85"/>
      <c r="DOY49" s="85"/>
      <c r="DOZ49" s="85"/>
      <c r="DPA49" s="85"/>
      <c r="DPB49" s="85"/>
      <c r="DPC49" s="85"/>
      <c r="DPD49" s="85"/>
      <c r="DPE49" s="85"/>
      <c r="DPF49" s="85"/>
      <c r="DPG49" s="85"/>
      <c r="DPH49" s="85"/>
      <c r="DPI49" s="85"/>
      <c r="DPJ49" s="85"/>
      <c r="DPK49" s="85"/>
      <c r="DPL49" s="85"/>
      <c r="DPM49" s="85"/>
      <c r="DPN49" s="85"/>
      <c r="DPO49" s="85"/>
      <c r="DPP49" s="85"/>
      <c r="DPQ49" s="85"/>
      <c r="DPR49" s="85"/>
      <c r="DPS49" s="85"/>
      <c r="DPT49" s="85"/>
      <c r="DPU49" s="85"/>
      <c r="DPV49" s="85"/>
      <c r="DPW49" s="85"/>
      <c r="DPX49" s="85"/>
      <c r="DPY49" s="85"/>
      <c r="DPZ49" s="85"/>
      <c r="DQA49" s="85"/>
      <c r="DQB49" s="85"/>
      <c r="DQC49" s="85"/>
      <c r="DQD49" s="85"/>
      <c r="DQE49" s="85"/>
      <c r="DQF49" s="85"/>
      <c r="DQG49" s="85"/>
      <c r="DQH49" s="85"/>
      <c r="DQI49" s="85"/>
      <c r="DQJ49" s="85"/>
      <c r="DQK49" s="85"/>
      <c r="DQL49" s="85"/>
      <c r="DQM49" s="85"/>
      <c r="DQN49" s="85"/>
      <c r="DQO49" s="85"/>
      <c r="DQP49" s="85"/>
      <c r="DQQ49" s="85"/>
      <c r="DQR49" s="85"/>
      <c r="DQS49" s="85"/>
      <c r="DQT49" s="85"/>
      <c r="DQU49" s="85"/>
      <c r="DQV49" s="85"/>
      <c r="DQW49" s="85"/>
      <c r="DQX49" s="85"/>
      <c r="DQY49" s="85"/>
      <c r="DQZ49" s="85"/>
      <c r="DRA49" s="85"/>
      <c r="DRB49" s="85"/>
      <c r="DRC49" s="85"/>
      <c r="DRD49" s="85"/>
      <c r="DRE49" s="85"/>
      <c r="DRF49" s="85"/>
      <c r="DRG49" s="85"/>
      <c r="DRH49" s="85"/>
      <c r="DRI49" s="85"/>
      <c r="DRJ49" s="85"/>
      <c r="DRK49" s="85"/>
      <c r="DRL49" s="85"/>
      <c r="DRM49" s="85"/>
      <c r="DRN49" s="85"/>
      <c r="DRO49" s="85"/>
      <c r="DRP49" s="85"/>
      <c r="DRQ49" s="85"/>
      <c r="DRR49" s="85"/>
      <c r="DRS49" s="85"/>
      <c r="DRT49" s="85"/>
      <c r="DRU49" s="85"/>
      <c r="DRV49" s="85"/>
      <c r="DRW49" s="85"/>
      <c r="DRX49" s="85"/>
      <c r="DRY49" s="85"/>
      <c r="DRZ49" s="85"/>
      <c r="DSA49" s="85"/>
      <c r="DSB49" s="85"/>
      <c r="DSC49" s="85"/>
      <c r="DSD49" s="85"/>
      <c r="DSE49" s="85"/>
      <c r="DSF49" s="85"/>
      <c r="DSG49" s="85"/>
      <c r="DSH49" s="85"/>
      <c r="DSI49" s="85"/>
      <c r="DSJ49" s="85"/>
      <c r="DSK49" s="85"/>
      <c r="DSL49" s="85"/>
      <c r="DSM49" s="85"/>
      <c r="DSN49" s="85"/>
      <c r="DSO49" s="85"/>
      <c r="DSP49" s="85"/>
      <c r="DSQ49" s="85"/>
      <c r="DSR49" s="85"/>
      <c r="DSS49" s="85"/>
      <c r="DST49" s="85"/>
      <c r="DSU49" s="85"/>
      <c r="DSV49" s="85"/>
      <c r="DSW49" s="85"/>
      <c r="DSX49" s="85"/>
      <c r="DSY49" s="85"/>
      <c r="DSZ49" s="85"/>
      <c r="DTA49" s="85"/>
      <c r="DTB49" s="85"/>
      <c r="DTC49" s="85"/>
      <c r="DTD49" s="85"/>
      <c r="DTE49" s="85"/>
      <c r="DTF49" s="85"/>
      <c r="DTG49" s="85"/>
      <c r="DTH49" s="85"/>
      <c r="DTI49" s="85"/>
      <c r="DTJ49" s="85"/>
      <c r="DTK49" s="85"/>
      <c r="DTL49" s="85"/>
      <c r="DTM49" s="85"/>
      <c r="DTN49" s="85"/>
      <c r="DTO49" s="85"/>
      <c r="DTP49" s="85"/>
      <c r="DTQ49" s="85"/>
      <c r="DTR49" s="85"/>
      <c r="DTS49" s="85"/>
      <c r="DTT49" s="85"/>
      <c r="DTU49" s="85"/>
      <c r="DTV49" s="85"/>
      <c r="DTW49" s="85"/>
      <c r="DTX49" s="85"/>
      <c r="DTY49" s="85"/>
      <c r="DTZ49" s="85"/>
      <c r="DUA49" s="85"/>
      <c r="DUB49" s="85"/>
      <c r="DUC49" s="85"/>
      <c r="DUD49" s="85"/>
      <c r="DUE49" s="85"/>
      <c r="DUF49" s="85"/>
      <c r="DUG49" s="85"/>
      <c r="DUH49" s="85"/>
      <c r="DUI49" s="85"/>
      <c r="DUJ49" s="85"/>
      <c r="DUK49" s="85"/>
      <c r="DUL49" s="85"/>
      <c r="DUM49" s="85"/>
      <c r="DUN49" s="85"/>
      <c r="DUO49" s="85"/>
      <c r="DUP49" s="85"/>
      <c r="DUQ49" s="85"/>
      <c r="DUR49" s="85"/>
      <c r="DUS49" s="85"/>
      <c r="DUT49" s="85"/>
      <c r="DUU49" s="85"/>
      <c r="DUV49" s="85"/>
      <c r="DUW49" s="85"/>
      <c r="DUX49" s="85"/>
      <c r="DUY49" s="85"/>
      <c r="DUZ49" s="85"/>
      <c r="DVA49" s="85"/>
      <c r="DVB49" s="85"/>
      <c r="DVC49" s="85"/>
      <c r="DVD49" s="85"/>
      <c r="DVE49" s="85"/>
      <c r="DVF49" s="85"/>
      <c r="DVG49" s="85"/>
      <c r="DVH49" s="85"/>
      <c r="DVI49" s="85"/>
      <c r="DVJ49" s="85"/>
      <c r="DVK49" s="85"/>
      <c r="DVL49" s="85"/>
      <c r="DVM49" s="85"/>
      <c r="DVN49" s="85"/>
      <c r="DVO49" s="85"/>
      <c r="DVP49" s="85"/>
      <c r="DVQ49" s="85"/>
      <c r="DVR49" s="85"/>
      <c r="DVS49" s="85"/>
      <c r="DVT49" s="85"/>
      <c r="DVU49" s="85"/>
      <c r="DVV49" s="85"/>
      <c r="DVW49" s="85"/>
      <c r="DVX49" s="85"/>
      <c r="DVY49" s="85"/>
      <c r="DVZ49" s="85"/>
      <c r="DWA49" s="85"/>
      <c r="DWB49" s="85"/>
      <c r="DWC49" s="85"/>
      <c r="DWD49" s="85"/>
      <c r="DWE49" s="85"/>
      <c r="DWF49" s="85"/>
      <c r="DWG49" s="85"/>
      <c r="DWH49" s="85"/>
      <c r="DWI49" s="85"/>
      <c r="DWJ49" s="85"/>
      <c r="DWK49" s="85"/>
      <c r="DWL49" s="85"/>
      <c r="DWM49" s="85"/>
      <c r="DWN49" s="85"/>
      <c r="DWO49" s="85"/>
      <c r="DWP49" s="85"/>
      <c r="DWQ49" s="85"/>
      <c r="DWR49" s="85"/>
      <c r="DWS49" s="85"/>
      <c r="DWT49" s="85"/>
      <c r="DWU49" s="85"/>
      <c r="DWV49" s="85"/>
      <c r="DWW49" s="85"/>
      <c r="DWX49" s="85"/>
      <c r="DWY49" s="85"/>
      <c r="DWZ49" s="85"/>
      <c r="DXA49" s="85"/>
      <c r="DXB49" s="85"/>
      <c r="DXC49" s="85"/>
      <c r="DXD49" s="85"/>
      <c r="DXE49" s="85"/>
      <c r="DXF49" s="85"/>
      <c r="DXG49" s="85"/>
      <c r="DXH49" s="85"/>
      <c r="DXI49" s="85"/>
      <c r="DXJ49" s="85"/>
      <c r="DXK49" s="85"/>
      <c r="DXL49" s="85"/>
      <c r="DXM49" s="85"/>
      <c r="DXN49" s="85"/>
      <c r="DXO49" s="85"/>
      <c r="DXP49" s="85"/>
      <c r="DXQ49" s="85"/>
      <c r="DXR49" s="85"/>
      <c r="DXS49" s="85"/>
      <c r="DXT49" s="85"/>
      <c r="DXU49" s="85"/>
      <c r="DXV49" s="85"/>
      <c r="DXW49" s="85"/>
      <c r="DXX49" s="85"/>
      <c r="DXY49" s="85"/>
      <c r="DXZ49" s="85"/>
      <c r="DYA49" s="85"/>
      <c r="DYB49" s="85"/>
      <c r="DYC49" s="85"/>
      <c r="DYD49" s="85"/>
      <c r="DYE49" s="85"/>
      <c r="DYF49" s="85"/>
      <c r="DYG49" s="85"/>
      <c r="DYH49" s="85"/>
      <c r="DYI49" s="85"/>
      <c r="DYJ49" s="85"/>
      <c r="DYK49" s="85"/>
      <c r="DYL49" s="85"/>
      <c r="DYM49" s="85"/>
      <c r="DYN49" s="85"/>
      <c r="DYO49" s="85"/>
      <c r="DYP49" s="85"/>
      <c r="DYQ49" s="85"/>
      <c r="DYR49" s="85"/>
      <c r="DYS49" s="85"/>
      <c r="DYT49" s="85"/>
      <c r="DYU49" s="85"/>
      <c r="DYV49" s="85"/>
      <c r="DYW49" s="85"/>
      <c r="DYX49" s="85"/>
      <c r="DYY49" s="85"/>
      <c r="DYZ49" s="85"/>
      <c r="DZA49" s="85"/>
      <c r="DZB49" s="85"/>
      <c r="DZC49" s="85"/>
      <c r="DZD49" s="85"/>
      <c r="DZE49" s="85"/>
      <c r="DZF49" s="85"/>
      <c r="DZG49" s="85"/>
      <c r="DZH49" s="85"/>
      <c r="DZI49" s="85"/>
      <c r="DZJ49" s="85"/>
      <c r="DZK49" s="85"/>
      <c r="DZL49" s="85"/>
      <c r="DZM49" s="85"/>
      <c r="DZN49" s="85"/>
      <c r="DZO49" s="85"/>
      <c r="DZP49" s="85"/>
      <c r="DZQ49" s="85"/>
      <c r="DZR49" s="85"/>
      <c r="DZS49" s="85"/>
      <c r="DZT49" s="85"/>
      <c r="DZU49" s="85"/>
      <c r="DZV49" s="85"/>
      <c r="DZW49" s="85"/>
      <c r="DZX49" s="85"/>
      <c r="DZY49" s="85"/>
      <c r="DZZ49" s="85"/>
      <c r="EAA49" s="85"/>
      <c r="EAB49" s="85"/>
      <c r="EAC49" s="85"/>
      <c r="EAD49" s="85"/>
      <c r="EAE49" s="85"/>
      <c r="EAF49" s="85"/>
      <c r="EAG49" s="85"/>
      <c r="EAH49" s="85"/>
      <c r="EAI49" s="85"/>
      <c r="EAJ49" s="85"/>
      <c r="EAK49" s="85"/>
      <c r="EAL49" s="85"/>
      <c r="EAM49" s="85"/>
      <c r="EAN49" s="85"/>
      <c r="EAO49" s="85"/>
      <c r="EAP49" s="85"/>
      <c r="EAQ49" s="85"/>
      <c r="EAR49" s="85"/>
      <c r="EAS49" s="85"/>
      <c r="EAT49" s="85"/>
      <c r="EAU49" s="85"/>
      <c r="EAV49" s="85"/>
      <c r="EAW49" s="85"/>
      <c r="EAX49" s="85"/>
      <c r="EAY49" s="85"/>
      <c r="EAZ49" s="85"/>
      <c r="EBA49" s="85"/>
      <c r="EBB49" s="85"/>
      <c r="EBC49" s="85"/>
      <c r="EBD49" s="85"/>
      <c r="EBE49" s="85"/>
      <c r="EBF49" s="85"/>
      <c r="EBG49" s="85"/>
      <c r="EBH49" s="85"/>
      <c r="EBI49" s="85"/>
      <c r="EBJ49" s="85"/>
      <c r="EBK49" s="85"/>
      <c r="EBL49" s="85"/>
      <c r="EBM49" s="85"/>
      <c r="EBN49" s="85"/>
      <c r="EBO49" s="85"/>
      <c r="EBP49" s="85"/>
      <c r="EBQ49" s="85"/>
      <c r="EBR49" s="85"/>
      <c r="EBS49" s="85"/>
      <c r="EBT49" s="85"/>
      <c r="EBU49" s="85"/>
      <c r="EBV49" s="85"/>
      <c r="EBW49" s="85"/>
      <c r="EBX49" s="85"/>
      <c r="EBY49" s="85"/>
      <c r="EBZ49" s="85"/>
      <c r="ECA49" s="85"/>
      <c r="ECB49" s="85"/>
      <c r="ECC49" s="85"/>
      <c r="ECD49" s="85"/>
      <c r="ECE49" s="85"/>
      <c r="ECF49" s="85"/>
      <c r="ECG49" s="85"/>
      <c r="ECH49" s="85"/>
      <c r="ECI49" s="85"/>
      <c r="ECJ49" s="85"/>
      <c r="ECK49" s="85"/>
      <c r="ECL49" s="85"/>
      <c r="ECM49" s="85"/>
      <c r="ECN49" s="85"/>
      <c r="ECO49" s="85"/>
      <c r="ECP49" s="85"/>
      <c r="ECQ49" s="85"/>
      <c r="ECR49" s="85"/>
      <c r="ECS49" s="85"/>
      <c r="ECT49" s="85"/>
      <c r="ECU49" s="85"/>
      <c r="ECV49" s="85"/>
      <c r="ECW49" s="85"/>
      <c r="ECX49" s="85"/>
      <c r="ECY49" s="85"/>
      <c r="ECZ49" s="85"/>
      <c r="EDA49" s="85"/>
      <c r="EDB49" s="85"/>
      <c r="EDC49" s="85"/>
      <c r="EDD49" s="85"/>
      <c r="EDE49" s="85"/>
      <c r="EDF49" s="85"/>
      <c r="EDG49" s="85"/>
      <c r="EDH49" s="85"/>
      <c r="EDI49" s="85"/>
      <c r="EDJ49" s="85"/>
      <c r="EDK49" s="85"/>
      <c r="EDL49" s="85"/>
      <c r="EDM49" s="85"/>
      <c r="EDN49" s="85"/>
      <c r="EDO49" s="85"/>
      <c r="EDP49" s="85"/>
      <c r="EDQ49" s="85"/>
      <c r="EDR49" s="85"/>
      <c r="EDS49" s="85"/>
      <c r="EDT49" s="85"/>
      <c r="EDU49" s="85"/>
      <c r="EDV49" s="85"/>
      <c r="EDW49" s="85"/>
      <c r="EDX49" s="85"/>
      <c r="EDY49" s="85"/>
      <c r="EDZ49" s="85"/>
      <c r="EEA49" s="85"/>
      <c r="EEB49" s="85"/>
      <c r="EEC49" s="85"/>
      <c r="EED49" s="85"/>
      <c r="EEE49" s="85"/>
      <c r="EEF49" s="85"/>
      <c r="EEG49" s="85"/>
      <c r="EEH49" s="85"/>
      <c r="EEI49" s="85"/>
      <c r="EEJ49" s="85"/>
      <c r="EEK49" s="85"/>
      <c r="EEL49" s="85"/>
      <c r="EEM49" s="85"/>
      <c r="EEN49" s="85"/>
      <c r="EEO49" s="85"/>
      <c r="EEP49" s="85"/>
      <c r="EEQ49" s="85"/>
      <c r="EER49" s="85"/>
      <c r="EES49" s="85"/>
      <c r="EET49" s="85"/>
      <c r="EEU49" s="85"/>
      <c r="EEV49" s="85"/>
      <c r="EEW49" s="85"/>
      <c r="EEX49" s="85"/>
      <c r="EEY49" s="85"/>
      <c r="EEZ49" s="85"/>
      <c r="EFA49" s="85"/>
      <c r="EFB49" s="85"/>
      <c r="EFC49" s="85"/>
      <c r="EFD49" s="85"/>
      <c r="EFE49" s="85"/>
      <c r="EFF49" s="85"/>
      <c r="EFG49" s="85"/>
      <c r="EFH49" s="85"/>
      <c r="EFI49" s="85"/>
      <c r="EFJ49" s="85"/>
      <c r="EFK49" s="85"/>
      <c r="EFL49" s="85"/>
      <c r="EFM49" s="85"/>
      <c r="EFN49" s="85"/>
      <c r="EFO49" s="85"/>
      <c r="EFP49" s="85"/>
      <c r="EFQ49" s="85"/>
      <c r="EFR49" s="85"/>
      <c r="EFS49" s="85"/>
      <c r="EFT49" s="85"/>
      <c r="EFU49" s="85"/>
      <c r="EFV49" s="85"/>
      <c r="EFW49" s="85"/>
      <c r="EFX49" s="85"/>
      <c r="EFY49" s="85"/>
      <c r="EFZ49" s="85"/>
      <c r="EGA49" s="85"/>
      <c r="EGB49" s="85"/>
      <c r="EGC49" s="85"/>
      <c r="EGD49" s="85"/>
      <c r="EGE49" s="85"/>
      <c r="EGF49" s="85"/>
      <c r="EGG49" s="85"/>
      <c r="EGH49" s="85"/>
      <c r="EGI49" s="85"/>
      <c r="EGJ49" s="85"/>
      <c r="EGK49" s="85"/>
      <c r="EGL49" s="85"/>
      <c r="EGM49" s="85"/>
      <c r="EGN49" s="85"/>
      <c r="EGO49" s="85"/>
      <c r="EGP49" s="85"/>
      <c r="EGQ49" s="85"/>
      <c r="EGR49" s="85"/>
      <c r="EGS49" s="85"/>
      <c r="EGT49" s="85"/>
      <c r="EGU49" s="85"/>
      <c r="EGV49" s="85"/>
      <c r="EGW49" s="85"/>
      <c r="EGX49" s="85"/>
      <c r="EGY49" s="85"/>
      <c r="EGZ49" s="85"/>
      <c r="EHA49" s="85"/>
      <c r="EHB49" s="85"/>
      <c r="EHC49" s="85"/>
      <c r="EHD49" s="85"/>
      <c r="EHE49" s="85"/>
      <c r="EHF49" s="85"/>
      <c r="EHG49" s="85"/>
      <c r="EHH49" s="85"/>
      <c r="EHI49" s="85"/>
      <c r="EHJ49" s="85"/>
      <c r="EHK49" s="85"/>
      <c r="EHL49" s="85"/>
      <c r="EHM49" s="85"/>
      <c r="EHN49" s="85"/>
      <c r="EHO49" s="85"/>
      <c r="EHP49" s="85"/>
      <c r="EHQ49" s="85"/>
      <c r="EHR49" s="85"/>
      <c r="EHS49" s="85"/>
      <c r="EHT49" s="85"/>
      <c r="EHU49" s="85"/>
      <c r="EHV49" s="85"/>
      <c r="EHW49" s="85"/>
      <c r="EHX49" s="85"/>
      <c r="EHY49" s="85"/>
      <c r="EHZ49" s="85"/>
      <c r="EIA49" s="85"/>
      <c r="EIB49" s="85"/>
      <c r="EIC49" s="85"/>
      <c r="EID49" s="85"/>
      <c r="EIE49" s="85"/>
      <c r="EIF49" s="85"/>
      <c r="EIG49" s="85"/>
      <c r="EIH49" s="85"/>
      <c r="EII49" s="85"/>
      <c r="EIJ49" s="85"/>
      <c r="EIK49" s="85"/>
      <c r="EIL49" s="85"/>
      <c r="EIM49" s="85"/>
      <c r="EIN49" s="85"/>
      <c r="EIO49" s="85"/>
      <c r="EIP49" s="85"/>
      <c r="EIQ49" s="85"/>
      <c r="EIR49" s="85"/>
      <c r="EIS49" s="85"/>
      <c r="EIT49" s="85"/>
      <c r="EIU49" s="85"/>
      <c r="EIV49" s="85"/>
      <c r="EIW49" s="85"/>
      <c r="EIX49" s="85"/>
      <c r="EIY49" s="85"/>
      <c r="EIZ49" s="85"/>
      <c r="EJA49" s="85"/>
      <c r="EJB49" s="85"/>
      <c r="EJC49" s="85"/>
      <c r="EJD49" s="85"/>
      <c r="EJE49" s="85"/>
      <c r="EJF49" s="85"/>
      <c r="EJG49" s="85"/>
      <c r="EJH49" s="85"/>
      <c r="EJI49" s="85"/>
      <c r="EJJ49" s="85"/>
      <c r="EJK49" s="85"/>
      <c r="EJL49" s="85"/>
      <c r="EJM49" s="85"/>
      <c r="EJN49" s="85"/>
      <c r="EJO49" s="85"/>
      <c r="EJP49" s="85"/>
      <c r="EJQ49" s="85"/>
      <c r="EJR49" s="85"/>
      <c r="EJS49" s="85"/>
      <c r="EJT49" s="85"/>
      <c r="EJU49" s="85"/>
      <c r="EJV49" s="85"/>
      <c r="EJW49" s="85"/>
      <c r="EJX49" s="85"/>
      <c r="EJY49" s="85"/>
      <c r="EJZ49" s="85"/>
      <c r="EKA49" s="85"/>
      <c r="EKB49" s="85"/>
      <c r="EKC49" s="85"/>
      <c r="EKD49" s="85"/>
      <c r="EKE49" s="85"/>
      <c r="EKF49" s="85"/>
      <c r="EKG49" s="85"/>
      <c r="EKH49" s="85"/>
      <c r="EKI49" s="85"/>
      <c r="EKJ49" s="85"/>
      <c r="EKK49" s="85"/>
      <c r="EKL49" s="85"/>
      <c r="EKM49" s="85"/>
      <c r="EKN49" s="85"/>
      <c r="EKO49" s="85"/>
      <c r="EKP49" s="85"/>
      <c r="EKQ49" s="85"/>
      <c r="EKR49" s="85"/>
      <c r="EKS49" s="85"/>
      <c r="EKT49" s="85"/>
      <c r="EKU49" s="85"/>
      <c r="EKV49" s="85"/>
      <c r="EKW49" s="85"/>
      <c r="EKX49" s="85"/>
      <c r="EKY49" s="85"/>
      <c r="EKZ49" s="85"/>
      <c r="ELA49" s="85"/>
      <c r="ELB49" s="85"/>
      <c r="ELC49" s="85"/>
      <c r="ELD49" s="85"/>
      <c r="ELE49" s="85"/>
      <c r="ELF49" s="85"/>
      <c r="ELG49" s="85"/>
      <c r="ELH49" s="85"/>
      <c r="ELI49" s="85"/>
      <c r="ELJ49" s="85"/>
      <c r="ELK49" s="85"/>
      <c r="ELL49" s="85"/>
      <c r="ELM49" s="85"/>
      <c r="ELN49" s="85"/>
      <c r="ELO49" s="85"/>
      <c r="ELP49" s="85"/>
      <c r="ELQ49" s="85"/>
      <c r="ELR49" s="85"/>
      <c r="ELS49" s="85"/>
      <c r="ELT49" s="85"/>
      <c r="ELU49" s="85"/>
      <c r="ELV49" s="85"/>
      <c r="ELW49" s="85"/>
      <c r="ELX49" s="85"/>
      <c r="ELY49" s="85"/>
      <c r="ELZ49" s="85"/>
      <c r="EMA49" s="85"/>
      <c r="EMB49" s="85"/>
      <c r="EMC49" s="85"/>
      <c r="EMD49" s="85"/>
      <c r="EME49" s="85"/>
      <c r="EMF49" s="85"/>
      <c r="EMG49" s="85"/>
      <c r="EMH49" s="85"/>
      <c r="EMI49" s="85"/>
      <c r="EMJ49" s="85"/>
      <c r="EMK49" s="85"/>
      <c r="EML49" s="85"/>
      <c r="EMM49" s="85"/>
      <c r="EMN49" s="85"/>
      <c r="EMO49" s="85"/>
      <c r="EMP49" s="85"/>
      <c r="EMQ49" s="85"/>
      <c r="EMR49" s="85"/>
      <c r="EMS49" s="85"/>
      <c r="EMT49" s="85"/>
      <c r="EMU49" s="85"/>
      <c r="EMV49" s="85"/>
      <c r="EMW49" s="85"/>
      <c r="EMX49" s="85"/>
      <c r="EMY49" s="85"/>
      <c r="EMZ49" s="85"/>
      <c r="ENA49" s="85"/>
      <c r="ENB49" s="85"/>
      <c r="ENC49" s="85"/>
      <c r="END49" s="85"/>
      <c r="ENE49" s="85"/>
      <c r="ENF49" s="85"/>
      <c r="ENG49" s="85"/>
      <c r="ENH49" s="85"/>
      <c r="ENI49" s="85"/>
      <c r="ENJ49" s="85"/>
      <c r="ENK49" s="85"/>
      <c r="ENL49" s="85"/>
      <c r="ENM49" s="85"/>
      <c r="ENN49" s="85"/>
      <c r="ENO49" s="85"/>
      <c r="ENP49" s="85"/>
      <c r="ENQ49" s="85"/>
      <c r="ENR49" s="85"/>
      <c r="ENS49" s="85"/>
      <c r="ENT49" s="85"/>
      <c r="ENU49" s="85"/>
      <c r="ENV49" s="85"/>
      <c r="ENW49" s="85"/>
      <c r="ENX49" s="85"/>
      <c r="ENY49" s="85"/>
      <c r="ENZ49" s="85"/>
      <c r="EOA49" s="85"/>
      <c r="EOB49" s="85"/>
      <c r="EOC49" s="85"/>
      <c r="EOD49" s="85"/>
      <c r="EOE49" s="85"/>
      <c r="EOF49" s="85"/>
      <c r="EOG49" s="85"/>
      <c r="EOH49" s="85"/>
      <c r="EOI49" s="85"/>
      <c r="EOJ49" s="85"/>
      <c r="EOK49" s="85"/>
      <c r="EOL49" s="85"/>
      <c r="EOM49" s="85"/>
      <c r="EON49" s="85"/>
      <c r="EOO49" s="85"/>
      <c r="EOP49" s="85"/>
      <c r="EOQ49" s="85"/>
      <c r="EOR49" s="85"/>
      <c r="EOS49" s="85"/>
      <c r="EOT49" s="85"/>
      <c r="EOU49" s="85"/>
      <c r="EOV49" s="85"/>
      <c r="EOW49" s="85"/>
      <c r="EOX49" s="85"/>
      <c r="EOY49" s="85"/>
      <c r="EOZ49" s="85"/>
      <c r="EPA49" s="85"/>
      <c r="EPB49" s="85"/>
      <c r="EPC49" s="85"/>
      <c r="EPD49" s="85"/>
      <c r="EPE49" s="85"/>
      <c r="EPF49" s="85"/>
      <c r="EPG49" s="85"/>
      <c r="EPH49" s="85"/>
      <c r="EPI49" s="85"/>
      <c r="EPJ49" s="85"/>
      <c r="EPK49" s="85"/>
      <c r="EPL49" s="85"/>
      <c r="EPM49" s="85"/>
      <c r="EPN49" s="85"/>
      <c r="EPO49" s="85"/>
      <c r="EPP49" s="85"/>
      <c r="EPQ49" s="85"/>
      <c r="EPR49" s="85"/>
      <c r="EPS49" s="85"/>
      <c r="EPT49" s="85"/>
      <c r="EPU49" s="85"/>
      <c r="EPV49" s="85"/>
      <c r="EPW49" s="85"/>
      <c r="EPX49" s="85"/>
      <c r="EPY49" s="85"/>
      <c r="EPZ49" s="85"/>
      <c r="EQA49" s="85"/>
      <c r="EQB49" s="85"/>
      <c r="EQC49" s="85"/>
      <c r="EQD49" s="85"/>
      <c r="EQE49" s="85"/>
      <c r="EQF49" s="85"/>
      <c r="EQG49" s="85"/>
      <c r="EQH49" s="85"/>
      <c r="EQI49" s="85"/>
      <c r="EQJ49" s="85"/>
      <c r="EQK49" s="85"/>
      <c r="EQL49" s="85"/>
      <c r="EQM49" s="85"/>
      <c r="EQN49" s="85"/>
      <c r="EQO49" s="85"/>
      <c r="EQP49" s="85"/>
      <c r="EQQ49" s="85"/>
      <c r="EQR49" s="85"/>
      <c r="EQS49" s="85"/>
      <c r="EQT49" s="85"/>
      <c r="EQU49" s="85"/>
      <c r="EQV49" s="85"/>
      <c r="EQW49" s="85"/>
      <c r="EQX49" s="85"/>
      <c r="EQY49" s="85"/>
      <c r="EQZ49" s="85"/>
      <c r="ERA49" s="85"/>
      <c r="ERB49" s="85"/>
      <c r="ERC49" s="85"/>
      <c r="ERD49" s="85"/>
      <c r="ERE49" s="85"/>
      <c r="ERF49" s="85"/>
      <c r="ERG49" s="85"/>
      <c r="ERH49" s="85"/>
      <c r="ERI49" s="85"/>
      <c r="ERJ49" s="85"/>
      <c r="ERK49" s="85"/>
      <c r="ERL49" s="85"/>
      <c r="ERM49" s="85"/>
      <c r="ERN49" s="85"/>
      <c r="ERO49" s="85"/>
      <c r="ERP49" s="85"/>
      <c r="ERQ49" s="85"/>
      <c r="ERR49" s="85"/>
      <c r="ERS49" s="85"/>
      <c r="ERT49" s="85"/>
      <c r="ERU49" s="85"/>
      <c r="ERV49" s="85"/>
      <c r="ERW49" s="85"/>
      <c r="ERX49" s="85"/>
      <c r="ERY49" s="85"/>
      <c r="ERZ49" s="85"/>
      <c r="ESA49" s="85"/>
      <c r="ESB49" s="85"/>
      <c r="ESC49" s="85"/>
      <c r="ESD49" s="85"/>
      <c r="ESE49" s="85"/>
      <c r="ESF49" s="85"/>
      <c r="ESG49" s="85"/>
      <c r="ESH49" s="85"/>
      <c r="ESI49" s="85"/>
      <c r="ESJ49" s="85"/>
      <c r="ESK49" s="85"/>
      <c r="ESL49" s="85"/>
      <c r="ESM49" s="85"/>
      <c r="ESN49" s="85"/>
      <c r="ESO49" s="85"/>
      <c r="ESP49" s="85"/>
      <c r="ESQ49" s="85"/>
      <c r="ESR49" s="85"/>
      <c r="ESS49" s="85"/>
      <c r="EST49" s="85"/>
      <c r="ESU49" s="85"/>
      <c r="ESV49" s="85"/>
      <c r="ESW49" s="85"/>
      <c r="ESX49" s="85"/>
      <c r="ESY49" s="85"/>
      <c r="ESZ49" s="85"/>
      <c r="ETA49" s="85"/>
      <c r="ETB49" s="85"/>
      <c r="ETC49" s="85"/>
      <c r="ETD49" s="85"/>
      <c r="ETE49" s="85"/>
      <c r="ETF49" s="85"/>
      <c r="ETG49" s="85"/>
      <c r="ETH49" s="85"/>
      <c r="ETI49" s="85"/>
      <c r="ETJ49" s="85"/>
      <c r="ETK49" s="85"/>
      <c r="ETL49" s="85"/>
      <c r="ETM49" s="85"/>
      <c r="ETN49" s="85"/>
      <c r="ETO49" s="85"/>
      <c r="ETP49" s="85"/>
      <c r="ETQ49" s="85"/>
      <c r="ETR49" s="85"/>
      <c r="ETS49" s="85"/>
      <c r="ETT49" s="85"/>
      <c r="ETU49" s="85"/>
      <c r="ETV49" s="85"/>
      <c r="ETW49" s="85"/>
      <c r="ETX49" s="85"/>
      <c r="ETY49" s="85"/>
      <c r="ETZ49" s="85"/>
      <c r="EUA49" s="85"/>
      <c r="EUB49" s="85"/>
      <c r="EUC49" s="85"/>
      <c r="EUD49" s="85"/>
      <c r="EUE49" s="85"/>
      <c r="EUF49" s="85"/>
      <c r="EUG49" s="85"/>
      <c r="EUH49" s="85"/>
      <c r="EUI49" s="85"/>
      <c r="EUJ49" s="85"/>
      <c r="EUK49" s="85"/>
      <c r="EUL49" s="85"/>
      <c r="EUM49" s="85"/>
      <c r="EUN49" s="85"/>
      <c r="EUO49" s="85"/>
      <c r="EUP49" s="85"/>
      <c r="EUQ49" s="85"/>
      <c r="EUR49" s="85"/>
      <c r="EUS49" s="85"/>
      <c r="EUT49" s="85"/>
      <c r="EUU49" s="85"/>
      <c r="EUV49" s="85"/>
      <c r="EUW49" s="85"/>
      <c r="EUX49" s="85"/>
      <c r="EUY49" s="85"/>
      <c r="EUZ49" s="85"/>
      <c r="EVA49" s="85"/>
      <c r="EVB49" s="85"/>
      <c r="EVC49" s="85"/>
      <c r="EVD49" s="85"/>
      <c r="EVE49" s="85"/>
      <c r="EVF49" s="85"/>
      <c r="EVG49" s="85"/>
      <c r="EVH49" s="85"/>
      <c r="EVI49" s="85"/>
      <c r="EVJ49" s="85"/>
      <c r="EVK49" s="85"/>
      <c r="EVL49" s="85"/>
      <c r="EVM49" s="85"/>
      <c r="EVN49" s="85"/>
      <c r="EVO49" s="85"/>
      <c r="EVP49" s="85"/>
      <c r="EVQ49" s="85"/>
      <c r="EVR49" s="85"/>
      <c r="EVS49" s="85"/>
      <c r="EVT49" s="85"/>
      <c r="EVU49" s="85"/>
      <c r="EVV49" s="85"/>
      <c r="EVW49" s="85"/>
      <c r="EVX49" s="85"/>
      <c r="EVY49" s="85"/>
      <c r="EVZ49" s="85"/>
      <c r="EWA49" s="85"/>
      <c r="EWB49" s="85"/>
      <c r="EWC49" s="85"/>
      <c r="EWD49" s="85"/>
      <c r="EWE49" s="85"/>
      <c r="EWF49" s="85"/>
      <c r="EWG49" s="85"/>
      <c r="EWH49" s="85"/>
      <c r="EWI49" s="85"/>
      <c r="EWJ49" s="85"/>
      <c r="EWK49" s="85"/>
      <c r="EWL49" s="85"/>
      <c r="EWM49" s="85"/>
      <c r="EWN49" s="85"/>
      <c r="EWO49" s="85"/>
      <c r="EWP49" s="85"/>
      <c r="EWQ49" s="85"/>
      <c r="EWR49" s="85"/>
      <c r="EWS49" s="85"/>
      <c r="EWT49" s="85"/>
      <c r="EWU49" s="85"/>
      <c r="EWV49" s="85"/>
      <c r="EWW49" s="85"/>
      <c r="EWX49" s="85"/>
      <c r="EWY49" s="85"/>
      <c r="EWZ49" s="85"/>
      <c r="EXA49" s="85"/>
      <c r="EXB49" s="85"/>
      <c r="EXC49" s="85"/>
      <c r="EXD49" s="85"/>
      <c r="EXE49" s="85"/>
      <c r="EXF49" s="85"/>
      <c r="EXG49" s="85"/>
      <c r="EXH49" s="85"/>
      <c r="EXI49" s="85"/>
      <c r="EXJ49" s="85"/>
      <c r="EXK49" s="85"/>
      <c r="EXL49" s="85"/>
      <c r="EXM49" s="85"/>
      <c r="EXN49" s="85"/>
      <c r="EXO49" s="85"/>
      <c r="EXP49" s="85"/>
      <c r="EXQ49" s="85"/>
      <c r="EXR49" s="85"/>
      <c r="EXS49" s="85"/>
      <c r="EXT49" s="85"/>
      <c r="EXU49" s="85"/>
      <c r="EXV49" s="85"/>
      <c r="EXW49" s="85"/>
      <c r="EXX49" s="85"/>
      <c r="EXY49" s="85"/>
      <c r="EXZ49" s="85"/>
      <c r="EYA49" s="85"/>
      <c r="EYB49" s="85"/>
      <c r="EYC49" s="85"/>
      <c r="EYD49" s="85"/>
      <c r="EYE49" s="85"/>
      <c r="EYF49" s="85"/>
      <c r="EYG49" s="85"/>
      <c r="EYH49" s="85"/>
      <c r="EYI49" s="85"/>
      <c r="EYJ49" s="85"/>
      <c r="EYK49" s="85"/>
      <c r="EYL49" s="85"/>
      <c r="EYM49" s="85"/>
      <c r="EYN49" s="85"/>
      <c r="EYO49" s="85"/>
      <c r="EYP49" s="85"/>
      <c r="EYQ49" s="85"/>
      <c r="EYR49" s="85"/>
      <c r="EYS49" s="85"/>
      <c r="EYT49" s="85"/>
      <c r="EYU49" s="85"/>
      <c r="EYV49" s="85"/>
      <c r="EYW49" s="85"/>
      <c r="EYX49" s="85"/>
      <c r="EYY49" s="85"/>
      <c r="EYZ49" s="85"/>
      <c r="EZA49" s="85"/>
      <c r="EZB49" s="85"/>
      <c r="EZC49" s="85"/>
      <c r="EZD49" s="85"/>
      <c r="EZE49" s="85"/>
      <c r="EZF49" s="85"/>
      <c r="EZG49" s="85"/>
      <c r="EZH49" s="85"/>
      <c r="EZI49" s="85"/>
      <c r="EZJ49" s="85"/>
      <c r="EZK49" s="85"/>
      <c r="EZL49" s="85"/>
      <c r="EZM49" s="85"/>
      <c r="EZN49" s="85"/>
      <c r="EZO49" s="85"/>
      <c r="EZP49" s="85"/>
      <c r="EZQ49" s="85"/>
      <c r="EZR49" s="85"/>
      <c r="EZS49" s="85"/>
      <c r="EZT49" s="85"/>
      <c r="EZU49" s="85"/>
      <c r="EZV49" s="85"/>
      <c r="EZW49" s="85"/>
      <c r="EZX49" s="85"/>
      <c r="EZY49" s="85"/>
      <c r="EZZ49" s="85"/>
      <c r="FAA49" s="85"/>
      <c r="FAB49" s="85"/>
      <c r="FAC49" s="85"/>
      <c r="FAD49" s="85"/>
      <c r="FAE49" s="85"/>
      <c r="FAF49" s="85"/>
      <c r="FAG49" s="85"/>
      <c r="FAH49" s="85"/>
      <c r="FAI49" s="85"/>
      <c r="FAJ49" s="85"/>
      <c r="FAK49" s="85"/>
      <c r="FAL49" s="85"/>
      <c r="FAM49" s="85"/>
      <c r="FAN49" s="85"/>
      <c r="FAO49" s="85"/>
      <c r="FAP49" s="85"/>
      <c r="FAQ49" s="85"/>
      <c r="FAR49" s="85"/>
      <c r="FAS49" s="85"/>
      <c r="FAT49" s="85"/>
      <c r="FAU49" s="85"/>
      <c r="FAV49" s="85"/>
      <c r="FAW49" s="85"/>
      <c r="FAX49" s="85"/>
      <c r="FAY49" s="85"/>
      <c r="FAZ49" s="85"/>
      <c r="FBA49" s="85"/>
      <c r="FBB49" s="85"/>
      <c r="FBC49" s="85"/>
      <c r="FBD49" s="85"/>
      <c r="FBE49" s="85"/>
      <c r="FBF49" s="85"/>
      <c r="FBG49" s="85"/>
      <c r="FBH49" s="85"/>
      <c r="FBI49" s="85"/>
      <c r="FBJ49" s="85"/>
      <c r="FBK49" s="85"/>
      <c r="FBL49" s="85"/>
      <c r="FBM49" s="85"/>
      <c r="FBN49" s="85"/>
      <c r="FBO49" s="85"/>
      <c r="FBP49" s="85"/>
      <c r="FBQ49" s="85"/>
      <c r="FBR49" s="85"/>
      <c r="FBS49" s="85"/>
      <c r="FBT49" s="85"/>
      <c r="FBU49" s="85"/>
      <c r="FBV49" s="85"/>
      <c r="FBW49" s="85"/>
      <c r="FBX49" s="85"/>
      <c r="FBY49" s="85"/>
      <c r="FBZ49" s="85"/>
      <c r="FCA49" s="85"/>
      <c r="FCB49" s="85"/>
      <c r="FCC49" s="85"/>
      <c r="FCD49" s="85"/>
      <c r="FCE49" s="85"/>
      <c r="FCF49" s="85"/>
      <c r="FCG49" s="85"/>
      <c r="FCH49" s="85"/>
      <c r="FCI49" s="85"/>
      <c r="FCJ49" s="85"/>
      <c r="FCK49" s="85"/>
      <c r="FCL49" s="85"/>
      <c r="FCM49" s="85"/>
      <c r="FCN49" s="85"/>
      <c r="FCO49" s="85"/>
      <c r="FCP49" s="85"/>
      <c r="FCQ49" s="85"/>
      <c r="FCR49" s="85"/>
      <c r="FCS49" s="85"/>
      <c r="FCT49" s="85"/>
      <c r="FCU49" s="85"/>
      <c r="FCV49" s="85"/>
      <c r="FCW49" s="85"/>
      <c r="FCX49" s="85"/>
      <c r="FCY49" s="85"/>
      <c r="FCZ49" s="85"/>
      <c r="FDA49" s="85"/>
      <c r="FDB49" s="85"/>
      <c r="FDC49" s="85"/>
      <c r="FDD49" s="85"/>
      <c r="FDE49" s="85"/>
      <c r="FDF49" s="85"/>
      <c r="FDG49" s="85"/>
      <c r="FDH49" s="85"/>
      <c r="FDI49" s="85"/>
      <c r="FDJ49" s="85"/>
      <c r="FDK49" s="85"/>
      <c r="FDL49" s="85"/>
      <c r="FDM49" s="85"/>
      <c r="FDN49" s="85"/>
      <c r="FDO49" s="85"/>
      <c r="FDP49" s="85"/>
      <c r="FDQ49" s="85"/>
      <c r="FDR49" s="85"/>
      <c r="FDS49" s="85"/>
      <c r="FDT49" s="85"/>
      <c r="FDU49" s="85"/>
      <c r="FDV49" s="85"/>
      <c r="FDW49" s="85"/>
      <c r="FDX49" s="85"/>
      <c r="FDY49" s="85"/>
      <c r="FDZ49" s="85"/>
      <c r="FEA49" s="85"/>
      <c r="FEB49" s="85"/>
      <c r="FEC49" s="85"/>
      <c r="FED49" s="85"/>
      <c r="FEE49" s="85"/>
      <c r="FEF49" s="85"/>
      <c r="FEG49" s="85"/>
      <c r="FEH49" s="85"/>
      <c r="FEI49" s="85"/>
      <c r="FEJ49" s="85"/>
      <c r="FEK49" s="85"/>
      <c r="FEL49" s="85"/>
      <c r="FEM49" s="85"/>
      <c r="FEN49" s="85"/>
      <c r="FEO49" s="85"/>
      <c r="FEP49" s="85"/>
      <c r="FEQ49" s="85"/>
      <c r="FER49" s="85"/>
      <c r="FES49" s="85"/>
      <c r="FET49" s="85"/>
      <c r="FEU49" s="85"/>
      <c r="FEV49" s="85"/>
      <c r="FEW49" s="85"/>
      <c r="FEX49" s="85"/>
      <c r="FEY49" s="85"/>
      <c r="FEZ49" s="85"/>
      <c r="FFA49" s="85"/>
      <c r="FFB49" s="85"/>
      <c r="FFC49" s="85"/>
      <c r="FFD49" s="85"/>
      <c r="FFE49" s="85"/>
      <c r="FFF49" s="85"/>
      <c r="FFG49" s="85"/>
      <c r="FFH49" s="85"/>
      <c r="FFI49" s="85"/>
      <c r="FFJ49" s="85"/>
      <c r="FFK49" s="85"/>
      <c r="FFL49" s="85"/>
      <c r="FFM49" s="85"/>
      <c r="FFN49" s="85"/>
      <c r="FFO49" s="85"/>
      <c r="FFP49" s="85"/>
      <c r="FFQ49" s="85"/>
      <c r="FFR49" s="85"/>
      <c r="FFS49" s="85"/>
      <c r="FFT49" s="85"/>
      <c r="FFU49" s="85"/>
      <c r="FFV49" s="85"/>
      <c r="FFW49" s="85"/>
      <c r="FFX49" s="85"/>
      <c r="FFY49" s="85"/>
      <c r="FFZ49" s="85"/>
      <c r="FGA49" s="85"/>
      <c r="FGB49" s="85"/>
      <c r="FGC49" s="85"/>
      <c r="FGD49" s="85"/>
      <c r="FGE49" s="85"/>
      <c r="FGF49" s="85"/>
      <c r="FGG49" s="85"/>
      <c r="FGH49" s="85"/>
      <c r="FGI49" s="85"/>
      <c r="FGJ49" s="85"/>
      <c r="FGK49" s="85"/>
      <c r="FGL49" s="85"/>
      <c r="FGM49" s="85"/>
      <c r="FGN49" s="85"/>
      <c r="FGO49" s="85"/>
      <c r="FGP49" s="85"/>
      <c r="FGQ49" s="85"/>
      <c r="FGR49" s="85"/>
      <c r="FGS49" s="85"/>
      <c r="FGT49" s="85"/>
      <c r="FGU49" s="85"/>
      <c r="FGV49" s="85"/>
      <c r="FGW49" s="85"/>
      <c r="FGX49" s="85"/>
      <c r="FGY49" s="85"/>
      <c r="FGZ49" s="85"/>
      <c r="FHA49" s="85"/>
      <c r="FHB49" s="85"/>
      <c r="FHC49" s="85"/>
      <c r="FHD49" s="85"/>
      <c r="FHE49" s="85"/>
      <c r="FHF49" s="85"/>
      <c r="FHG49" s="85"/>
      <c r="FHH49" s="85"/>
      <c r="FHI49" s="85"/>
      <c r="FHJ49" s="85"/>
      <c r="FHK49" s="85"/>
      <c r="FHL49" s="85"/>
      <c r="FHM49" s="85"/>
      <c r="FHN49" s="85"/>
      <c r="FHO49" s="85"/>
      <c r="FHP49" s="85"/>
      <c r="FHQ49" s="85"/>
      <c r="FHR49" s="85"/>
      <c r="FHS49" s="85"/>
      <c r="FHT49" s="85"/>
      <c r="FHU49" s="85"/>
      <c r="FHV49" s="85"/>
      <c r="FHW49" s="85"/>
      <c r="FHX49" s="85"/>
      <c r="FHY49" s="85"/>
      <c r="FHZ49" s="85"/>
      <c r="FIA49" s="85"/>
      <c r="FIB49" s="85"/>
      <c r="FIC49" s="85"/>
      <c r="FID49" s="85"/>
      <c r="FIE49" s="85"/>
      <c r="FIF49" s="85"/>
      <c r="FIG49" s="85"/>
      <c r="FIH49" s="85"/>
      <c r="FII49" s="85"/>
      <c r="FIJ49" s="85"/>
      <c r="FIK49" s="85"/>
      <c r="FIL49" s="85"/>
      <c r="FIM49" s="85"/>
      <c r="FIN49" s="85"/>
      <c r="FIO49" s="85"/>
      <c r="FIP49" s="85"/>
      <c r="FIQ49" s="85"/>
      <c r="FIR49" s="85"/>
      <c r="FIS49" s="85"/>
      <c r="FIT49" s="85"/>
      <c r="FIU49" s="85"/>
      <c r="FIV49" s="85"/>
      <c r="FIW49" s="85"/>
      <c r="FIX49" s="85"/>
      <c r="FIY49" s="85"/>
      <c r="FIZ49" s="85"/>
      <c r="FJA49" s="85"/>
      <c r="FJB49" s="85"/>
      <c r="FJC49" s="85"/>
      <c r="FJD49" s="85"/>
      <c r="FJE49" s="85"/>
      <c r="FJF49" s="85"/>
      <c r="FJG49" s="85"/>
      <c r="FJH49" s="85"/>
      <c r="FJI49" s="85"/>
      <c r="FJJ49" s="85"/>
      <c r="FJK49" s="85"/>
      <c r="FJL49" s="85"/>
      <c r="FJM49" s="85"/>
      <c r="FJN49" s="85"/>
      <c r="FJO49" s="85"/>
      <c r="FJP49" s="85"/>
      <c r="FJQ49" s="85"/>
      <c r="FJR49" s="85"/>
      <c r="FJS49" s="85"/>
      <c r="FJT49" s="85"/>
      <c r="FJU49" s="85"/>
      <c r="FJV49" s="85"/>
      <c r="FJW49" s="85"/>
      <c r="FJX49" s="85"/>
      <c r="FJY49" s="85"/>
      <c r="FJZ49" s="85"/>
      <c r="FKA49" s="85"/>
      <c r="FKB49" s="85"/>
      <c r="FKC49" s="85"/>
      <c r="FKD49" s="85"/>
      <c r="FKE49" s="85"/>
      <c r="FKF49" s="85"/>
      <c r="FKG49" s="85"/>
      <c r="FKH49" s="85"/>
      <c r="FKI49" s="85"/>
      <c r="FKJ49" s="85"/>
      <c r="FKK49" s="85"/>
      <c r="FKL49" s="85"/>
      <c r="FKM49" s="85"/>
      <c r="FKN49" s="85"/>
      <c r="FKO49" s="85"/>
      <c r="FKP49" s="85"/>
      <c r="FKQ49" s="85"/>
      <c r="FKR49" s="85"/>
      <c r="FKS49" s="85"/>
      <c r="FKT49" s="85"/>
      <c r="FKU49" s="85"/>
      <c r="FKV49" s="85"/>
      <c r="FKW49" s="85"/>
      <c r="FKX49" s="85"/>
      <c r="FKY49" s="85"/>
      <c r="FKZ49" s="85"/>
      <c r="FLA49" s="85"/>
      <c r="FLB49" s="85"/>
      <c r="FLC49" s="85"/>
      <c r="FLD49" s="85"/>
      <c r="FLE49" s="85"/>
      <c r="FLF49" s="85"/>
      <c r="FLG49" s="85"/>
      <c r="FLH49" s="85"/>
      <c r="FLI49" s="85"/>
      <c r="FLJ49" s="85"/>
      <c r="FLK49" s="85"/>
      <c r="FLL49" s="85"/>
      <c r="FLM49" s="85"/>
      <c r="FLN49" s="85"/>
      <c r="FLO49" s="85"/>
      <c r="FLP49" s="85"/>
      <c r="FLQ49" s="85"/>
      <c r="FLR49" s="85"/>
      <c r="FLS49" s="85"/>
      <c r="FLT49" s="85"/>
      <c r="FLU49" s="85"/>
      <c r="FLV49" s="85"/>
      <c r="FLW49" s="85"/>
      <c r="FLX49" s="85"/>
      <c r="FLY49" s="85"/>
      <c r="FLZ49" s="85"/>
      <c r="FMA49" s="85"/>
      <c r="FMB49" s="85"/>
      <c r="FMC49" s="85"/>
      <c r="FMD49" s="85"/>
      <c r="FME49" s="85"/>
      <c r="FMF49" s="85"/>
      <c r="FMG49" s="85"/>
      <c r="FMH49" s="85"/>
      <c r="FMI49" s="85"/>
      <c r="FMJ49" s="85"/>
      <c r="FMK49" s="85"/>
      <c r="FML49" s="85"/>
      <c r="FMM49" s="85"/>
      <c r="FMN49" s="85"/>
      <c r="FMO49" s="85"/>
      <c r="FMP49" s="85"/>
      <c r="FMQ49" s="85"/>
      <c r="FMR49" s="85"/>
      <c r="FMS49" s="85"/>
      <c r="FMT49" s="85"/>
      <c r="FMU49" s="85"/>
      <c r="FMV49" s="85"/>
      <c r="FMW49" s="85"/>
      <c r="FMX49" s="85"/>
      <c r="FMY49" s="85"/>
      <c r="FMZ49" s="85"/>
      <c r="FNA49" s="85"/>
      <c r="FNB49" s="85"/>
      <c r="FNC49" s="85"/>
      <c r="FND49" s="85"/>
      <c r="FNE49" s="85"/>
      <c r="FNF49" s="85"/>
      <c r="FNG49" s="85"/>
      <c r="FNH49" s="85"/>
      <c r="FNI49" s="85"/>
      <c r="FNJ49" s="85"/>
      <c r="FNK49" s="85"/>
      <c r="FNL49" s="85"/>
      <c r="FNM49" s="85"/>
      <c r="FNN49" s="85"/>
      <c r="FNO49" s="85"/>
      <c r="FNP49" s="85"/>
      <c r="FNQ49" s="85"/>
      <c r="FNR49" s="85"/>
      <c r="FNS49" s="85"/>
      <c r="FNT49" s="85"/>
      <c r="FNU49" s="85"/>
      <c r="FNV49" s="85"/>
      <c r="FNW49" s="85"/>
      <c r="FNX49" s="85"/>
      <c r="FNY49" s="85"/>
      <c r="FNZ49" s="85"/>
      <c r="FOA49" s="85"/>
      <c r="FOB49" s="85"/>
      <c r="FOC49" s="85"/>
      <c r="FOD49" s="85"/>
      <c r="FOE49" s="85"/>
      <c r="FOF49" s="85"/>
      <c r="FOG49" s="85"/>
      <c r="FOH49" s="85"/>
      <c r="FOI49" s="85"/>
      <c r="FOJ49" s="85"/>
      <c r="FOK49" s="85"/>
      <c r="FOL49" s="85"/>
      <c r="FOM49" s="85"/>
      <c r="FON49" s="85"/>
      <c r="FOO49" s="85"/>
      <c r="FOP49" s="85"/>
      <c r="FOQ49" s="85"/>
      <c r="FOR49" s="85"/>
      <c r="FOS49" s="85"/>
      <c r="FOT49" s="85"/>
      <c r="FOU49" s="85"/>
      <c r="FOV49" s="85"/>
      <c r="FOW49" s="85"/>
      <c r="FOX49" s="85"/>
      <c r="FOY49" s="85"/>
      <c r="FOZ49" s="85"/>
      <c r="FPA49" s="85"/>
      <c r="FPB49" s="85"/>
      <c r="FPC49" s="85"/>
      <c r="FPD49" s="85"/>
      <c r="FPE49" s="85"/>
      <c r="FPF49" s="85"/>
      <c r="FPG49" s="85"/>
      <c r="FPH49" s="85"/>
      <c r="FPI49" s="85"/>
      <c r="FPJ49" s="85"/>
      <c r="FPK49" s="85"/>
      <c r="FPL49" s="85"/>
      <c r="FPM49" s="85"/>
      <c r="FPN49" s="85"/>
      <c r="FPO49" s="85"/>
      <c r="FPP49" s="85"/>
      <c r="FPQ49" s="85"/>
      <c r="FPR49" s="85"/>
      <c r="FPS49" s="85"/>
      <c r="FPT49" s="85"/>
      <c r="FPU49" s="85"/>
      <c r="FPV49" s="85"/>
      <c r="FPW49" s="85"/>
      <c r="FPX49" s="85"/>
      <c r="FPY49" s="85"/>
      <c r="FPZ49" s="85"/>
      <c r="FQA49" s="85"/>
      <c r="FQB49" s="85"/>
      <c r="FQC49" s="85"/>
      <c r="FQD49" s="85"/>
      <c r="FQE49" s="85"/>
      <c r="FQF49" s="85"/>
      <c r="FQG49" s="85"/>
      <c r="FQH49" s="85"/>
      <c r="FQI49" s="85"/>
      <c r="FQJ49" s="85"/>
      <c r="FQK49" s="85"/>
      <c r="FQL49" s="85"/>
      <c r="FQM49" s="85"/>
      <c r="FQN49" s="85"/>
      <c r="FQO49" s="85"/>
      <c r="FQP49" s="85"/>
      <c r="FQQ49" s="85"/>
      <c r="FQR49" s="85"/>
      <c r="FQS49" s="85"/>
      <c r="FQT49" s="85"/>
      <c r="FQU49" s="85"/>
      <c r="FQV49" s="85"/>
      <c r="FQW49" s="85"/>
      <c r="FQX49" s="85"/>
      <c r="FQY49" s="85"/>
      <c r="FQZ49" s="85"/>
      <c r="FRA49" s="85"/>
      <c r="FRB49" s="85"/>
      <c r="FRC49" s="85"/>
      <c r="FRD49" s="85"/>
      <c r="FRE49" s="85"/>
      <c r="FRF49" s="85"/>
      <c r="FRG49" s="85"/>
      <c r="FRH49" s="85"/>
      <c r="FRI49" s="85"/>
      <c r="FRJ49" s="85"/>
      <c r="FRK49" s="85"/>
      <c r="FRL49" s="85"/>
      <c r="FRM49" s="85"/>
      <c r="FRN49" s="85"/>
      <c r="FRO49" s="85"/>
      <c r="FRP49" s="85"/>
      <c r="FRQ49" s="85"/>
      <c r="FRR49" s="85"/>
      <c r="FRS49" s="85"/>
      <c r="FRT49" s="85"/>
      <c r="FRU49" s="85"/>
      <c r="FRV49" s="85"/>
      <c r="FRW49" s="85"/>
      <c r="FRX49" s="85"/>
      <c r="FRY49" s="85"/>
      <c r="FRZ49" s="85"/>
      <c r="FSA49" s="85"/>
      <c r="FSB49" s="85"/>
      <c r="FSC49" s="85"/>
      <c r="FSD49" s="85"/>
      <c r="FSE49" s="85"/>
      <c r="FSF49" s="85"/>
      <c r="FSG49" s="85"/>
      <c r="FSH49" s="85"/>
      <c r="FSI49" s="85"/>
      <c r="FSJ49" s="85"/>
      <c r="FSK49" s="85"/>
      <c r="FSL49" s="85"/>
      <c r="FSM49" s="85"/>
      <c r="FSN49" s="85"/>
      <c r="FSO49" s="85"/>
      <c r="FSP49" s="85"/>
      <c r="FSQ49" s="85"/>
      <c r="FSR49" s="85"/>
      <c r="FSS49" s="85"/>
      <c r="FST49" s="85"/>
      <c r="FSU49" s="85"/>
      <c r="FSV49" s="85"/>
      <c r="FSW49" s="85"/>
      <c r="FSX49" s="85"/>
      <c r="FSY49" s="85"/>
      <c r="FSZ49" s="85"/>
      <c r="FTA49" s="85"/>
      <c r="FTB49" s="85"/>
      <c r="FTC49" s="85"/>
      <c r="FTD49" s="85"/>
      <c r="FTE49" s="85"/>
      <c r="FTF49" s="85"/>
      <c r="FTG49" s="85"/>
      <c r="FTH49" s="85"/>
      <c r="FTI49" s="85"/>
      <c r="FTJ49" s="85"/>
      <c r="FTK49" s="85"/>
      <c r="FTL49" s="85"/>
      <c r="FTM49" s="85"/>
      <c r="FTN49" s="85"/>
      <c r="FTO49" s="85"/>
      <c r="FTP49" s="85"/>
      <c r="FTQ49" s="85"/>
      <c r="FTR49" s="85"/>
      <c r="FTS49" s="85"/>
      <c r="FTT49" s="85"/>
      <c r="FTU49" s="85"/>
      <c r="FTV49" s="85"/>
      <c r="FTW49" s="85"/>
      <c r="FTX49" s="85"/>
      <c r="FTY49" s="85"/>
      <c r="FTZ49" s="85"/>
      <c r="FUA49" s="85"/>
      <c r="FUB49" s="85"/>
      <c r="FUC49" s="85"/>
      <c r="FUD49" s="85"/>
      <c r="FUE49" s="85"/>
      <c r="FUF49" s="85"/>
      <c r="FUG49" s="85"/>
      <c r="FUH49" s="85"/>
      <c r="FUI49" s="85"/>
      <c r="FUJ49" s="85"/>
      <c r="FUK49" s="85"/>
      <c r="FUL49" s="85"/>
      <c r="FUM49" s="85"/>
      <c r="FUN49" s="85"/>
      <c r="FUO49" s="85"/>
      <c r="FUP49" s="85"/>
      <c r="FUQ49" s="85"/>
      <c r="FUR49" s="85"/>
      <c r="FUS49" s="85"/>
      <c r="FUT49" s="85"/>
      <c r="FUU49" s="85"/>
      <c r="FUV49" s="85"/>
      <c r="FUW49" s="85"/>
      <c r="FUX49" s="85"/>
      <c r="FUY49" s="85"/>
      <c r="FUZ49" s="85"/>
      <c r="FVA49" s="85"/>
      <c r="FVB49" s="85"/>
      <c r="FVC49" s="85"/>
      <c r="FVD49" s="85"/>
      <c r="FVE49" s="85"/>
      <c r="FVF49" s="85"/>
      <c r="FVG49" s="85"/>
      <c r="FVH49" s="85"/>
      <c r="FVI49" s="85"/>
      <c r="FVJ49" s="85"/>
      <c r="FVK49" s="85"/>
      <c r="FVL49" s="85"/>
      <c r="FVM49" s="85"/>
      <c r="FVN49" s="85"/>
      <c r="FVO49" s="85"/>
      <c r="FVP49" s="85"/>
      <c r="FVQ49" s="85"/>
      <c r="FVR49" s="85"/>
      <c r="FVS49" s="85"/>
      <c r="FVT49" s="85"/>
      <c r="FVU49" s="85"/>
      <c r="FVV49" s="85"/>
      <c r="FVW49" s="85"/>
      <c r="FVX49" s="85"/>
      <c r="FVY49" s="85"/>
      <c r="FVZ49" s="85"/>
      <c r="FWA49" s="85"/>
      <c r="FWB49" s="85"/>
      <c r="FWC49" s="85"/>
      <c r="FWD49" s="85"/>
      <c r="FWE49" s="85"/>
      <c r="FWF49" s="85"/>
      <c r="FWG49" s="85"/>
      <c r="FWH49" s="85"/>
      <c r="FWI49" s="85"/>
      <c r="FWJ49" s="85"/>
      <c r="FWK49" s="85"/>
      <c r="FWL49" s="85"/>
      <c r="FWM49" s="85"/>
      <c r="FWN49" s="85"/>
      <c r="FWO49" s="85"/>
      <c r="FWP49" s="85"/>
      <c r="FWQ49" s="85"/>
      <c r="FWR49" s="85"/>
      <c r="FWS49" s="85"/>
      <c r="FWT49" s="85"/>
      <c r="FWU49" s="85"/>
      <c r="FWV49" s="85"/>
      <c r="FWW49" s="85"/>
      <c r="FWX49" s="85"/>
      <c r="FWY49" s="85"/>
      <c r="FWZ49" s="85"/>
      <c r="FXA49" s="85"/>
      <c r="FXB49" s="85"/>
      <c r="FXC49" s="85"/>
      <c r="FXD49" s="85"/>
      <c r="FXE49" s="85"/>
      <c r="FXF49" s="85"/>
      <c r="FXG49" s="85"/>
      <c r="FXH49" s="85"/>
      <c r="FXI49" s="85"/>
      <c r="FXJ49" s="85"/>
      <c r="FXK49" s="85"/>
      <c r="FXL49" s="85"/>
      <c r="FXM49" s="85"/>
      <c r="FXN49" s="85"/>
      <c r="FXO49" s="85"/>
      <c r="FXP49" s="85"/>
      <c r="FXQ49" s="85"/>
      <c r="FXR49" s="85"/>
      <c r="FXS49" s="85"/>
      <c r="FXT49" s="85"/>
      <c r="FXU49" s="85"/>
      <c r="FXV49" s="85"/>
      <c r="FXW49" s="85"/>
      <c r="FXX49" s="85"/>
      <c r="FXY49" s="85"/>
      <c r="FXZ49" s="85"/>
      <c r="FYA49" s="85"/>
      <c r="FYB49" s="85"/>
      <c r="FYC49" s="85"/>
      <c r="FYD49" s="85"/>
      <c r="FYE49" s="85"/>
      <c r="FYF49" s="85"/>
      <c r="FYG49" s="85"/>
      <c r="FYH49" s="85"/>
      <c r="FYI49" s="85"/>
      <c r="FYJ49" s="85"/>
      <c r="FYK49" s="85"/>
      <c r="FYL49" s="85"/>
      <c r="FYM49" s="85"/>
      <c r="FYN49" s="85"/>
      <c r="FYO49" s="85"/>
      <c r="FYP49" s="85"/>
      <c r="FYQ49" s="85"/>
      <c r="FYR49" s="85"/>
      <c r="FYS49" s="85"/>
      <c r="FYT49" s="85"/>
      <c r="FYU49" s="85"/>
      <c r="FYV49" s="85"/>
      <c r="FYW49" s="85"/>
      <c r="FYX49" s="85"/>
      <c r="FYY49" s="85"/>
      <c r="FYZ49" s="85"/>
      <c r="FZA49" s="85"/>
      <c r="FZB49" s="85"/>
      <c r="FZC49" s="85"/>
      <c r="FZD49" s="85"/>
      <c r="FZE49" s="85"/>
      <c r="FZF49" s="85"/>
      <c r="FZG49" s="85"/>
      <c r="FZH49" s="85"/>
      <c r="FZI49" s="85"/>
      <c r="FZJ49" s="85"/>
      <c r="FZK49" s="85"/>
      <c r="FZL49" s="85"/>
      <c r="FZM49" s="85"/>
      <c r="FZN49" s="85"/>
      <c r="FZO49" s="85"/>
      <c r="FZP49" s="85"/>
      <c r="FZQ49" s="85"/>
      <c r="FZR49" s="85"/>
      <c r="FZS49" s="85"/>
      <c r="FZT49" s="85"/>
      <c r="FZU49" s="85"/>
      <c r="FZV49" s="85"/>
      <c r="FZW49" s="85"/>
      <c r="FZX49" s="85"/>
      <c r="FZY49" s="85"/>
      <c r="FZZ49" s="85"/>
      <c r="GAA49" s="85"/>
      <c r="GAB49" s="85"/>
      <c r="GAC49" s="85"/>
      <c r="GAD49" s="85"/>
      <c r="GAE49" s="85"/>
      <c r="GAF49" s="85"/>
      <c r="GAG49" s="85"/>
      <c r="GAH49" s="85"/>
      <c r="GAI49" s="85"/>
      <c r="GAJ49" s="85"/>
      <c r="GAK49" s="85"/>
      <c r="GAL49" s="85"/>
      <c r="GAM49" s="85"/>
      <c r="GAN49" s="85"/>
      <c r="GAO49" s="85"/>
      <c r="GAP49" s="85"/>
      <c r="GAQ49" s="85"/>
      <c r="GAR49" s="85"/>
      <c r="GAS49" s="85"/>
      <c r="GAT49" s="85"/>
      <c r="GAU49" s="85"/>
      <c r="GAV49" s="85"/>
      <c r="GAW49" s="85"/>
      <c r="GAX49" s="85"/>
      <c r="GAY49" s="85"/>
      <c r="GAZ49" s="85"/>
      <c r="GBA49" s="85"/>
      <c r="GBB49" s="85"/>
      <c r="GBC49" s="85"/>
      <c r="GBD49" s="85"/>
      <c r="GBE49" s="85"/>
      <c r="GBF49" s="85"/>
      <c r="GBG49" s="85"/>
      <c r="GBH49" s="85"/>
      <c r="GBI49" s="85"/>
      <c r="GBJ49" s="85"/>
      <c r="GBK49" s="85"/>
      <c r="GBL49" s="85"/>
      <c r="GBM49" s="85"/>
      <c r="GBN49" s="85"/>
      <c r="GBO49" s="85"/>
      <c r="GBP49" s="85"/>
      <c r="GBQ49" s="85"/>
      <c r="GBR49" s="85"/>
      <c r="GBS49" s="85"/>
      <c r="GBT49" s="85"/>
      <c r="GBU49" s="85"/>
      <c r="GBV49" s="85"/>
      <c r="GBW49" s="85"/>
      <c r="GBX49" s="85"/>
      <c r="GBY49" s="85"/>
      <c r="GBZ49" s="85"/>
      <c r="GCA49" s="85"/>
      <c r="GCB49" s="85"/>
      <c r="GCC49" s="85"/>
      <c r="GCD49" s="85"/>
      <c r="GCE49" s="85"/>
      <c r="GCF49" s="85"/>
      <c r="GCG49" s="85"/>
      <c r="GCH49" s="85"/>
      <c r="GCI49" s="85"/>
      <c r="GCJ49" s="85"/>
      <c r="GCK49" s="85"/>
      <c r="GCL49" s="85"/>
      <c r="GCM49" s="85"/>
      <c r="GCN49" s="85"/>
      <c r="GCO49" s="85"/>
      <c r="GCP49" s="85"/>
      <c r="GCQ49" s="85"/>
      <c r="GCR49" s="85"/>
      <c r="GCS49" s="85"/>
      <c r="GCT49" s="85"/>
      <c r="GCU49" s="85"/>
      <c r="GCV49" s="85"/>
      <c r="GCW49" s="85"/>
      <c r="GCX49" s="85"/>
      <c r="GCY49" s="85"/>
      <c r="GCZ49" s="85"/>
      <c r="GDA49" s="85"/>
      <c r="GDB49" s="85"/>
      <c r="GDC49" s="85"/>
      <c r="GDD49" s="85"/>
      <c r="GDE49" s="85"/>
      <c r="GDF49" s="85"/>
      <c r="GDG49" s="85"/>
      <c r="GDH49" s="85"/>
      <c r="GDI49" s="85"/>
      <c r="GDJ49" s="85"/>
      <c r="GDK49" s="85"/>
      <c r="GDL49" s="85"/>
      <c r="GDM49" s="85"/>
      <c r="GDN49" s="85"/>
      <c r="GDO49" s="85"/>
      <c r="GDP49" s="85"/>
      <c r="GDQ49" s="85"/>
      <c r="GDR49" s="85"/>
      <c r="GDS49" s="85"/>
      <c r="GDT49" s="85"/>
      <c r="GDU49" s="85"/>
      <c r="GDV49" s="85"/>
      <c r="GDW49" s="85"/>
      <c r="GDX49" s="85"/>
      <c r="GDY49" s="85"/>
      <c r="GDZ49" s="85"/>
      <c r="GEA49" s="85"/>
      <c r="GEB49" s="85"/>
      <c r="GEC49" s="85"/>
      <c r="GED49" s="85"/>
      <c r="GEE49" s="85"/>
      <c r="GEF49" s="85"/>
      <c r="GEG49" s="85"/>
      <c r="GEH49" s="85"/>
      <c r="GEI49" s="85"/>
      <c r="GEJ49" s="85"/>
      <c r="GEK49" s="85"/>
      <c r="GEL49" s="85"/>
      <c r="GEM49" s="85"/>
      <c r="GEN49" s="85"/>
      <c r="GEO49" s="85"/>
      <c r="GEP49" s="85"/>
      <c r="GEQ49" s="85"/>
      <c r="GER49" s="85"/>
      <c r="GES49" s="85"/>
      <c r="GET49" s="85"/>
      <c r="GEU49" s="85"/>
      <c r="GEV49" s="85"/>
      <c r="GEW49" s="85"/>
      <c r="GEX49" s="85"/>
      <c r="GEY49" s="85"/>
      <c r="GEZ49" s="85"/>
      <c r="GFA49" s="85"/>
      <c r="GFB49" s="85"/>
      <c r="GFC49" s="85"/>
      <c r="GFD49" s="85"/>
      <c r="GFE49" s="85"/>
      <c r="GFF49" s="85"/>
      <c r="GFG49" s="85"/>
      <c r="GFH49" s="85"/>
      <c r="GFI49" s="85"/>
      <c r="GFJ49" s="85"/>
      <c r="GFK49" s="85"/>
      <c r="GFL49" s="85"/>
      <c r="GFM49" s="85"/>
      <c r="GFN49" s="85"/>
      <c r="GFO49" s="85"/>
      <c r="GFP49" s="85"/>
      <c r="GFQ49" s="85"/>
      <c r="GFR49" s="85"/>
      <c r="GFS49" s="85"/>
      <c r="GFT49" s="85"/>
      <c r="GFU49" s="85"/>
      <c r="GFV49" s="85"/>
      <c r="GFW49" s="85"/>
      <c r="GFX49" s="85"/>
      <c r="GFY49" s="85"/>
      <c r="GFZ49" s="85"/>
      <c r="GGA49" s="85"/>
      <c r="GGB49" s="85"/>
      <c r="GGC49" s="85"/>
      <c r="GGD49" s="85"/>
      <c r="GGE49" s="85"/>
      <c r="GGF49" s="85"/>
      <c r="GGG49" s="85"/>
      <c r="GGH49" s="85"/>
      <c r="GGI49" s="85"/>
      <c r="GGJ49" s="85"/>
      <c r="GGK49" s="85"/>
      <c r="GGL49" s="85"/>
      <c r="GGM49" s="85"/>
      <c r="GGN49" s="85"/>
      <c r="GGO49" s="85"/>
      <c r="GGP49" s="85"/>
      <c r="GGQ49" s="85"/>
      <c r="GGR49" s="85"/>
      <c r="GGS49" s="85"/>
      <c r="GGT49" s="85"/>
      <c r="GGU49" s="85"/>
      <c r="GGV49" s="85"/>
      <c r="GGW49" s="85"/>
      <c r="GGX49" s="85"/>
      <c r="GGY49" s="85"/>
      <c r="GGZ49" s="85"/>
      <c r="GHA49" s="85"/>
      <c r="GHB49" s="85"/>
      <c r="GHC49" s="85"/>
      <c r="GHD49" s="85"/>
      <c r="GHE49" s="85"/>
      <c r="GHF49" s="85"/>
      <c r="GHG49" s="85"/>
      <c r="GHH49" s="85"/>
      <c r="GHI49" s="85"/>
      <c r="GHJ49" s="85"/>
      <c r="GHK49" s="85"/>
      <c r="GHL49" s="85"/>
      <c r="GHM49" s="85"/>
      <c r="GHN49" s="85"/>
      <c r="GHO49" s="85"/>
      <c r="GHP49" s="85"/>
      <c r="GHQ49" s="85"/>
      <c r="GHR49" s="85"/>
      <c r="GHS49" s="85"/>
      <c r="GHT49" s="85"/>
      <c r="GHU49" s="85"/>
      <c r="GHV49" s="85"/>
      <c r="GHW49" s="85"/>
      <c r="GHX49" s="85"/>
      <c r="GHY49" s="85"/>
      <c r="GHZ49" s="85"/>
      <c r="GIA49" s="85"/>
      <c r="GIB49" s="85"/>
      <c r="GIC49" s="85"/>
      <c r="GID49" s="85"/>
      <c r="GIE49" s="85"/>
      <c r="GIF49" s="85"/>
      <c r="GIG49" s="85"/>
      <c r="GIH49" s="85"/>
      <c r="GII49" s="85"/>
      <c r="GIJ49" s="85"/>
      <c r="GIK49" s="85"/>
      <c r="GIL49" s="85"/>
      <c r="GIM49" s="85"/>
      <c r="GIN49" s="85"/>
      <c r="GIO49" s="85"/>
      <c r="GIP49" s="85"/>
      <c r="GIQ49" s="85"/>
      <c r="GIR49" s="85"/>
      <c r="GIS49" s="85"/>
      <c r="GIT49" s="85"/>
      <c r="GIU49" s="85"/>
      <c r="GIV49" s="85"/>
      <c r="GIW49" s="85"/>
      <c r="GIX49" s="85"/>
      <c r="GIY49" s="85"/>
      <c r="GIZ49" s="85"/>
      <c r="GJA49" s="85"/>
      <c r="GJB49" s="85"/>
      <c r="GJC49" s="85"/>
      <c r="GJD49" s="85"/>
      <c r="GJE49" s="85"/>
      <c r="GJF49" s="85"/>
      <c r="GJG49" s="85"/>
      <c r="GJH49" s="85"/>
      <c r="GJI49" s="85"/>
      <c r="GJJ49" s="85"/>
      <c r="GJK49" s="85"/>
      <c r="GJL49" s="85"/>
      <c r="GJM49" s="85"/>
      <c r="GJN49" s="85"/>
      <c r="GJO49" s="85"/>
      <c r="GJP49" s="85"/>
      <c r="GJQ49" s="85"/>
      <c r="GJR49" s="85"/>
      <c r="GJS49" s="85"/>
      <c r="GJT49" s="85"/>
      <c r="GJU49" s="85"/>
      <c r="GJV49" s="85"/>
      <c r="GJW49" s="85"/>
      <c r="GJX49" s="85"/>
      <c r="GJY49" s="85"/>
      <c r="GJZ49" s="85"/>
      <c r="GKA49" s="85"/>
      <c r="GKB49" s="85"/>
      <c r="GKC49" s="85"/>
      <c r="GKD49" s="85"/>
      <c r="GKE49" s="85"/>
      <c r="GKF49" s="85"/>
      <c r="GKG49" s="85"/>
      <c r="GKH49" s="85"/>
      <c r="GKI49" s="85"/>
      <c r="GKJ49" s="85"/>
      <c r="GKK49" s="85"/>
      <c r="GKL49" s="85"/>
      <c r="GKM49" s="85"/>
      <c r="GKN49" s="85"/>
      <c r="GKO49" s="85"/>
      <c r="GKP49" s="85"/>
      <c r="GKQ49" s="85"/>
      <c r="GKR49" s="85"/>
      <c r="GKS49" s="85"/>
      <c r="GKT49" s="85"/>
      <c r="GKU49" s="85"/>
      <c r="GKV49" s="85"/>
      <c r="GKW49" s="85"/>
      <c r="GKX49" s="85"/>
      <c r="GKY49" s="85"/>
      <c r="GKZ49" s="85"/>
      <c r="GLA49" s="85"/>
      <c r="GLB49" s="85"/>
      <c r="GLC49" s="85"/>
      <c r="GLD49" s="85"/>
      <c r="GLE49" s="85"/>
      <c r="GLF49" s="85"/>
      <c r="GLG49" s="85"/>
      <c r="GLH49" s="85"/>
      <c r="GLI49" s="85"/>
      <c r="GLJ49" s="85"/>
      <c r="GLK49" s="85"/>
      <c r="GLL49" s="85"/>
      <c r="GLM49" s="85"/>
      <c r="GLN49" s="85"/>
      <c r="GLO49" s="85"/>
      <c r="GLP49" s="85"/>
      <c r="GLQ49" s="85"/>
      <c r="GLR49" s="85"/>
      <c r="GLS49" s="85"/>
      <c r="GLT49" s="85"/>
      <c r="GLU49" s="85"/>
      <c r="GLV49" s="85"/>
      <c r="GLW49" s="85"/>
      <c r="GLX49" s="85"/>
      <c r="GLY49" s="85"/>
      <c r="GLZ49" s="85"/>
      <c r="GMA49" s="85"/>
      <c r="GMB49" s="85"/>
      <c r="GMC49" s="85"/>
      <c r="GMD49" s="85"/>
      <c r="GME49" s="85"/>
      <c r="GMF49" s="85"/>
      <c r="GMG49" s="85"/>
      <c r="GMH49" s="85"/>
      <c r="GMI49" s="85"/>
      <c r="GMJ49" s="85"/>
      <c r="GMK49" s="85"/>
      <c r="GML49" s="85"/>
      <c r="GMM49" s="85"/>
      <c r="GMN49" s="85"/>
      <c r="GMO49" s="85"/>
      <c r="GMP49" s="85"/>
      <c r="GMQ49" s="85"/>
      <c r="GMR49" s="85"/>
      <c r="GMS49" s="85"/>
      <c r="GMT49" s="85"/>
      <c r="GMU49" s="85"/>
      <c r="GMV49" s="85"/>
      <c r="GMW49" s="85"/>
      <c r="GMX49" s="85"/>
      <c r="GMY49" s="85"/>
      <c r="GMZ49" s="85"/>
      <c r="GNA49" s="85"/>
      <c r="GNB49" s="85"/>
      <c r="GNC49" s="85"/>
      <c r="GND49" s="85"/>
      <c r="GNE49" s="85"/>
      <c r="GNF49" s="85"/>
      <c r="GNG49" s="85"/>
      <c r="GNH49" s="85"/>
      <c r="GNI49" s="85"/>
      <c r="GNJ49" s="85"/>
      <c r="GNK49" s="85"/>
      <c r="GNL49" s="85"/>
      <c r="GNM49" s="85"/>
      <c r="GNN49" s="85"/>
      <c r="GNO49" s="85"/>
      <c r="GNP49" s="85"/>
      <c r="GNQ49" s="85"/>
      <c r="GNR49" s="85"/>
      <c r="GNS49" s="85"/>
      <c r="GNT49" s="85"/>
      <c r="GNU49" s="85"/>
      <c r="GNV49" s="85"/>
      <c r="GNW49" s="85"/>
      <c r="GNX49" s="85"/>
      <c r="GNY49" s="85"/>
      <c r="GNZ49" s="85"/>
      <c r="GOA49" s="85"/>
      <c r="GOB49" s="85"/>
      <c r="GOC49" s="85"/>
      <c r="GOD49" s="85"/>
      <c r="GOE49" s="85"/>
      <c r="GOF49" s="85"/>
      <c r="GOG49" s="85"/>
      <c r="GOH49" s="85"/>
      <c r="GOI49" s="85"/>
      <c r="GOJ49" s="85"/>
      <c r="GOK49" s="85"/>
      <c r="GOL49" s="85"/>
      <c r="GOM49" s="85"/>
      <c r="GON49" s="85"/>
      <c r="GOO49" s="85"/>
      <c r="GOP49" s="85"/>
      <c r="GOQ49" s="85"/>
      <c r="GOR49" s="85"/>
      <c r="GOS49" s="85"/>
      <c r="GOT49" s="85"/>
      <c r="GOU49" s="85"/>
      <c r="GOV49" s="85"/>
      <c r="GOW49" s="85"/>
      <c r="GOX49" s="85"/>
      <c r="GOY49" s="85"/>
      <c r="GOZ49" s="85"/>
      <c r="GPA49" s="85"/>
      <c r="GPB49" s="85"/>
      <c r="GPC49" s="85"/>
      <c r="GPD49" s="85"/>
      <c r="GPE49" s="85"/>
      <c r="GPF49" s="85"/>
      <c r="GPG49" s="85"/>
      <c r="GPH49" s="85"/>
      <c r="GPI49" s="85"/>
      <c r="GPJ49" s="85"/>
      <c r="GPK49" s="85"/>
      <c r="GPL49" s="85"/>
      <c r="GPM49" s="85"/>
      <c r="GPN49" s="85"/>
      <c r="GPO49" s="85"/>
      <c r="GPP49" s="85"/>
      <c r="GPQ49" s="85"/>
      <c r="GPR49" s="85"/>
      <c r="GPS49" s="85"/>
      <c r="GPT49" s="85"/>
      <c r="GPU49" s="85"/>
      <c r="GPV49" s="85"/>
      <c r="GPW49" s="85"/>
      <c r="GPX49" s="85"/>
      <c r="GPY49" s="85"/>
      <c r="GPZ49" s="85"/>
      <c r="GQA49" s="85"/>
      <c r="GQB49" s="85"/>
      <c r="GQC49" s="85"/>
      <c r="GQD49" s="85"/>
      <c r="GQE49" s="85"/>
      <c r="GQF49" s="85"/>
      <c r="GQG49" s="85"/>
      <c r="GQH49" s="85"/>
      <c r="GQI49" s="85"/>
      <c r="GQJ49" s="85"/>
      <c r="GQK49" s="85"/>
      <c r="GQL49" s="85"/>
      <c r="GQM49" s="85"/>
      <c r="GQN49" s="85"/>
      <c r="GQO49" s="85"/>
      <c r="GQP49" s="85"/>
      <c r="GQQ49" s="85"/>
      <c r="GQR49" s="85"/>
      <c r="GQS49" s="85"/>
      <c r="GQT49" s="85"/>
      <c r="GQU49" s="85"/>
      <c r="GQV49" s="85"/>
      <c r="GQW49" s="85"/>
      <c r="GQX49" s="85"/>
      <c r="GQY49" s="85"/>
      <c r="GQZ49" s="85"/>
      <c r="GRA49" s="85"/>
      <c r="GRB49" s="85"/>
      <c r="GRC49" s="85"/>
      <c r="GRD49" s="85"/>
      <c r="GRE49" s="85"/>
      <c r="GRF49" s="85"/>
      <c r="GRG49" s="85"/>
      <c r="GRH49" s="85"/>
      <c r="GRI49" s="85"/>
      <c r="GRJ49" s="85"/>
      <c r="GRK49" s="85"/>
      <c r="GRL49" s="85"/>
      <c r="GRM49" s="85"/>
      <c r="GRN49" s="85"/>
      <c r="GRO49" s="85"/>
      <c r="GRP49" s="85"/>
      <c r="GRQ49" s="85"/>
      <c r="GRR49" s="85"/>
      <c r="GRS49" s="85"/>
      <c r="GRT49" s="85"/>
      <c r="GRU49" s="85"/>
      <c r="GRV49" s="85"/>
      <c r="GRW49" s="85"/>
      <c r="GRX49" s="85"/>
      <c r="GRY49" s="85"/>
      <c r="GRZ49" s="85"/>
      <c r="GSA49" s="85"/>
      <c r="GSB49" s="85"/>
      <c r="GSC49" s="85"/>
      <c r="GSD49" s="85"/>
      <c r="GSE49" s="85"/>
      <c r="GSF49" s="85"/>
      <c r="GSG49" s="85"/>
      <c r="GSH49" s="85"/>
      <c r="GSI49" s="85"/>
      <c r="GSJ49" s="85"/>
      <c r="GSK49" s="85"/>
      <c r="GSL49" s="85"/>
      <c r="GSM49" s="85"/>
      <c r="GSN49" s="85"/>
      <c r="GSO49" s="85"/>
      <c r="GSP49" s="85"/>
      <c r="GSQ49" s="85"/>
      <c r="GSR49" s="85"/>
      <c r="GSS49" s="85"/>
      <c r="GST49" s="85"/>
      <c r="GSU49" s="85"/>
      <c r="GSV49" s="85"/>
      <c r="GSW49" s="85"/>
      <c r="GSX49" s="85"/>
      <c r="GSY49" s="85"/>
      <c r="GSZ49" s="85"/>
      <c r="GTA49" s="85"/>
      <c r="GTB49" s="85"/>
      <c r="GTC49" s="85"/>
      <c r="GTD49" s="85"/>
      <c r="GTE49" s="85"/>
      <c r="GTF49" s="85"/>
      <c r="GTG49" s="85"/>
      <c r="GTH49" s="85"/>
      <c r="GTI49" s="85"/>
      <c r="GTJ49" s="85"/>
      <c r="GTK49" s="85"/>
      <c r="GTL49" s="85"/>
      <c r="GTM49" s="85"/>
      <c r="GTN49" s="85"/>
      <c r="GTO49" s="85"/>
      <c r="GTP49" s="85"/>
      <c r="GTQ49" s="85"/>
      <c r="GTR49" s="85"/>
      <c r="GTS49" s="85"/>
      <c r="GTT49" s="85"/>
      <c r="GTU49" s="85"/>
      <c r="GTV49" s="85"/>
      <c r="GTW49" s="85"/>
      <c r="GTX49" s="85"/>
      <c r="GTY49" s="85"/>
      <c r="GTZ49" s="85"/>
      <c r="GUA49" s="85"/>
      <c r="GUB49" s="85"/>
      <c r="GUC49" s="85"/>
      <c r="GUD49" s="85"/>
      <c r="GUE49" s="85"/>
      <c r="GUF49" s="85"/>
      <c r="GUG49" s="85"/>
      <c r="GUH49" s="85"/>
      <c r="GUI49" s="85"/>
      <c r="GUJ49" s="85"/>
      <c r="GUK49" s="85"/>
      <c r="GUL49" s="85"/>
      <c r="GUM49" s="85"/>
      <c r="GUN49" s="85"/>
      <c r="GUO49" s="85"/>
      <c r="GUP49" s="85"/>
      <c r="GUQ49" s="85"/>
      <c r="GUR49" s="85"/>
      <c r="GUS49" s="85"/>
      <c r="GUT49" s="85"/>
      <c r="GUU49" s="85"/>
      <c r="GUV49" s="85"/>
      <c r="GUW49" s="85"/>
      <c r="GUX49" s="85"/>
      <c r="GUY49" s="85"/>
      <c r="GUZ49" s="85"/>
      <c r="GVA49" s="85"/>
      <c r="GVB49" s="85"/>
      <c r="GVC49" s="85"/>
      <c r="GVD49" s="85"/>
      <c r="GVE49" s="85"/>
      <c r="GVF49" s="85"/>
      <c r="GVG49" s="85"/>
      <c r="GVH49" s="85"/>
      <c r="GVI49" s="85"/>
      <c r="GVJ49" s="85"/>
      <c r="GVK49" s="85"/>
      <c r="GVL49" s="85"/>
      <c r="GVM49" s="85"/>
      <c r="GVN49" s="85"/>
      <c r="GVO49" s="85"/>
      <c r="GVP49" s="85"/>
      <c r="GVQ49" s="85"/>
      <c r="GVR49" s="85"/>
      <c r="GVS49" s="85"/>
      <c r="GVT49" s="85"/>
      <c r="GVU49" s="85"/>
      <c r="GVV49" s="85"/>
      <c r="GVW49" s="85"/>
      <c r="GVX49" s="85"/>
      <c r="GVY49" s="85"/>
      <c r="GVZ49" s="85"/>
      <c r="GWA49" s="85"/>
      <c r="GWB49" s="85"/>
      <c r="GWC49" s="85"/>
      <c r="GWD49" s="85"/>
      <c r="GWE49" s="85"/>
      <c r="GWF49" s="85"/>
      <c r="GWG49" s="85"/>
      <c r="GWH49" s="85"/>
      <c r="GWI49" s="85"/>
      <c r="GWJ49" s="85"/>
      <c r="GWK49" s="85"/>
      <c r="GWL49" s="85"/>
      <c r="GWM49" s="85"/>
      <c r="GWN49" s="85"/>
      <c r="GWO49" s="85"/>
      <c r="GWP49" s="85"/>
      <c r="GWQ49" s="85"/>
      <c r="GWR49" s="85"/>
      <c r="GWS49" s="85"/>
      <c r="GWT49" s="85"/>
      <c r="GWU49" s="85"/>
      <c r="GWV49" s="85"/>
      <c r="GWW49" s="85"/>
      <c r="GWX49" s="85"/>
      <c r="GWY49" s="85"/>
      <c r="GWZ49" s="85"/>
      <c r="GXA49" s="85"/>
      <c r="GXB49" s="85"/>
      <c r="GXC49" s="85"/>
      <c r="GXD49" s="85"/>
      <c r="GXE49" s="85"/>
      <c r="GXF49" s="85"/>
      <c r="GXG49" s="85"/>
      <c r="GXH49" s="85"/>
      <c r="GXI49" s="85"/>
      <c r="GXJ49" s="85"/>
      <c r="GXK49" s="85"/>
      <c r="GXL49" s="85"/>
      <c r="GXM49" s="85"/>
      <c r="GXN49" s="85"/>
      <c r="GXO49" s="85"/>
      <c r="GXP49" s="85"/>
      <c r="GXQ49" s="85"/>
      <c r="GXR49" s="85"/>
      <c r="GXS49" s="85"/>
      <c r="GXT49" s="85"/>
      <c r="GXU49" s="85"/>
      <c r="GXV49" s="85"/>
      <c r="GXW49" s="85"/>
      <c r="GXX49" s="85"/>
      <c r="GXY49" s="85"/>
      <c r="GXZ49" s="85"/>
      <c r="GYA49" s="85"/>
      <c r="GYB49" s="85"/>
      <c r="GYC49" s="85"/>
      <c r="GYD49" s="85"/>
      <c r="GYE49" s="85"/>
      <c r="GYF49" s="85"/>
      <c r="GYG49" s="85"/>
      <c r="GYH49" s="85"/>
      <c r="GYI49" s="85"/>
      <c r="GYJ49" s="85"/>
      <c r="GYK49" s="85"/>
      <c r="GYL49" s="85"/>
      <c r="GYM49" s="85"/>
      <c r="GYN49" s="85"/>
      <c r="GYO49" s="85"/>
      <c r="GYP49" s="85"/>
      <c r="GYQ49" s="85"/>
      <c r="GYR49" s="85"/>
      <c r="GYS49" s="85"/>
      <c r="GYT49" s="85"/>
      <c r="GYU49" s="85"/>
      <c r="GYV49" s="85"/>
      <c r="GYW49" s="85"/>
      <c r="GYX49" s="85"/>
      <c r="GYY49" s="85"/>
      <c r="GYZ49" s="85"/>
      <c r="GZA49" s="85"/>
      <c r="GZB49" s="85"/>
      <c r="GZC49" s="85"/>
      <c r="GZD49" s="85"/>
      <c r="GZE49" s="85"/>
      <c r="GZF49" s="85"/>
      <c r="GZG49" s="85"/>
      <c r="GZH49" s="85"/>
      <c r="GZI49" s="85"/>
      <c r="GZJ49" s="85"/>
      <c r="GZK49" s="85"/>
      <c r="GZL49" s="85"/>
      <c r="GZM49" s="85"/>
      <c r="GZN49" s="85"/>
      <c r="GZO49" s="85"/>
      <c r="GZP49" s="85"/>
      <c r="GZQ49" s="85"/>
      <c r="GZR49" s="85"/>
      <c r="GZS49" s="85"/>
      <c r="GZT49" s="85"/>
      <c r="GZU49" s="85"/>
      <c r="GZV49" s="85"/>
      <c r="GZW49" s="85"/>
      <c r="GZX49" s="85"/>
      <c r="GZY49" s="85"/>
      <c r="GZZ49" s="85"/>
      <c r="HAA49" s="85"/>
      <c r="HAB49" s="85"/>
      <c r="HAC49" s="85"/>
      <c r="HAD49" s="85"/>
      <c r="HAE49" s="85"/>
      <c r="HAF49" s="85"/>
      <c r="HAG49" s="85"/>
      <c r="HAH49" s="85"/>
      <c r="HAI49" s="85"/>
      <c r="HAJ49" s="85"/>
      <c r="HAK49" s="85"/>
      <c r="HAL49" s="85"/>
      <c r="HAM49" s="85"/>
      <c r="HAN49" s="85"/>
      <c r="HAO49" s="85"/>
      <c r="HAP49" s="85"/>
      <c r="HAQ49" s="85"/>
      <c r="HAR49" s="85"/>
      <c r="HAS49" s="85"/>
      <c r="HAT49" s="85"/>
      <c r="HAU49" s="85"/>
      <c r="HAV49" s="85"/>
      <c r="HAW49" s="85"/>
      <c r="HAX49" s="85"/>
      <c r="HAY49" s="85"/>
      <c r="HAZ49" s="85"/>
      <c r="HBA49" s="85"/>
      <c r="HBB49" s="85"/>
      <c r="HBC49" s="85"/>
      <c r="HBD49" s="85"/>
      <c r="HBE49" s="85"/>
      <c r="HBF49" s="85"/>
      <c r="HBG49" s="85"/>
      <c r="HBH49" s="85"/>
      <c r="HBI49" s="85"/>
      <c r="HBJ49" s="85"/>
      <c r="HBK49" s="85"/>
      <c r="HBL49" s="85"/>
      <c r="HBM49" s="85"/>
      <c r="HBN49" s="85"/>
      <c r="HBO49" s="85"/>
      <c r="HBP49" s="85"/>
      <c r="HBQ49" s="85"/>
      <c r="HBR49" s="85"/>
      <c r="HBS49" s="85"/>
      <c r="HBT49" s="85"/>
      <c r="HBU49" s="85"/>
      <c r="HBV49" s="85"/>
      <c r="HBW49" s="85"/>
      <c r="HBX49" s="85"/>
      <c r="HBY49" s="85"/>
      <c r="HBZ49" s="85"/>
      <c r="HCA49" s="85"/>
      <c r="HCB49" s="85"/>
      <c r="HCC49" s="85"/>
      <c r="HCD49" s="85"/>
      <c r="HCE49" s="85"/>
      <c r="HCF49" s="85"/>
      <c r="HCG49" s="85"/>
      <c r="HCH49" s="85"/>
      <c r="HCI49" s="85"/>
      <c r="HCJ49" s="85"/>
      <c r="HCK49" s="85"/>
      <c r="HCL49" s="85"/>
      <c r="HCM49" s="85"/>
      <c r="HCN49" s="85"/>
      <c r="HCO49" s="85"/>
      <c r="HCP49" s="85"/>
      <c r="HCQ49" s="85"/>
      <c r="HCR49" s="85"/>
      <c r="HCS49" s="85"/>
      <c r="HCT49" s="85"/>
      <c r="HCU49" s="85"/>
      <c r="HCV49" s="85"/>
      <c r="HCW49" s="85"/>
      <c r="HCX49" s="85"/>
      <c r="HCY49" s="85"/>
      <c r="HCZ49" s="85"/>
      <c r="HDA49" s="85"/>
      <c r="HDB49" s="85"/>
      <c r="HDC49" s="85"/>
      <c r="HDD49" s="85"/>
      <c r="HDE49" s="85"/>
      <c r="HDF49" s="85"/>
      <c r="HDG49" s="85"/>
      <c r="HDH49" s="85"/>
      <c r="HDI49" s="85"/>
      <c r="HDJ49" s="85"/>
      <c r="HDK49" s="85"/>
      <c r="HDL49" s="85"/>
      <c r="HDM49" s="85"/>
      <c r="HDN49" s="85"/>
      <c r="HDO49" s="85"/>
      <c r="HDP49" s="85"/>
      <c r="HDQ49" s="85"/>
      <c r="HDR49" s="85"/>
      <c r="HDS49" s="85"/>
      <c r="HDT49" s="85"/>
      <c r="HDU49" s="85"/>
      <c r="HDV49" s="85"/>
      <c r="HDW49" s="85"/>
      <c r="HDX49" s="85"/>
      <c r="HDY49" s="85"/>
      <c r="HDZ49" s="85"/>
      <c r="HEA49" s="85"/>
      <c r="HEB49" s="85"/>
      <c r="HEC49" s="85"/>
      <c r="HED49" s="85"/>
      <c r="HEE49" s="85"/>
      <c r="HEF49" s="85"/>
      <c r="HEG49" s="85"/>
      <c r="HEH49" s="85"/>
      <c r="HEI49" s="85"/>
      <c r="HEJ49" s="85"/>
      <c r="HEK49" s="85"/>
      <c r="HEL49" s="85"/>
      <c r="HEM49" s="85"/>
      <c r="HEN49" s="85"/>
      <c r="HEO49" s="85"/>
      <c r="HEP49" s="85"/>
      <c r="HEQ49" s="85"/>
      <c r="HER49" s="85"/>
      <c r="HES49" s="85"/>
      <c r="HET49" s="85"/>
      <c r="HEU49" s="85"/>
      <c r="HEV49" s="85"/>
      <c r="HEW49" s="85"/>
      <c r="HEX49" s="85"/>
      <c r="HEY49" s="85"/>
      <c r="HEZ49" s="85"/>
      <c r="HFA49" s="85"/>
      <c r="HFB49" s="85"/>
      <c r="HFC49" s="85"/>
      <c r="HFD49" s="85"/>
      <c r="HFE49" s="85"/>
      <c r="HFF49" s="85"/>
      <c r="HFG49" s="85"/>
      <c r="HFH49" s="85"/>
      <c r="HFI49" s="85"/>
      <c r="HFJ49" s="85"/>
      <c r="HFK49" s="85"/>
      <c r="HFL49" s="85"/>
      <c r="HFM49" s="85"/>
      <c r="HFN49" s="85"/>
      <c r="HFO49" s="85"/>
      <c r="HFP49" s="85"/>
      <c r="HFQ49" s="85"/>
      <c r="HFR49" s="85"/>
      <c r="HFS49" s="85"/>
      <c r="HFT49" s="85"/>
      <c r="HFU49" s="85"/>
      <c r="HFV49" s="85"/>
      <c r="HFW49" s="85"/>
      <c r="HFX49" s="85"/>
      <c r="HFY49" s="85"/>
      <c r="HFZ49" s="85"/>
      <c r="HGA49" s="85"/>
      <c r="HGB49" s="85"/>
      <c r="HGC49" s="85"/>
      <c r="HGD49" s="85"/>
      <c r="HGE49" s="85"/>
      <c r="HGF49" s="85"/>
      <c r="HGG49" s="85"/>
      <c r="HGH49" s="85"/>
      <c r="HGI49" s="85"/>
      <c r="HGJ49" s="85"/>
      <c r="HGK49" s="85"/>
      <c r="HGL49" s="85"/>
      <c r="HGM49" s="85"/>
      <c r="HGN49" s="85"/>
      <c r="HGO49" s="85"/>
      <c r="HGP49" s="85"/>
      <c r="HGQ49" s="85"/>
      <c r="HGR49" s="85"/>
      <c r="HGS49" s="85"/>
      <c r="HGT49" s="85"/>
      <c r="HGU49" s="85"/>
      <c r="HGV49" s="85"/>
      <c r="HGW49" s="85"/>
      <c r="HGX49" s="85"/>
      <c r="HGY49" s="85"/>
      <c r="HGZ49" s="85"/>
      <c r="HHA49" s="85"/>
      <c r="HHB49" s="85"/>
      <c r="HHC49" s="85"/>
      <c r="HHD49" s="85"/>
      <c r="HHE49" s="85"/>
      <c r="HHF49" s="85"/>
      <c r="HHG49" s="85"/>
      <c r="HHH49" s="85"/>
      <c r="HHI49" s="85"/>
      <c r="HHJ49" s="85"/>
      <c r="HHK49" s="85"/>
      <c r="HHL49" s="85"/>
      <c r="HHM49" s="85"/>
      <c r="HHN49" s="85"/>
      <c r="HHO49" s="85"/>
      <c r="HHP49" s="85"/>
      <c r="HHQ49" s="85"/>
      <c r="HHR49" s="85"/>
      <c r="HHS49" s="85"/>
      <c r="HHT49" s="85"/>
      <c r="HHU49" s="85"/>
      <c r="HHV49" s="85"/>
      <c r="HHW49" s="85"/>
      <c r="HHX49" s="85"/>
      <c r="HHY49" s="85"/>
      <c r="HHZ49" s="85"/>
      <c r="HIA49" s="85"/>
      <c r="HIB49" s="85"/>
      <c r="HIC49" s="85"/>
      <c r="HID49" s="85"/>
      <c r="HIE49" s="85"/>
      <c r="HIF49" s="85"/>
      <c r="HIG49" s="85"/>
      <c r="HIH49" s="85"/>
      <c r="HII49" s="85"/>
      <c r="HIJ49" s="85"/>
      <c r="HIK49" s="85"/>
      <c r="HIL49" s="85"/>
      <c r="HIM49" s="85"/>
      <c r="HIN49" s="85"/>
      <c r="HIO49" s="85"/>
      <c r="HIP49" s="85"/>
      <c r="HIQ49" s="85"/>
      <c r="HIR49" s="85"/>
      <c r="HIS49" s="85"/>
      <c r="HIT49" s="85"/>
      <c r="HIU49" s="85"/>
      <c r="HIV49" s="85"/>
      <c r="HIW49" s="85"/>
      <c r="HIX49" s="85"/>
      <c r="HIY49" s="85"/>
      <c r="HIZ49" s="85"/>
      <c r="HJA49" s="85"/>
      <c r="HJB49" s="85"/>
      <c r="HJC49" s="85"/>
      <c r="HJD49" s="85"/>
      <c r="HJE49" s="85"/>
      <c r="HJF49" s="85"/>
      <c r="HJG49" s="85"/>
      <c r="HJH49" s="85"/>
      <c r="HJI49" s="85"/>
      <c r="HJJ49" s="85"/>
      <c r="HJK49" s="85"/>
      <c r="HJL49" s="85"/>
      <c r="HJM49" s="85"/>
      <c r="HJN49" s="85"/>
      <c r="HJO49" s="85"/>
      <c r="HJP49" s="85"/>
      <c r="HJQ49" s="85"/>
      <c r="HJR49" s="85"/>
      <c r="HJS49" s="85"/>
      <c r="HJT49" s="85"/>
      <c r="HJU49" s="85"/>
      <c r="HJV49" s="85"/>
      <c r="HJW49" s="85"/>
      <c r="HJX49" s="85"/>
      <c r="HJY49" s="85"/>
      <c r="HJZ49" s="85"/>
      <c r="HKA49" s="85"/>
      <c r="HKB49" s="85"/>
      <c r="HKC49" s="85"/>
      <c r="HKD49" s="85"/>
      <c r="HKE49" s="85"/>
      <c r="HKF49" s="85"/>
      <c r="HKG49" s="85"/>
      <c r="HKH49" s="85"/>
      <c r="HKI49" s="85"/>
      <c r="HKJ49" s="85"/>
      <c r="HKK49" s="85"/>
      <c r="HKL49" s="85"/>
      <c r="HKM49" s="85"/>
      <c r="HKN49" s="85"/>
      <c r="HKO49" s="85"/>
      <c r="HKP49" s="85"/>
      <c r="HKQ49" s="85"/>
      <c r="HKR49" s="85"/>
      <c r="HKS49" s="85"/>
      <c r="HKT49" s="85"/>
      <c r="HKU49" s="85"/>
      <c r="HKV49" s="85"/>
      <c r="HKW49" s="85"/>
      <c r="HKX49" s="85"/>
      <c r="HKY49" s="85"/>
      <c r="HKZ49" s="85"/>
      <c r="HLA49" s="85"/>
      <c r="HLB49" s="85"/>
      <c r="HLC49" s="85"/>
      <c r="HLD49" s="85"/>
      <c r="HLE49" s="85"/>
      <c r="HLF49" s="85"/>
      <c r="HLG49" s="85"/>
      <c r="HLH49" s="85"/>
      <c r="HLI49" s="85"/>
      <c r="HLJ49" s="85"/>
      <c r="HLK49" s="85"/>
      <c r="HLL49" s="85"/>
      <c r="HLM49" s="85"/>
      <c r="HLN49" s="85"/>
      <c r="HLO49" s="85"/>
      <c r="HLP49" s="85"/>
      <c r="HLQ49" s="85"/>
      <c r="HLR49" s="85"/>
      <c r="HLS49" s="85"/>
      <c r="HLT49" s="85"/>
      <c r="HLU49" s="85"/>
      <c r="HLV49" s="85"/>
      <c r="HLW49" s="85"/>
      <c r="HLX49" s="85"/>
      <c r="HLY49" s="85"/>
      <c r="HLZ49" s="85"/>
      <c r="HMA49" s="85"/>
      <c r="HMB49" s="85"/>
      <c r="HMC49" s="85"/>
      <c r="HMD49" s="85"/>
      <c r="HME49" s="85"/>
      <c r="HMF49" s="85"/>
      <c r="HMG49" s="85"/>
      <c r="HMH49" s="85"/>
      <c r="HMI49" s="85"/>
      <c r="HMJ49" s="85"/>
      <c r="HMK49" s="85"/>
      <c r="HML49" s="85"/>
      <c r="HMM49" s="85"/>
      <c r="HMN49" s="85"/>
      <c r="HMO49" s="85"/>
      <c r="HMP49" s="85"/>
      <c r="HMQ49" s="85"/>
      <c r="HMR49" s="85"/>
      <c r="HMS49" s="85"/>
      <c r="HMT49" s="85"/>
      <c r="HMU49" s="85"/>
      <c r="HMV49" s="85"/>
      <c r="HMW49" s="85"/>
      <c r="HMX49" s="85"/>
      <c r="HMY49" s="85"/>
      <c r="HMZ49" s="85"/>
      <c r="HNA49" s="85"/>
      <c r="HNB49" s="85"/>
      <c r="HNC49" s="85"/>
      <c r="HND49" s="85"/>
      <c r="HNE49" s="85"/>
      <c r="HNF49" s="85"/>
      <c r="HNG49" s="85"/>
      <c r="HNH49" s="85"/>
      <c r="HNI49" s="85"/>
      <c r="HNJ49" s="85"/>
      <c r="HNK49" s="85"/>
      <c r="HNL49" s="85"/>
      <c r="HNM49" s="85"/>
      <c r="HNN49" s="85"/>
      <c r="HNO49" s="85"/>
      <c r="HNP49" s="85"/>
      <c r="HNQ49" s="85"/>
      <c r="HNR49" s="85"/>
      <c r="HNS49" s="85"/>
      <c r="HNT49" s="85"/>
      <c r="HNU49" s="85"/>
      <c r="HNV49" s="85"/>
      <c r="HNW49" s="85"/>
      <c r="HNX49" s="85"/>
      <c r="HNY49" s="85"/>
      <c r="HNZ49" s="85"/>
      <c r="HOA49" s="85"/>
      <c r="HOB49" s="85"/>
      <c r="HOC49" s="85"/>
      <c r="HOD49" s="85"/>
      <c r="HOE49" s="85"/>
      <c r="HOF49" s="85"/>
      <c r="HOG49" s="85"/>
      <c r="HOH49" s="85"/>
      <c r="HOI49" s="85"/>
      <c r="HOJ49" s="85"/>
      <c r="HOK49" s="85"/>
      <c r="HOL49" s="85"/>
      <c r="HOM49" s="85"/>
      <c r="HON49" s="85"/>
      <c r="HOO49" s="85"/>
      <c r="HOP49" s="85"/>
      <c r="HOQ49" s="85"/>
      <c r="HOR49" s="85"/>
      <c r="HOS49" s="85"/>
      <c r="HOT49" s="85"/>
      <c r="HOU49" s="85"/>
      <c r="HOV49" s="85"/>
      <c r="HOW49" s="85"/>
      <c r="HOX49" s="85"/>
      <c r="HOY49" s="85"/>
      <c r="HOZ49" s="85"/>
      <c r="HPA49" s="85"/>
      <c r="HPB49" s="85"/>
      <c r="HPC49" s="85"/>
      <c r="HPD49" s="85"/>
      <c r="HPE49" s="85"/>
      <c r="HPF49" s="85"/>
      <c r="HPG49" s="85"/>
      <c r="HPH49" s="85"/>
      <c r="HPI49" s="85"/>
      <c r="HPJ49" s="85"/>
      <c r="HPK49" s="85"/>
      <c r="HPL49" s="85"/>
      <c r="HPM49" s="85"/>
      <c r="HPN49" s="85"/>
      <c r="HPO49" s="85"/>
      <c r="HPP49" s="85"/>
      <c r="HPQ49" s="85"/>
      <c r="HPR49" s="85"/>
      <c r="HPS49" s="85"/>
      <c r="HPT49" s="85"/>
      <c r="HPU49" s="85"/>
      <c r="HPV49" s="85"/>
      <c r="HPW49" s="85"/>
      <c r="HPX49" s="85"/>
      <c r="HPY49" s="85"/>
      <c r="HPZ49" s="85"/>
      <c r="HQA49" s="85"/>
      <c r="HQB49" s="85"/>
      <c r="HQC49" s="85"/>
      <c r="HQD49" s="85"/>
      <c r="HQE49" s="85"/>
      <c r="HQF49" s="85"/>
      <c r="HQG49" s="85"/>
      <c r="HQH49" s="85"/>
      <c r="HQI49" s="85"/>
      <c r="HQJ49" s="85"/>
      <c r="HQK49" s="85"/>
      <c r="HQL49" s="85"/>
      <c r="HQM49" s="85"/>
      <c r="HQN49" s="85"/>
      <c r="HQO49" s="85"/>
      <c r="HQP49" s="85"/>
      <c r="HQQ49" s="85"/>
      <c r="HQR49" s="85"/>
      <c r="HQS49" s="85"/>
      <c r="HQT49" s="85"/>
      <c r="HQU49" s="85"/>
      <c r="HQV49" s="85"/>
      <c r="HQW49" s="85"/>
      <c r="HQX49" s="85"/>
      <c r="HQY49" s="85"/>
      <c r="HQZ49" s="85"/>
      <c r="HRA49" s="85"/>
      <c r="HRB49" s="85"/>
      <c r="HRC49" s="85"/>
      <c r="HRD49" s="85"/>
      <c r="HRE49" s="85"/>
      <c r="HRF49" s="85"/>
      <c r="HRG49" s="85"/>
      <c r="HRH49" s="85"/>
      <c r="HRI49" s="85"/>
      <c r="HRJ49" s="85"/>
      <c r="HRK49" s="85"/>
      <c r="HRL49" s="85"/>
      <c r="HRM49" s="85"/>
      <c r="HRN49" s="85"/>
      <c r="HRO49" s="85"/>
      <c r="HRP49" s="85"/>
      <c r="HRQ49" s="85"/>
      <c r="HRR49" s="85"/>
      <c r="HRS49" s="85"/>
      <c r="HRT49" s="85"/>
      <c r="HRU49" s="85"/>
      <c r="HRV49" s="85"/>
      <c r="HRW49" s="85"/>
      <c r="HRX49" s="85"/>
      <c r="HRY49" s="85"/>
      <c r="HRZ49" s="85"/>
      <c r="HSA49" s="85"/>
      <c r="HSB49" s="85"/>
      <c r="HSC49" s="85"/>
      <c r="HSD49" s="85"/>
      <c r="HSE49" s="85"/>
      <c r="HSF49" s="85"/>
      <c r="HSG49" s="85"/>
      <c r="HSH49" s="85"/>
      <c r="HSI49" s="85"/>
      <c r="HSJ49" s="85"/>
      <c r="HSK49" s="85"/>
      <c r="HSL49" s="85"/>
      <c r="HSM49" s="85"/>
      <c r="HSN49" s="85"/>
      <c r="HSO49" s="85"/>
      <c r="HSP49" s="85"/>
      <c r="HSQ49" s="85"/>
      <c r="HSR49" s="85"/>
      <c r="HSS49" s="85"/>
      <c r="HST49" s="85"/>
      <c r="HSU49" s="85"/>
      <c r="HSV49" s="85"/>
      <c r="HSW49" s="85"/>
      <c r="HSX49" s="85"/>
      <c r="HSY49" s="85"/>
      <c r="HSZ49" s="85"/>
      <c r="HTA49" s="85"/>
      <c r="HTB49" s="85"/>
      <c r="HTC49" s="85"/>
      <c r="HTD49" s="85"/>
      <c r="HTE49" s="85"/>
      <c r="HTF49" s="85"/>
      <c r="HTG49" s="85"/>
      <c r="HTH49" s="85"/>
      <c r="HTI49" s="85"/>
      <c r="HTJ49" s="85"/>
      <c r="HTK49" s="85"/>
      <c r="HTL49" s="85"/>
      <c r="HTM49" s="85"/>
      <c r="HTN49" s="85"/>
      <c r="HTO49" s="85"/>
      <c r="HTP49" s="85"/>
      <c r="HTQ49" s="85"/>
      <c r="HTR49" s="85"/>
      <c r="HTS49" s="85"/>
      <c r="HTT49" s="85"/>
      <c r="HTU49" s="85"/>
      <c r="HTV49" s="85"/>
      <c r="HTW49" s="85"/>
      <c r="HTX49" s="85"/>
      <c r="HTY49" s="85"/>
      <c r="HTZ49" s="85"/>
      <c r="HUA49" s="85"/>
      <c r="HUB49" s="85"/>
      <c r="HUC49" s="85"/>
      <c r="HUD49" s="85"/>
      <c r="HUE49" s="85"/>
      <c r="HUF49" s="85"/>
      <c r="HUG49" s="85"/>
      <c r="HUH49" s="85"/>
      <c r="HUI49" s="85"/>
      <c r="HUJ49" s="85"/>
      <c r="HUK49" s="85"/>
      <c r="HUL49" s="85"/>
      <c r="HUM49" s="85"/>
      <c r="HUN49" s="85"/>
      <c r="HUO49" s="85"/>
      <c r="HUP49" s="85"/>
      <c r="HUQ49" s="85"/>
      <c r="HUR49" s="85"/>
      <c r="HUS49" s="85"/>
      <c r="HUT49" s="85"/>
      <c r="HUU49" s="85"/>
      <c r="HUV49" s="85"/>
      <c r="HUW49" s="85"/>
      <c r="HUX49" s="85"/>
      <c r="HUY49" s="85"/>
      <c r="HUZ49" s="85"/>
      <c r="HVA49" s="85"/>
      <c r="HVB49" s="85"/>
      <c r="HVC49" s="85"/>
      <c r="HVD49" s="85"/>
      <c r="HVE49" s="85"/>
      <c r="HVF49" s="85"/>
      <c r="HVG49" s="85"/>
      <c r="HVH49" s="85"/>
      <c r="HVI49" s="85"/>
      <c r="HVJ49" s="85"/>
      <c r="HVK49" s="85"/>
      <c r="HVL49" s="85"/>
      <c r="HVM49" s="85"/>
      <c r="HVN49" s="85"/>
      <c r="HVO49" s="85"/>
      <c r="HVP49" s="85"/>
      <c r="HVQ49" s="85"/>
      <c r="HVR49" s="85"/>
      <c r="HVS49" s="85"/>
      <c r="HVT49" s="85"/>
      <c r="HVU49" s="85"/>
      <c r="HVV49" s="85"/>
      <c r="HVW49" s="85"/>
      <c r="HVX49" s="85"/>
      <c r="HVY49" s="85"/>
      <c r="HVZ49" s="85"/>
      <c r="HWA49" s="85"/>
      <c r="HWB49" s="85"/>
      <c r="HWC49" s="85"/>
      <c r="HWD49" s="85"/>
      <c r="HWE49" s="85"/>
      <c r="HWF49" s="85"/>
      <c r="HWG49" s="85"/>
      <c r="HWH49" s="85"/>
      <c r="HWI49" s="85"/>
      <c r="HWJ49" s="85"/>
      <c r="HWK49" s="85"/>
      <c r="HWL49" s="85"/>
      <c r="HWM49" s="85"/>
      <c r="HWN49" s="85"/>
      <c r="HWO49" s="85"/>
      <c r="HWP49" s="85"/>
      <c r="HWQ49" s="85"/>
      <c r="HWR49" s="85"/>
      <c r="HWS49" s="85"/>
      <c r="HWT49" s="85"/>
      <c r="HWU49" s="85"/>
      <c r="HWV49" s="85"/>
      <c r="HWW49" s="85"/>
      <c r="HWX49" s="85"/>
      <c r="HWY49" s="85"/>
      <c r="HWZ49" s="85"/>
      <c r="HXA49" s="85"/>
      <c r="HXB49" s="85"/>
      <c r="HXC49" s="85"/>
      <c r="HXD49" s="85"/>
      <c r="HXE49" s="85"/>
      <c r="HXF49" s="85"/>
      <c r="HXG49" s="85"/>
      <c r="HXH49" s="85"/>
      <c r="HXI49" s="85"/>
      <c r="HXJ49" s="85"/>
      <c r="HXK49" s="85"/>
      <c r="HXL49" s="85"/>
      <c r="HXM49" s="85"/>
      <c r="HXN49" s="85"/>
      <c r="HXO49" s="85"/>
      <c r="HXP49" s="85"/>
      <c r="HXQ49" s="85"/>
      <c r="HXR49" s="85"/>
      <c r="HXS49" s="85"/>
      <c r="HXT49" s="85"/>
      <c r="HXU49" s="85"/>
      <c r="HXV49" s="85"/>
      <c r="HXW49" s="85"/>
      <c r="HXX49" s="85"/>
      <c r="HXY49" s="85"/>
      <c r="HXZ49" s="85"/>
      <c r="HYA49" s="85"/>
      <c r="HYB49" s="85"/>
      <c r="HYC49" s="85"/>
      <c r="HYD49" s="85"/>
      <c r="HYE49" s="85"/>
      <c r="HYF49" s="85"/>
      <c r="HYG49" s="85"/>
      <c r="HYH49" s="85"/>
      <c r="HYI49" s="85"/>
      <c r="HYJ49" s="85"/>
      <c r="HYK49" s="85"/>
      <c r="HYL49" s="85"/>
      <c r="HYM49" s="85"/>
      <c r="HYN49" s="85"/>
      <c r="HYO49" s="85"/>
      <c r="HYP49" s="85"/>
      <c r="HYQ49" s="85"/>
      <c r="HYR49" s="85"/>
      <c r="HYS49" s="85"/>
      <c r="HYT49" s="85"/>
      <c r="HYU49" s="85"/>
      <c r="HYV49" s="85"/>
      <c r="HYW49" s="85"/>
      <c r="HYX49" s="85"/>
      <c r="HYY49" s="85"/>
      <c r="HYZ49" s="85"/>
      <c r="HZA49" s="85"/>
      <c r="HZB49" s="85"/>
      <c r="HZC49" s="85"/>
      <c r="HZD49" s="85"/>
      <c r="HZE49" s="85"/>
      <c r="HZF49" s="85"/>
      <c r="HZG49" s="85"/>
      <c r="HZH49" s="85"/>
      <c r="HZI49" s="85"/>
      <c r="HZJ49" s="85"/>
      <c r="HZK49" s="85"/>
      <c r="HZL49" s="85"/>
      <c r="HZM49" s="85"/>
      <c r="HZN49" s="85"/>
      <c r="HZO49" s="85"/>
      <c r="HZP49" s="85"/>
      <c r="HZQ49" s="85"/>
      <c r="HZR49" s="85"/>
      <c r="HZS49" s="85"/>
      <c r="HZT49" s="85"/>
      <c r="HZU49" s="85"/>
      <c r="HZV49" s="85"/>
      <c r="HZW49" s="85"/>
      <c r="HZX49" s="85"/>
      <c r="HZY49" s="85"/>
      <c r="HZZ49" s="85"/>
      <c r="IAA49" s="85"/>
      <c r="IAB49" s="85"/>
      <c r="IAC49" s="85"/>
      <c r="IAD49" s="85"/>
      <c r="IAE49" s="85"/>
      <c r="IAF49" s="85"/>
      <c r="IAG49" s="85"/>
      <c r="IAH49" s="85"/>
      <c r="IAI49" s="85"/>
      <c r="IAJ49" s="85"/>
      <c r="IAK49" s="85"/>
      <c r="IAL49" s="85"/>
      <c r="IAM49" s="85"/>
      <c r="IAN49" s="85"/>
      <c r="IAO49" s="85"/>
      <c r="IAP49" s="85"/>
      <c r="IAQ49" s="85"/>
      <c r="IAR49" s="85"/>
      <c r="IAS49" s="85"/>
      <c r="IAT49" s="85"/>
      <c r="IAU49" s="85"/>
      <c r="IAV49" s="85"/>
      <c r="IAW49" s="85"/>
      <c r="IAX49" s="85"/>
      <c r="IAY49" s="85"/>
      <c r="IAZ49" s="85"/>
      <c r="IBA49" s="85"/>
      <c r="IBB49" s="85"/>
      <c r="IBC49" s="85"/>
      <c r="IBD49" s="85"/>
      <c r="IBE49" s="85"/>
      <c r="IBF49" s="85"/>
      <c r="IBG49" s="85"/>
      <c r="IBH49" s="85"/>
      <c r="IBI49" s="85"/>
      <c r="IBJ49" s="85"/>
      <c r="IBK49" s="85"/>
      <c r="IBL49" s="85"/>
      <c r="IBM49" s="85"/>
      <c r="IBN49" s="85"/>
      <c r="IBO49" s="85"/>
      <c r="IBP49" s="85"/>
      <c r="IBQ49" s="85"/>
      <c r="IBR49" s="85"/>
      <c r="IBS49" s="85"/>
      <c r="IBT49" s="85"/>
      <c r="IBU49" s="85"/>
      <c r="IBV49" s="85"/>
      <c r="IBW49" s="85"/>
      <c r="IBX49" s="85"/>
      <c r="IBY49" s="85"/>
      <c r="IBZ49" s="85"/>
      <c r="ICA49" s="85"/>
      <c r="ICB49" s="85"/>
      <c r="ICC49" s="85"/>
      <c r="ICD49" s="85"/>
      <c r="ICE49" s="85"/>
      <c r="ICF49" s="85"/>
      <c r="ICG49" s="85"/>
      <c r="ICH49" s="85"/>
      <c r="ICI49" s="85"/>
      <c r="ICJ49" s="85"/>
      <c r="ICK49" s="85"/>
      <c r="ICL49" s="85"/>
      <c r="ICM49" s="85"/>
      <c r="ICN49" s="85"/>
      <c r="ICO49" s="85"/>
      <c r="ICP49" s="85"/>
      <c r="ICQ49" s="85"/>
      <c r="ICR49" s="85"/>
      <c r="ICS49" s="85"/>
      <c r="ICT49" s="85"/>
      <c r="ICU49" s="85"/>
      <c r="ICV49" s="85"/>
      <c r="ICW49" s="85"/>
      <c r="ICX49" s="85"/>
      <c r="ICY49" s="85"/>
      <c r="ICZ49" s="85"/>
      <c r="IDA49" s="85"/>
      <c r="IDB49" s="85"/>
      <c r="IDC49" s="85"/>
      <c r="IDD49" s="85"/>
      <c r="IDE49" s="85"/>
      <c r="IDF49" s="85"/>
      <c r="IDG49" s="85"/>
      <c r="IDH49" s="85"/>
      <c r="IDI49" s="85"/>
      <c r="IDJ49" s="85"/>
      <c r="IDK49" s="85"/>
      <c r="IDL49" s="85"/>
      <c r="IDM49" s="85"/>
      <c r="IDN49" s="85"/>
      <c r="IDO49" s="85"/>
      <c r="IDP49" s="85"/>
      <c r="IDQ49" s="85"/>
      <c r="IDR49" s="85"/>
      <c r="IDS49" s="85"/>
      <c r="IDT49" s="85"/>
      <c r="IDU49" s="85"/>
      <c r="IDV49" s="85"/>
      <c r="IDW49" s="85"/>
      <c r="IDX49" s="85"/>
      <c r="IDY49" s="85"/>
      <c r="IDZ49" s="85"/>
      <c r="IEA49" s="85"/>
      <c r="IEB49" s="85"/>
      <c r="IEC49" s="85"/>
      <c r="IED49" s="85"/>
      <c r="IEE49" s="85"/>
      <c r="IEF49" s="85"/>
      <c r="IEG49" s="85"/>
      <c r="IEH49" s="85"/>
      <c r="IEI49" s="85"/>
      <c r="IEJ49" s="85"/>
      <c r="IEK49" s="85"/>
      <c r="IEL49" s="85"/>
      <c r="IEM49" s="85"/>
      <c r="IEN49" s="85"/>
      <c r="IEO49" s="85"/>
      <c r="IEP49" s="85"/>
      <c r="IEQ49" s="85"/>
      <c r="IER49" s="85"/>
      <c r="IES49" s="85"/>
      <c r="IET49" s="85"/>
      <c r="IEU49" s="85"/>
      <c r="IEV49" s="85"/>
      <c r="IEW49" s="85"/>
      <c r="IEX49" s="85"/>
      <c r="IEY49" s="85"/>
      <c r="IEZ49" s="85"/>
      <c r="IFA49" s="85"/>
      <c r="IFB49" s="85"/>
      <c r="IFC49" s="85"/>
      <c r="IFD49" s="85"/>
      <c r="IFE49" s="85"/>
      <c r="IFF49" s="85"/>
      <c r="IFG49" s="85"/>
      <c r="IFH49" s="85"/>
      <c r="IFI49" s="85"/>
      <c r="IFJ49" s="85"/>
      <c r="IFK49" s="85"/>
      <c r="IFL49" s="85"/>
      <c r="IFM49" s="85"/>
      <c r="IFN49" s="85"/>
      <c r="IFO49" s="85"/>
      <c r="IFP49" s="85"/>
      <c r="IFQ49" s="85"/>
      <c r="IFR49" s="85"/>
      <c r="IFS49" s="85"/>
      <c r="IFT49" s="85"/>
      <c r="IFU49" s="85"/>
      <c r="IFV49" s="85"/>
      <c r="IFW49" s="85"/>
      <c r="IFX49" s="85"/>
      <c r="IFY49" s="85"/>
      <c r="IFZ49" s="85"/>
      <c r="IGA49" s="85"/>
      <c r="IGB49" s="85"/>
      <c r="IGC49" s="85"/>
      <c r="IGD49" s="85"/>
      <c r="IGE49" s="85"/>
      <c r="IGF49" s="85"/>
      <c r="IGG49" s="85"/>
      <c r="IGH49" s="85"/>
      <c r="IGI49" s="85"/>
      <c r="IGJ49" s="85"/>
      <c r="IGK49" s="85"/>
      <c r="IGL49" s="85"/>
      <c r="IGM49" s="85"/>
      <c r="IGN49" s="85"/>
      <c r="IGO49" s="85"/>
      <c r="IGP49" s="85"/>
      <c r="IGQ49" s="85"/>
      <c r="IGR49" s="85"/>
      <c r="IGS49" s="85"/>
      <c r="IGT49" s="85"/>
      <c r="IGU49" s="85"/>
      <c r="IGV49" s="85"/>
      <c r="IGW49" s="85"/>
      <c r="IGX49" s="85"/>
      <c r="IGY49" s="85"/>
      <c r="IGZ49" s="85"/>
      <c r="IHA49" s="85"/>
      <c r="IHB49" s="85"/>
      <c r="IHC49" s="85"/>
      <c r="IHD49" s="85"/>
      <c r="IHE49" s="85"/>
      <c r="IHF49" s="85"/>
      <c r="IHG49" s="85"/>
      <c r="IHH49" s="85"/>
      <c r="IHI49" s="85"/>
      <c r="IHJ49" s="85"/>
      <c r="IHK49" s="85"/>
      <c r="IHL49" s="85"/>
      <c r="IHM49" s="85"/>
      <c r="IHN49" s="85"/>
      <c r="IHO49" s="85"/>
      <c r="IHP49" s="85"/>
      <c r="IHQ49" s="85"/>
      <c r="IHR49" s="85"/>
      <c r="IHS49" s="85"/>
      <c r="IHT49" s="85"/>
      <c r="IHU49" s="85"/>
      <c r="IHV49" s="85"/>
      <c r="IHW49" s="85"/>
      <c r="IHX49" s="85"/>
      <c r="IHY49" s="85"/>
      <c r="IHZ49" s="85"/>
      <c r="IIA49" s="85"/>
      <c r="IIB49" s="85"/>
      <c r="IIC49" s="85"/>
      <c r="IID49" s="85"/>
      <c r="IIE49" s="85"/>
      <c r="IIF49" s="85"/>
      <c r="IIG49" s="85"/>
      <c r="IIH49" s="85"/>
      <c r="III49" s="85"/>
      <c r="IIJ49" s="85"/>
      <c r="IIK49" s="85"/>
      <c r="IIL49" s="85"/>
      <c r="IIM49" s="85"/>
      <c r="IIN49" s="85"/>
      <c r="IIO49" s="85"/>
      <c r="IIP49" s="85"/>
      <c r="IIQ49" s="85"/>
      <c r="IIR49" s="85"/>
      <c r="IIS49" s="85"/>
      <c r="IIT49" s="85"/>
      <c r="IIU49" s="85"/>
      <c r="IIV49" s="85"/>
      <c r="IIW49" s="85"/>
      <c r="IIX49" s="85"/>
      <c r="IIY49" s="85"/>
      <c r="IIZ49" s="85"/>
      <c r="IJA49" s="85"/>
      <c r="IJB49" s="85"/>
      <c r="IJC49" s="85"/>
      <c r="IJD49" s="85"/>
      <c r="IJE49" s="85"/>
      <c r="IJF49" s="85"/>
      <c r="IJG49" s="85"/>
      <c r="IJH49" s="85"/>
      <c r="IJI49" s="85"/>
      <c r="IJJ49" s="85"/>
      <c r="IJK49" s="85"/>
      <c r="IJL49" s="85"/>
      <c r="IJM49" s="85"/>
      <c r="IJN49" s="85"/>
      <c r="IJO49" s="85"/>
      <c r="IJP49" s="85"/>
      <c r="IJQ49" s="85"/>
      <c r="IJR49" s="85"/>
      <c r="IJS49" s="85"/>
      <c r="IJT49" s="85"/>
      <c r="IJU49" s="85"/>
      <c r="IJV49" s="85"/>
      <c r="IJW49" s="85"/>
      <c r="IJX49" s="85"/>
      <c r="IJY49" s="85"/>
      <c r="IJZ49" s="85"/>
      <c r="IKA49" s="85"/>
      <c r="IKB49" s="85"/>
      <c r="IKC49" s="85"/>
      <c r="IKD49" s="85"/>
      <c r="IKE49" s="85"/>
      <c r="IKF49" s="85"/>
      <c r="IKG49" s="85"/>
      <c r="IKH49" s="85"/>
      <c r="IKI49" s="85"/>
      <c r="IKJ49" s="85"/>
      <c r="IKK49" s="85"/>
      <c r="IKL49" s="85"/>
      <c r="IKM49" s="85"/>
      <c r="IKN49" s="85"/>
      <c r="IKO49" s="85"/>
      <c r="IKP49" s="85"/>
      <c r="IKQ49" s="85"/>
      <c r="IKR49" s="85"/>
      <c r="IKS49" s="85"/>
      <c r="IKT49" s="85"/>
      <c r="IKU49" s="85"/>
      <c r="IKV49" s="85"/>
      <c r="IKW49" s="85"/>
      <c r="IKX49" s="85"/>
      <c r="IKY49" s="85"/>
      <c r="IKZ49" s="85"/>
      <c r="ILA49" s="85"/>
      <c r="ILB49" s="85"/>
      <c r="ILC49" s="85"/>
      <c r="ILD49" s="85"/>
      <c r="ILE49" s="85"/>
      <c r="ILF49" s="85"/>
      <c r="ILG49" s="85"/>
      <c r="ILH49" s="85"/>
      <c r="ILI49" s="85"/>
      <c r="ILJ49" s="85"/>
      <c r="ILK49" s="85"/>
      <c r="ILL49" s="85"/>
      <c r="ILM49" s="85"/>
      <c r="ILN49" s="85"/>
      <c r="ILO49" s="85"/>
      <c r="ILP49" s="85"/>
      <c r="ILQ49" s="85"/>
      <c r="ILR49" s="85"/>
      <c r="ILS49" s="85"/>
      <c r="ILT49" s="85"/>
      <c r="ILU49" s="85"/>
      <c r="ILV49" s="85"/>
      <c r="ILW49" s="85"/>
      <c r="ILX49" s="85"/>
      <c r="ILY49" s="85"/>
      <c r="ILZ49" s="85"/>
      <c r="IMA49" s="85"/>
      <c r="IMB49" s="85"/>
      <c r="IMC49" s="85"/>
      <c r="IMD49" s="85"/>
      <c r="IME49" s="85"/>
      <c r="IMF49" s="85"/>
      <c r="IMG49" s="85"/>
      <c r="IMH49" s="85"/>
      <c r="IMI49" s="85"/>
      <c r="IMJ49" s="85"/>
      <c r="IMK49" s="85"/>
      <c r="IML49" s="85"/>
      <c r="IMM49" s="85"/>
      <c r="IMN49" s="85"/>
      <c r="IMO49" s="85"/>
      <c r="IMP49" s="85"/>
      <c r="IMQ49" s="85"/>
      <c r="IMR49" s="85"/>
      <c r="IMS49" s="85"/>
      <c r="IMT49" s="85"/>
      <c r="IMU49" s="85"/>
      <c r="IMV49" s="85"/>
      <c r="IMW49" s="85"/>
      <c r="IMX49" s="85"/>
      <c r="IMY49" s="85"/>
      <c r="IMZ49" s="85"/>
      <c r="INA49" s="85"/>
      <c r="INB49" s="85"/>
      <c r="INC49" s="85"/>
      <c r="IND49" s="85"/>
      <c r="INE49" s="85"/>
      <c r="INF49" s="85"/>
      <c r="ING49" s="85"/>
      <c r="INH49" s="85"/>
      <c r="INI49" s="85"/>
      <c r="INJ49" s="85"/>
      <c r="INK49" s="85"/>
      <c r="INL49" s="85"/>
      <c r="INM49" s="85"/>
      <c r="INN49" s="85"/>
      <c r="INO49" s="85"/>
      <c r="INP49" s="85"/>
      <c r="INQ49" s="85"/>
      <c r="INR49" s="85"/>
      <c r="INS49" s="85"/>
      <c r="INT49" s="85"/>
      <c r="INU49" s="85"/>
      <c r="INV49" s="85"/>
      <c r="INW49" s="85"/>
      <c r="INX49" s="85"/>
      <c r="INY49" s="85"/>
      <c r="INZ49" s="85"/>
      <c r="IOA49" s="85"/>
      <c r="IOB49" s="85"/>
      <c r="IOC49" s="85"/>
      <c r="IOD49" s="85"/>
      <c r="IOE49" s="85"/>
      <c r="IOF49" s="85"/>
      <c r="IOG49" s="85"/>
      <c r="IOH49" s="85"/>
      <c r="IOI49" s="85"/>
      <c r="IOJ49" s="85"/>
      <c r="IOK49" s="85"/>
      <c r="IOL49" s="85"/>
      <c r="IOM49" s="85"/>
      <c r="ION49" s="85"/>
      <c r="IOO49" s="85"/>
      <c r="IOP49" s="85"/>
      <c r="IOQ49" s="85"/>
      <c r="IOR49" s="85"/>
      <c r="IOS49" s="85"/>
      <c r="IOT49" s="85"/>
      <c r="IOU49" s="85"/>
      <c r="IOV49" s="85"/>
      <c r="IOW49" s="85"/>
      <c r="IOX49" s="85"/>
      <c r="IOY49" s="85"/>
      <c r="IOZ49" s="85"/>
      <c r="IPA49" s="85"/>
      <c r="IPB49" s="85"/>
      <c r="IPC49" s="85"/>
      <c r="IPD49" s="85"/>
      <c r="IPE49" s="85"/>
      <c r="IPF49" s="85"/>
      <c r="IPG49" s="85"/>
      <c r="IPH49" s="85"/>
      <c r="IPI49" s="85"/>
      <c r="IPJ49" s="85"/>
      <c r="IPK49" s="85"/>
      <c r="IPL49" s="85"/>
      <c r="IPM49" s="85"/>
      <c r="IPN49" s="85"/>
      <c r="IPO49" s="85"/>
      <c r="IPP49" s="85"/>
      <c r="IPQ49" s="85"/>
      <c r="IPR49" s="85"/>
      <c r="IPS49" s="85"/>
      <c r="IPT49" s="85"/>
      <c r="IPU49" s="85"/>
      <c r="IPV49" s="85"/>
      <c r="IPW49" s="85"/>
      <c r="IPX49" s="85"/>
      <c r="IPY49" s="85"/>
      <c r="IPZ49" s="85"/>
      <c r="IQA49" s="85"/>
      <c r="IQB49" s="85"/>
      <c r="IQC49" s="85"/>
      <c r="IQD49" s="85"/>
      <c r="IQE49" s="85"/>
      <c r="IQF49" s="85"/>
      <c r="IQG49" s="85"/>
      <c r="IQH49" s="85"/>
      <c r="IQI49" s="85"/>
      <c r="IQJ49" s="85"/>
      <c r="IQK49" s="85"/>
      <c r="IQL49" s="85"/>
      <c r="IQM49" s="85"/>
      <c r="IQN49" s="85"/>
      <c r="IQO49" s="85"/>
      <c r="IQP49" s="85"/>
      <c r="IQQ49" s="85"/>
      <c r="IQR49" s="85"/>
      <c r="IQS49" s="85"/>
      <c r="IQT49" s="85"/>
      <c r="IQU49" s="85"/>
      <c r="IQV49" s="85"/>
      <c r="IQW49" s="85"/>
      <c r="IQX49" s="85"/>
      <c r="IQY49" s="85"/>
      <c r="IQZ49" s="85"/>
      <c r="IRA49" s="85"/>
      <c r="IRB49" s="85"/>
      <c r="IRC49" s="85"/>
      <c r="IRD49" s="85"/>
      <c r="IRE49" s="85"/>
      <c r="IRF49" s="85"/>
      <c r="IRG49" s="85"/>
      <c r="IRH49" s="85"/>
      <c r="IRI49" s="85"/>
      <c r="IRJ49" s="85"/>
      <c r="IRK49" s="85"/>
      <c r="IRL49" s="85"/>
      <c r="IRM49" s="85"/>
      <c r="IRN49" s="85"/>
      <c r="IRO49" s="85"/>
      <c r="IRP49" s="85"/>
      <c r="IRQ49" s="85"/>
      <c r="IRR49" s="85"/>
      <c r="IRS49" s="85"/>
      <c r="IRT49" s="85"/>
      <c r="IRU49" s="85"/>
      <c r="IRV49" s="85"/>
      <c r="IRW49" s="85"/>
      <c r="IRX49" s="85"/>
      <c r="IRY49" s="85"/>
      <c r="IRZ49" s="85"/>
      <c r="ISA49" s="85"/>
      <c r="ISB49" s="85"/>
      <c r="ISC49" s="85"/>
      <c r="ISD49" s="85"/>
      <c r="ISE49" s="85"/>
      <c r="ISF49" s="85"/>
      <c r="ISG49" s="85"/>
      <c r="ISH49" s="85"/>
      <c r="ISI49" s="85"/>
      <c r="ISJ49" s="85"/>
      <c r="ISK49" s="85"/>
      <c r="ISL49" s="85"/>
      <c r="ISM49" s="85"/>
      <c r="ISN49" s="85"/>
      <c r="ISO49" s="85"/>
      <c r="ISP49" s="85"/>
      <c r="ISQ49" s="85"/>
      <c r="ISR49" s="85"/>
      <c r="ISS49" s="85"/>
      <c r="IST49" s="85"/>
      <c r="ISU49" s="85"/>
      <c r="ISV49" s="85"/>
      <c r="ISW49" s="85"/>
      <c r="ISX49" s="85"/>
      <c r="ISY49" s="85"/>
      <c r="ISZ49" s="85"/>
      <c r="ITA49" s="85"/>
      <c r="ITB49" s="85"/>
      <c r="ITC49" s="85"/>
      <c r="ITD49" s="85"/>
      <c r="ITE49" s="85"/>
      <c r="ITF49" s="85"/>
      <c r="ITG49" s="85"/>
      <c r="ITH49" s="85"/>
      <c r="ITI49" s="85"/>
      <c r="ITJ49" s="85"/>
      <c r="ITK49" s="85"/>
      <c r="ITL49" s="85"/>
      <c r="ITM49" s="85"/>
      <c r="ITN49" s="85"/>
      <c r="ITO49" s="85"/>
      <c r="ITP49" s="85"/>
      <c r="ITQ49" s="85"/>
      <c r="ITR49" s="85"/>
      <c r="ITS49" s="85"/>
      <c r="ITT49" s="85"/>
      <c r="ITU49" s="85"/>
      <c r="ITV49" s="85"/>
      <c r="ITW49" s="85"/>
      <c r="ITX49" s="85"/>
      <c r="ITY49" s="85"/>
      <c r="ITZ49" s="85"/>
      <c r="IUA49" s="85"/>
      <c r="IUB49" s="85"/>
      <c r="IUC49" s="85"/>
      <c r="IUD49" s="85"/>
      <c r="IUE49" s="85"/>
      <c r="IUF49" s="85"/>
      <c r="IUG49" s="85"/>
      <c r="IUH49" s="85"/>
      <c r="IUI49" s="85"/>
      <c r="IUJ49" s="85"/>
      <c r="IUK49" s="85"/>
      <c r="IUL49" s="85"/>
      <c r="IUM49" s="85"/>
      <c r="IUN49" s="85"/>
      <c r="IUO49" s="85"/>
      <c r="IUP49" s="85"/>
      <c r="IUQ49" s="85"/>
      <c r="IUR49" s="85"/>
      <c r="IUS49" s="85"/>
      <c r="IUT49" s="85"/>
      <c r="IUU49" s="85"/>
      <c r="IUV49" s="85"/>
      <c r="IUW49" s="85"/>
      <c r="IUX49" s="85"/>
      <c r="IUY49" s="85"/>
      <c r="IUZ49" s="85"/>
      <c r="IVA49" s="85"/>
      <c r="IVB49" s="85"/>
      <c r="IVC49" s="85"/>
      <c r="IVD49" s="85"/>
      <c r="IVE49" s="85"/>
      <c r="IVF49" s="85"/>
      <c r="IVG49" s="85"/>
      <c r="IVH49" s="85"/>
      <c r="IVI49" s="85"/>
      <c r="IVJ49" s="85"/>
      <c r="IVK49" s="85"/>
      <c r="IVL49" s="85"/>
      <c r="IVM49" s="85"/>
      <c r="IVN49" s="85"/>
      <c r="IVO49" s="85"/>
      <c r="IVP49" s="85"/>
      <c r="IVQ49" s="85"/>
      <c r="IVR49" s="85"/>
      <c r="IVS49" s="85"/>
      <c r="IVT49" s="85"/>
      <c r="IVU49" s="85"/>
      <c r="IVV49" s="85"/>
      <c r="IVW49" s="85"/>
      <c r="IVX49" s="85"/>
      <c r="IVY49" s="85"/>
      <c r="IVZ49" s="85"/>
      <c r="IWA49" s="85"/>
      <c r="IWB49" s="85"/>
      <c r="IWC49" s="85"/>
      <c r="IWD49" s="85"/>
      <c r="IWE49" s="85"/>
      <c r="IWF49" s="85"/>
      <c r="IWG49" s="85"/>
      <c r="IWH49" s="85"/>
      <c r="IWI49" s="85"/>
      <c r="IWJ49" s="85"/>
      <c r="IWK49" s="85"/>
      <c r="IWL49" s="85"/>
      <c r="IWM49" s="85"/>
      <c r="IWN49" s="85"/>
      <c r="IWO49" s="85"/>
      <c r="IWP49" s="85"/>
      <c r="IWQ49" s="85"/>
      <c r="IWR49" s="85"/>
      <c r="IWS49" s="85"/>
      <c r="IWT49" s="85"/>
      <c r="IWU49" s="85"/>
      <c r="IWV49" s="85"/>
      <c r="IWW49" s="85"/>
      <c r="IWX49" s="85"/>
      <c r="IWY49" s="85"/>
      <c r="IWZ49" s="85"/>
      <c r="IXA49" s="85"/>
      <c r="IXB49" s="85"/>
      <c r="IXC49" s="85"/>
      <c r="IXD49" s="85"/>
      <c r="IXE49" s="85"/>
      <c r="IXF49" s="85"/>
      <c r="IXG49" s="85"/>
      <c r="IXH49" s="85"/>
      <c r="IXI49" s="85"/>
      <c r="IXJ49" s="85"/>
      <c r="IXK49" s="85"/>
      <c r="IXL49" s="85"/>
      <c r="IXM49" s="85"/>
      <c r="IXN49" s="85"/>
      <c r="IXO49" s="85"/>
      <c r="IXP49" s="85"/>
      <c r="IXQ49" s="85"/>
      <c r="IXR49" s="85"/>
      <c r="IXS49" s="85"/>
      <c r="IXT49" s="85"/>
      <c r="IXU49" s="85"/>
      <c r="IXV49" s="85"/>
      <c r="IXW49" s="85"/>
      <c r="IXX49" s="85"/>
      <c r="IXY49" s="85"/>
      <c r="IXZ49" s="85"/>
      <c r="IYA49" s="85"/>
      <c r="IYB49" s="85"/>
      <c r="IYC49" s="85"/>
      <c r="IYD49" s="85"/>
      <c r="IYE49" s="85"/>
      <c r="IYF49" s="85"/>
      <c r="IYG49" s="85"/>
      <c r="IYH49" s="85"/>
      <c r="IYI49" s="85"/>
      <c r="IYJ49" s="85"/>
      <c r="IYK49" s="85"/>
      <c r="IYL49" s="85"/>
      <c r="IYM49" s="85"/>
      <c r="IYN49" s="85"/>
      <c r="IYO49" s="85"/>
      <c r="IYP49" s="85"/>
      <c r="IYQ49" s="85"/>
      <c r="IYR49" s="85"/>
      <c r="IYS49" s="85"/>
      <c r="IYT49" s="85"/>
      <c r="IYU49" s="85"/>
      <c r="IYV49" s="85"/>
      <c r="IYW49" s="85"/>
      <c r="IYX49" s="85"/>
      <c r="IYY49" s="85"/>
      <c r="IYZ49" s="85"/>
      <c r="IZA49" s="85"/>
      <c r="IZB49" s="85"/>
      <c r="IZC49" s="85"/>
      <c r="IZD49" s="85"/>
      <c r="IZE49" s="85"/>
      <c r="IZF49" s="85"/>
      <c r="IZG49" s="85"/>
      <c r="IZH49" s="85"/>
      <c r="IZI49" s="85"/>
      <c r="IZJ49" s="85"/>
      <c r="IZK49" s="85"/>
      <c r="IZL49" s="85"/>
      <c r="IZM49" s="85"/>
      <c r="IZN49" s="85"/>
      <c r="IZO49" s="85"/>
      <c r="IZP49" s="85"/>
      <c r="IZQ49" s="85"/>
      <c r="IZR49" s="85"/>
      <c r="IZS49" s="85"/>
      <c r="IZT49" s="85"/>
      <c r="IZU49" s="85"/>
      <c r="IZV49" s="85"/>
      <c r="IZW49" s="85"/>
      <c r="IZX49" s="85"/>
      <c r="IZY49" s="85"/>
      <c r="IZZ49" s="85"/>
      <c r="JAA49" s="85"/>
      <c r="JAB49" s="85"/>
      <c r="JAC49" s="85"/>
      <c r="JAD49" s="85"/>
      <c r="JAE49" s="85"/>
      <c r="JAF49" s="85"/>
      <c r="JAG49" s="85"/>
      <c r="JAH49" s="85"/>
      <c r="JAI49" s="85"/>
      <c r="JAJ49" s="85"/>
      <c r="JAK49" s="85"/>
      <c r="JAL49" s="85"/>
      <c r="JAM49" s="85"/>
      <c r="JAN49" s="85"/>
      <c r="JAO49" s="85"/>
      <c r="JAP49" s="85"/>
      <c r="JAQ49" s="85"/>
      <c r="JAR49" s="85"/>
      <c r="JAS49" s="85"/>
      <c r="JAT49" s="85"/>
      <c r="JAU49" s="85"/>
      <c r="JAV49" s="85"/>
      <c r="JAW49" s="85"/>
      <c r="JAX49" s="85"/>
      <c r="JAY49" s="85"/>
      <c r="JAZ49" s="85"/>
      <c r="JBA49" s="85"/>
      <c r="JBB49" s="85"/>
      <c r="JBC49" s="85"/>
      <c r="JBD49" s="85"/>
      <c r="JBE49" s="85"/>
      <c r="JBF49" s="85"/>
      <c r="JBG49" s="85"/>
      <c r="JBH49" s="85"/>
      <c r="JBI49" s="85"/>
      <c r="JBJ49" s="85"/>
      <c r="JBK49" s="85"/>
      <c r="JBL49" s="85"/>
      <c r="JBM49" s="85"/>
      <c r="JBN49" s="85"/>
      <c r="JBO49" s="85"/>
      <c r="JBP49" s="85"/>
      <c r="JBQ49" s="85"/>
      <c r="JBR49" s="85"/>
      <c r="JBS49" s="85"/>
      <c r="JBT49" s="85"/>
      <c r="JBU49" s="85"/>
      <c r="JBV49" s="85"/>
      <c r="JBW49" s="85"/>
      <c r="JBX49" s="85"/>
      <c r="JBY49" s="85"/>
      <c r="JBZ49" s="85"/>
      <c r="JCA49" s="85"/>
      <c r="JCB49" s="85"/>
      <c r="JCC49" s="85"/>
      <c r="JCD49" s="85"/>
      <c r="JCE49" s="85"/>
      <c r="JCF49" s="85"/>
      <c r="JCG49" s="85"/>
      <c r="JCH49" s="85"/>
      <c r="JCI49" s="85"/>
      <c r="JCJ49" s="85"/>
      <c r="JCK49" s="85"/>
      <c r="JCL49" s="85"/>
      <c r="JCM49" s="85"/>
      <c r="JCN49" s="85"/>
      <c r="JCO49" s="85"/>
      <c r="JCP49" s="85"/>
      <c r="JCQ49" s="85"/>
      <c r="JCR49" s="85"/>
      <c r="JCS49" s="85"/>
      <c r="JCT49" s="85"/>
      <c r="JCU49" s="85"/>
      <c r="JCV49" s="85"/>
      <c r="JCW49" s="85"/>
      <c r="JCX49" s="85"/>
      <c r="JCY49" s="85"/>
      <c r="JCZ49" s="85"/>
      <c r="JDA49" s="85"/>
      <c r="JDB49" s="85"/>
      <c r="JDC49" s="85"/>
      <c r="JDD49" s="85"/>
      <c r="JDE49" s="85"/>
      <c r="JDF49" s="85"/>
      <c r="JDG49" s="85"/>
      <c r="JDH49" s="85"/>
      <c r="JDI49" s="85"/>
      <c r="JDJ49" s="85"/>
      <c r="JDK49" s="85"/>
      <c r="JDL49" s="85"/>
      <c r="JDM49" s="85"/>
      <c r="JDN49" s="85"/>
      <c r="JDO49" s="85"/>
      <c r="JDP49" s="85"/>
      <c r="JDQ49" s="85"/>
      <c r="JDR49" s="85"/>
      <c r="JDS49" s="85"/>
      <c r="JDT49" s="85"/>
      <c r="JDU49" s="85"/>
      <c r="JDV49" s="85"/>
      <c r="JDW49" s="85"/>
      <c r="JDX49" s="85"/>
      <c r="JDY49" s="85"/>
      <c r="JDZ49" s="85"/>
      <c r="JEA49" s="85"/>
      <c r="JEB49" s="85"/>
      <c r="JEC49" s="85"/>
      <c r="JED49" s="85"/>
      <c r="JEE49" s="85"/>
      <c r="JEF49" s="85"/>
      <c r="JEG49" s="85"/>
      <c r="JEH49" s="85"/>
      <c r="JEI49" s="85"/>
      <c r="JEJ49" s="85"/>
      <c r="JEK49" s="85"/>
      <c r="JEL49" s="85"/>
      <c r="JEM49" s="85"/>
      <c r="JEN49" s="85"/>
      <c r="JEO49" s="85"/>
      <c r="JEP49" s="85"/>
      <c r="JEQ49" s="85"/>
      <c r="JER49" s="85"/>
      <c r="JES49" s="85"/>
      <c r="JET49" s="85"/>
      <c r="JEU49" s="85"/>
      <c r="JEV49" s="85"/>
      <c r="JEW49" s="85"/>
      <c r="JEX49" s="85"/>
      <c r="JEY49" s="85"/>
      <c r="JEZ49" s="85"/>
      <c r="JFA49" s="85"/>
      <c r="JFB49" s="85"/>
      <c r="JFC49" s="85"/>
      <c r="JFD49" s="85"/>
      <c r="JFE49" s="85"/>
      <c r="JFF49" s="85"/>
      <c r="JFG49" s="85"/>
      <c r="JFH49" s="85"/>
      <c r="JFI49" s="85"/>
      <c r="JFJ49" s="85"/>
      <c r="JFK49" s="85"/>
      <c r="JFL49" s="85"/>
      <c r="JFM49" s="85"/>
      <c r="JFN49" s="85"/>
      <c r="JFO49" s="85"/>
      <c r="JFP49" s="85"/>
      <c r="JFQ49" s="85"/>
      <c r="JFR49" s="85"/>
      <c r="JFS49" s="85"/>
      <c r="JFT49" s="85"/>
      <c r="JFU49" s="85"/>
      <c r="JFV49" s="85"/>
      <c r="JFW49" s="85"/>
      <c r="JFX49" s="85"/>
      <c r="JFY49" s="85"/>
      <c r="JFZ49" s="85"/>
      <c r="JGA49" s="85"/>
      <c r="JGB49" s="85"/>
      <c r="JGC49" s="85"/>
      <c r="JGD49" s="85"/>
      <c r="JGE49" s="85"/>
      <c r="JGF49" s="85"/>
      <c r="JGG49" s="85"/>
      <c r="JGH49" s="85"/>
      <c r="JGI49" s="85"/>
      <c r="JGJ49" s="85"/>
      <c r="JGK49" s="85"/>
      <c r="JGL49" s="85"/>
      <c r="JGM49" s="85"/>
      <c r="JGN49" s="85"/>
      <c r="JGO49" s="85"/>
      <c r="JGP49" s="85"/>
      <c r="JGQ49" s="85"/>
      <c r="JGR49" s="85"/>
      <c r="JGS49" s="85"/>
      <c r="JGT49" s="85"/>
      <c r="JGU49" s="85"/>
      <c r="JGV49" s="85"/>
      <c r="JGW49" s="85"/>
      <c r="JGX49" s="85"/>
      <c r="JGY49" s="85"/>
      <c r="JGZ49" s="85"/>
      <c r="JHA49" s="85"/>
      <c r="JHB49" s="85"/>
      <c r="JHC49" s="85"/>
      <c r="JHD49" s="85"/>
      <c r="JHE49" s="85"/>
      <c r="JHF49" s="85"/>
      <c r="JHG49" s="85"/>
      <c r="JHH49" s="85"/>
      <c r="JHI49" s="85"/>
      <c r="JHJ49" s="85"/>
      <c r="JHK49" s="85"/>
      <c r="JHL49" s="85"/>
      <c r="JHM49" s="85"/>
      <c r="JHN49" s="85"/>
      <c r="JHO49" s="85"/>
      <c r="JHP49" s="85"/>
      <c r="JHQ49" s="85"/>
      <c r="JHR49" s="85"/>
      <c r="JHS49" s="85"/>
      <c r="JHT49" s="85"/>
      <c r="JHU49" s="85"/>
      <c r="JHV49" s="85"/>
      <c r="JHW49" s="85"/>
      <c r="JHX49" s="85"/>
      <c r="JHY49" s="85"/>
      <c r="JHZ49" s="85"/>
      <c r="JIA49" s="85"/>
      <c r="JIB49" s="85"/>
      <c r="JIC49" s="85"/>
      <c r="JID49" s="85"/>
      <c r="JIE49" s="85"/>
      <c r="JIF49" s="85"/>
      <c r="JIG49" s="85"/>
      <c r="JIH49" s="85"/>
      <c r="JII49" s="85"/>
      <c r="JIJ49" s="85"/>
      <c r="JIK49" s="85"/>
      <c r="JIL49" s="85"/>
      <c r="JIM49" s="85"/>
      <c r="JIN49" s="85"/>
      <c r="JIO49" s="85"/>
      <c r="JIP49" s="85"/>
      <c r="JIQ49" s="85"/>
      <c r="JIR49" s="85"/>
      <c r="JIS49" s="85"/>
      <c r="JIT49" s="85"/>
      <c r="JIU49" s="85"/>
      <c r="JIV49" s="85"/>
      <c r="JIW49" s="85"/>
      <c r="JIX49" s="85"/>
      <c r="JIY49" s="85"/>
      <c r="JIZ49" s="85"/>
      <c r="JJA49" s="85"/>
      <c r="JJB49" s="85"/>
      <c r="JJC49" s="85"/>
      <c r="JJD49" s="85"/>
      <c r="JJE49" s="85"/>
      <c r="JJF49" s="85"/>
      <c r="JJG49" s="85"/>
      <c r="JJH49" s="85"/>
      <c r="JJI49" s="85"/>
      <c r="JJJ49" s="85"/>
      <c r="JJK49" s="85"/>
      <c r="JJL49" s="85"/>
      <c r="JJM49" s="85"/>
      <c r="JJN49" s="85"/>
      <c r="JJO49" s="85"/>
      <c r="JJP49" s="85"/>
      <c r="JJQ49" s="85"/>
      <c r="JJR49" s="85"/>
      <c r="JJS49" s="85"/>
      <c r="JJT49" s="85"/>
      <c r="JJU49" s="85"/>
      <c r="JJV49" s="85"/>
      <c r="JJW49" s="85"/>
      <c r="JJX49" s="85"/>
      <c r="JJY49" s="85"/>
      <c r="JJZ49" s="85"/>
      <c r="JKA49" s="85"/>
      <c r="JKB49" s="85"/>
      <c r="JKC49" s="85"/>
      <c r="JKD49" s="85"/>
      <c r="JKE49" s="85"/>
      <c r="JKF49" s="85"/>
      <c r="JKG49" s="85"/>
      <c r="JKH49" s="85"/>
      <c r="JKI49" s="85"/>
      <c r="JKJ49" s="85"/>
      <c r="JKK49" s="85"/>
      <c r="JKL49" s="85"/>
      <c r="JKM49" s="85"/>
      <c r="JKN49" s="85"/>
      <c r="JKO49" s="85"/>
      <c r="JKP49" s="85"/>
      <c r="JKQ49" s="85"/>
      <c r="JKR49" s="85"/>
      <c r="JKS49" s="85"/>
      <c r="JKT49" s="85"/>
      <c r="JKU49" s="85"/>
      <c r="JKV49" s="85"/>
      <c r="JKW49" s="85"/>
      <c r="JKX49" s="85"/>
      <c r="JKY49" s="85"/>
      <c r="JKZ49" s="85"/>
      <c r="JLA49" s="85"/>
      <c r="JLB49" s="85"/>
      <c r="JLC49" s="85"/>
      <c r="JLD49" s="85"/>
      <c r="JLE49" s="85"/>
      <c r="JLF49" s="85"/>
      <c r="JLG49" s="85"/>
      <c r="JLH49" s="85"/>
      <c r="JLI49" s="85"/>
      <c r="JLJ49" s="85"/>
      <c r="JLK49" s="85"/>
      <c r="JLL49" s="85"/>
      <c r="JLM49" s="85"/>
      <c r="JLN49" s="85"/>
      <c r="JLO49" s="85"/>
      <c r="JLP49" s="85"/>
      <c r="JLQ49" s="85"/>
      <c r="JLR49" s="85"/>
      <c r="JLS49" s="85"/>
      <c r="JLT49" s="85"/>
      <c r="JLU49" s="85"/>
      <c r="JLV49" s="85"/>
      <c r="JLW49" s="85"/>
      <c r="JLX49" s="85"/>
      <c r="JLY49" s="85"/>
      <c r="JLZ49" s="85"/>
      <c r="JMA49" s="85"/>
      <c r="JMB49" s="85"/>
      <c r="JMC49" s="85"/>
      <c r="JMD49" s="85"/>
      <c r="JME49" s="85"/>
      <c r="JMF49" s="85"/>
      <c r="JMG49" s="85"/>
      <c r="JMH49" s="85"/>
      <c r="JMI49" s="85"/>
      <c r="JMJ49" s="85"/>
      <c r="JMK49" s="85"/>
      <c r="JML49" s="85"/>
      <c r="JMM49" s="85"/>
      <c r="JMN49" s="85"/>
      <c r="JMO49" s="85"/>
      <c r="JMP49" s="85"/>
      <c r="JMQ49" s="85"/>
      <c r="JMR49" s="85"/>
      <c r="JMS49" s="85"/>
      <c r="JMT49" s="85"/>
      <c r="JMU49" s="85"/>
      <c r="JMV49" s="85"/>
      <c r="JMW49" s="85"/>
      <c r="JMX49" s="85"/>
      <c r="JMY49" s="85"/>
      <c r="JMZ49" s="85"/>
      <c r="JNA49" s="85"/>
      <c r="JNB49" s="85"/>
      <c r="JNC49" s="85"/>
      <c r="JND49" s="85"/>
      <c r="JNE49" s="85"/>
      <c r="JNF49" s="85"/>
      <c r="JNG49" s="85"/>
      <c r="JNH49" s="85"/>
      <c r="JNI49" s="85"/>
      <c r="JNJ49" s="85"/>
      <c r="JNK49" s="85"/>
      <c r="JNL49" s="85"/>
      <c r="JNM49" s="85"/>
      <c r="JNN49" s="85"/>
      <c r="JNO49" s="85"/>
      <c r="JNP49" s="85"/>
      <c r="JNQ49" s="85"/>
      <c r="JNR49" s="85"/>
      <c r="JNS49" s="85"/>
      <c r="JNT49" s="85"/>
      <c r="JNU49" s="85"/>
      <c r="JNV49" s="85"/>
      <c r="JNW49" s="85"/>
      <c r="JNX49" s="85"/>
      <c r="JNY49" s="85"/>
      <c r="JNZ49" s="85"/>
      <c r="JOA49" s="85"/>
      <c r="JOB49" s="85"/>
      <c r="JOC49" s="85"/>
      <c r="JOD49" s="85"/>
      <c r="JOE49" s="85"/>
      <c r="JOF49" s="85"/>
      <c r="JOG49" s="85"/>
      <c r="JOH49" s="85"/>
      <c r="JOI49" s="85"/>
      <c r="JOJ49" s="85"/>
      <c r="JOK49" s="85"/>
      <c r="JOL49" s="85"/>
      <c r="JOM49" s="85"/>
      <c r="JON49" s="85"/>
      <c r="JOO49" s="85"/>
      <c r="JOP49" s="85"/>
      <c r="JOQ49" s="85"/>
      <c r="JOR49" s="85"/>
      <c r="JOS49" s="85"/>
      <c r="JOT49" s="85"/>
      <c r="JOU49" s="85"/>
      <c r="JOV49" s="85"/>
      <c r="JOW49" s="85"/>
      <c r="JOX49" s="85"/>
      <c r="JOY49" s="85"/>
      <c r="JOZ49" s="85"/>
      <c r="JPA49" s="85"/>
      <c r="JPB49" s="85"/>
      <c r="JPC49" s="85"/>
      <c r="JPD49" s="85"/>
      <c r="JPE49" s="85"/>
      <c r="JPF49" s="85"/>
      <c r="JPG49" s="85"/>
      <c r="JPH49" s="85"/>
      <c r="JPI49" s="85"/>
      <c r="JPJ49" s="85"/>
      <c r="JPK49" s="85"/>
      <c r="JPL49" s="85"/>
      <c r="JPM49" s="85"/>
      <c r="JPN49" s="85"/>
      <c r="JPO49" s="85"/>
      <c r="JPP49" s="85"/>
      <c r="JPQ49" s="85"/>
      <c r="JPR49" s="85"/>
      <c r="JPS49" s="85"/>
      <c r="JPT49" s="85"/>
      <c r="JPU49" s="85"/>
      <c r="JPV49" s="85"/>
      <c r="JPW49" s="85"/>
      <c r="JPX49" s="85"/>
      <c r="JPY49" s="85"/>
      <c r="JPZ49" s="85"/>
      <c r="JQA49" s="85"/>
      <c r="JQB49" s="85"/>
      <c r="JQC49" s="85"/>
      <c r="JQD49" s="85"/>
      <c r="JQE49" s="85"/>
      <c r="JQF49" s="85"/>
      <c r="JQG49" s="85"/>
      <c r="JQH49" s="85"/>
      <c r="JQI49" s="85"/>
      <c r="JQJ49" s="85"/>
      <c r="JQK49" s="85"/>
      <c r="JQL49" s="85"/>
      <c r="JQM49" s="85"/>
      <c r="JQN49" s="85"/>
      <c r="JQO49" s="85"/>
      <c r="JQP49" s="85"/>
      <c r="JQQ49" s="85"/>
      <c r="JQR49" s="85"/>
      <c r="JQS49" s="85"/>
      <c r="JQT49" s="85"/>
      <c r="JQU49" s="85"/>
      <c r="JQV49" s="85"/>
      <c r="JQW49" s="85"/>
      <c r="JQX49" s="85"/>
      <c r="JQY49" s="85"/>
      <c r="JQZ49" s="85"/>
      <c r="JRA49" s="85"/>
      <c r="JRB49" s="85"/>
      <c r="JRC49" s="85"/>
      <c r="JRD49" s="85"/>
      <c r="JRE49" s="85"/>
      <c r="JRF49" s="85"/>
      <c r="JRG49" s="85"/>
      <c r="JRH49" s="85"/>
      <c r="JRI49" s="85"/>
      <c r="JRJ49" s="85"/>
      <c r="JRK49" s="85"/>
      <c r="JRL49" s="85"/>
      <c r="JRM49" s="85"/>
      <c r="JRN49" s="85"/>
      <c r="JRO49" s="85"/>
      <c r="JRP49" s="85"/>
      <c r="JRQ49" s="85"/>
      <c r="JRR49" s="85"/>
      <c r="JRS49" s="85"/>
      <c r="JRT49" s="85"/>
      <c r="JRU49" s="85"/>
      <c r="JRV49" s="85"/>
      <c r="JRW49" s="85"/>
      <c r="JRX49" s="85"/>
      <c r="JRY49" s="85"/>
      <c r="JRZ49" s="85"/>
      <c r="JSA49" s="85"/>
      <c r="JSB49" s="85"/>
      <c r="JSC49" s="85"/>
      <c r="JSD49" s="85"/>
      <c r="JSE49" s="85"/>
      <c r="JSF49" s="85"/>
      <c r="JSG49" s="85"/>
      <c r="JSH49" s="85"/>
      <c r="JSI49" s="85"/>
      <c r="JSJ49" s="85"/>
      <c r="JSK49" s="85"/>
      <c r="JSL49" s="85"/>
      <c r="JSM49" s="85"/>
      <c r="JSN49" s="85"/>
      <c r="JSO49" s="85"/>
      <c r="JSP49" s="85"/>
      <c r="JSQ49" s="85"/>
      <c r="JSR49" s="85"/>
      <c r="JSS49" s="85"/>
      <c r="JST49" s="85"/>
      <c r="JSU49" s="85"/>
      <c r="JSV49" s="85"/>
      <c r="JSW49" s="85"/>
      <c r="JSX49" s="85"/>
      <c r="JSY49" s="85"/>
      <c r="JSZ49" s="85"/>
      <c r="JTA49" s="85"/>
      <c r="JTB49" s="85"/>
      <c r="JTC49" s="85"/>
      <c r="JTD49" s="85"/>
      <c r="JTE49" s="85"/>
      <c r="JTF49" s="85"/>
      <c r="JTG49" s="85"/>
      <c r="JTH49" s="85"/>
      <c r="JTI49" s="85"/>
      <c r="JTJ49" s="85"/>
      <c r="JTK49" s="85"/>
      <c r="JTL49" s="85"/>
      <c r="JTM49" s="85"/>
      <c r="JTN49" s="85"/>
      <c r="JTO49" s="85"/>
      <c r="JTP49" s="85"/>
      <c r="JTQ49" s="85"/>
      <c r="JTR49" s="85"/>
      <c r="JTS49" s="85"/>
      <c r="JTT49" s="85"/>
      <c r="JTU49" s="85"/>
      <c r="JTV49" s="85"/>
      <c r="JTW49" s="85"/>
      <c r="JTX49" s="85"/>
      <c r="JTY49" s="85"/>
      <c r="JTZ49" s="85"/>
      <c r="JUA49" s="85"/>
      <c r="JUB49" s="85"/>
      <c r="JUC49" s="85"/>
      <c r="JUD49" s="85"/>
      <c r="JUE49" s="85"/>
      <c r="JUF49" s="85"/>
      <c r="JUG49" s="85"/>
      <c r="JUH49" s="85"/>
      <c r="JUI49" s="85"/>
      <c r="JUJ49" s="85"/>
      <c r="JUK49" s="85"/>
      <c r="JUL49" s="85"/>
      <c r="JUM49" s="85"/>
      <c r="JUN49" s="85"/>
      <c r="JUO49" s="85"/>
      <c r="JUP49" s="85"/>
      <c r="JUQ49" s="85"/>
      <c r="JUR49" s="85"/>
      <c r="JUS49" s="85"/>
      <c r="JUT49" s="85"/>
      <c r="JUU49" s="85"/>
      <c r="JUV49" s="85"/>
      <c r="JUW49" s="85"/>
      <c r="JUX49" s="85"/>
      <c r="JUY49" s="85"/>
      <c r="JUZ49" s="85"/>
      <c r="JVA49" s="85"/>
      <c r="JVB49" s="85"/>
      <c r="JVC49" s="85"/>
      <c r="JVD49" s="85"/>
      <c r="JVE49" s="85"/>
      <c r="JVF49" s="85"/>
      <c r="JVG49" s="85"/>
      <c r="JVH49" s="85"/>
      <c r="JVI49" s="85"/>
      <c r="JVJ49" s="85"/>
      <c r="JVK49" s="85"/>
      <c r="JVL49" s="85"/>
      <c r="JVM49" s="85"/>
      <c r="JVN49" s="85"/>
      <c r="JVO49" s="85"/>
      <c r="JVP49" s="85"/>
      <c r="JVQ49" s="85"/>
      <c r="JVR49" s="85"/>
      <c r="JVS49" s="85"/>
      <c r="JVT49" s="85"/>
      <c r="JVU49" s="85"/>
      <c r="JVV49" s="85"/>
      <c r="JVW49" s="85"/>
      <c r="JVX49" s="85"/>
      <c r="JVY49" s="85"/>
      <c r="JVZ49" s="85"/>
      <c r="JWA49" s="85"/>
      <c r="JWB49" s="85"/>
      <c r="JWC49" s="85"/>
      <c r="JWD49" s="85"/>
      <c r="JWE49" s="85"/>
      <c r="JWF49" s="85"/>
      <c r="JWG49" s="85"/>
      <c r="JWH49" s="85"/>
      <c r="JWI49" s="85"/>
      <c r="JWJ49" s="85"/>
      <c r="JWK49" s="85"/>
      <c r="JWL49" s="85"/>
      <c r="JWM49" s="85"/>
      <c r="JWN49" s="85"/>
      <c r="JWO49" s="85"/>
      <c r="JWP49" s="85"/>
      <c r="JWQ49" s="85"/>
      <c r="JWR49" s="85"/>
      <c r="JWS49" s="85"/>
      <c r="JWT49" s="85"/>
      <c r="JWU49" s="85"/>
      <c r="JWV49" s="85"/>
      <c r="JWW49" s="85"/>
      <c r="JWX49" s="85"/>
      <c r="JWY49" s="85"/>
      <c r="JWZ49" s="85"/>
      <c r="JXA49" s="85"/>
      <c r="JXB49" s="85"/>
      <c r="JXC49" s="85"/>
      <c r="JXD49" s="85"/>
      <c r="JXE49" s="85"/>
      <c r="JXF49" s="85"/>
      <c r="JXG49" s="85"/>
      <c r="JXH49" s="85"/>
      <c r="JXI49" s="85"/>
      <c r="JXJ49" s="85"/>
      <c r="JXK49" s="85"/>
      <c r="JXL49" s="85"/>
      <c r="JXM49" s="85"/>
      <c r="JXN49" s="85"/>
      <c r="JXO49" s="85"/>
      <c r="JXP49" s="85"/>
      <c r="JXQ49" s="85"/>
      <c r="JXR49" s="85"/>
      <c r="JXS49" s="85"/>
      <c r="JXT49" s="85"/>
      <c r="JXU49" s="85"/>
      <c r="JXV49" s="85"/>
      <c r="JXW49" s="85"/>
      <c r="JXX49" s="85"/>
      <c r="JXY49" s="85"/>
      <c r="JXZ49" s="85"/>
      <c r="JYA49" s="85"/>
      <c r="JYB49" s="85"/>
      <c r="JYC49" s="85"/>
      <c r="JYD49" s="85"/>
      <c r="JYE49" s="85"/>
      <c r="JYF49" s="85"/>
      <c r="JYG49" s="85"/>
      <c r="JYH49" s="85"/>
      <c r="JYI49" s="85"/>
      <c r="JYJ49" s="85"/>
      <c r="JYK49" s="85"/>
      <c r="JYL49" s="85"/>
      <c r="JYM49" s="85"/>
      <c r="JYN49" s="85"/>
      <c r="JYO49" s="85"/>
      <c r="JYP49" s="85"/>
      <c r="JYQ49" s="85"/>
      <c r="JYR49" s="85"/>
      <c r="JYS49" s="85"/>
      <c r="JYT49" s="85"/>
      <c r="JYU49" s="85"/>
      <c r="JYV49" s="85"/>
      <c r="JYW49" s="85"/>
      <c r="JYX49" s="85"/>
      <c r="JYY49" s="85"/>
      <c r="JYZ49" s="85"/>
      <c r="JZA49" s="85"/>
      <c r="JZB49" s="85"/>
      <c r="JZC49" s="85"/>
      <c r="JZD49" s="85"/>
      <c r="JZE49" s="85"/>
      <c r="JZF49" s="85"/>
      <c r="JZG49" s="85"/>
      <c r="JZH49" s="85"/>
      <c r="JZI49" s="85"/>
      <c r="JZJ49" s="85"/>
      <c r="JZK49" s="85"/>
      <c r="JZL49" s="85"/>
      <c r="JZM49" s="85"/>
      <c r="JZN49" s="85"/>
      <c r="JZO49" s="85"/>
      <c r="JZP49" s="85"/>
      <c r="JZQ49" s="85"/>
      <c r="JZR49" s="85"/>
      <c r="JZS49" s="85"/>
      <c r="JZT49" s="85"/>
      <c r="JZU49" s="85"/>
      <c r="JZV49" s="85"/>
      <c r="JZW49" s="85"/>
      <c r="JZX49" s="85"/>
      <c r="JZY49" s="85"/>
      <c r="JZZ49" s="85"/>
      <c r="KAA49" s="85"/>
      <c r="KAB49" s="85"/>
      <c r="KAC49" s="85"/>
      <c r="KAD49" s="85"/>
      <c r="KAE49" s="85"/>
      <c r="KAF49" s="85"/>
      <c r="KAG49" s="85"/>
      <c r="KAH49" s="85"/>
      <c r="KAI49" s="85"/>
      <c r="KAJ49" s="85"/>
      <c r="KAK49" s="85"/>
      <c r="KAL49" s="85"/>
      <c r="KAM49" s="85"/>
      <c r="KAN49" s="85"/>
      <c r="KAO49" s="85"/>
      <c r="KAP49" s="85"/>
      <c r="KAQ49" s="85"/>
      <c r="KAR49" s="85"/>
      <c r="KAS49" s="85"/>
      <c r="KAT49" s="85"/>
      <c r="KAU49" s="85"/>
      <c r="KAV49" s="85"/>
      <c r="KAW49" s="85"/>
      <c r="KAX49" s="85"/>
      <c r="KAY49" s="85"/>
      <c r="KAZ49" s="85"/>
      <c r="KBA49" s="85"/>
      <c r="KBB49" s="85"/>
      <c r="KBC49" s="85"/>
      <c r="KBD49" s="85"/>
      <c r="KBE49" s="85"/>
      <c r="KBF49" s="85"/>
      <c r="KBG49" s="85"/>
      <c r="KBH49" s="85"/>
      <c r="KBI49" s="85"/>
      <c r="KBJ49" s="85"/>
      <c r="KBK49" s="85"/>
      <c r="KBL49" s="85"/>
      <c r="KBM49" s="85"/>
      <c r="KBN49" s="85"/>
      <c r="KBO49" s="85"/>
      <c r="KBP49" s="85"/>
      <c r="KBQ49" s="85"/>
      <c r="KBR49" s="85"/>
      <c r="KBS49" s="85"/>
      <c r="KBT49" s="85"/>
      <c r="KBU49" s="85"/>
      <c r="KBV49" s="85"/>
      <c r="KBW49" s="85"/>
      <c r="KBX49" s="85"/>
      <c r="KBY49" s="85"/>
      <c r="KBZ49" s="85"/>
      <c r="KCA49" s="85"/>
      <c r="KCB49" s="85"/>
      <c r="KCC49" s="85"/>
      <c r="KCD49" s="85"/>
      <c r="KCE49" s="85"/>
      <c r="KCF49" s="85"/>
      <c r="KCG49" s="85"/>
      <c r="KCH49" s="85"/>
      <c r="KCI49" s="85"/>
      <c r="KCJ49" s="85"/>
      <c r="KCK49" s="85"/>
      <c r="KCL49" s="85"/>
      <c r="KCM49" s="85"/>
      <c r="KCN49" s="85"/>
      <c r="KCO49" s="85"/>
      <c r="KCP49" s="85"/>
      <c r="KCQ49" s="85"/>
      <c r="KCR49" s="85"/>
      <c r="KCS49" s="85"/>
      <c r="KCT49" s="85"/>
      <c r="KCU49" s="85"/>
      <c r="KCV49" s="85"/>
      <c r="KCW49" s="85"/>
      <c r="KCX49" s="85"/>
      <c r="KCY49" s="85"/>
      <c r="KCZ49" s="85"/>
      <c r="KDA49" s="85"/>
      <c r="KDB49" s="85"/>
      <c r="KDC49" s="85"/>
      <c r="KDD49" s="85"/>
      <c r="KDE49" s="85"/>
      <c r="KDF49" s="85"/>
      <c r="KDG49" s="85"/>
      <c r="KDH49" s="85"/>
      <c r="KDI49" s="85"/>
      <c r="KDJ49" s="85"/>
      <c r="KDK49" s="85"/>
      <c r="KDL49" s="85"/>
      <c r="KDM49" s="85"/>
      <c r="KDN49" s="85"/>
      <c r="KDO49" s="85"/>
      <c r="KDP49" s="85"/>
      <c r="KDQ49" s="85"/>
      <c r="KDR49" s="85"/>
      <c r="KDS49" s="85"/>
      <c r="KDT49" s="85"/>
      <c r="KDU49" s="85"/>
      <c r="KDV49" s="85"/>
      <c r="KDW49" s="85"/>
      <c r="KDX49" s="85"/>
      <c r="KDY49" s="85"/>
      <c r="KDZ49" s="85"/>
      <c r="KEA49" s="85"/>
      <c r="KEB49" s="85"/>
      <c r="KEC49" s="85"/>
      <c r="KED49" s="85"/>
      <c r="KEE49" s="85"/>
      <c r="KEF49" s="85"/>
      <c r="KEG49" s="85"/>
      <c r="KEH49" s="85"/>
      <c r="KEI49" s="85"/>
      <c r="KEJ49" s="85"/>
      <c r="KEK49" s="85"/>
      <c r="KEL49" s="85"/>
      <c r="KEM49" s="85"/>
      <c r="KEN49" s="85"/>
      <c r="KEO49" s="85"/>
      <c r="KEP49" s="85"/>
      <c r="KEQ49" s="85"/>
      <c r="KER49" s="85"/>
      <c r="KES49" s="85"/>
      <c r="KET49" s="85"/>
      <c r="KEU49" s="85"/>
      <c r="KEV49" s="85"/>
      <c r="KEW49" s="85"/>
      <c r="KEX49" s="85"/>
      <c r="KEY49" s="85"/>
      <c r="KEZ49" s="85"/>
      <c r="KFA49" s="85"/>
      <c r="KFB49" s="85"/>
      <c r="KFC49" s="85"/>
      <c r="KFD49" s="85"/>
      <c r="KFE49" s="85"/>
      <c r="KFF49" s="85"/>
      <c r="KFG49" s="85"/>
      <c r="KFH49" s="85"/>
      <c r="KFI49" s="85"/>
      <c r="KFJ49" s="85"/>
      <c r="KFK49" s="85"/>
      <c r="KFL49" s="85"/>
      <c r="KFM49" s="85"/>
      <c r="KFN49" s="85"/>
      <c r="KFO49" s="85"/>
      <c r="KFP49" s="85"/>
      <c r="KFQ49" s="85"/>
      <c r="KFR49" s="85"/>
      <c r="KFS49" s="85"/>
      <c r="KFT49" s="85"/>
      <c r="KFU49" s="85"/>
      <c r="KFV49" s="85"/>
      <c r="KFW49" s="85"/>
      <c r="KFX49" s="85"/>
      <c r="KFY49" s="85"/>
      <c r="KFZ49" s="85"/>
      <c r="KGA49" s="85"/>
      <c r="KGB49" s="85"/>
      <c r="KGC49" s="85"/>
      <c r="KGD49" s="85"/>
      <c r="KGE49" s="85"/>
      <c r="KGF49" s="85"/>
      <c r="KGG49" s="85"/>
      <c r="KGH49" s="85"/>
      <c r="KGI49" s="85"/>
      <c r="KGJ49" s="85"/>
      <c r="KGK49" s="85"/>
      <c r="KGL49" s="85"/>
      <c r="KGM49" s="85"/>
      <c r="KGN49" s="85"/>
      <c r="KGO49" s="85"/>
      <c r="KGP49" s="85"/>
      <c r="KGQ49" s="85"/>
      <c r="KGR49" s="85"/>
      <c r="KGS49" s="85"/>
      <c r="KGT49" s="85"/>
      <c r="KGU49" s="85"/>
      <c r="KGV49" s="85"/>
      <c r="KGW49" s="85"/>
      <c r="KGX49" s="85"/>
      <c r="KGY49" s="85"/>
      <c r="KGZ49" s="85"/>
      <c r="KHA49" s="85"/>
      <c r="KHB49" s="85"/>
      <c r="KHC49" s="85"/>
      <c r="KHD49" s="85"/>
      <c r="KHE49" s="85"/>
      <c r="KHF49" s="85"/>
      <c r="KHG49" s="85"/>
      <c r="KHH49" s="85"/>
      <c r="KHI49" s="85"/>
      <c r="KHJ49" s="85"/>
      <c r="KHK49" s="85"/>
      <c r="KHL49" s="85"/>
      <c r="KHM49" s="85"/>
      <c r="KHN49" s="85"/>
      <c r="KHO49" s="85"/>
      <c r="KHP49" s="85"/>
      <c r="KHQ49" s="85"/>
      <c r="KHR49" s="85"/>
      <c r="KHS49" s="85"/>
      <c r="KHT49" s="85"/>
      <c r="KHU49" s="85"/>
      <c r="KHV49" s="85"/>
      <c r="KHW49" s="85"/>
      <c r="KHX49" s="85"/>
      <c r="KHY49" s="85"/>
      <c r="KHZ49" s="85"/>
      <c r="KIA49" s="85"/>
      <c r="KIB49" s="85"/>
      <c r="KIC49" s="85"/>
      <c r="KID49" s="85"/>
      <c r="KIE49" s="85"/>
      <c r="KIF49" s="85"/>
      <c r="KIG49" s="85"/>
      <c r="KIH49" s="85"/>
      <c r="KII49" s="85"/>
      <c r="KIJ49" s="85"/>
      <c r="KIK49" s="85"/>
      <c r="KIL49" s="85"/>
      <c r="KIM49" s="85"/>
      <c r="KIN49" s="85"/>
      <c r="KIO49" s="85"/>
      <c r="KIP49" s="85"/>
      <c r="KIQ49" s="85"/>
      <c r="KIR49" s="85"/>
      <c r="KIS49" s="85"/>
      <c r="KIT49" s="85"/>
      <c r="KIU49" s="85"/>
      <c r="KIV49" s="85"/>
      <c r="KIW49" s="85"/>
      <c r="KIX49" s="85"/>
      <c r="KIY49" s="85"/>
      <c r="KIZ49" s="85"/>
      <c r="KJA49" s="85"/>
      <c r="KJB49" s="85"/>
      <c r="KJC49" s="85"/>
      <c r="KJD49" s="85"/>
      <c r="KJE49" s="85"/>
      <c r="KJF49" s="85"/>
      <c r="KJG49" s="85"/>
      <c r="KJH49" s="85"/>
      <c r="KJI49" s="85"/>
      <c r="KJJ49" s="85"/>
      <c r="KJK49" s="85"/>
      <c r="KJL49" s="85"/>
      <c r="KJM49" s="85"/>
      <c r="KJN49" s="85"/>
      <c r="KJO49" s="85"/>
      <c r="KJP49" s="85"/>
      <c r="KJQ49" s="85"/>
      <c r="KJR49" s="85"/>
      <c r="KJS49" s="85"/>
      <c r="KJT49" s="85"/>
      <c r="KJU49" s="85"/>
      <c r="KJV49" s="85"/>
      <c r="KJW49" s="85"/>
      <c r="KJX49" s="85"/>
      <c r="KJY49" s="85"/>
      <c r="KJZ49" s="85"/>
      <c r="KKA49" s="85"/>
      <c r="KKB49" s="85"/>
      <c r="KKC49" s="85"/>
      <c r="KKD49" s="85"/>
      <c r="KKE49" s="85"/>
      <c r="KKF49" s="85"/>
      <c r="KKG49" s="85"/>
      <c r="KKH49" s="85"/>
      <c r="KKI49" s="85"/>
      <c r="KKJ49" s="85"/>
      <c r="KKK49" s="85"/>
      <c r="KKL49" s="85"/>
      <c r="KKM49" s="85"/>
      <c r="KKN49" s="85"/>
      <c r="KKO49" s="85"/>
      <c r="KKP49" s="85"/>
      <c r="KKQ49" s="85"/>
      <c r="KKR49" s="85"/>
      <c r="KKS49" s="85"/>
      <c r="KKT49" s="85"/>
      <c r="KKU49" s="85"/>
      <c r="KKV49" s="85"/>
      <c r="KKW49" s="85"/>
      <c r="KKX49" s="85"/>
      <c r="KKY49" s="85"/>
      <c r="KKZ49" s="85"/>
      <c r="KLA49" s="85"/>
      <c r="KLB49" s="85"/>
      <c r="KLC49" s="85"/>
      <c r="KLD49" s="85"/>
      <c r="KLE49" s="85"/>
      <c r="KLF49" s="85"/>
      <c r="KLG49" s="85"/>
      <c r="KLH49" s="85"/>
      <c r="KLI49" s="85"/>
      <c r="KLJ49" s="85"/>
      <c r="KLK49" s="85"/>
      <c r="KLL49" s="85"/>
      <c r="KLM49" s="85"/>
      <c r="KLN49" s="85"/>
      <c r="KLO49" s="85"/>
      <c r="KLP49" s="85"/>
      <c r="KLQ49" s="85"/>
      <c r="KLR49" s="85"/>
      <c r="KLS49" s="85"/>
      <c r="KLT49" s="85"/>
      <c r="KLU49" s="85"/>
      <c r="KLV49" s="85"/>
      <c r="KLW49" s="85"/>
      <c r="KLX49" s="85"/>
      <c r="KLY49" s="85"/>
      <c r="KLZ49" s="85"/>
      <c r="KMA49" s="85"/>
      <c r="KMB49" s="85"/>
      <c r="KMC49" s="85"/>
      <c r="KMD49" s="85"/>
      <c r="KME49" s="85"/>
      <c r="KMF49" s="85"/>
      <c r="KMG49" s="85"/>
      <c r="KMH49" s="85"/>
      <c r="KMI49" s="85"/>
      <c r="KMJ49" s="85"/>
      <c r="KMK49" s="85"/>
      <c r="KML49" s="85"/>
      <c r="KMM49" s="85"/>
      <c r="KMN49" s="85"/>
      <c r="KMO49" s="85"/>
      <c r="KMP49" s="85"/>
      <c r="KMQ49" s="85"/>
      <c r="KMR49" s="85"/>
      <c r="KMS49" s="85"/>
      <c r="KMT49" s="85"/>
      <c r="KMU49" s="85"/>
      <c r="KMV49" s="85"/>
      <c r="KMW49" s="85"/>
      <c r="KMX49" s="85"/>
      <c r="KMY49" s="85"/>
      <c r="KMZ49" s="85"/>
      <c r="KNA49" s="85"/>
      <c r="KNB49" s="85"/>
      <c r="KNC49" s="85"/>
      <c r="KND49" s="85"/>
      <c r="KNE49" s="85"/>
      <c r="KNF49" s="85"/>
      <c r="KNG49" s="85"/>
      <c r="KNH49" s="85"/>
      <c r="KNI49" s="85"/>
      <c r="KNJ49" s="85"/>
      <c r="KNK49" s="85"/>
      <c r="KNL49" s="85"/>
      <c r="KNM49" s="85"/>
      <c r="KNN49" s="85"/>
      <c r="KNO49" s="85"/>
      <c r="KNP49" s="85"/>
      <c r="KNQ49" s="85"/>
      <c r="KNR49" s="85"/>
      <c r="KNS49" s="85"/>
      <c r="KNT49" s="85"/>
      <c r="KNU49" s="85"/>
      <c r="KNV49" s="85"/>
      <c r="KNW49" s="85"/>
      <c r="KNX49" s="85"/>
      <c r="KNY49" s="85"/>
      <c r="KNZ49" s="85"/>
      <c r="KOA49" s="85"/>
      <c r="KOB49" s="85"/>
      <c r="KOC49" s="85"/>
      <c r="KOD49" s="85"/>
      <c r="KOE49" s="85"/>
      <c r="KOF49" s="85"/>
      <c r="KOG49" s="85"/>
      <c r="KOH49" s="85"/>
      <c r="KOI49" s="85"/>
      <c r="KOJ49" s="85"/>
      <c r="KOK49" s="85"/>
      <c r="KOL49" s="85"/>
      <c r="KOM49" s="85"/>
      <c r="KON49" s="85"/>
      <c r="KOO49" s="85"/>
      <c r="KOP49" s="85"/>
      <c r="KOQ49" s="85"/>
      <c r="KOR49" s="85"/>
      <c r="KOS49" s="85"/>
      <c r="KOT49" s="85"/>
      <c r="KOU49" s="85"/>
      <c r="KOV49" s="85"/>
      <c r="KOW49" s="85"/>
      <c r="KOX49" s="85"/>
      <c r="KOY49" s="85"/>
      <c r="KOZ49" s="85"/>
      <c r="KPA49" s="85"/>
      <c r="KPB49" s="85"/>
      <c r="KPC49" s="85"/>
      <c r="KPD49" s="85"/>
      <c r="KPE49" s="85"/>
      <c r="KPF49" s="85"/>
      <c r="KPG49" s="85"/>
      <c r="KPH49" s="85"/>
      <c r="KPI49" s="85"/>
      <c r="KPJ49" s="85"/>
      <c r="KPK49" s="85"/>
      <c r="KPL49" s="85"/>
      <c r="KPM49" s="85"/>
      <c r="KPN49" s="85"/>
      <c r="KPO49" s="85"/>
      <c r="KPP49" s="85"/>
      <c r="KPQ49" s="85"/>
      <c r="KPR49" s="85"/>
      <c r="KPS49" s="85"/>
      <c r="KPT49" s="85"/>
      <c r="KPU49" s="85"/>
      <c r="KPV49" s="85"/>
      <c r="KPW49" s="85"/>
      <c r="KPX49" s="85"/>
      <c r="KPY49" s="85"/>
      <c r="KPZ49" s="85"/>
      <c r="KQA49" s="85"/>
      <c r="KQB49" s="85"/>
      <c r="KQC49" s="85"/>
      <c r="KQD49" s="85"/>
      <c r="KQE49" s="85"/>
      <c r="KQF49" s="85"/>
      <c r="KQG49" s="85"/>
      <c r="KQH49" s="85"/>
      <c r="KQI49" s="85"/>
      <c r="KQJ49" s="85"/>
      <c r="KQK49" s="85"/>
      <c r="KQL49" s="85"/>
      <c r="KQM49" s="85"/>
      <c r="KQN49" s="85"/>
      <c r="KQO49" s="85"/>
      <c r="KQP49" s="85"/>
      <c r="KQQ49" s="85"/>
      <c r="KQR49" s="85"/>
      <c r="KQS49" s="85"/>
      <c r="KQT49" s="85"/>
      <c r="KQU49" s="85"/>
      <c r="KQV49" s="85"/>
      <c r="KQW49" s="85"/>
      <c r="KQX49" s="85"/>
      <c r="KQY49" s="85"/>
      <c r="KQZ49" s="85"/>
      <c r="KRA49" s="85"/>
      <c r="KRB49" s="85"/>
      <c r="KRC49" s="85"/>
      <c r="KRD49" s="85"/>
      <c r="KRE49" s="85"/>
      <c r="KRF49" s="85"/>
      <c r="KRG49" s="85"/>
      <c r="KRH49" s="85"/>
      <c r="KRI49" s="85"/>
      <c r="KRJ49" s="85"/>
      <c r="KRK49" s="85"/>
      <c r="KRL49" s="85"/>
      <c r="KRM49" s="85"/>
      <c r="KRN49" s="85"/>
      <c r="KRO49" s="85"/>
      <c r="KRP49" s="85"/>
      <c r="KRQ49" s="85"/>
      <c r="KRR49" s="85"/>
      <c r="KRS49" s="85"/>
      <c r="KRT49" s="85"/>
      <c r="KRU49" s="85"/>
      <c r="KRV49" s="85"/>
      <c r="KRW49" s="85"/>
      <c r="KRX49" s="85"/>
      <c r="KRY49" s="85"/>
      <c r="KRZ49" s="85"/>
      <c r="KSA49" s="85"/>
      <c r="KSB49" s="85"/>
      <c r="KSC49" s="85"/>
      <c r="KSD49" s="85"/>
      <c r="KSE49" s="85"/>
      <c r="KSF49" s="85"/>
      <c r="KSG49" s="85"/>
      <c r="KSH49" s="85"/>
      <c r="KSI49" s="85"/>
      <c r="KSJ49" s="85"/>
      <c r="KSK49" s="85"/>
      <c r="KSL49" s="85"/>
      <c r="KSM49" s="85"/>
      <c r="KSN49" s="85"/>
      <c r="KSO49" s="85"/>
      <c r="KSP49" s="85"/>
      <c r="KSQ49" s="85"/>
      <c r="KSR49" s="85"/>
      <c r="KSS49" s="85"/>
      <c r="KST49" s="85"/>
      <c r="KSU49" s="85"/>
      <c r="KSV49" s="85"/>
      <c r="KSW49" s="85"/>
      <c r="KSX49" s="85"/>
      <c r="KSY49" s="85"/>
      <c r="KSZ49" s="85"/>
      <c r="KTA49" s="85"/>
      <c r="KTB49" s="85"/>
      <c r="KTC49" s="85"/>
      <c r="KTD49" s="85"/>
      <c r="KTE49" s="85"/>
      <c r="KTF49" s="85"/>
      <c r="KTG49" s="85"/>
      <c r="KTH49" s="85"/>
      <c r="KTI49" s="85"/>
      <c r="KTJ49" s="85"/>
      <c r="KTK49" s="85"/>
      <c r="KTL49" s="85"/>
      <c r="KTM49" s="85"/>
      <c r="KTN49" s="85"/>
      <c r="KTO49" s="85"/>
      <c r="KTP49" s="85"/>
      <c r="KTQ49" s="85"/>
      <c r="KTR49" s="85"/>
      <c r="KTS49" s="85"/>
      <c r="KTT49" s="85"/>
      <c r="KTU49" s="85"/>
      <c r="KTV49" s="85"/>
      <c r="KTW49" s="85"/>
      <c r="KTX49" s="85"/>
      <c r="KTY49" s="85"/>
      <c r="KTZ49" s="85"/>
      <c r="KUA49" s="85"/>
      <c r="KUB49" s="85"/>
      <c r="KUC49" s="85"/>
      <c r="KUD49" s="85"/>
      <c r="KUE49" s="85"/>
      <c r="KUF49" s="85"/>
      <c r="KUG49" s="85"/>
      <c r="KUH49" s="85"/>
      <c r="KUI49" s="85"/>
      <c r="KUJ49" s="85"/>
      <c r="KUK49" s="85"/>
      <c r="KUL49" s="85"/>
      <c r="KUM49" s="85"/>
      <c r="KUN49" s="85"/>
      <c r="KUO49" s="85"/>
      <c r="KUP49" s="85"/>
      <c r="KUQ49" s="85"/>
      <c r="KUR49" s="85"/>
      <c r="KUS49" s="85"/>
      <c r="KUT49" s="85"/>
      <c r="KUU49" s="85"/>
      <c r="KUV49" s="85"/>
      <c r="KUW49" s="85"/>
      <c r="KUX49" s="85"/>
      <c r="KUY49" s="85"/>
      <c r="KUZ49" s="85"/>
      <c r="KVA49" s="85"/>
      <c r="KVB49" s="85"/>
      <c r="KVC49" s="85"/>
      <c r="KVD49" s="85"/>
      <c r="KVE49" s="85"/>
      <c r="KVF49" s="85"/>
      <c r="KVG49" s="85"/>
      <c r="KVH49" s="85"/>
      <c r="KVI49" s="85"/>
      <c r="KVJ49" s="85"/>
      <c r="KVK49" s="85"/>
      <c r="KVL49" s="85"/>
      <c r="KVM49" s="85"/>
      <c r="KVN49" s="85"/>
      <c r="KVO49" s="85"/>
      <c r="KVP49" s="85"/>
      <c r="KVQ49" s="85"/>
      <c r="KVR49" s="85"/>
      <c r="KVS49" s="85"/>
      <c r="KVT49" s="85"/>
      <c r="KVU49" s="85"/>
      <c r="KVV49" s="85"/>
      <c r="KVW49" s="85"/>
      <c r="KVX49" s="85"/>
      <c r="KVY49" s="85"/>
      <c r="KVZ49" s="85"/>
      <c r="KWA49" s="85"/>
      <c r="KWB49" s="85"/>
      <c r="KWC49" s="85"/>
      <c r="KWD49" s="85"/>
      <c r="KWE49" s="85"/>
      <c r="KWF49" s="85"/>
      <c r="KWG49" s="85"/>
      <c r="KWH49" s="85"/>
      <c r="KWI49" s="85"/>
      <c r="KWJ49" s="85"/>
      <c r="KWK49" s="85"/>
      <c r="KWL49" s="85"/>
      <c r="KWM49" s="85"/>
      <c r="KWN49" s="85"/>
      <c r="KWO49" s="85"/>
      <c r="KWP49" s="85"/>
      <c r="KWQ49" s="85"/>
      <c r="KWR49" s="85"/>
      <c r="KWS49" s="85"/>
      <c r="KWT49" s="85"/>
      <c r="KWU49" s="85"/>
      <c r="KWV49" s="85"/>
      <c r="KWW49" s="85"/>
      <c r="KWX49" s="85"/>
      <c r="KWY49" s="85"/>
      <c r="KWZ49" s="85"/>
      <c r="KXA49" s="85"/>
      <c r="KXB49" s="85"/>
      <c r="KXC49" s="85"/>
      <c r="KXD49" s="85"/>
      <c r="KXE49" s="85"/>
      <c r="KXF49" s="85"/>
      <c r="KXG49" s="85"/>
      <c r="KXH49" s="85"/>
      <c r="KXI49" s="85"/>
      <c r="KXJ49" s="85"/>
      <c r="KXK49" s="85"/>
      <c r="KXL49" s="85"/>
      <c r="KXM49" s="85"/>
      <c r="KXN49" s="85"/>
      <c r="KXO49" s="85"/>
      <c r="KXP49" s="85"/>
      <c r="KXQ49" s="85"/>
      <c r="KXR49" s="85"/>
      <c r="KXS49" s="85"/>
      <c r="KXT49" s="85"/>
      <c r="KXU49" s="85"/>
      <c r="KXV49" s="85"/>
      <c r="KXW49" s="85"/>
      <c r="KXX49" s="85"/>
      <c r="KXY49" s="85"/>
      <c r="KXZ49" s="85"/>
      <c r="KYA49" s="85"/>
      <c r="KYB49" s="85"/>
      <c r="KYC49" s="85"/>
      <c r="KYD49" s="85"/>
      <c r="KYE49" s="85"/>
      <c r="KYF49" s="85"/>
      <c r="KYG49" s="85"/>
      <c r="KYH49" s="85"/>
      <c r="KYI49" s="85"/>
      <c r="KYJ49" s="85"/>
      <c r="KYK49" s="85"/>
      <c r="KYL49" s="85"/>
      <c r="KYM49" s="85"/>
      <c r="KYN49" s="85"/>
      <c r="KYO49" s="85"/>
      <c r="KYP49" s="85"/>
      <c r="KYQ49" s="85"/>
      <c r="KYR49" s="85"/>
      <c r="KYS49" s="85"/>
      <c r="KYT49" s="85"/>
      <c r="KYU49" s="85"/>
      <c r="KYV49" s="85"/>
      <c r="KYW49" s="85"/>
      <c r="KYX49" s="85"/>
      <c r="KYY49" s="85"/>
      <c r="KYZ49" s="85"/>
      <c r="KZA49" s="85"/>
      <c r="KZB49" s="85"/>
      <c r="KZC49" s="85"/>
      <c r="KZD49" s="85"/>
      <c r="KZE49" s="85"/>
      <c r="KZF49" s="85"/>
      <c r="KZG49" s="85"/>
      <c r="KZH49" s="85"/>
      <c r="KZI49" s="85"/>
      <c r="KZJ49" s="85"/>
      <c r="KZK49" s="85"/>
      <c r="KZL49" s="85"/>
      <c r="KZM49" s="85"/>
      <c r="KZN49" s="85"/>
      <c r="KZO49" s="85"/>
      <c r="KZP49" s="85"/>
      <c r="KZQ49" s="85"/>
      <c r="KZR49" s="85"/>
      <c r="KZS49" s="85"/>
      <c r="KZT49" s="85"/>
      <c r="KZU49" s="85"/>
      <c r="KZV49" s="85"/>
      <c r="KZW49" s="85"/>
      <c r="KZX49" s="85"/>
      <c r="KZY49" s="85"/>
      <c r="KZZ49" s="85"/>
      <c r="LAA49" s="85"/>
      <c r="LAB49" s="85"/>
      <c r="LAC49" s="85"/>
      <c r="LAD49" s="85"/>
      <c r="LAE49" s="85"/>
      <c r="LAF49" s="85"/>
      <c r="LAG49" s="85"/>
      <c r="LAH49" s="85"/>
      <c r="LAI49" s="85"/>
      <c r="LAJ49" s="85"/>
      <c r="LAK49" s="85"/>
      <c r="LAL49" s="85"/>
      <c r="LAM49" s="85"/>
      <c r="LAN49" s="85"/>
      <c r="LAO49" s="85"/>
      <c r="LAP49" s="85"/>
      <c r="LAQ49" s="85"/>
      <c r="LAR49" s="85"/>
      <c r="LAS49" s="85"/>
      <c r="LAT49" s="85"/>
      <c r="LAU49" s="85"/>
      <c r="LAV49" s="85"/>
      <c r="LAW49" s="85"/>
      <c r="LAX49" s="85"/>
      <c r="LAY49" s="85"/>
      <c r="LAZ49" s="85"/>
      <c r="LBA49" s="85"/>
      <c r="LBB49" s="85"/>
      <c r="LBC49" s="85"/>
      <c r="LBD49" s="85"/>
      <c r="LBE49" s="85"/>
      <c r="LBF49" s="85"/>
      <c r="LBG49" s="85"/>
      <c r="LBH49" s="85"/>
      <c r="LBI49" s="85"/>
      <c r="LBJ49" s="85"/>
      <c r="LBK49" s="85"/>
      <c r="LBL49" s="85"/>
      <c r="LBM49" s="85"/>
      <c r="LBN49" s="85"/>
      <c r="LBO49" s="85"/>
      <c r="LBP49" s="85"/>
      <c r="LBQ49" s="85"/>
      <c r="LBR49" s="85"/>
      <c r="LBS49" s="85"/>
      <c r="LBT49" s="85"/>
      <c r="LBU49" s="85"/>
      <c r="LBV49" s="85"/>
      <c r="LBW49" s="85"/>
      <c r="LBX49" s="85"/>
      <c r="LBY49" s="85"/>
      <c r="LBZ49" s="85"/>
      <c r="LCA49" s="85"/>
      <c r="LCB49" s="85"/>
      <c r="LCC49" s="85"/>
      <c r="LCD49" s="85"/>
      <c r="LCE49" s="85"/>
      <c r="LCF49" s="85"/>
      <c r="LCG49" s="85"/>
      <c r="LCH49" s="85"/>
      <c r="LCI49" s="85"/>
      <c r="LCJ49" s="85"/>
      <c r="LCK49" s="85"/>
      <c r="LCL49" s="85"/>
      <c r="LCM49" s="85"/>
      <c r="LCN49" s="85"/>
      <c r="LCO49" s="85"/>
      <c r="LCP49" s="85"/>
      <c r="LCQ49" s="85"/>
      <c r="LCR49" s="85"/>
      <c r="LCS49" s="85"/>
      <c r="LCT49" s="85"/>
      <c r="LCU49" s="85"/>
      <c r="LCV49" s="85"/>
      <c r="LCW49" s="85"/>
      <c r="LCX49" s="85"/>
      <c r="LCY49" s="85"/>
      <c r="LCZ49" s="85"/>
      <c r="LDA49" s="85"/>
      <c r="LDB49" s="85"/>
      <c r="LDC49" s="85"/>
      <c r="LDD49" s="85"/>
      <c r="LDE49" s="85"/>
      <c r="LDF49" s="85"/>
      <c r="LDG49" s="85"/>
      <c r="LDH49" s="85"/>
      <c r="LDI49" s="85"/>
      <c r="LDJ49" s="85"/>
      <c r="LDK49" s="85"/>
      <c r="LDL49" s="85"/>
      <c r="LDM49" s="85"/>
      <c r="LDN49" s="85"/>
      <c r="LDO49" s="85"/>
      <c r="LDP49" s="85"/>
      <c r="LDQ49" s="85"/>
      <c r="LDR49" s="85"/>
      <c r="LDS49" s="85"/>
      <c r="LDT49" s="85"/>
      <c r="LDU49" s="85"/>
      <c r="LDV49" s="85"/>
      <c r="LDW49" s="85"/>
      <c r="LDX49" s="85"/>
      <c r="LDY49" s="85"/>
      <c r="LDZ49" s="85"/>
      <c r="LEA49" s="85"/>
      <c r="LEB49" s="85"/>
      <c r="LEC49" s="85"/>
      <c r="LED49" s="85"/>
      <c r="LEE49" s="85"/>
      <c r="LEF49" s="85"/>
      <c r="LEG49" s="85"/>
      <c r="LEH49" s="85"/>
      <c r="LEI49" s="85"/>
      <c r="LEJ49" s="85"/>
      <c r="LEK49" s="85"/>
      <c r="LEL49" s="85"/>
      <c r="LEM49" s="85"/>
      <c r="LEN49" s="85"/>
      <c r="LEO49" s="85"/>
      <c r="LEP49" s="85"/>
      <c r="LEQ49" s="85"/>
      <c r="LER49" s="85"/>
      <c r="LES49" s="85"/>
      <c r="LET49" s="85"/>
      <c r="LEU49" s="85"/>
      <c r="LEV49" s="85"/>
      <c r="LEW49" s="85"/>
      <c r="LEX49" s="85"/>
      <c r="LEY49" s="85"/>
      <c r="LEZ49" s="85"/>
      <c r="LFA49" s="85"/>
      <c r="LFB49" s="85"/>
      <c r="LFC49" s="85"/>
      <c r="LFD49" s="85"/>
      <c r="LFE49" s="85"/>
      <c r="LFF49" s="85"/>
      <c r="LFG49" s="85"/>
      <c r="LFH49" s="85"/>
      <c r="LFI49" s="85"/>
      <c r="LFJ49" s="85"/>
      <c r="LFK49" s="85"/>
      <c r="LFL49" s="85"/>
      <c r="LFM49" s="85"/>
      <c r="LFN49" s="85"/>
      <c r="LFO49" s="85"/>
      <c r="LFP49" s="85"/>
      <c r="LFQ49" s="85"/>
      <c r="LFR49" s="85"/>
      <c r="LFS49" s="85"/>
      <c r="LFT49" s="85"/>
      <c r="LFU49" s="85"/>
      <c r="LFV49" s="85"/>
      <c r="LFW49" s="85"/>
      <c r="LFX49" s="85"/>
      <c r="LFY49" s="85"/>
      <c r="LFZ49" s="85"/>
      <c r="LGA49" s="85"/>
      <c r="LGB49" s="85"/>
      <c r="LGC49" s="85"/>
      <c r="LGD49" s="85"/>
      <c r="LGE49" s="85"/>
      <c r="LGF49" s="85"/>
      <c r="LGG49" s="85"/>
      <c r="LGH49" s="85"/>
      <c r="LGI49" s="85"/>
      <c r="LGJ49" s="85"/>
      <c r="LGK49" s="85"/>
      <c r="LGL49" s="85"/>
      <c r="LGM49" s="85"/>
      <c r="LGN49" s="85"/>
      <c r="LGO49" s="85"/>
      <c r="LGP49" s="85"/>
      <c r="LGQ49" s="85"/>
      <c r="LGR49" s="85"/>
      <c r="LGS49" s="85"/>
      <c r="LGT49" s="85"/>
      <c r="LGU49" s="85"/>
      <c r="LGV49" s="85"/>
      <c r="LGW49" s="85"/>
      <c r="LGX49" s="85"/>
      <c r="LGY49" s="85"/>
      <c r="LGZ49" s="85"/>
      <c r="LHA49" s="85"/>
      <c r="LHB49" s="85"/>
      <c r="LHC49" s="85"/>
      <c r="LHD49" s="85"/>
      <c r="LHE49" s="85"/>
      <c r="LHF49" s="85"/>
      <c r="LHG49" s="85"/>
      <c r="LHH49" s="85"/>
      <c r="LHI49" s="85"/>
      <c r="LHJ49" s="85"/>
      <c r="LHK49" s="85"/>
      <c r="LHL49" s="85"/>
      <c r="LHM49" s="85"/>
      <c r="LHN49" s="85"/>
      <c r="LHO49" s="85"/>
      <c r="LHP49" s="85"/>
      <c r="LHQ49" s="85"/>
      <c r="LHR49" s="85"/>
      <c r="LHS49" s="85"/>
      <c r="LHT49" s="85"/>
      <c r="LHU49" s="85"/>
      <c r="LHV49" s="85"/>
      <c r="LHW49" s="85"/>
      <c r="LHX49" s="85"/>
      <c r="LHY49" s="85"/>
      <c r="LHZ49" s="85"/>
      <c r="LIA49" s="85"/>
      <c r="LIB49" s="85"/>
      <c r="LIC49" s="85"/>
      <c r="LID49" s="85"/>
      <c r="LIE49" s="85"/>
      <c r="LIF49" s="85"/>
      <c r="LIG49" s="85"/>
      <c r="LIH49" s="85"/>
      <c r="LII49" s="85"/>
      <c r="LIJ49" s="85"/>
      <c r="LIK49" s="85"/>
      <c r="LIL49" s="85"/>
      <c r="LIM49" s="85"/>
      <c r="LIN49" s="85"/>
      <c r="LIO49" s="85"/>
      <c r="LIP49" s="85"/>
      <c r="LIQ49" s="85"/>
      <c r="LIR49" s="85"/>
      <c r="LIS49" s="85"/>
      <c r="LIT49" s="85"/>
      <c r="LIU49" s="85"/>
      <c r="LIV49" s="85"/>
      <c r="LIW49" s="85"/>
      <c r="LIX49" s="85"/>
      <c r="LIY49" s="85"/>
      <c r="LIZ49" s="85"/>
      <c r="LJA49" s="85"/>
      <c r="LJB49" s="85"/>
      <c r="LJC49" s="85"/>
      <c r="LJD49" s="85"/>
      <c r="LJE49" s="85"/>
      <c r="LJF49" s="85"/>
      <c r="LJG49" s="85"/>
      <c r="LJH49" s="85"/>
      <c r="LJI49" s="85"/>
      <c r="LJJ49" s="85"/>
      <c r="LJK49" s="85"/>
      <c r="LJL49" s="85"/>
      <c r="LJM49" s="85"/>
      <c r="LJN49" s="85"/>
      <c r="LJO49" s="85"/>
      <c r="LJP49" s="85"/>
      <c r="LJQ49" s="85"/>
      <c r="LJR49" s="85"/>
      <c r="LJS49" s="85"/>
      <c r="LJT49" s="85"/>
      <c r="LJU49" s="85"/>
      <c r="LJV49" s="85"/>
      <c r="LJW49" s="85"/>
      <c r="LJX49" s="85"/>
      <c r="LJY49" s="85"/>
      <c r="LJZ49" s="85"/>
      <c r="LKA49" s="85"/>
      <c r="LKB49" s="85"/>
      <c r="LKC49" s="85"/>
      <c r="LKD49" s="85"/>
      <c r="LKE49" s="85"/>
      <c r="LKF49" s="85"/>
      <c r="LKG49" s="85"/>
      <c r="LKH49" s="85"/>
      <c r="LKI49" s="85"/>
      <c r="LKJ49" s="85"/>
      <c r="LKK49" s="85"/>
      <c r="LKL49" s="85"/>
      <c r="LKM49" s="85"/>
      <c r="LKN49" s="85"/>
      <c r="LKO49" s="85"/>
      <c r="LKP49" s="85"/>
      <c r="LKQ49" s="85"/>
      <c r="LKR49" s="85"/>
      <c r="LKS49" s="85"/>
      <c r="LKT49" s="85"/>
      <c r="LKU49" s="85"/>
      <c r="LKV49" s="85"/>
      <c r="LKW49" s="85"/>
      <c r="LKX49" s="85"/>
      <c r="LKY49" s="85"/>
      <c r="LKZ49" s="85"/>
      <c r="LLA49" s="85"/>
      <c r="LLB49" s="85"/>
      <c r="LLC49" s="85"/>
      <c r="LLD49" s="85"/>
      <c r="LLE49" s="85"/>
      <c r="LLF49" s="85"/>
      <c r="LLG49" s="85"/>
      <c r="LLH49" s="85"/>
      <c r="LLI49" s="85"/>
      <c r="LLJ49" s="85"/>
      <c r="LLK49" s="85"/>
      <c r="LLL49" s="85"/>
      <c r="LLM49" s="85"/>
      <c r="LLN49" s="85"/>
      <c r="LLO49" s="85"/>
      <c r="LLP49" s="85"/>
      <c r="LLQ49" s="85"/>
      <c r="LLR49" s="85"/>
      <c r="LLS49" s="85"/>
      <c r="LLT49" s="85"/>
      <c r="LLU49" s="85"/>
      <c r="LLV49" s="85"/>
      <c r="LLW49" s="85"/>
      <c r="LLX49" s="85"/>
      <c r="LLY49" s="85"/>
      <c r="LLZ49" s="85"/>
      <c r="LMA49" s="85"/>
      <c r="LMB49" s="85"/>
      <c r="LMC49" s="85"/>
      <c r="LMD49" s="85"/>
      <c r="LME49" s="85"/>
      <c r="LMF49" s="85"/>
      <c r="LMG49" s="85"/>
      <c r="LMH49" s="85"/>
      <c r="LMI49" s="85"/>
      <c r="LMJ49" s="85"/>
      <c r="LMK49" s="85"/>
      <c r="LML49" s="85"/>
      <c r="LMM49" s="85"/>
      <c r="LMN49" s="85"/>
      <c r="LMO49" s="85"/>
      <c r="LMP49" s="85"/>
      <c r="LMQ49" s="85"/>
      <c r="LMR49" s="85"/>
      <c r="LMS49" s="85"/>
      <c r="LMT49" s="85"/>
      <c r="LMU49" s="85"/>
      <c r="LMV49" s="85"/>
      <c r="LMW49" s="85"/>
      <c r="LMX49" s="85"/>
      <c r="LMY49" s="85"/>
      <c r="LMZ49" s="85"/>
      <c r="LNA49" s="85"/>
      <c r="LNB49" s="85"/>
      <c r="LNC49" s="85"/>
      <c r="LND49" s="85"/>
      <c r="LNE49" s="85"/>
      <c r="LNF49" s="85"/>
      <c r="LNG49" s="85"/>
      <c r="LNH49" s="85"/>
      <c r="LNI49" s="85"/>
      <c r="LNJ49" s="85"/>
      <c r="LNK49" s="85"/>
      <c r="LNL49" s="85"/>
      <c r="LNM49" s="85"/>
      <c r="LNN49" s="85"/>
      <c r="LNO49" s="85"/>
      <c r="LNP49" s="85"/>
      <c r="LNQ49" s="85"/>
      <c r="LNR49" s="85"/>
      <c r="LNS49" s="85"/>
      <c r="LNT49" s="85"/>
      <c r="LNU49" s="85"/>
      <c r="LNV49" s="85"/>
      <c r="LNW49" s="85"/>
      <c r="LNX49" s="85"/>
      <c r="LNY49" s="85"/>
      <c r="LNZ49" s="85"/>
      <c r="LOA49" s="85"/>
      <c r="LOB49" s="85"/>
      <c r="LOC49" s="85"/>
      <c r="LOD49" s="85"/>
      <c r="LOE49" s="85"/>
      <c r="LOF49" s="85"/>
      <c r="LOG49" s="85"/>
      <c r="LOH49" s="85"/>
      <c r="LOI49" s="85"/>
      <c r="LOJ49" s="85"/>
      <c r="LOK49" s="85"/>
      <c r="LOL49" s="85"/>
      <c r="LOM49" s="85"/>
      <c r="LON49" s="85"/>
      <c r="LOO49" s="85"/>
      <c r="LOP49" s="85"/>
      <c r="LOQ49" s="85"/>
      <c r="LOR49" s="85"/>
      <c r="LOS49" s="85"/>
      <c r="LOT49" s="85"/>
      <c r="LOU49" s="85"/>
      <c r="LOV49" s="85"/>
      <c r="LOW49" s="85"/>
      <c r="LOX49" s="85"/>
      <c r="LOY49" s="85"/>
      <c r="LOZ49" s="85"/>
      <c r="LPA49" s="85"/>
      <c r="LPB49" s="85"/>
      <c r="LPC49" s="85"/>
      <c r="LPD49" s="85"/>
      <c r="LPE49" s="85"/>
      <c r="LPF49" s="85"/>
      <c r="LPG49" s="85"/>
      <c r="LPH49" s="85"/>
      <c r="LPI49" s="85"/>
      <c r="LPJ49" s="85"/>
      <c r="LPK49" s="85"/>
      <c r="LPL49" s="85"/>
      <c r="LPM49" s="85"/>
      <c r="LPN49" s="85"/>
      <c r="LPO49" s="85"/>
      <c r="LPP49" s="85"/>
      <c r="LPQ49" s="85"/>
      <c r="LPR49" s="85"/>
      <c r="LPS49" s="85"/>
      <c r="LPT49" s="85"/>
      <c r="LPU49" s="85"/>
      <c r="LPV49" s="85"/>
      <c r="LPW49" s="85"/>
      <c r="LPX49" s="85"/>
      <c r="LPY49" s="85"/>
      <c r="LPZ49" s="85"/>
      <c r="LQA49" s="85"/>
      <c r="LQB49" s="85"/>
      <c r="LQC49" s="85"/>
      <c r="LQD49" s="85"/>
      <c r="LQE49" s="85"/>
      <c r="LQF49" s="85"/>
      <c r="LQG49" s="85"/>
      <c r="LQH49" s="85"/>
      <c r="LQI49" s="85"/>
      <c r="LQJ49" s="85"/>
      <c r="LQK49" s="85"/>
      <c r="LQL49" s="85"/>
      <c r="LQM49" s="85"/>
      <c r="LQN49" s="85"/>
      <c r="LQO49" s="85"/>
      <c r="LQP49" s="85"/>
      <c r="LQQ49" s="85"/>
      <c r="LQR49" s="85"/>
      <c r="LQS49" s="85"/>
      <c r="LQT49" s="85"/>
      <c r="LQU49" s="85"/>
      <c r="LQV49" s="85"/>
      <c r="LQW49" s="85"/>
      <c r="LQX49" s="85"/>
      <c r="LQY49" s="85"/>
      <c r="LQZ49" s="85"/>
      <c r="LRA49" s="85"/>
      <c r="LRB49" s="85"/>
      <c r="LRC49" s="85"/>
      <c r="LRD49" s="85"/>
      <c r="LRE49" s="85"/>
      <c r="LRF49" s="85"/>
      <c r="LRG49" s="85"/>
      <c r="LRH49" s="85"/>
      <c r="LRI49" s="85"/>
      <c r="LRJ49" s="85"/>
      <c r="LRK49" s="85"/>
      <c r="LRL49" s="85"/>
      <c r="LRM49" s="85"/>
      <c r="LRN49" s="85"/>
      <c r="LRO49" s="85"/>
      <c r="LRP49" s="85"/>
      <c r="LRQ49" s="85"/>
      <c r="LRR49" s="85"/>
      <c r="LRS49" s="85"/>
      <c r="LRT49" s="85"/>
      <c r="LRU49" s="85"/>
      <c r="LRV49" s="85"/>
      <c r="LRW49" s="85"/>
      <c r="LRX49" s="85"/>
      <c r="LRY49" s="85"/>
      <c r="LRZ49" s="85"/>
      <c r="LSA49" s="85"/>
      <c r="LSB49" s="85"/>
      <c r="LSC49" s="85"/>
      <c r="LSD49" s="85"/>
      <c r="LSE49" s="85"/>
      <c r="LSF49" s="85"/>
      <c r="LSG49" s="85"/>
      <c r="LSH49" s="85"/>
      <c r="LSI49" s="85"/>
      <c r="LSJ49" s="85"/>
      <c r="LSK49" s="85"/>
      <c r="LSL49" s="85"/>
      <c r="LSM49" s="85"/>
      <c r="LSN49" s="85"/>
      <c r="LSO49" s="85"/>
      <c r="LSP49" s="85"/>
      <c r="LSQ49" s="85"/>
      <c r="LSR49" s="85"/>
      <c r="LSS49" s="85"/>
      <c r="LST49" s="85"/>
      <c r="LSU49" s="85"/>
      <c r="LSV49" s="85"/>
      <c r="LSW49" s="85"/>
      <c r="LSX49" s="85"/>
      <c r="LSY49" s="85"/>
      <c r="LSZ49" s="85"/>
      <c r="LTA49" s="85"/>
      <c r="LTB49" s="85"/>
      <c r="LTC49" s="85"/>
      <c r="LTD49" s="85"/>
      <c r="LTE49" s="85"/>
      <c r="LTF49" s="85"/>
      <c r="LTG49" s="85"/>
      <c r="LTH49" s="85"/>
      <c r="LTI49" s="85"/>
      <c r="LTJ49" s="85"/>
      <c r="LTK49" s="85"/>
      <c r="LTL49" s="85"/>
      <c r="LTM49" s="85"/>
      <c r="LTN49" s="85"/>
      <c r="LTO49" s="85"/>
      <c r="LTP49" s="85"/>
      <c r="LTQ49" s="85"/>
      <c r="LTR49" s="85"/>
      <c r="LTS49" s="85"/>
      <c r="LTT49" s="85"/>
      <c r="LTU49" s="85"/>
      <c r="LTV49" s="85"/>
      <c r="LTW49" s="85"/>
      <c r="LTX49" s="85"/>
      <c r="LTY49" s="85"/>
      <c r="LTZ49" s="85"/>
      <c r="LUA49" s="85"/>
      <c r="LUB49" s="85"/>
      <c r="LUC49" s="85"/>
      <c r="LUD49" s="85"/>
      <c r="LUE49" s="85"/>
      <c r="LUF49" s="85"/>
      <c r="LUG49" s="85"/>
      <c r="LUH49" s="85"/>
      <c r="LUI49" s="85"/>
      <c r="LUJ49" s="85"/>
      <c r="LUK49" s="85"/>
      <c r="LUL49" s="85"/>
      <c r="LUM49" s="85"/>
      <c r="LUN49" s="85"/>
      <c r="LUO49" s="85"/>
      <c r="LUP49" s="85"/>
      <c r="LUQ49" s="85"/>
      <c r="LUR49" s="85"/>
      <c r="LUS49" s="85"/>
      <c r="LUT49" s="85"/>
      <c r="LUU49" s="85"/>
      <c r="LUV49" s="85"/>
      <c r="LUW49" s="85"/>
      <c r="LUX49" s="85"/>
      <c r="LUY49" s="85"/>
      <c r="LUZ49" s="85"/>
      <c r="LVA49" s="85"/>
      <c r="LVB49" s="85"/>
      <c r="LVC49" s="85"/>
      <c r="LVD49" s="85"/>
      <c r="LVE49" s="85"/>
      <c r="LVF49" s="85"/>
      <c r="LVG49" s="85"/>
      <c r="LVH49" s="85"/>
      <c r="LVI49" s="85"/>
      <c r="LVJ49" s="85"/>
      <c r="LVK49" s="85"/>
      <c r="LVL49" s="85"/>
      <c r="LVM49" s="85"/>
      <c r="LVN49" s="85"/>
      <c r="LVO49" s="85"/>
      <c r="LVP49" s="85"/>
      <c r="LVQ49" s="85"/>
      <c r="LVR49" s="85"/>
      <c r="LVS49" s="85"/>
      <c r="LVT49" s="85"/>
      <c r="LVU49" s="85"/>
      <c r="LVV49" s="85"/>
      <c r="LVW49" s="85"/>
      <c r="LVX49" s="85"/>
      <c r="LVY49" s="85"/>
      <c r="LVZ49" s="85"/>
      <c r="LWA49" s="85"/>
      <c r="LWB49" s="85"/>
      <c r="LWC49" s="85"/>
      <c r="LWD49" s="85"/>
      <c r="LWE49" s="85"/>
      <c r="LWF49" s="85"/>
      <c r="LWG49" s="85"/>
      <c r="LWH49" s="85"/>
      <c r="LWI49" s="85"/>
      <c r="LWJ49" s="85"/>
      <c r="LWK49" s="85"/>
      <c r="LWL49" s="85"/>
      <c r="LWM49" s="85"/>
      <c r="LWN49" s="85"/>
      <c r="LWO49" s="85"/>
      <c r="LWP49" s="85"/>
      <c r="LWQ49" s="85"/>
      <c r="LWR49" s="85"/>
      <c r="LWS49" s="85"/>
      <c r="LWT49" s="85"/>
      <c r="LWU49" s="85"/>
      <c r="LWV49" s="85"/>
      <c r="LWW49" s="85"/>
      <c r="LWX49" s="85"/>
      <c r="LWY49" s="85"/>
      <c r="LWZ49" s="85"/>
      <c r="LXA49" s="85"/>
      <c r="LXB49" s="85"/>
      <c r="LXC49" s="85"/>
      <c r="LXD49" s="85"/>
      <c r="LXE49" s="85"/>
      <c r="LXF49" s="85"/>
      <c r="LXG49" s="85"/>
      <c r="LXH49" s="85"/>
      <c r="LXI49" s="85"/>
      <c r="LXJ49" s="85"/>
      <c r="LXK49" s="85"/>
      <c r="LXL49" s="85"/>
      <c r="LXM49" s="85"/>
      <c r="LXN49" s="85"/>
      <c r="LXO49" s="85"/>
      <c r="LXP49" s="85"/>
      <c r="LXQ49" s="85"/>
      <c r="LXR49" s="85"/>
      <c r="LXS49" s="85"/>
      <c r="LXT49" s="85"/>
      <c r="LXU49" s="85"/>
      <c r="LXV49" s="85"/>
      <c r="LXW49" s="85"/>
      <c r="LXX49" s="85"/>
      <c r="LXY49" s="85"/>
      <c r="LXZ49" s="85"/>
      <c r="LYA49" s="85"/>
      <c r="LYB49" s="85"/>
      <c r="LYC49" s="85"/>
      <c r="LYD49" s="85"/>
      <c r="LYE49" s="85"/>
      <c r="LYF49" s="85"/>
      <c r="LYG49" s="85"/>
      <c r="LYH49" s="85"/>
      <c r="LYI49" s="85"/>
      <c r="LYJ49" s="85"/>
      <c r="LYK49" s="85"/>
      <c r="LYL49" s="85"/>
      <c r="LYM49" s="85"/>
      <c r="LYN49" s="85"/>
      <c r="LYO49" s="85"/>
      <c r="LYP49" s="85"/>
      <c r="LYQ49" s="85"/>
      <c r="LYR49" s="85"/>
      <c r="LYS49" s="85"/>
      <c r="LYT49" s="85"/>
      <c r="LYU49" s="85"/>
      <c r="LYV49" s="85"/>
      <c r="LYW49" s="85"/>
      <c r="LYX49" s="85"/>
      <c r="LYY49" s="85"/>
      <c r="LYZ49" s="85"/>
      <c r="LZA49" s="85"/>
      <c r="LZB49" s="85"/>
      <c r="LZC49" s="85"/>
      <c r="LZD49" s="85"/>
      <c r="LZE49" s="85"/>
      <c r="LZF49" s="85"/>
      <c r="LZG49" s="85"/>
      <c r="LZH49" s="85"/>
      <c r="LZI49" s="85"/>
      <c r="LZJ49" s="85"/>
      <c r="LZK49" s="85"/>
      <c r="LZL49" s="85"/>
      <c r="LZM49" s="85"/>
      <c r="LZN49" s="85"/>
      <c r="LZO49" s="85"/>
      <c r="LZP49" s="85"/>
      <c r="LZQ49" s="85"/>
      <c r="LZR49" s="85"/>
      <c r="LZS49" s="85"/>
      <c r="LZT49" s="85"/>
      <c r="LZU49" s="85"/>
      <c r="LZV49" s="85"/>
      <c r="LZW49" s="85"/>
      <c r="LZX49" s="85"/>
      <c r="LZY49" s="85"/>
      <c r="LZZ49" s="85"/>
      <c r="MAA49" s="85"/>
      <c r="MAB49" s="85"/>
      <c r="MAC49" s="85"/>
      <c r="MAD49" s="85"/>
      <c r="MAE49" s="85"/>
      <c r="MAF49" s="85"/>
      <c r="MAG49" s="85"/>
      <c r="MAH49" s="85"/>
      <c r="MAI49" s="85"/>
      <c r="MAJ49" s="85"/>
      <c r="MAK49" s="85"/>
      <c r="MAL49" s="85"/>
      <c r="MAM49" s="85"/>
      <c r="MAN49" s="85"/>
      <c r="MAO49" s="85"/>
      <c r="MAP49" s="85"/>
      <c r="MAQ49" s="85"/>
      <c r="MAR49" s="85"/>
      <c r="MAS49" s="85"/>
      <c r="MAT49" s="85"/>
      <c r="MAU49" s="85"/>
      <c r="MAV49" s="85"/>
      <c r="MAW49" s="85"/>
      <c r="MAX49" s="85"/>
      <c r="MAY49" s="85"/>
      <c r="MAZ49" s="85"/>
      <c r="MBA49" s="85"/>
      <c r="MBB49" s="85"/>
      <c r="MBC49" s="85"/>
      <c r="MBD49" s="85"/>
      <c r="MBE49" s="85"/>
      <c r="MBF49" s="85"/>
      <c r="MBG49" s="85"/>
      <c r="MBH49" s="85"/>
      <c r="MBI49" s="85"/>
      <c r="MBJ49" s="85"/>
      <c r="MBK49" s="85"/>
      <c r="MBL49" s="85"/>
      <c r="MBM49" s="85"/>
      <c r="MBN49" s="85"/>
      <c r="MBO49" s="85"/>
      <c r="MBP49" s="85"/>
      <c r="MBQ49" s="85"/>
      <c r="MBR49" s="85"/>
      <c r="MBS49" s="85"/>
      <c r="MBT49" s="85"/>
      <c r="MBU49" s="85"/>
      <c r="MBV49" s="85"/>
      <c r="MBW49" s="85"/>
      <c r="MBX49" s="85"/>
      <c r="MBY49" s="85"/>
      <c r="MBZ49" s="85"/>
      <c r="MCA49" s="85"/>
      <c r="MCB49" s="85"/>
      <c r="MCC49" s="85"/>
      <c r="MCD49" s="85"/>
      <c r="MCE49" s="85"/>
      <c r="MCF49" s="85"/>
      <c r="MCG49" s="85"/>
      <c r="MCH49" s="85"/>
      <c r="MCI49" s="85"/>
      <c r="MCJ49" s="85"/>
      <c r="MCK49" s="85"/>
      <c r="MCL49" s="85"/>
      <c r="MCM49" s="85"/>
      <c r="MCN49" s="85"/>
      <c r="MCO49" s="85"/>
      <c r="MCP49" s="85"/>
      <c r="MCQ49" s="85"/>
      <c r="MCR49" s="85"/>
      <c r="MCS49" s="85"/>
      <c r="MCT49" s="85"/>
      <c r="MCU49" s="85"/>
      <c r="MCV49" s="85"/>
      <c r="MCW49" s="85"/>
      <c r="MCX49" s="85"/>
      <c r="MCY49" s="85"/>
      <c r="MCZ49" s="85"/>
      <c r="MDA49" s="85"/>
      <c r="MDB49" s="85"/>
      <c r="MDC49" s="85"/>
      <c r="MDD49" s="85"/>
      <c r="MDE49" s="85"/>
      <c r="MDF49" s="85"/>
      <c r="MDG49" s="85"/>
      <c r="MDH49" s="85"/>
      <c r="MDI49" s="85"/>
      <c r="MDJ49" s="85"/>
      <c r="MDK49" s="85"/>
      <c r="MDL49" s="85"/>
      <c r="MDM49" s="85"/>
      <c r="MDN49" s="85"/>
      <c r="MDO49" s="85"/>
      <c r="MDP49" s="85"/>
      <c r="MDQ49" s="85"/>
      <c r="MDR49" s="85"/>
      <c r="MDS49" s="85"/>
      <c r="MDT49" s="85"/>
      <c r="MDU49" s="85"/>
      <c r="MDV49" s="85"/>
      <c r="MDW49" s="85"/>
      <c r="MDX49" s="85"/>
      <c r="MDY49" s="85"/>
      <c r="MDZ49" s="85"/>
      <c r="MEA49" s="85"/>
      <c r="MEB49" s="85"/>
      <c r="MEC49" s="85"/>
      <c r="MED49" s="85"/>
      <c r="MEE49" s="85"/>
      <c r="MEF49" s="85"/>
      <c r="MEG49" s="85"/>
      <c r="MEH49" s="85"/>
      <c r="MEI49" s="85"/>
      <c r="MEJ49" s="85"/>
      <c r="MEK49" s="85"/>
      <c r="MEL49" s="85"/>
      <c r="MEM49" s="85"/>
      <c r="MEN49" s="85"/>
      <c r="MEO49" s="85"/>
      <c r="MEP49" s="85"/>
      <c r="MEQ49" s="85"/>
      <c r="MER49" s="85"/>
      <c r="MES49" s="85"/>
      <c r="MET49" s="85"/>
      <c r="MEU49" s="85"/>
      <c r="MEV49" s="85"/>
      <c r="MEW49" s="85"/>
      <c r="MEX49" s="85"/>
      <c r="MEY49" s="85"/>
      <c r="MEZ49" s="85"/>
      <c r="MFA49" s="85"/>
      <c r="MFB49" s="85"/>
      <c r="MFC49" s="85"/>
      <c r="MFD49" s="85"/>
      <c r="MFE49" s="85"/>
      <c r="MFF49" s="85"/>
      <c r="MFG49" s="85"/>
      <c r="MFH49" s="85"/>
      <c r="MFI49" s="85"/>
      <c r="MFJ49" s="85"/>
      <c r="MFK49" s="85"/>
      <c r="MFL49" s="85"/>
      <c r="MFM49" s="85"/>
      <c r="MFN49" s="85"/>
      <c r="MFO49" s="85"/>
      <c r="MFP49" s="85"/>
      <c r="MFQ49" s="85"/>
      <c r="MFR49" s="85"/>
      <c r="MFS49" s="85"/>
      <c r="MFT49" s="85"/>
      <c r="MFU49" s="85"/>
      <c r="MFV49" s="85"/>
      <c r="MFW49" s="85"/>
      <c r="MFX49" s="85"/>
      <c r="MFY49" s="85"/>
      <c r="MFZ49" s="85"/>
      <c r="MGA49" s="85"/>
      <c r="MGB49" s="85"/>
      <c r="MGC49" s="85"/>
      <c r="MGD49" s="85"/>
      <c r="MGE49" s="85"/>
      <c r="MGF49" s="85"/>
      <c r="MGG49" s="85"/>
      <c r="MGH49" s="85"/>
      <c r="MGI49" s="85"/>
      <c r="MGJ49" s="85"/>
      <c r="MGK49" s="85"/>
      <c r="MGL49" s="85"/>
      <c r="MGM49" s="85"/>
      <c r="MGN49" s="85"/>
      <c r="MGO49" s="85"/>
      <c r="MGP49" s="85"/>
      <c r="MGQ49" s="85"/>
      <c r="MGR49" s="85"/>
      <c r="MGS49" s="85"/>
      <c r="MGT49" s="85"/>
      <c r="MGU49" s="85"/>
      <c r="MGV49" s="85"/>
      <c r="MGW49" s="85"/>
      <c r="MGX49" s="85"/>
      <c r="MGY49" s="85"/>
      <c r="MGZ49" s="85"/>
      <c r="MHA49" s="85"/>
      <c r="MHB49" s="85"/>
      <c r="MHC49" s="85"/>
      <c r="MHD49" s="85"/>
      <c r="MHE49" s="85"/>
      <c r="MHF49" s="85"/>
      <c r="MHG49" s="85"/>
      <c r="MHH49" s="85"/>
      <c r="MHI49" s="85"/>
      <c r="MHJ49" s="85"/>
      <c r="MHK49" s="85"/>
      <c r="MHL49" s="85"/>
      <c r="MHM49" s="85"/>
      <c r="MHN49" s="85"/>
      <c r="MHO49" s="85"/>
      <c r="MHP49" s="85"/>
      <c r="MHQ49" s="85"/>
      <c r="MHR49" s="85"/>
      <c r="MHS49" s="85"/>
      <c r="MHT49" s="85"/>
      <c r="MHU49" s="85"/>
      <c r="MHV49" s="85"/>
      <c r="MHW49" s="85"/>
      <c r="MHX49" s="85"/>
      <c r="MHY49" s="85"/>
      <c r="MHZ49" s="85"/>
      <c r="MIA49" s="85"/>
      <c r="MIB49" s="85"/>
      <c r="MIC49" s="85"/>
      <c r="MID49" s="85"/>
      <c r="MIE49" s="85"/>
      <c r="MIF49" s="85"/>
      <c r="MIG49" s="85"/>
      <c r="MIH49" s="85"/>
      <c r="MII49" s="85"/>
      <c r="MIJ49" s="85"/>
      <c r="MIK49" s="85"/>
      <c r="MIL49" s="85"/>
      <c r="MIM49" s="85"/>
      <c r="MIN49" s="85"/>
      <c r="MIO49" s="85"/>
      <c r="MIP49" s="85"/>
      <c r="MIQ49" s="85"/>
      <c r="MIR49" s="85"/>
      <c r="MIS49" s="85"/>
      <c r="MIT49" s="85"/>
      <c r="MIU49" s="85"/>
      <c r="MIV49" s="85"/>
      <c r="MIW49" s="85"/>
      <c r="MIX49" s="85"/>
      <c r="MIY49" s="85"/>
      <c r="MIZ49" s="85"/>
      <c r="MJA49" s="85"/>
      <c r="MJB49" s="85"/>
      <c r="MJC49" s="85"/>
      <c r="MJD49" s="85"/>
      <c r="MJE49" s="85"/>
      <c r="MJF49" s="85"/>
      <c r="MJG49" s="85"/>
      <c r="MJH49" s="85"/>
      <c r="MJI49" s="85"/>
      <c r="MJJ49" s="85"/>
      <c r="MJK49" s="85"/>
      <c r="MJL49" s="85"/>
      <c r="MJM49" s="85"/>
      <c r="MJN49" s="85"/>
      <c r="MJO49" s="85"/>
      <c r="MJP49" s="85"/>
      <c r="MJQ49" s="85"/>
      <c r="MJR49" s="85"/>
      <c r="MJS49" s="85"/>
      <c r="MJT49" s="85"/>
      <c r="MJU49" s="85"/>
      <c r="MJV49" s="85"/>
      <c r="MJW49" s="85"/>
      <c r="MJX49" s="85"/>
      <c r="MJY49" s="85"/>
      <c r="MJZ49" s="85"/>
      <c r="MKA49" s="85"/>
      <c r="MKB49" s="85"/>
      <c r="MKC49" s="85"/>
      <c r="MKD49" s="85"/>
      <c r="MKE49" s="85"/>
      <c r="MKF49" s="85"/>
      <c r="MKG49" s="85"/>
      <c r="MKH49" s="85"/>
      <c r="MKI49" s="85"/>
      <c r="MKJ49" s="85"/>
      <c r="MKK49" s="85"/>
      <c r="MKL49" s="85"/>
      <c r="MKM49" s="85"/>
      <c r="MKN49" s="85"/>
      <c r="MKO49" s="85"/>
      <c r="MKP49" s="85"/>
      <c r="MKQ49" s="85"/>
      <c r="MKR49" s="85"/>
      <c r="MKS49" s="85"/>
      <c r="MKT49" s="85"/>
      <c r="MKU49" s="85"/>
      <c r="MKV49" s="85"/>
      <c r="MKW49" s="85"/>
      <c r="MKX49" s="85"/>
      <c r="MKY49" s="85"/>
      <c r="MKZ49" s="85"/>
      <c r="MLA49" s="85"/>
      <c r="MLB49" s="85"/>
      <c r="MLC49" s="85"/>
      <c r="MLD49" s="85"/>
      <c r="MLE49" s="85"/>
      <c r="MLF49" s="85"/>
      <c r="MLG49" s="85"/>
      <c r="MLH49" s="85"/>
      <c r="MLI49" s="85"/>
      <c r="MLJ49" s="85"/>
      <c r="MLK49" s="85"/>
      <c r="MLL49" s="85"/>
      <c r="MLM49" s="85"/>
      <c r="MLN49" s="85"/>
      <c r="MLO49" s="85"/>
      <c r="MLP49" s="85"/>
      <c r="MLQ49" s="85"/>
      <c r="MLR49" s="85"/>
      <c r="MLS49" s="85"/>
      <c r="MLT49" s="85"/>
      <c r="MLU49" s="85"/>
      <c r="MLV49" s="85"/>
      <c r="MLW49" s="85"/>
      <c r="MLX49" s="85"/>
      <c r="MLY49" s="85"/>
      <c r="MLZ49" s="85"/>
      <c r="MMA49" s="85"/>
      <c r="MMB49" s="85"/>
      <c r="MMC49" s="85"/>
      <c r="MMD49" s="85"/>
      <c r="MME49" s="85"/>
      <c r="MMF49" s="85"/>
      <c r="MMG49" s="85"/>
      <c r="MMH49" s="85"/>
      <c r="MMI49" s="85"/>
      <c r="MMJ49" s="85"/>
      <c r="MMK49" s="85"/>
      <c r="MML49" s="85"/>
      <c r="MMM49" s="85"/>
      <c r="MMN49" s="85"/>
      <c r="MMO49" s="85"/>
      <c r="MMP49" s="85"/>
      <c r="MMQ49" s="85"/>
      <c r="MMR49" s="85"/>
      <c r="MMS49" s="85"/>
      <c r="MMT49" s="85"/>
      <c r="MMU49" s="85"/>
      <c r="MMV49" s="85"/>
      <c r="MMW49" s="85"/>
      <c r="MMX49" s="85"/>
      <c r="MMY49" s="85"/>
      <c r="MMZ49" s="85"/>
      <c r="MNA49" s="85"/>
      <c r="MNB49" s="85"/>
      <c r="MNC49" s="85"/>
      <c r="MND49" s="85"/>
      <c r="MNE49" s="85"/>
      <c r="MNF49" s="85"/>
      <c r="MNG49" s="85"/>
      <c r="MNH49" s="85"/>
      <c r="MNI49" s="85"/>
      <c r="MNJ49" s="85"/>
      <c r="MNK49" s="85"/>
      <c r="MNL49" s="85"/>
      <c r="MNM49" s="85"/>
      <c r="MNN49" s="85"/>
      <c r="MNO49" s="85"/>
      <c r="MNP49" s="85"/>
      <c r="MNQ49" s="85"/>
      <c r="MNR49" s="85"/>
      <c r="MNS49" s="85"/>
      <c r="MNT49" s="85"/>
      <c r="MNU49" s="85"/>
      <c r="MNV49" s="85"/>
      <c r="MNW49" s="85"/>
      <c r="MNX49" s="85"/>
      <c r="MNY49" s="85"/>
      <c r="MNZ49" s="85"/>
      <c r="MOA49" s="85"/>
      <c r="MOB49" s="85"/>
      <c r="MOC49" s="85"/>
      <c r="MOD49" s="85"/>
      <c r="MOE49" s="85"/>
      <c r="MOF49" s="85"/>
      <c r="MOG49" s="85"/>
      <c r="MOH49" s="85"/>
      <c r="MOI49" s="85"/>
      <c r="MOJ49" s="85"/>
      <c r="MOK49" s="85"/>
      <c r="MOL49" s="85"/>
      <c r="MOM49" s="85"/>
      <c r="MON49" s="85"/>
      <c r="MOO49" s="85"/>
      <c r="MOP49" s="85"/>
      <c r="MOQ49" s="85"/>
      <c r="MOR49" s="85"/>
      <c r="MOS49" s="85"/>
      <c r="MOT49" s="85"/>
      <c r="MOU49" s="85"/>
      <c r="MOV49" s="85"/>
      <c r="MOW49" s="85"/>
      <c r="MOX49" s="85"/>
      <c r="MOY49" s="85"/>
      <c r="MOZ49" s="85"/>
      <c r="MPA49" s="85"/>
      <c r="MPB49" s="85"/>
      <c r="MPC49" s="85"/>
      <c r="MPD49" s="85"/>
      <c r="MPE49" s="85"/>
      <c r="MPF49" s="85"/>
      <c r="MPG49" s="85"/>
      <c r="MPH49" s="85"/>
      <c r="MPI49" s="85"/>
      <c r="MPJ49" s="85"/>
      <c r="MPK49" s="85"/>
      <c r="MPL49" s="85"/>
      <c r="MPM49" s="85"/>
      <c r="MPN49" s="85"/>
      <c r="MPO49" s="85"/>
      <c r="MPP49" s="85"/>
      <c r="MPQ49" s="85"/>
      <c r="MPR49" s="85"/>
      <c r="MPS49" s="85"/>
      <c r="MPT49" s="85"/>
      <c r="MPU49" s="85"/>
      <c r="MPV49" s="85"/>
      <c r="MPW49" s="85"/>
      <c r="MPX49" s="85"/>
      <c r="MPY49" s="85"/>
      <c r="MPZ49" s="85"/>
      <c r="MQA49" s="85"/>
      <c r="MQB49" s="85"/>
      <c r="MQC49" s="85"/>
      <c r="MQD49" s="85"/>
      <c r="MQE49" s="85"/>
      <c r="MQF49" s="85"/>
      <c r="MQG49" s="85"/>
      <c r="MQH49" s="85"/>
      <c r="MQI49" s="85"/>
      <c r="MQJ49" s="85"/>
      <c r="MQK49" s="85"/>
      <c r="MQL49" s="85"/>
      <c r="MQM49" s="85"/>
      <c r="MQN49" s="85"/>
      <c r="MQO49" s="85"/>
      <c r="MQP49" s="85"/>
      <c r="MQQ49" s="85"/>
      <c r="MQR49" s="85"/>
      <c r="MQS49" s="85"/>
      <c r="MQT49" s="85"/>
      <c r="MQU49" s="85"/>
      <c r="MQV49" s="85"/>
      <c r="MQW49" s="85"/>
      <c r="MQX49" s="85"/>
      <c r="MQY49" s="85"/>
      <c r="MQZ49" s="85"/>
      <c r="MRA49" s="85"/>
      <c r="MRB49" s="85"/>
      <c r="MRC49" s="85"/>
      <c r="MRD49" s="85"/>
      <c r="MRE49" s="85"/>
      <c r="MRF49" s="85"/>
      <c r="MRG49" s="85"/>
      <c r="MRH49" s="85"/>
      <c r="MRI49" s="85"/>
      <c r="MRJ49" s="85"/>
      <c r="MRK49" s="85"/>
      <c r="MRL49" s="85"/>
      <c r="MRM49" s="85"/>
      <c r="MRN49" s="85"/>
      <c r="MRO49" s="85"/>
      <c r="MRP49" s="85"/>
      <c r="MRQ49" s="85"/>
      <c r="MRR49" s="85"/>
      <c r="MRS49" s="85"/>
      <c r="MRT49" s="85"/>
      <c r="MRU49" s="85"/>
      <c r="MRV49" s="85"/>
      <c r="MRW49" s="85"/>
      <c r="MRX49" s="85"/>
      <c r="MRY49" s="85"/>
      <c r="MRZ49" s="85"/>
      <c r="MSA49" s="85"/>
      <c r="MSB49" s="85"/>
      <c r="MSC49" s="85"/>
      <c r="MSD49" s="85"/>
      <c r="MSE49" s="85"/>
      <c r="MSF49" s="85"/>
      <c r="MSG49" s="85"/>
      <c r="MSH49" s="85"/>
      <c r="MSI49" s="85"/>
      <c r="MSJ49" s="85"/>
      <c r="MSK49" s="85"/>
      <c r="MSL49" s="85"/>
      <c r="MSM49" s="85"/>
      <c r="MSN49" s="85"/>
      <c r="MSO49" s="85"/>
      <c r="MSP49" s="85"/>
      <c r="MSQ49" s="85"/>
      <c r="MSR49" s="85"/>
      <c r="MSS49" s="85"/>
      <c r="MST49" s="85"/>
      <c r="MSU49" s="85"/>
      <c r="MSV49" s="85"/>
      <c r="MSW49" s="85"/>
      <c r="MSX49" s="85"/>
      <c r="MSY49" s="85"/>
      <c r="MSZ49" s="85"/>
      <c r="MTA49" s="85"/>
      <c r="MTB49" s="85"/>
      <c r="MTC49" s="85"/>
      <c r="MTD49" s="85"/>
      <c r="MTE49" s="85"/>
      <c r="MTF49" s="85"/>
      <c r="MTG49" s="85"/>
      <c r="MTH49" s="85"/>
      <c r="MTI49" s="85"/>
      <c r="MTJ49" s="85"/>
      <c r="MTK49" s="85"/>
      <c r="MTL49" s="85"/>
      <c r="MTM49" s="85"/>
      <c r="MTN49" s="85"/>
      <c r="MTO49" s="85"/>
      <c r="MTP49" s="85"/>
      <c r="MTQ49" s="85"/>
      <c r="MTR49" s="85"/>
      <c r="MTS49" s="85"/>
      <c r="MTT49" s="85"/>
      <c r="MTU49" s="85"/>
      <c r="MTV49" s="85"/>
      <c r="MTW49" s="85"/>
      <c r="MTX49" s="85"/>
      <c r="MTY49" s="85"/>
      <c r="MTZ49" s="85"/>
      <c r="MUA49" s="85"/>
      <c r="MUB49" s="85"/>
      <c r="MUC49" s="85"/>
      <c r="MUD49" s="85"/>
      <c r="MUE49" s="85"/>
      <c r="MUF49" s="85"/>
      <c r="MUG49" s="85"/>
      <c r="MUH49" s="85"/>
      <c r="MUI49" s="85"/>
      <c r="MUJ49" s="85"/>
      <c r="MUK49" s="85"/>
      <c r="MUL49" s="85"/>
      <c r="MUM49" s="85"/>
      <c r="MUN49" s="85"/>
      <c r="MUO49" s="85"/>
      <c r="MUP49" s="85"/>
      <c r="MUQ49" s="85"/>
      <c r="MUR49" s="85"/>
      <c r="MUS49" s="85"/>
      <c r="MUT49" s="85"/>
      <c r="MUU49" s="85"/>
      <c r="MUV49" s="85"/>
      <c r="MUW49" s="85"/>
      <c r="MUX49" s="85"/>
      <c r="MUY49" s="85"/>
      <c r="MUZ49" s="85"/>
      <c r="MVA49" s="85"/>
      <c r="MVB49" s="85"/>
      <c r="MVC49" s="85"/>
      <c r="MVD49" s="85"/>
      <c r="MVE49" s="85"/>
      <c r="MVF49" s="85"/>
      <c r="MVG49" s="85"/>
      <c r="MVH49" s="85"/>
      <c r="MVI49" s="85"/>
      <c r="MVJ49" s="85"/>
      <c r="MVK49" s="85"/>
      <c r="MVL49" s="85"/>
      <c r="MVM49" s="85"/>
      <c r="MVN49" s="85"/>
      <c r="MVO49" s="85"/>
      <c r="MVP49" s="85"/>
      <c r="MVQ49" s="85"/>
      <c r="MVR49" s="85"/>
      <c r="MVS49" s="85"/>
      <c r="MVT49" s="85"/>
      <c r="MVU49" s="85"/>
      <c r="MVV49" s="85"/>
      <c r="MVW49" s="85"/>
      <c r="MVX49" s="85"/>
      <c r="MVY49" s="85"/>
      <c r="MVZ49" s="85"/>
      <c r="MWA49" s="85"/>
      <c r="MWB49" s="85"/>
      <c r="MWC49" s="85"/>
      <c r="MWD49" s="85"/>
      <c r="MWE49" s="85"/>
      <c r="MWF49" s="85"/>
      <c r="MWG49" s="85"/>
      <c r="MWH49" s="85"/>
      <c r="MWI49" s="85"/>
      <c r="MWJ49" s="85"/>
      <c r="MWK49" s="85"/>
      <c r="MWL49" s="85"/>
      <c r="MWM49" s="85"/>
      <c r="MWN49" s="85"/>
      <c r="MWO49" s="85"/>
      <c r="MWP49" s="85"/>
      <c r="MWQ49" s="85"/>
      <c r="MWR49" s="85"/>
      <c r="MWS49" s="85"/>
      <c r="MWT49" s="85"/>
      <c r="MWU49" s="85"/>
      <c r="MWV49" s="85"/>
      <c r="MWW49" s="85"/>
      <c r="MWX49" s="85"/>
      <c r="MWY49" s="85"/>
      <c r="MWZ49" s="85"/>
      <c r="MXA49" s="85"/>
      <c r="MXB49" s="85"/>
      <c r="MXC49" s="85"/>
      <c r="MXD49" s="85"/>
      <c r="MXE49" s="85"/>
      <c r="MXF49" s="85"/>
      <c r="MXG49" s="85"/>
      <c r="MXH49" s="85"/>
      <c r="MXI49" s="85"/>
      <c r="MXJ49" s="85"/>
      <c r="MXK49" s="85"/>
      <c r="MXL49" s="85"/>
      <c r="MXM49" s="85"/>
      <c r="MXN49" s="85"/>
      <c r="MXO49" s="85"/>
      <c r="MXP49" s="85"/>
      <c r="MXQ49" s="85"/>
      <c r="MXR49" s="85"/>
      <c r="MXS49" s="85"/>
      <c r="MXT49" s="85"/>
      <c r="MXU49" s="85"/>
      <c r="MXV49" s="85"/>
      <c r="MXW49" s="85"/>
      <c r="MXX49" s="85"/>
      <c r="MXY49" s="85"/>
      <c r="MXZ49" s="85"/>
      <c r="MYA49" s="85"/>
      <c r="MYB49" s="85"/>
      <c r="MYC49" s="85"/>
      <c r="MYD49" s="85"/>
      <c r="MYE49" s="85"/>
      <c r="MYF49" s="85"/>
      <c r="MYG49" s="85"/>
      <c r="MYH49" s="85"/>
      <c r="MYI49" s="85"/>
      <c r="MYJ49" s="85"/>
      <c r="MYK49" s="85"/>
      <c r="MYL49" s="85"/>
      <c r="MYM49" s="85"/>
      <c r="MYN49" s="85"/>
      <c r="MYO49" s="85"/>
      <c r="MYP49" s="85"/>
      <c r="MYQ49" s="85"/>
      <c r="MYR49" s="85"/>
      <c r="MYS49" s="85"/>
      <c r="MYT49" s="85"/>
      <c r="MYU49" s="85"/>
      <c r="MYV49" s="85"/>
      <c r="MYW49" s="85"/>
      <c r="MYX49" s="85"/>
      <c r="MYY49" s="85"/>
      <c r="MYZ49" s="85"/>
      <c r="MZA49" s="85"/>
      <c r="MZB49" s="85"/>
      <c r="MZC49" s="85"/>
      <c r="MZD49" s="85"/>
      <c r="MZE49" s="85"/>
      <c r="MZF49" s="85"/>
      <c r="MZG49" s="85"/>
      <c r="MZH49" s="85"/>
      <c r="MZI49" s="85"/>
      <c r="MZJ49" s="85"/>
      <c r="MZK49" s="85"/>
      <c r="MZL49" s="85"/>
      <c r="MZM49" s="85"/>
      <c r="MZN49" s="85"/>
      <c r="MZO49" s="85"/>
      <c r="MZP49" s="85"/>
      <c r="MZQ49" s="85"/>
      <c r="MZR49" s="85"/>
      <c r="MZS49" s="85"/>
      <c r="MZT49" s="85"/>
      <c r="MZU49" s="85"/>
      <c r="MZV49" s="85"/>
      <c r="MZW49" s="85"/>
      <c r="MZX49" s="85"/>
      <c r="MZY49" s="85"/>
      <c r="MZZ49" s="85"/>
      <c r="NAA49" s="85"/>
      <c r="NAB49" s="85"/>
      <c r="NAC49" s="85"/>
      <c r="NAD49" s="85"/>
      <c r="NAE49" s="85"/>
      <c r="NAF49" s="85"/>
      <c r="NAG49" s="85"/>
      <c r="NAH49" s="85"/>
      <c r="NAI49" s="85"/>
      <c r="NAJ49" s="85"/>
      <c r="NAK49" s="85"/>
      <c r="NAL49" s="85"/>
      <c r="NAM49" s="85"/>
      <c r="NAN49" s="85"/>
      <c r="NAO49" s="85"/>
      <c r="NAP49" s="85"/>
      <c r="NAQ49" s="85"/>
      <c r="NAR49" s="85"/>
      <c r="NAS49" s="85"/>
      <c r="NAT49" s="85"/>
      <c r="NAU49" s="85"/>
      <c r="NAV49" s="85"/>
      <c r="NAW49" s="85"/>
      <c r="NAX49" s="85"/>
      <c r="NAY49" s="85"/>
      <c r="NAZ49" s="85"/>
      <c r="NBA49" s="85"/>
      <c r="NBB49" s="85"/>
      <c r="NBC49" s="85"/>
      <c r="NBD49" s="85"/>
      <c r="NBE49" s="85"/>
      <c r="NBF49" s="85"/>
      <c r="NBG49" s="85"/>
      <c r="NBH49" s="85"/>
      <c r="NBI49" s="85"/>
      <c r="NBJ49" s="85"/>
      <c r="NBK49" s="85"/>
      <c r="NBL49" s="85"/>
      <c r="NBM49" s="85"/>
      <c r="NBN49" s="85"/>
      <c r="NBO49" s="85"/>
      <c r="NBP49" s="85"/>
      <c r="NBQ49" s="85"/>
      <c r="NBR49" s="85"/>
      <c r="NBS49" s="85"/>
      <c r="NBT49" s="85"/>
      <c r="NBU49" s="85"/>
      <c r="NBV49" s="85"/>
      <c r="NBW49" s="85"/>
      <c r="NBX49" s="85"/>
      <c r="NBY49" s="85"/>
      <c r="NBZ49" s="85"/>
      <c r="NCA49" s="85"/>
      <c r="NCB49" s="85"/>
      <c r="NCC49" s="85"/>
      <c r="NCD49" s="85"/>
      <c r="NCE49" s="85"/>
      <c r="NCF49" s="85"/>
      <c r="NCG49" s="85"/>
      <c r="NCH49" s="85"/>
      <c r="NCI49" s="85"/>
      <c r="NCJ49" s="85"/>
      <c r="NCK49" s="85"/>
      <c r="NCL49" s="85"/>
      <c r="NCM49" s="85"/>
      <c r="NCN49" s="85"/>
      <c r="NCO49" s="85"/>
      <c r="NCP49" s="85"/>
      <c r="NCQ49" s="85"/>
      <c r="NCR49" s="85"/>
      <c r="NCS49" s="85"/>
      <c r="NCT49" s="85"/>
      <c r="NCU49" s="85"/>
      <c r="NCV49" s="85"/>
      <c r="NCW49" s="85"/>
      <c r="NCX49" s="85"/>
      <c r="NCY49" s="85"/>
      <c r="NCZ49" s="85"/>
      <c r="NDA49" s="85"/>
      <c r="NDB49" s="85"/>
      <c r="NDC49" s="85"/>
      <c r="NDD49" s="85"/>
      <c r="NDE49" s="85"/>
      <c r="NDF49" s="85"/>
      <c r="NDG49" s="85"/>
      <c r="NDH49" s="85"/>
      <c r="NDI49" s="85"/>
      <c r="NDJ49" s="85"/>
      <c r="NDK49" s="85"/>
      <c r="NDL49" s="85"/>
      <c r="NDM49" s="85"/>
      <c r="NDN49" s="85"/>
      <c r="NDO49" s="85"/>
      <c r="NDP49" s="85"/>
      <c r="NDQ49" s="85"/>
      <c r="NDR49" s="85"/>
      <c r="NDS49" s="85"/>
      <c r="NDT49" s="85"/>
      <c r="NDU49" s="85"/>
      <c r="NDV49" s="85"/>
      <c r="NDW49" s="85"/>
      <c r="NDX49" s="85"/>
      <c r="NDY49" s="85"/>
      <c r="NDZ49" s="85"/>
      <c r="NEA49" s="85"/>
      <c r="NEB49" s="85"/>
      <c r="NEC49" s="85"/>
      <c r="NED49" s="85"/>
      <c r="NEE49" s="85"/>
      <c r="NEF49" s="85"/>
      <c r="NEG49" s="85"/>
      <c r="NEH49" s="85"/>
      <c r="NEI49" s="85"/>
      <c r="NEJ49" s="85"/>
      <c r="NEK49" s="85"/>
      <c r="NEL49" s="85"/>
      <c r="NEM49" s="85"/>
      <c r="NEN49" s="85"/>
      <c r="NEO49" s="85"/>
      <c r="NEP49" s="85"/>
      <c r="NEQ49" s="85"/>
      <c r="NER49" s="85"/>
      <c r="NES49" s="85"/>
      <c r="NET49" s="85"/>
      <c r="NEU49" s="85"/>
      <c r="NEV49" s="85"/>
      <c r="NEW49" s="85"/>
      <c r="NEX49" s="85"/>
      <c r="NEY49" s="85"/>
      <c r="NEZ49" s="85"/>
      <c r="NFA49" s="85"/>
      <c r="NFB49" s="85"/>
      <c r="NFC49" s="85"/>
      <c r="NFD49" s="85"/>
      <c r="NFE49" s="85"/>
      <c r="NFF49" s="85"/>
      <c r="NFG49" s="85"/>
      <c r="NFH49" s="85"/>
      <c r="NFI49" s="85"/>
      <c r="NFJ49" s="85"/>
      <c r="NFK49" s="85"/>
      <c r="NFL49" s="85"/>
      <c r="NFM49" s="85"/>
      <c r="NFN49" s="85"/>
      <c r="NFO49" s="85"/>
      <c r="NFP49" s="85"/>
      <c r="NFQ49" s="85"/>
      <c r="NFR49" s="85"/>
      <c r="NFS49" s="85"/>
      <c r="NFT49" s="85"/>
      <c r="NFU49" s="85"/>
      <c r="NFV49" s="85"/>
      <c r="NFW49" s="85"/>
      <c r="NFX49" s="85"/>
      <c r="NFY49" s="85"/>
      <c r="NFZ49" s="85"/>
      <c r="NGA49" s="85"/>
      <c r="NGB49" s="85"/>
      <c r="NGC49" s="85"/>
      <c r="NGD49" s="85"/>
      <c r="NGE49" s="85"/>
      <c r="NGF49" s="85"/>
      <c r="NGG49" s="85"/>
      <c r="NGH49" s="85"/>
      <c r="NGI49" s="85"/>
      <c r="NGJ49" s="85"/>
      <c r="NGK49" s="85"/>
      <c r="NGL49" s="85"/>
      <c r="NGM49" s="85"/>
      <c r="NGN49" s="85"/>
      <c r="NGO49" s="85"/>
      <c r="NGP49" s="85"/>
      <c r="NGQ49" s="85"/>
      <c r="NGR49" s="85"/>
      <c r="NGS49" s="85"/>
      <c r="NGT49" s="85"/>
      <c r="NGU49" s="85"/>
      <c r="NGV49" s="85"/>
      <c r="NGW49" s="85"/>
      <c r="NGX49" s="85"/>
      <c r="NGY49" s="85"/>
      <c r="NGZ49" s="85"/>
      <c r="NHA49" s="85"/>
      <c r="NHB49" s="85"/>
      <c r="NHC49" s="85"/>
      <c r="NHD49" s="85"/>
      <c r="NHE49" s="85"/>
      <c r="NHF49" s="85"/>
      <c r="NHG49" s="85"/>
      <c r="NHH49" s="85"/>
      <c r="NHI49" s="85"/>
      <c r="NHJ49" s="85"/>
      <c r="NHK49" s="85"/>
      <c r="NHL49" s="85"/>
      <c r="NHM49" s="85"/>
      <c r="NHN49" s="85"/>
      <c r="NHO49" s="85"/>
      <c r="NHP49" s="85"/>
      <c r="NHQ49" s="85"/>
      <c r="NHR49" s="85"/>
      <c r="NHS49" s="85"/>
      <c r="NHT49" s="85"/>
      <c r="NHU49" s="85"/>
      <c r="NHV49" s="85"/>
      <c r="NHW49" s="85"/>
      <c r="NHX49" s="85"/>
      <c r="NHY49" s="85"/>
      <c r="NHZ49" s="85"/>
      <c r="NIA49" s="85"/>
      <c r="NIB49" s="85"/>
      <c r="NIC49" s="85"/>
      <c r="NID49" s="85"/>
      <c r="NIE49" s="85"/>
      <c r="NIF49" s="85"/>
      <c r="NIG49" s="85"/>
      <c r="NIH49" s="85"/>
      <c r="NII49" s="85"/>
      <c r="NIJ49" s="85"/>
      <c r="NIK49" s="85"/>
      <c r="NIL49" s="85"/>
      <c r="NIM49" s="85"/>
      <c r="NIN49" s="85"/>
      <c r="NIO49" s="85"/>
      <c r="NIP49" s="85"/>
      <c r="NIQ49" s="85"/>
      <c r="NIR49" s="85"/>
      <c r="NIS49" s="85"/>
      <c r="NIT49" s="85"/>
      <c r="NIU49" s="85"/>
      <c r="NIV49" s="85"/>
      <c r="NIW49" s="85"/>
      <c r="NIX49" s="85"/>
      <c r="NIY49" s="85"/>
      <c r="NIZ49" s="85"/>
      <c r="NJA49" s="85"/>
      <c r="NJB49" s="85"/>
      <c r="NJC49" s="85"/>
      <c r="NJD49" s="85"/>
      <c r="NJE49" s="85"/>
      <c r="NJF49" s="85"/>
      <c r="NJG49" s="85"/>
      <c r="NJH49" s="85"/>
      <c r="NJI49" s="85"/>
      <c r="NJJ49" s="85"/>
      <c r="NJK49" s="85"/>
      <c r="NJL49" s="85"/>
      <c r="NJM49" s="85"/>
      <c r="NJN49" s="85"/>
      <c r="NJO49" s="85"/>
      <c r="NJP49" s="85"/>
      <c r="NJQ49" s="85"/>
      <c r="NJR49" s="85"/>
      <c r="NJS49" s="85"/>
      <c r="NJT49" s="85"/>
      <c r="NJU49" s="85"/>
      <c r="NJV49" s="85"/>
      <c r="NJW49" s="85"/>
      <c r="NJX49" s="85"/>
      <c r="NJY49" s="85"/>
      <c r="NJZ49" s="85"/>
      <c r="NKA49" s="85"/>
      <c r="NKB49" s="85"/>
      <c r="NKC49" s="85"/>
      <c r="NKD49" s="85"/>
      <c r="NKE49" s="85"/>
      <c r="NKF49" s="85"/>
      <c r="NKG49" s="85"/>
      <c r="NKH49" s="85"/>
      <c r="NKI49" s="85"/>
      <c r="NKJ49" s="85"/>
      <c r="NKK49" s="85"/>
      <c r="NKL49" s="85"/>
      <c r="NKM49" s="85"/>
      <c r="NKN49" s="85"/>
      <c r="NKO49" s="85"/>
      <c r="NKP49" s="85"/>
      <c r="NKQ49" s="85"/>
      <c r="NKR49" s="85"/>
      <c r="NKS49" s="85"/>
      <c r="NKT49" s="85"/>
      <c r="NKU49" s="85"/>
      <c r="NKV49" s="85"/>
      <c r="NKW49" s="85"/>
      <c r="NKX49" s="85"/>
      <c r="NKY49" s="85"/>
      <c r="NKZ49" s="85"/>
      <c r="NLA49" s="85"/>
      <c r="NLB49" s="85"/>
      <c r="NLC49" s="85"/>
      <c r="NLD49" s="85"/>
      <c r="NLE49" s="85"/>
      <c r="NLF49" s="85"/>
      <c r="NLG49" s="85"/>
      <c r="NLH49" s="85"/>
      <c r="NLI49" s="85"/>
      <c r="NLJ49" s="85"/>
      <c r="NLK49" s="85"/>
      <c r="NLL49" s="85"/>
      <c r="NLM49" s="85"/>
      <c r="NLN49" s="85"/>
      <c r="NLO49" s="85"/>
      <c r="NLP49" s="85"/>
      <c r="NLQ49" s="85"/>
      <c r="NLR49" s="85"/>
      <c r="NLS49" s="85"/>
      <c r="NLT49" s="85"/>
      <c r="NLU49" s="85"/>
      <c r="NLV49" s="85"/>
      <c r="NLW49" s="85"/>
      <c r="NLX49" s="85"/>
      <c r="NLY49" s="85"/>
      <c r="NLZ49" s="85"/>
      <c r="NMA49" s="85"/>
      <c r="NMB49" s="85"/>
      <c r="NMC49" s="85"/>
      <c r="NMD49" s="85"/>
      <c r="NME49" s="85"/>
      <c r="NMF49" s="85"/>
      <c r="NMG49" s="85"/>
      <c r="NMH49" s="85"/>
      <c r="NMI49" s="85"/>
      <c r="NMJ49" s="85"/>
      <c r="NMK49" s="85"/>
      <c r="NML49" s="85"/>
      <c r="NMM49" s="85"/>
      <c r="NMN49" s="85"/>
      <c r="NMO49" s="85"/>
      <c r="NMP49" s="85"/>
      <c r="NMQ49" s="85"/>
      <c r="NMR49" s="85"/>
      <c r="NMS49" s="85"/>
      <c r="NMT49" s="85"/>
      <c r="NMU49" s="85"/>
      <c r="NMV49" s="85"/>
      <c r="NMW49" s="85"/>
      <c r="NMX49" s="85"/>
      <c r="NMY49" s="85"/>
      <c r="NMZ49" s="85"/>
      <c r="NNA49" s="85"/>
      <c r="NNB49" s="85"/>
      <c r="NNC49" s="85"/>
      <c r="NND49" s="85"/>
      <c r="NNE49" s="85"/>
      <c r="NNF49" s="85"/>
      <c r="NNG49" s="85"/>
      <c r="NNH49" s="85"/>
      <c r="NNI49" s="85"/>
      <c r="NNJ49" s="85"/>
      <c r="NNK49" s="85"/>
      <c r="NNL49" s="85"/>
      <c r="NNM49" s="85"/>
      <c r="NNN49" s="85"/>
      <c r="NNO49" s="85"/>
      <c r="NNP49" s="85"/>
      <c r="NNQ49" s="85"/>
      <c r="NNR49" s="85"/>
      <c r="NNS49" s="85"/>
      <c r="NNT49" s="85"/>
      <c r="NNU49" s="85"/>
      <c r="NNV49" s="85"/>
      <c r="NNW49" s="85"/>
      <c r="NNX49" s="85"/>
      <c r="NNY49" s="85"/>
      <c r="NNZ49" s="85"/>
      <c r="NOA49" s="85"/>
      <c r="NOB49" s="85"/>
      <c r="NOC49" s="85"/>
      <c r="NOD49" s="85"/>
      <c r="NOE49" s="85"/>
      <c r="NOF49" s="85"/>
      <c r="NOG49" s="85"/>
      <c r="NOH49" s="85"/>
      <c r="NOI49" s="85"/>
      <c r="NOJ49" s="85"/>
      <c r="NOK49" s="85"/>
      <c r="NOL49" s="85"/>
      <c r="NOM49" s="85"/>
      <c r="NON49" s="85"/>
      <c r="NOO49" s="85"/>
      <c r="NOP49" s="85"/>
      <c r="NOQ49" s="85"/>
      <c r="NOR49" s="85"/>
      <c r="NOS49" s="85"/>
      <c r="NOT49" s="85"/>
      <c r="NOU49" s="85"/>
      <c r="NOV49" s="85"/>
      <c r="NOW49" s="85"/>
      <c r="NOX49" s="85"/>
      <c r="NOY49" s="85"/>
      <c r="NOZ49" s="85"/>
      <c r="NPA49" s="85"/>
      <c r="NPB49" s="85"/>
      <c r="NPC49" s="85"/>
      <c r="NPD49" s="85"/>
      <c r="NPE49" s="85"/>
      <c r="NPF49" s="85"/>
      <c r="NPG49" s="85"/>
      <c r="NPH49" s="85"/>
      <c r="NPI49" s="85"/>
      <c r="NPJ49" s="85"/>
      <c r="NPK49" s="85"/>
      <c r="NPL49" s="85"/>
      <c r="NPM49" s="85"/>
      <c r="NPN49" s="85"/>
      <c r="NPO49" s="85"/>
      <c r="NPP49" s="85"/>
      <c r="NPQ49" s="85"/>
      <c r="NPR49" s="85"/>
      <c r="NPS49" s="85"/>
      <c r="NPT49" s="85"/>
      <c r="NPU49" s="85"/>
      <c r="NPV49" s="85"/>
      <c r="NPW49" s="85"/>
      <c r="NPX49" s="85"/>
      <c r="NPY49" s="85"/>
      <c r="NPZ49" s="85"/>
      <c r="NQA49" s="85"/>
      <c r="NQB49" s="85"/>
      <c r="NQC49" s="85"/>
      <c r="NQD49" s="85"/>
      <c r="NQE49" s="85"/>
      <c r="NQF49" s="85"/>
      <c r="NQG49" s="85"/>
      <c r="NQH49" s="85"/>
      <c r="NQI49" s="85"/>
      <c r="NQJ49" s="85"/>
      <c r="NQK49" s="85"/>
      <c r="NQL49" s="85"/>
      <c r="NQM49" s="85"/>
      <c r="NQN49" s="85"/>
      <c r="NQO49" s="85"/>
      <c r="NQP49" s="85"/>
      <c r="NQQ49" s="85"/>
      <c r="NQR49" s="85"/>
      <c r="NQS49" s="85"/>
      <c r="NQT49" s="85"/>
      <c r="NQU49" s="85"/>
      <c r="NQV49" s="85"/>
      <c r="NQW49" s="85"/>
      <c r="NQX49" s="85"/>
      <c r="NQY49" s="85"/>
      <c r="NQZ49" s="85"/>
      <c r="NRA49" s="85"/>
      <c r="NRB49" s="85"/>
      <c r="NRC49" s="85"/>
      <c r="NRD49" s="85"/>
      <c r="NRE49" s="85"/>
      <c r="NRF49" s="85"/>
      <c r="NRG49" s="85"/>
      <c r="NRH49" s="85"/>
      <c r="NRI49" s="85"/>
      <c r="NRJ49" s="85"/>
      <c r="NRK49" s="85"/>
      <c r="NRL49" s="85"/>
      <c r="NRM49" s="85"/>
      <c r="NRN49" s="85"/>
      <c r="NRO49" s="85"/>
      <c r="NRP49" s="85"/>
      <c r="NRQ49" s="85"/>
      <c r="NRR49" s="85"/>
      <c r="NRS49" s="85"/>
      <c r="NRT49" s="85"/>
      <c r="NRU49" s="85"/>
      <c r="NRV49" s="85"/>
      <c r="NRW49" s="85"/>
      <c r="NRX49" s="85"/>
      <c r="NRY49" s="85"/>
      <c r="NRZ49" s="85"/>
      <c r="NSA49" s="85"/>
      <c r="NSB49" s="85"/>
      <c r="NSC49" s="85"/>
      <c r="NSD49" s="85"/>
      <c r="NSE49" s="85"/>
      <c r="NSF49" s="85"/>
      <c r="NSG49" s="85"/>
      <c r="NSH49" s="85"/>
      <c r="NSI49" s="85"/>
      <c r="NSJ49" s="85"/>
      <c r="NSK49" s="85"/>
      <c r="NSL49" s="85"/>
      <c r="NSM49" s="85"/>
      <c r="NSN49" s="85"/>
      <c r="NSO49" s="85"/>
      <c r="NSP49" s="85"/>
      <c r="NSQ49" s="85"/>
      <c r="NSR49" s="85"/>
      <c r="NSS49" s="85"/>
      <c r="NST49" s="85"/>
      <c r="NSU49" s="85"/>
      <c r="NSV49" s="85"/>
      <c r="NSW49" s="85"/>
      <c r="NSX49" s="85"/>
      <c r="NSY49" s="85"/>
      <c r="NSZ49" s="85"/>
      <c r="NTA49" s="85"/>
      <c r="NTB49" s="85"/>
      <c r="NTC49" s="85"/>
      <c r="NTD49" s="85"/>
      <c r="NTE49" s="85"/>
      <c r="NTF49" s="85"/>
      <c r="NTG49" s="85"/>
      <c r="NTH49" s="85"/>
      <c r="NTI49" s="85"/>
      <c r="NTJ49" s="85"/>
      <c r="NTK49" s="85"/>
      <c r="NTL49" s="85"/>
      <c r="NTM49" s="85"/>
      <c r="NTN49" s="85"/>
      <c r="NTO49" s="85"/>
      <c r="NTP49" s="85"/>
      <c r="NTQ49" s="85"/>
      <c r="NTR49" s="85"/>
      <c r="NTS49" s="85"/>
      <c r="NTT49" s="85"/>
      <c r="NTU49" s="85"/>
      <c r="NTV49" s="85"/>
      <c r="NTW49" s="85"/>
      <c r="NTX49" s="85"/>
      <c r="NTY49" s="85"/>
      <c r="NTZ49" s="85"/>
      <c r="NUA49" s="85"/>
      <c r="NUB49" s="85"/>
      <c r="NUC49" s="85"/>
      <c r="NUD49" s="85"/>
      <c r="NUE49" s="85"/>
      <c r="NUF49" s="85"/>
      <c r="NUG49" s="85"/>
      <c r="NUH49" s="85"/>
      <c r="NUI49" s="85"/>
      <c r="NUJ49" s="85"/>
      <c r="NUK49" s="85"/>
      <c r="NUL49" s="85"/>
      <c r="NUM49" s="85"/>
      <c r="NUN49" s="85"/>
      <c r="NUO49" s="85"/>
      <c r="NUP49" s="85"/>
      <c r="NUQ49" s="85"/>
      <c r="NUR49" s="85"/>
      <c r="NUS49" s="85"/>
      <c r="NUT49" s="85"/>
      <c r="NUU49" s="85"/>
      <c r="NUV49" s="85"/>
      <c r="NUW49" s="85"/>
      <c r="NUX49" s="85"/>
      <c r="NUY49" s="85"/>
      <c r="NUZ49" s="85"/>
      <c r="NVA49" s="85"/>
      <c r="NVB49" s="85"/>
      <c r="NVC49" s="85"/>
      <c r="NVD49" s="85"/>
      <c r="NVE49" s="85"/>
      <c r="NVF49" s="85"/>
      <c r="NVG49" s="85"/>
      <c r="NVH49" s="85"/>
      <c r="NVI49" s="85"/>
      <c r="NVJ49" s="85"/>
      <c r="NVK49" s="85"/>
      <c r="NVL49" s="85"/>
      <c r="NVM49" s="85"/>
      <c r="NVN49" s="85"/>
      <c r="NVO49" s="85"/>
      <c r="NVP49" s="85"/>
      <c r="NVQ49" s="85"/>
      <c r="NVR49" s="85"/>
      <c r="NVS49" s="85"/>
      <c r="NVT49" s="85"/>
      <c r="NVU49" s="85"/>
      <c r="NVV49" s="85"/>
      <c r="NVW49" s="85"/>
      <c r="NVX49" s="85"/>
      <c r="NVY49" s="85"/>
      <c r="NVZ49" s="85"/>
      <c r="NWA49" s="85"/>
      <c r="NWB49" s="85"/>
      <c r="NWC49" s="85"/>
      <c r="NWD49" s="85"/>
      <c r="NWE49" s="85"/>
      <c r="NWF49" s="85"/>
      <c r="NWG49" s="85"/>
      <c r="NWH49" s="85"/>
      <c r="NWI49" s="85"/>
      <c r="NWJ49" s="85"/>
      <c r="NWK49" s="85"/>
      <c r="NWL49" s="85"/>
      <c r="NWM49" s="85"/>
      <c r="NWN49" s="85"/>
      <c r="NWO49" s="85"/>
      <c r="NWP49" s="85"/>
      <c r="NWQ49" s="85"/>
      <c r="NWR49" s="85"/>
      <c r="NWS49" s="85"/>
      <c r="NWT49" s="85"/>
      <c r="NWU49" s="85"/>
      <c r="NWV49" s="85"/>
      <c r="NWW49" s="85"/>
      <c r="NWX49" s="85"/>
      <c r="NWY49" s="85"/>
      <c r="NWZ49" s="85"/>
      <c r="NXA49" s="85"/>
      <c r="NXB49" s="85"/>
      <c r="NXC49" s="85"/>
      <c r="NXD49" s="85"/>
      <c r="NXE49" s="85"/>
      <c r="NXF49" s="85"/>
      <c r="NXG49" s="85"/>
      <c r="NXH49" s="85"/>
      <c r="NXI49" s="85"/>
      <c r="NXJ49" s="85"/>
      <c r="NXK49" s="85"/>
      <c r="NXL49" s="85"/>
      <c r="NXM49" s="85"/>
      <c r="NXN49" s="85"/>
      <c r="NXO49" s="85"/>
      <c r="NXP49" s="85"/>
      <c r="NXQ49" s="85"/>
      <c r="NXR49" s="85"/>
      <c r="NXS49" s="85"/>
      <c r="NXT49" s="85"/>
      <c r="NXU49" s="85"/>
      <c r="NXV49" s="85"/>
      <c r="NXW49" s="85"/>
      <c r="NXX49" s="85"/>
      <c r="NXY49" s="85"/>
      <c r="NXZ49" s="85"/>
      <c r="NYA49" s="85"/>
      <c r="NYB49" s="85"/>
      <c r="NYC49" s="85"/>
      <c r="NYD49" s="85"/>
      <c r="NYE49" s="85"/>
      <c r="NYF49" s="85"/>
      <c r="NYG49" s="85"/>
      <c r="NYH49" s="85"/>
      <c r="NYI49" s="85"/>
      <c r="NYJ49" s="85"/>
      <c r="NYK49" s="85"/>
      <c r="NYL49" s="85"/>
      <c r="NYM49" s="85"/>
      <c r="NYN49" s="85"/>
      <c r="NYO49" s="85"/>
      <c r="NYP49" s="85"/>
      <c r="NYQ49" s="85"/>
      <c r="NYR49" s="85"/>
      <c r="NYS49" s="85"/>
      <c r="NYT49" s="85"/>
      <c r="NYU49" s="85"/>
      <c r="NYV49" s="85"/>
      <c r="NYW49" s="85"/>
      <c r="NYX49" s="85"/>
      <c r="NYY49" s="85"/>
      <c r="NYZ49" s="85"/>
      <c r="NZA49" s="85"/>
      <c r="NZB49" s="85"/>
      <c r="NZC49" s="85"/>
      <c r="NZD49" s="85"/>
      <c r="NZE49" s="85"/>
      <c r="NZF49" s="85"/>
      <c r="NZG49" s="85"/>
      <c r="NZH49" s="85"/>
      <c r="NZI49" s="85"/>
      <c r="NZJ49" s="85"/>
      <c r="NZK49" s="85"/>
      <c r="NZL49" s="85"/>
      <c r="NZM49" s="85"/>
      <c r="NZN49" s="85"/>
      <c r="NZO49" s="85"/>
      <c r="NZP49" s="85"/>
      <c r="NZQ49" s="85"/>
      <c r="NZR49" s="85"/>
      <c r="NZS49" s="85"/>
      <c r="NZT49" s="85"/>
      <c r="NZU49" s="85"/>
      <c r="NZV49" s="85"/>
      <c r="NZW49" s="85"/>
      <c r="NZX49" s="85"/>
      <c r="NZY49" s="85"/>
      <c r="NZZ49" s="85"/>
      <c r="OAA49" s="85"/>
      <c r="OAB49" s="85"/>
      <c r="OAC49" s="85"/>
      <c r="OAD49" s="85"/>
      <c r="OAE49" s="85"/>
      <c r="OAF49" s="85"/>
      <c r="OAG49" s="85"/>
      <c r="OAH49" s="85"/>
      <c r="OAI49" s="85"/>
      <c r="OAJ49" s="85"/>
      <c r="OAK49" s="85"/>
      <c r="OAL49" s="85"/>
      <c r="OAM49" s="85"/>
      <c r="OAN49" s="85"/>
      <c r="OAO49" s="85"/>
      <c r="OAP49" s="85"/>
      <c r="OAQ49" s="85"/>
      <c r="OAR49" s="85"/>
      <c r="OAS49" s="85"/>
      <c r="OAT49" s="85"/>
      <c r="OAU49" s="85"/>
      <c r="OAV49" s="85"/>
      <c r="OAW49" s="85"/>
      <c r="OAX49" s="85"/>
      <c r="OAY49" s="85"/>
      <c r="OAZ49" s="85"/>
      <c r="OBA49" s="85"/>
      <c r="OBB49" s="85"/>
      <c r="OBC49" s="85"/>
      <c r="OBD49" s="85"/>
      <c r="OBE49" s="85"/>
      <c r="OBF49" s="85"/>
      <c r="OBG49" s="85"/>
      <c r="OBH49" s="85"/>
      <c r="OBI49" s="85"/>
      <c r="OBJ49" s="85"/>
      <c r="OBK49" s="85"/>
      <c r="OBL49" s="85"/>
      <c r="OBM49" s="85"/>
      <c r="OBN49" s="85"/>
      <c r="OBO49" s="85"/>
      <c r="OBP49" s="85"/>
      <c r="OBQ49" s="85"/>
      <c r="OBR49" s="85"/>
      <c r="OBS49" s="85"/>
      <c r="OBT49" s="85"/>
      <c r="OBU49" s="85"/>
      <c r="OBV49" s="85"/>
      <c r="OBW49" s="85"/>
      <c r="OBX49" s="85"/>
      <c r="OBY49" s="85"/>
      <c r="OBZ49" s="85"/>
      <c r="OCA49" s="85"/>
      <c r="OCB49" s="85"/>
      <c r="OCC49" s="85"/>
      <c r="OCD49" s="85"/>
      <c r="OCE49" s="85"/>
      <c r="OCF49" s="85"/>
      <c r="OCG49" s="85"/>
      <c r="OCH49" s="85"/>
      <c r="OCI49" s="85"/>
      <c r="OCJ49" s="85"/>
      <c r="OCK49" s="85"/>
      <c r="OCL49" s="85"/>
      <c r="OCM49" s="85"/>
      <c r="OCN49" s="85"/>
      <c r="OCO49" s="85"/>
      <c r="OCP49" s="85"/>
      <c r="OCQ49" s="85"/>
      <c r="OCR49" s="85"/>
      <c r="OCS49" s="85"/>
      <c r="OCT49" s="85"/>
      <c r="OCU49" s="85"/>
      <c r="OCV49" s="85"/>
      <c r="OCW49" s="85"/>
      <c r="OCX49" s="85"/>
      <c r="OCY49" s="85"/>
      <c r="OCZ49" s="85"/>
      <c r="ODA49" s="85"/>
      <c r="ODB49" s="85"/>
      <c r="ODC49" s="85"/>
      <c r="ODD49" s="85"/>
      <c r="ODE49" s="85"/>
      <c r="ODF49" s="85"/>
      <c r="ODG49" s="85"/>
      <c r="ODH49" s="85"/>
      <c r="ODI49" s="85"/>
      <c r="ODJ49" s="85"/>
      <c r="ODK49" s="85"/>
      <c r="ODL49" s="85"/>
      <c r="ODM49" s="85"/>
      <c r="ODN49" s="85"/>
      <c r="ODO49" s="85"/>
      <c r="ODP49" s="85"/>
      <c r="ODQ49" s="85"/>
      <c r="ODR49" s="85"/>
      <c r="ODS49" s="85"/>
      <c r="ODT49" s="85"/>
      <c r="ODU49" s="85"/>
      <c r="ODV49" s="85"/>
      <c r="ODW49" s="85"/>
      <c r="ODX49" s="85"/>
      <c r="ODY49" s="85"/>
      <c r="ODZ49" s="85"/>
      <c r="OEA49" s="85"/>
      <c r="OEB49" s="85"/>
      <c r="OEC49" s="85"/>
      <c r="OED49" s="85"/>
      <c r="OEE49" s="85"/>
      <c r="OEF49" s="85"/>
      <c r="OEG49" s="85"/>
      <c r="OEH49" s="85"/>
      <c r="OEI49" s="85"/>
      <c r="OEJ49" s="85"/>
      <c r="OEK49" s="85"/>
      <c r="OEL49" s="85"/>
      <c r="OEM49" s="85"/>
      <c r="OEN49" s="85"/>
      <c r="OEO49" s="85"/>
      <c r="OEP49" s="85"/>
      <c r="OEQ49" s="85"/>
      <c r="OER49" s="85"/>
      <c r="OES49" s="85"/>
      <c r="OET49" s="85"/>
      <c r="OEU49" s="85"/>
      <c r="OEV49" s="85"/>
      <c r="OEW49" s="85"/>
      <c r="OEX49" s="85"/>
      <c r="OEY49" s="85"/>
      <c r="OEZ49" s="85"/>
      <c r="OFA49" s="85"/>
      <c r="OFB49" s="85"/>
      <c r="OFC49" s="85"/>
      <c r="OFD49" s="85"/>
      <c r="OFE49" s="85"/>
      <c r="OFF49" s="85"/>
      <c r="OFG49" s="85"/>
      <c r="OFH49" s="85"/>
      <c r="OFI49" s="85"/>
      <c r="OFJ49" s="85"/>
      <c r="OFK49" s="85"/>
      <c r="OFL49" s="85"/>
      <c r="OFM49" s="85"/>
      <c r="OFN49" s="85"/>
      <c r="OFO49" s="85"/>
      <c r="OFP49" s="85"/>
      <c r="OFQ49" s="85"/>
      <c r="OFR49" s="85"/>
      <c r="OFS49" s="85"/>
      <c r="OFT49" s="85"/>
      <c r="OFU49" s="85"/>
      <c r="OFV49" s="85"/>
      <c r="OFW49" s="85"/>
      <c r="OFX49" s="85"/>
      <c r="OFY49" s="85"/>
      <c r="OFZ49" s="85"/>
      <c r="OGA49" s="85"/>
      <c r="OGB49" s="85"/>
      <c r="OGC49" s="85"/>
      <c r="OGD49" s="85"/>
      <c r="OGE49" s="85"/>
      <c r="OGF49" s="85"/>
      <c r="OGG49" s="85"/>
      <c r="OGH49" s="85"/>
      <c r="OGI49" s="85"/>
      <c r="OGJ49" s="85"/>
      <c r="OGK49" s="85"/>
      <c r="OGL49" s="85"/>
      <c r="OGM49" s="85"/>
      <c r="OGN49" s="85"/>
      <c r="OGO49" s="85"/>
      <c r="OGP49" s="85"/>
      <c r="OGQ49" s="85"/>
      <c r="OGR49" s="85"/>
      <c r="OGS49" s="85"/>
      <c r="OGT49" s="85"/>
      <c r="OGU49" s="85"/>
      <c r="OGV49" s="85"/>
      <c r="OGW49" s="85"/>
      <c r="OGX49" s="85"/>
      <c r="OGY49" s="85"/>
      <c r="OGZ49" s="85"/>
      <c r="OHA49" s="85"/>
      <c r="OHB49" s="85"/>
      <c r="OHC49" s="85"/>
      <c r="OHD49" s="85"/>
      <c r="OHE49" s="85"/>
      <c r="OHF49" s="85"/>
      <c r="OHG49" s="85"/>
      <c r="OHH49" s="85"/>
      <c r="OHI49" s="85"/>
      <c r="OHJ49" s="85"/>
      <c r="OHK49" s="85"/>
      <c r="OHL49" s="85"/>
      <c r="OHM49" s="85"/>
      <c r="OHN49" s="85"/>
      <c r="OHO49" s="85"/>
      <c r="OHP49" s="85"/>
      <c r="OHQ49" s="85"/>
      <c r="OHR49" s="85"/>
      <c r="OHS49" s="85"/>
      <c r="OHT49" s="85"/>
      <c r="OHU49" s="85"/>
      <c r="OHV49" s="85"/>
      <c r="OHW49" s="85"/>
      <c r="OHX49" s="85"/>
      <c r="OHY49" s="85"/>
      <c r="OHZ49" s="85"/>
      <c r="OIA49" s="85"/>
      <c r="OIB49" s="85"/>
      <c r="OIC49" s="85"/>
      <c r="OID49" s="85"/>
      <c r="OIE49" s="85"/>
      <c r="OIF49" s="85"/>
      <c r="OIG49" s="85"/>
      <c r="OIH49" s="85"/>
      <c r="OII49" s="85"/>
      <c r="OIJ49" s="85"/>
      <c r="OIK49" s="85"/>
      <c r="OIL49" s="85"/>
      <c r="OIM49" s="85"/>
      <c r="OIN49" s="85"/>
      <c r="OIO49" s="85"/>
      <c r="OIP49" s="85"/>
      <c r="OIQ49" s="85"/>
      <c r="OIR49" s="85"/>
      <c r="OIS49" s="85"/>
      <c r="OIT49" s="85"/>
      <c r="OIU49" s="85"/>
      <c r="OIV49" s="85"/>
      <c r="OIW49" s="85"/>
      <c r="OIX49" s="85"/>
      <c r="OIY49" s="85"/>
      <c r="OIZ49" s="85"/>
      <c r="OJA49" s="85"/>
      <c r="OJB49" s="85"/>
      <c r="OJC49" s="85"/>
      <c r="OJD49" s="85"/>
      <c r="OJE49" s="85"/>
      <c r="OJF49" s="85"/>
      <c r="OJG49" s="85"/>
      <c r="OJH49" s="85"/>
      <c r="OJI49" s="85"/>
      <c r="OJJ49" s="85"/>
      <c r="OJK49" s="85"/>
      <c r="OJL49" s="85"/>
      <c r="OJM49" s="85"/>
      <c r="OJN49" s="85"/>
      <c r="OJO49" s="85"/>
      <c r="OJP49" s="85"/>
      <c r="OJQ49" s="85"/>
      <c r="OJR49" s="85"/>
      <c r="OJS49" s="85"/>
      <c r="OJT49" s="85"/>
      <c r="OJU49" s="85"/>
      <c r="OJV49" s="85"/>
      <c r="OJW49" s="85"/>
      <c r="OJX49" s="85"/>
      <c r="OJY49" s="85"/>
      <c r="OJZ49" s="85"/>
      <c r="OKA49" s="85"/>
      <c r="OKB49" s="85"/>
      <c r="OKC49" s="85"/>
      <c r="OKD49" s="85"/>
      <c r="OKE49" s="85"/>
      <c r="OKF49" s="85"/>
      <c r="OKG49" s="85"/>
      <c r="OKH49" s="85"/>
      <c r="OKI49" s="85"/>
      <c r="OKJ49" s="85"/>
      <c r="OKK49" s="85"/>
      <c r="OKL49" s="85"/>
      <c r="OKM49" s="85"/>
      <c r="OKN49" s="85"/>
      <c r="OKO49" s="85"/>
      <c r="OKP49" s="85"/>
      <c r="OKQ49" s="85"/>
      <c r="OKR49" s="85"/>
      <c r="OKS49" s="85"/>
      <c r="OKT49" s="85"/>
      <c r="OKU49" s="85"/>
      <c r="OKV49" s="85"/>
      <c r="OKW49" s="85"/>
      <c r="OKX49" s="85"/>
      <c r="OKY49" s="85"/>
      <c r="OKZ49" s="85"/>
      <c r="OLA49" s="85"/>
      <c r="OLB49" s="85"/>
      <c r="OLC49" s="85"/>
      <c r="OLD49" s="85"/>
      <c r="OLE49" s="85"/>
      <c r="OLF49" s="85"/>
      <c r="OLG49" s="85"/>
      <c r="OLH49" s="85"/>
      <c r="OLI49" s="85"/>
      <c r="OLJ49" s="85"/>
      <c r="OLK49" s="85"/>
      <c r="OLL49" s="85"/>
      <c r="OLM49" s="85"/>
      <c r="OLN49" s="85"/>
      <c r="OLO49" s="85"/>
      <c r="OLP49" s="85"/>
      <c r="OLQ49" s="85"/>
      <c r="OLR49" s="85"/>
      <c r="OLS49" s="85"/>
      <c r="OLT49" s="85"/>
      <c r="OLU49" s="85"/>
      <c r="OLV49" s="85"/>
      <c r="OLW49" s="85"/>
      <c r="OLX49" s="85"/>
      <c r="OLY49" s="85"/>
      <c r="OLZ49" s="85"/>
      <c r="OMA49" s="85"/>
      <c r="OMB49" s="85"/>
      <c r="OMC49" s="85"/>
      <c r="OMD49" s="85"/>
      <c r="OME49" s="85"/>
      <c r="OMF49" s="85"/>
      <c r="OMG49" s="85"/>
      <c r="OMH49" s="85"/>
      <c r="OMI49" s="85"/>
      <c r="OMJ49" s="85"/>
      <c r="OMK49" s="85"/>
      <c r="OML49" s="85"/>
      <c r="OMM49" s="85"/>
      <c r="OMN49" s="85"/>
      <c r="OMO49" s="85"/>
      <c r="OMP49" s="85"/>
      <c r="OMQ49" s="85"/>
      <c r="OMR49" s="85"/>
      <c r="OMS49" s="85"/>
      <c r="OMT49" s="85"/>
      <c r="OMU49" s="85"/>
      <c r="OMV49" s="85"/>
      <c r="OMW49" s="85"/>
      <c r="OMX49" s="85"/>
      <c r="OMY49" s="85"/>
      <c r="OMZ49" s="85"/>
      <c r="ONA49" s="85"/>
      <c r="ONB49" s="85"/>
      <c r="ONC49" s="85"/>
      <c r="OND49" s="85"/>
      <c r="ONE49" s="85"/>
      <c r="ONF49" s="85"/>
      <c r="ONG49" s="85"/>
      <c r="ONH49" s="85"/>
      <c r="ONI49" s="85"/>
      <c r="ONJ49" s="85"/>
      <c r="ONK49" s="85"/>
      <c r="ONL49" s="85"/>
      <c r="ONM49" s="85"/>
      <c r="ONN49" s="85"/>
      <c r="ONO49" s="85"/>
      <c r="ONP49" s="85"/>
      <c r="ONQ49" s="85"/>
      <c r="ONR49" s="85"/>
      <c r="ONS49" s="85"/>
      <c r="ONT49" s="85"/>
      <c r="ONU49" s="85"/>
      <c r="ONV49" s="85"/>
      <c r="ONW49" s="85"/>
      <c r="ONX49" s="85"/>
      <c r="ONY49" s="85"/>
      <c r="ONZ49" s="85"/>
      <c r="OOA49" s="85"/>
      <c r="OOB49" s="85"/>
      <c r="OOC49" s="85"/>
      <c r="OOD49" s="85"/>
      <c r="OOE49" s="85"/>
      <c r="OOF49" s="85"/>
      <c r="OOG49" s="85"/>
      <c r="OOH49" s="85"/>
      <c r="OOI49" s="85"/>
      <c r="OOJ49" s="85"/>
      <c r="OOK49" s="85"/>
      <c r="OOL49" s="85"/>
      <c r="OOM49" s="85"/>
      <c r="OON49" s="85"/>
      <c r="OOO49" s="85"/>
      <c r="OOP49" s="85"/>
      <c r="OOQ49" s="85"/>
      <c r="OOR49" s="85"/>
      <c r="OOS49" s="85"/>
      <c r="OOT49" s="85"/>
      <c r="OOU49" s="85"/>
      <c r="OOV49" s="85"/>
      <c r="OOW49" s="85"/>
      <c r="OOX49" s="85"/>
      <c r="OOY49" s="85"/>
      <c r="OOZ49" s="85"/>
      <c r="OPA49" s="85"/>
      <c r="OPB49" s="85"/>
      <c r="OPC49" s="85"/>
      <c r="OPD49" s="85"/>
      <c r="OPE49" s="85"/>
      <c r="OPF49" s="85"/>
      <c r="OPG49" s="85"/>
      <c r="OPH49" s="85"/>
      <c r="OPI49" s="85"/>
      <c r="OPJ49" s="85"/>
      <c r="OPK49" s="85"/>
      <c r="OPL49" s="85"/>
      <c r="OPM49" s="85"/>
      <c r="OPN49" s="85"/>
      <c r="OPO49" s="85"/>
      <c r="OPP49" s="85"/>
      <c r="OPQ49" s="85"/>
      <c r="OPR49" s="85"/>
      <c r="OPS49" s="85"/>
      <c r="OPT49" s="85"/>
      <c r="OPU49" s="85"/>
      <c r="OPV49" s="85"/>
      <c r="OPW49" s="85"/>
      <c r="OPX49" s="85"/>
      <c r="OPY49" s="85"/>
      <c r="OPZ49" s="85"/>
      <c r="OQA49" s="85"/>
      <c r="OQB49" s="85"/>
      <c r="OQC49" s="85"/>
      <c r="OQD49" s="85"/>
      <c r="OQE49" s="85"/>
      <c r="OQF49" s="85"/>
      <c r="OQG49" s="85"/>
      <c r="OQH49" s="85"/>
      <c r="OQI49" s="85"/>
      <c r="OQJ49" s="85"/>
      <c r="OQK49" s="85"/>
      <c r="OQL49" s="85"/>
      <c r="OQM49" s="85"/>
      <c r="OQN49" s="85"/>
      <c r="OQO49" s="85"/>
      <c r="OQP49" s="85"/>
      <c r="OQQ49" s="85"/>
      <c r="OQR49" s="85"/>
      <c r="OQS49" s="85"/>
      <c r="OQT49" s="85"/>
      <c r="OQU49" s="85"/>
      <c r="OQV49" s="85"/>
      <c r="OQW49" s="85"/>
      <c r="OQX49" s="85"/>
      <c r="OQY49" s="85"/>
      <c r="OQZ49" s="85"/>
      <c r="ORA49" s="85"/>
      <c r="ORB49" s="85"/>
      <c r="ORC49" s="85"/>
      <c r="ORD49" s="85"/>
      <c r="ORE49" s="85"/>
      <c r="ORF49" s="85"/>
      <c r="ORG49" s="85"/>
      <c r="ORH49" s="85"/>
      <c r="ORI49" s="85"/>
      <c r="ORJ49" s="85"/>
      <c r="ORK49" s="85"/>
      <c r="ORL49" s="85"/>
      <c r="ORM49" s="85"/>
      <c r="ORN49" s="85"/>
      <c r="ORO49" s="85"/>
      <c r="ORP49" s="85"/>
      <c r="ORQ49" s="85"/>
      <c r="ORR49" s="85"/>
      <c r="ORS49" s="85"/>
      <c r="ORT49" s="85"/>
      <c r="ORU49" s="85"/>
      <c r="ORV49" s="85"/>
      <c r="ORW49" s="85"/>
      <c r="ORX49" s="85"/>
      <c r="ORY49" s="85"/>
      <c r="ORZ49" s="85"/>
      <c r="OSA49" s="85"/>
      <c r="OSB49" s="85"/>
      <c r="OSC49" s="85"/>
      <c r="OSD49" s="85"/>
      <c r="OSE49" s="85"/>
      <c r="OSF49" s="85"/>
      <c r="OSG49" s="85"/>
      <c r="OSH49" s="85"/>
      <c r="OSI49" s="85"/>
      <c r="OSJ49" s="85"/>
      <c r="OSK49" s="85"/>
      <c r="OSL49" s="85"/>
      <c r="OSM49" s="85"/>
      <c r="OSN49" s="85"/>
      <c r="OSO49" s="85"/>
      <c r="OSP49" s="85"/>
      <c r="OSQ49" s="85"/>
      <c r="OSR49" s="85"/>
      <c r="OSS49" s="85"/>
      <c r="OST49" s="85"/>
      <c r="OSU49" s="85"/>
      <c r="OSV49" s="85"/>
      <c r="OSW49" s="85"/>
      <c r="OSX49" s="85"/>
      <c r="OSY49" s="85"/>
      <c r="OSZ49" s="85"/>
      <c r="OTA49" s="85"/>
      <c r="OTB49" s="85"/>
      <c r="OTC49" s="85"/>
      <c r="OTD49" s="85"/>
      <c r="OTE49" s="85"/>
      <c r="OTF49" s="85"/>
      <c r="OTG49" s="85"/>
      <c r="OTH49" s="85"/>
      <c r="OTI49" s="85"/>
      <c r="OTJ49" s="85"/>
      <c r="OTK49" s="85"/>
      <c r="OTL49" s="85"/>
      <c r="OTM49" s="85"/>
      <c r="OTN49" s="85"/>
      <c r="OTO49" s="85"/>
      <c r="OTP49" s="85"/>
      <c r="OTQ49" s="85"/>
      <c r="OTR49" s="85"/>
      <c r="OTS49" s="85"/>
      <c r="OTT49" s="85"/>
      <c r="OTU49" s="85"/>
      <c r="OTV49" s="85"/>
      <c r="OTW49" s="85"/>
      <c r="OTX49" s="85"/>
      <c r="OTY49" s="85"/>
      <c r="OTZ49" s="85"/>
      <c r="OUA49" s="85"/>
      <c r="OUB49" s="85"/>
      <c r="OUC49" s="85"/>
      <c r="OUD49" s="85"/>
      <c r="OUE49" s="85"/>
      <c r="OUF49" s="85"/>
      <c r="OUG49" s="85"/>
      <c r="OUH49" s="85"/>
      <c r="OUI49" s="85"/>
      <c r="OUJ49" s="85"/>
      <c r="OUK49" s="85"/>
      <c r="OUL49" s="85"/>
      <c r="OUM49" s="85"/>
      <c r="OUN49" s="85"/>
      <c r="OUO49" s="85"/>
      <c r="OUP49" s="85"/>
      <c r="OUQ49" s="85"/>
      <c r="OUR49" s="85"/>
      <c r="OUS49" s="85"/>
      <c r="OUT49" s="85"/>
      <c r="OUU49" s="85"/>
      <c r="OUV49" s="85"/>
      <c r="OUW49" s="85"/>
      <c r="OUX49" s="85"/>
      <c r="OUY49" s="85"/>
      <c r="OUZ49" s="85"/>
      <c r="OVA49" s="85"/>
      <c r="OVB49" s="85"/>
      <c r="OVC49" s="85"/>
      <c r="OVD49" s="85"/>
      <c r="OVE49" s="85"/>
      <c r="OVF49" s="85"/>
      <c r="OVG49" s="85"/>
      <c r="OVH49" s="85"/>
      <c r="OVI49" s="85"/>
      <c r="OVJ49" s="85"/>
      <c r="OVK49" s="85"/>
      <c r="OVL49" s="85"/>
      <c r="OVM49" s="85"/>
      <c r="OVN49" s="85"/>
      <c r="OVO49" s="85"/>
      <c r="OVP49" s="85"/>
      <c r="OVQ49" s="85"/>
      <c r="OVR49" s="85"/>
      <c r="OVS49" s="85"/>
      <c r="OVT49" s="85"/>
      <c r="OVU49" s="85"/>
      <c r="OVV49" s="85"/>
      <c r="OVW49" s="85"/>
      <c r="OVX49" s="85"/>
      <c r="OVY49" s="85"/>
      <c r="OVZ49" s="85"/>
      <c r="OWA49" s="85"/>
      <c r="OWB49" s="85"/>
      <c r="OWC49" s="85"/>
      <c r="OWD49" s="85"/>
      <c r="OWE49" s="85"/>
      <c r="OWF49" s="85"/>
      <c r="OWG49" s="85"/>
      <c r="OWH49" s="85"/>
      <c r="OWI49" s="85"/>
      <c r="OWJ49" s="85"/>
      <c r="OWK49" s="85"/>
      <c r="OWL49" s="85"/>
      <c r="OWM49" s="85"/>
      <c r="OWN49" s="85"/>
      <c r="OWO49" s="85"/>
      <c r="OWP49" s="85"/>
      <c r="OWQ49" s="85"/>
      <c r="OWR49" s="85"/>
      <c r="OWS49" s="85"/>
      <c r="OWT49" s="85"/>
      <c r="OWU49" s="85"/>
      <c r="OWV49" s="85"/>
      <c r="OWW49" s="85"/>
      <c r="OWX49" s="85"/>
      <c r="OWY49" s="85"/>
      <c r="OWZ49" s="85"/>
      <c r="OXA49" s="85"/>
      <c r="OXB49" s="85"/>
      <c r="OXC49" s="85"/>
      <c r="OXD49" s="85"/>
      <c r="OXE49" s="85"/>
      <c r="OXF49" s="85"/>
      <c r="OXG49" s="85"/>
      <c r="OXH49" s="85"/>
      <c r="OXI49" s="85"/>
      <c r="OXJ49" s="85"/>
      <c r="OXK49" s="85"/>
      <c r="OXL49" s="85"/>
      <c r="OXM49" s="85"/>
      <c r="OXN49" s="85"/>
      <c r="OXO49" s="85"/>
      <c r="OXP49" s="85"/>
      <c r="OXQ49" s="85"/>
      <c r="OXR49" s="85"/>
      <c r="OXS49" s="85"/>
      <c r="OXT49" s="85"/>
      <c r="OXU49" s="85"/>
      <c r="OXV49" s="85"/>
      <c r="OXW49" s="85"/>
      <c r="OXX49" s="85"/>
      <c r="OXY49" s="85"/>
      <c r="OXZ49" s="85"/>
      <c r="OYA49" s="85"/>
      <c r="OYB49" s="85"/>
      <c r="OYC49" s="85"/>
      <c r="OYD49" s="85"/>
      <c r="OYE49" s="85"/>
      <c r="OYF49" s="85"/>
      <c r="OYG49" s="85"/>
      <c r="OYH49" s="85"/>
      <c r="OYI49" s="85"/>
      <c r="OYJ49" s="85"/>
      <c r="OYK49" s="85"/>
      <c r="OYL49" s="85"/>
      <c r="OYM49" s="85"/>
      <c r="OYN49" s="85"/>
      <c r="OYO49" s="85"/>
      <c r="OYP49" s="85"/>
      <c r="OYQ49" s="85"/>
      <c r="OYR49" s="85"/>
      <c r="OYS49" s="85"/>
      <c r="OYT49" s="85"/>
      <c r="OYU49" s="85"/>
      <c r="OYV49" s="85"/>
      <c r="OYW49" s="85"/>
      <c r="OYX49" s="85"/>
      <c r="OYY49" s="85"/>
      <c r="OYZ49" s="85"/>
      <c r="OZA49" s="85"/>
      <c r="OZB49" s="85"/>
      <c r="OZC49" s="85"/>
      <c r="OZD49" s="85"/>
      <c r="OZE49" s="85"/>
      <c r="OZF49" s="85"/>
      <c r="OZG49" s="85"/>
      <c r="OZH49" s="85"/>
      <c r="OZI49" s="85"/>
      <c r="OZJ49" s="85"/>
      <c r="OZK49" s="85"/>
      <c r="OZL49" s="85"/>
      <c r="OZM49" s="85"/>
      <c r="OZN49" s="85"/>
      <c r="OZO49" s="85"/>
      <c r="OZP49" s="85"/>
      <c r="OZQ49" s="85"/>
      <c r="OZR49" s="85"/>
      <c r="OZS49" s="85"/>
      <c r="OZT49" s="85"/>
      <c r="OZU49" s="85"/>
      <c r="OZV49" s="85"/>
      <c r="OZW49" s="85"/>
      <c r="OZX49" s="85"/>
      <c r="OZY49" s="85"/>
      <c r="OZZ49" s="85"/>
      <c r="PAA49" s="85"/>
      <c r="PAB49" s="85"/>
      <c r="PAC49" s="85"/>
      <c r="PAD49" s="85"/>
      <c r="PAE49" s="85"/>
      <c r="PAF49" s="85"/>
      <c r="PAG49" s="85"/>
      <c r="PAH49" s="85"/>
      <c r="PAI49" s="85"/>
      <c r="PAJ49" s="85"/>
      <c r="PAK49" s="85"/>
      <c r="PAL49" s="85"/>
      <c r="PAM49" s="85"/>
      <c r="PAN49" s="85"/>
      <c r="PAO49" s="85"/>
      <c r="PAP49" s="85"/>
      <c r="PAQ49" s="85"/>
      <c r="PAR49" s="85"/>
      <c r="PAS49" s="85"/>
      <c r="PAT49" s="85"/>
      <c r="PAU49" s="85"/>
      <c r="PAV49" s="85"/>
      <c r="PAW49" s="85"/>
      <c r="PAX49" s="85"/>
      <c r="PAY49" s="85"/>
      <c r="PAZ49" s="85"/>
      <c r="PBA49" s="85"/>
      <c r="PBB49" s="85"/>
      <c r="PBC49" s="85"/>
      <c r="PBD49" s="85"/>
      <c r="PBE49" s="85"/>
      <c r="PBF49" s="85"/>
      <c r="PBG49" s="85"/>
      <c r="PBH49" s="85"/>
      <c r="PBI49" s="85"/>
      <c r="PBJ49" s="85"/>
      <c r="PBK49" s="85"/>
      <c r="PBL49" s="85"/>
      <c r="PBM49" s="85"/>
      <c r="PBN49" s="85"/>
      <c r="PBO49" s="85"/>
      <c r="PBP49" s="85"/>
      <c r="PBQ49" s="85"/>
      <c r="PBR49" s="85"/>
      <c r="PBS49" s="85"/>
      <c r="PBT49" s="85"/>
      <c r="PBU49" s="85"/>
      <c r="PBV49" s="85"/>
      <c r="PBW49" s="85"/>
      <c r="PBX49" s="85"/>
      <c r="PBY49" s="85"/>
      <c r="PBZ49" s="85"/>
      <c r="PCA49" s="85"/>
      <c r="PCB49" s="85"/>
      <c r="PCC49" s="85"/>
      <c r="PCD49" s="85"/>
      <c r="PCE49" s="85"/>
      <c r="PCF49" s="85"/>
      <c r="PCG49" s="85"/>
      <c r="PCH49" s="85"/>
      <c r="PCI49" s="85"/>
      <c r="PCJ49" s="85"/>
      <c r="PCK49" s="85"/>
      <c r="PCL49" s="85"/>
      <c r="PCM49" s="85"/>
      <c r="PCN49" s="85"/>
      <c r="PCO49" s="85"/>
      <c r="PCP49" s="85"/>
      <c r="PCQ49" s="85"/>
      <c r="PCR49" s="85"/>
      <c r="PCS49" s="85"/>
      <c r="PCT49" s="85"/>
      <c r="PCU49" s="85"/>
      <c r="PCV49" s="85"/>
      <c r="PCW49" s="85"/>
      <c r="PCX49" s="85"/>
      <c r="PCY49" s="85"/>
      <c r="PCZ49" s="85"/>
      <c r="PDA49" s="85"/>
      <c r="PDB49" s="85"/>
      <c r="PDC49" s="85"/>
      <c r="PDD49" s="85"/>
      <c r="PDE49" s="85"/>
      <c r="PDF49" s="85"/>
      <c r="PDG49" s="85"/>
      <c r="PDH49" s="85"/>
      <c r="PDI49" s="85"/>
      <c r="PDJ49" s="85"/>
      <c r="PDK49" s="85"/>
      <c r="PDL49" s="85"/>
      <c r="PDM49" s="85"/>
      <c r="PDN49" s="85"/>
      <c r="PDO49" s="85"/>
      <c r="PDP49" s="85"/>
      <c r="PDQ49" s="85"/>
      <c r="PDR49" s="85"/>
      <c r="PDS49" s="85"/>
      <c r="PDT49" s="85"/>
      <c r="PDU49" s="85"/>
      <c r="PDV49" s="85"/>
      <c r="PDW49" s="85"/>
      <c r="PDX49" s="85"/>
      <c r="PDY49" s="85"/>
      <c r="PDZ49" s="85"/>
      <c r="PEA49" s="85"/>
      <c r="PEB49" s="85"/>
      <c r="PEC49" s="85"/>
      <c r="PED49" s="85"/>
      <c r="PEE49" s="85"/>
      <c r="PEF49" s="85"/>
      <c r="PEG49" s="85"/>
      <c r="PEH49" s="85"/>
      <c r="PEI49" s="85"/>
      <c r="PEJ49" s="85"/>
      <c r="PEK49" s="85"/>
      <c r="PEL49" s="85"/>
      <c r="PEM49" s="85"/>
      <c r="PEN49" s="85"/>
      <c r="PEO49" s="85"/>
      <c r="PEP49" s="85"/>
      <c r="PEQ49" s="85"/>
      <c r="PER49" s="85"/>
      <c r="PES49" s="85"/>
      <c r="PET49" s="85"/>
      <c r="PEU49" s="85"/>
      <c r="PEV49" s="85"/>
      <c r="PEW49" s="85"/>
      <c r="PEX49" s="85"/>
      <c r="PEY49" s="85"/>
      <c r="PEZ49" s="85"/>
      <c r="PFA49" s="85"/>
      <c r="PFB49" s="85"/>
      <c r="PFC49" s="85"/>
      <c r="PFD49" s="85"/>
      <c r="PFE49" s="85"/>
      <c r="PFF49" s="85"/>
      <c r="PFG49" s="85"/>
      <c r="PFH49" s="85"/>
      <c r="PFI49" s="85"/>
      <c r="PFJ49" s="85"/>
      <c r="PFK49" s="85"/>
      <c r="PFL49" s="85"/>
      <c r="PFM49" s="85"/>
      <c r="PFN49" s="85"/>
      <c r="PFO49" s="85"/>
      <c r="PFP49" s="85"/>
      <c r="PFQ49" s="85"/>
      <c r="PFR49" s="85"/>
      <c r="PFS49" s="85"/>
      <c r="PFT49" s="85"/>
      <c r="PFU49" s="85"/>
      <c r="PFV49" s="85"/>
      <c r="PFW49" s="85"/>
      <c r="PFX49" s="85"/>
      <c r="PFY49" s="85"/>
      <c r="PFZ49" s="85"/>
      <c r="PGA49" s="85"/>
      <c r="PGB49" s="85"/>
      <c r="PGC49" s="85"/>
      <c r="PGD49" s="85"/>
      <c r="PGE49" s="85"/>
      <c r="PGF49" s="85"/>
      <c r="PGG49" s="85"/>
      <c r="PGH49" s="85"/>
      <c r="PGI49" s="85"/>
      <c r="PGJ49" s="85"/>
      <c r="PGK49" s="85"/>
      <c r="PGL49" s="85"/>
      <c r="PGM49" s="85"/>
      <c r="PGN49" s="85"/>
      <c r="PGO49" s="85"/>
      <c r="PGP49" s="85"/>
      <c r="PGQ49" s="85"/>
      <c r="PGR49" s="85"/>
      <c r="PGS49" s="85"/>
      <c r="PGT49" s="85"/>
      <c r="PGU49" s="85"/>
      <c r="PGV49" s="85"/>
      <c r="PGW49" s="85"/>
      <c r="PGX49" s="85"/>
      <c r="PGY49" s="85"/>
      <c r="PGZ49" s="85"/>
      <c r="PHA49" s="85"/>
      <c r="PHB49" s="85"/>
      <c r="PHC49" s="85"/>
      <c r="PHD49" s="85"/>
      <c r="PHE49" s="85"/>
      <c r="PHF49" s="85"/>
      <c r="PHG49" s="85"/>
      <c r="PHH49" s="85"/>
      <c r="PHI49" s="85"/>
      <c r="PHJ49" s="85"/>
      <c r="PHK49" s="85"/>
      <c r="PHL49" s="85"/>
      <c r="PHM49" s="85"/>
      <c r="PHN49" s="85"/>
      <c r="PHO49" s="85"/>
      <c r="PHP49" s="85"/>
      <c r="PHQ49" s="85"/>
      <c r="PHR49" s="85"/>
      <c r="PHS49" s="85"/>
      <c r="PHT49" s="85"/>
      <c r="PHU49" s="85"/>
      <c r="PHV49" s="85"/>
      <c r="PHW49" s="85"/>
      <c r="PHX49" s="85"/>
      <c r="PHY49" s="85"/>
      <c r="PHZ49" s="85"/>
      <c r="PIA49" s="85"/>
      <c r="PIB49" s="85"/>
      <c r="PIC49" s="85"/>
      <c r="PID49" s="85"/>
      <c r="PIE49" s="85"/>
      <c r="PIF49" s="85"/>
      <c r="PIG49" s="85"/>
      <c r="PIH49" s="85"/>
      <c r="PII49" s="85"/>
      <c r="PIJ49" s="85"/>
      <c r="PIK49" s="85"/>
      <c r="PIL49" s="85"/>
      <c r="PIM49" s="85"/>
      <c r="PIN49" s="85"/>
      <c r="PIO49" s="85"/>
      <c r="PIP49" s="85"/>
      <c r="PIQ49" s="85"/>
      <c r="PIR49" s="85"/>
      <c r="PIS49" s="85"/>
      <c r="PIT49" s="85"/>
      <c r="PIU49" s="85"/>
      <c r="PIV49" s="85"/>
      <c r="PIW49" s="85"/>
      <c r="PIX49" s="85"/>
      <c r="PIY49" s="85"/>
      <c r="PIZ49" s="85"/>
      <c r="PJA49" s="85"/>
      <c r="PJB49" s="85"/>
      <c r="PJC49" s="85"/>
      <c r="PJD49" s="85"/>
      <c r="PJE49" s="85"/>
      <c r="PJF49" s="85"/>
      <c r="PJG49" s="85"/>
      <c r="PJH49" s="85"/>
      <c r="PJI49" s="85"/>
      <c r="PJJ49" s="85"/>
      <c r="PJK49" s="85"/>
      <c r="PJL49" s="85"/>
      <c r="PJM49" s="85"/>
      <c r="PJN49" s="85"/>
      <c r="PJO49" s="85"/>
      <c r="PJP49" s="85"/>
      <c r="PJQ49" s="85"/>
      <c r="PJR49" s="85"/>
      <c r="PJS49" s="85"/>
      <c r="PJT49" s="85"/>
      <c r="PJU49" s="85"/>
      <c r="PJV49" s="85"/>
      <c r="PJW49" s="85"/>
      <c r="PJX49" s="85"/>
      <c r="PJY49" s="85"/>
      <c r="PJZ49" s="85"/>
      <c r="PKA49" s="85"/>
      <c r="PKB49" s="85"/>
      <c r="PKC49" s="85"/>
      <c r="PKD49" s="85"/>
      <c r="PKE49" s="85"/>
      <c r="PKF49" s="85"/>
      <c r="PKG49" s="85"/>
      <c r="PKH49" s="85"/>
      <c r="PKI49" s="85"/>
      <c r="PKJ49" s="85"/>
      <c r="PKK49" s="85"/>
      <c r="PKL49" s="85"/>
      <c r="PKM49" s="85"/>
      <c r="PKN49" s="85"/>
      <c r="PKO49" s="85"/>
      <c r="PKP49" s="85"/>
      <c r="PKQ49" s="85"/>
      <c r="PKR49" s="85"/>
      <c r="PKS49" s="85"/>
      <c r="PKT49" s="85"/>
      <c r="PKU49" s="85"/>
      <c r="PKV49" s="85"/>
      <c r="PKW49" s="85"/>
      <c r="PKX49" s="85"/>
      <c r="PKY49" s="85"/>
      <c r="PKZ49" s="85"/>
      <c r="PLA49" s="85"/>
      <c r="PLB49" s="85"/>
      <c r="PLC49" s="85"/>
      <c r="PLD49" s="85"/>
      <c r="PLE49" s="85"/>
      <c r="PLF49" s="85"/>
      <c r="PLG49" s="85"/>
      <c r="PLH49" s="85"/>
      <c r="PLI49" s="85"/>
      <c r="PLJ49" s="85"/>
      <c r="PLK49" s="85"/>
      <c r="PLL49" s="85"/>
      <c r="PLM49" s="85"/>
      <c r="PLN49" s="85"/>
      <c r="PLO49" s="85"/>
      <c r="PLP49" s="85"/>
      <c r="PLQ49" s="85"/>
      <c r="PLR49" s="85"/>
      <c r="PLS49" s="85"/>
      <c r="PLT49" s="85"/>
      <c r="PLU49" s="85"/>
      <c r="PLV49" s="85"/>
      <c r="PLW49" s="85"/>
      <c r="PLX49" s="85"/>
      <c r="PLY49" s="85"/>
      <c r="PLZ49" s="85"/>
      <c r="PMA49" s="85"/>
      <c r="PMB49" s="85"/>
      <c r="PMC49" s="85"/>
      <c r="PMD49" s="85"/>
      <c r="PME49" s="85"/>
      <c r="PMF49" s="85"/>
      <c r="PMG49" s="85"/>
      <c r="PMH49" s="85"/>
      <c r="PMI49" s="85"/>
      <c r="PMJ49" s="85"/>
      <c r="PMK49" s="85"/>
      <c r="PML49" s="85"/>
      <c r="PMM49" s="85"/>
      <c r="PMN49" s="85"/>
      <c r="PMO49" s="85"/>
      <c r="PMP49" s="85"/>
      <c r="PMQ49" s="85"/>
      <c r="PMR49" s="85"/>
      <c r="PMS49" s="85"/>
      <c r="PMT49" s="85"/>
      <c r="PMU49" s="85"/>
      <c r="PMV49" s="85"/>
      <c r="PMW49" s="85"/>
      <c r="PMX49" s="85"/>
      <c r="PMY49" s="85"/>
      <c r="PMZ49" s="85"/>
      <c r="PNA49" s="85"/>
      <c r="PNB49" s="85"/>
      <c r="PNC49" s="85"/>
      <c r="PND49" s="85"/>
      <c r="PNE49" s="85"/>
      <c r="PNF49" s="85"/>
      <c r="PNG49" s="85"/>
      <c r="PNH49" s="85"/>
      <c r="PNI49" s="85"/>
      <c r="PNJ49" s="85"/>
      <c r="PNK49" s="85"/>
      <c r="PNL49" s="85"/>
      <c r="PNM49" s="85"/>
      <c r="PNN49" s="85"/>
      <c r="PNO49" s="85"/>
      <c r="PNP49" s="85"/>
      <c r="PNQ49" s="85"/>
      <c r="PNR49" s="85"/>
      <c r="PNS49" s="85"/>
      <c r="PNT49" s="85"/>
      <c r="PNU49" s="85"/>
      <c r="PNV49" s="85"/>
      <c r="PNW49" s="85"/>
      <c r="PNX49" s="85"/>
      <c r="PNY49" s="85"/>
      <c r="PNZ49" s="85"/>
      <c r="POA49" s="85"/>
      <c r="POB49" s="85"/>
      <c r="POC49" s="85"/>
      <c r="POD49" s="85"/>
      <c r="POE49" s="85"/>
      <c r="POF49" s="85"/>
      <c r="POG49" s="85"/>
      <c r="POH49" s="85"/>
      <c r="POI49" s="85"/>
      <c r="POJ49" s="85"/>
      <c r="POK49" s="85"/>
      <c r="POL49" s="85"/>
      <c r="POM49" s="85"/>
      <c r="PON49" s="85"/>
      <c r="POO49" s="85"/>
      <c r="POP49" s="85"/>
      <c r="POQ49" s="85"/>
      <c r="POR49" s="85"/>
      <c r="POS49" s="85"/>
      <c r="POT49" s="85"/>
      <c r="POU49" s="85"/>
      <c r="POV49" s="85"/>
      <c r="POW49" s="85"/>
      <c r="POX49" s="85"/>
      <c r="POY49" s="85"/>
      <c r="POZ49" s="85"/>
      <c r="PPA49" s="85"/>
      <c r="PPB49" s="85"/>
      <c r="PPC49" s="85"/>
      <c r="PPD49" s="85"/>
      <c r="PPE49" s="85"/>
      <c r="PPF49" s="85"/>
      <c r="PPG49" s="85"/>
      <c r="PPH49" s="85"/>
      <c r="PPI49" s="85"/>
      <c r="PPJ49" s="85"/>
      <c r="PPK49" s="85"/>
      <c r="PPL49" s="85"/>
      <c r="PPM49" s="85"/>
      <c r="PPN49" s="85"/>
      <c r="PPO49" s="85"/>
      <c r="PPP49" s="85"/>
      <c r="PPQ49" s="85"/>
      <c r="PPR49" s="85"/>
      <c r="PPS49" s="85"/>
      <c r="PPT49" s="85"/>
      <c r="PPU49" s="85"/>
      <c r="PPV49" s="85"/>
      <c r="PPW49" s="85"/>
      <c r="PPX49" s="85"/>
      <c r="PPY49" s="85"/>
      <c r="PPZ49" s="85"/>
      <c r="PQA49" s="85"/>
      <c r="PQB49" s="85"/>
      <c r="PQC49" s="85"/>
      <c r="PQD49" s="85"/>
      <c r="PQE49" s="85"/>
      <c r="PQF49" s="85"/>
      <c r="PQG49" s="85"/>
      <c r="PQH49" s="85"/>
      <c r="PQI49" s="85"/>
      <c r="PQJ49" s="85"/>
      <c r="PQK49" s="85"/>
      <c r="PQL49" s="85"/>
      <c r="PQM49" s="85"/>
      <c r="PQN49" s="85"/>
      <c r="PQO49" s="85"/>
      <c r="PQP49" s="85"/>
      <c r="PQQ49" s="85"/>
      <c r="PQR49" s="85"/>
      <c r="PQS49" s="85"/>
      <c r="PQT49" s="85"/>
      <c r="PQU49" s="85"/>
      <c r="PQV49" s="85"/>
      <c r="PQW49" s="85"/>
      <c r="PQX49" s="85"/>
      <c r="PQY49" s="85"/>
      <c r="PQZ49" s="85"/>
      <c r="PRA49" s="85"/>
      <c r="PRB49" s="85"/>
      <c r="PRC49" s="85"/>
      <c r="PRD49" s="85"/>
      <c r="PRE49" s="85"/>
      <c r="PRF49" s="85"/>
      <c r="PRG49" s="85"/>
      <c r="PRH49" s="85"/>
      <c r="PRI49" s="85"/>
      <c r="PRJ49" s="85"/>
      <c r="PRK49" s="85"/>
      <c r="PRL49" s="85"/>
      <c r="PRM49" s="85"/>
      <c r="PRN49" s="85"/>
      <c r="PRO49" s="85"/>
      <c r="PRP49" s="85"/>
      <c r="PRQ49" s="85"/>
      <c r="PRR49" s="85"/>
      <c r="PRS49" s="85"/>
      <c r="PRT49" s="85"/>
      <c r="PRU49" s="85"/>
      <c r="PRV49" s="85"/>
      <c r="PRW49" s="85"/>
      <c r="PRX49" s="85"/>
      <c r="PRY49" s="85"/>
      <c r="PRZ49" s="85"/>
      <c r="PSA49" s="85"/>
      <c r="PSB49" s="85"/>
      <c r="PSC49" s="85"/>
      <c r="PSD49" s="85"/>
      <c r="PSE49" s="85"/>
      <c r="PSF49" s="85"/>
      <c r="PSG49" s="85"/>
      <c r="PSH49" s="85"/>
      <c r="PSI49" s="85"/>
      <c r="PSJ49" s="85"/>
      <c r="PSK49" s="85"/>
      <c r="PSL49" s="85"/>
      <c r="PSM49" s="85"/>
      <c r="PSN49" s="85"/>
      <c r="PSO49" s="85"/>
      <c r="PSP49" s="85"/>
      <c r="PSQ49" s="85"/>
      <c r="PSR49" s="85"/>
      <c r="PSS49" s="85"/>
      <c r="PST49" s="85"/>
      <c r="PSU49" s="85"/>
      <c r="PSV49" s="85"/>
      <c r="PSW49" s="85"/>
      <c r="PSX49" s="85"/>
      <c r="PSY49" s="85"/>
      <c r="PSZ49" s="85"/>
      <c r="PTA49" s="85"/>
      <c r="PTB49" s="85"/>
      <c r="PTC49" s="85"/>
      <c r="PTD49" s="85"/>
      <c r="PTE49" s="85"/>
      <c r="PTF49" s="85"/>
      <c r="PTG49" s="85"/>
      <c r="PTH49" s="85"/>
      <c r="PTI49" s="85"/>
      <c r="PTJ49" s="85"/>
      <c r="PTK49" s="85"/>
      <c r="PTL49" s="85"/>
      <c r="PTM49" s="85"/>
      <c r="PTN49" s="85"/>
      <c r="PTO49" s="85"/>
      <c r="PTP49" s="85"/>
      <c r="PTQ49" s="85"/>
      <c r="PTR49" s="85"/>
      <c r="PTS49" s="85"/>
      <c r="PTT49" s="85"/>
      <c r="PTU49" s="85"/>
      <c r="PTV49" s="85"/>
      <c r="PTW49" s="85"/>
      <c r="PTX49" s="85"/>
      <c r="PTY49" s="85"/>
      <c r="PTZ49" s="85"/>
      <c r="PUA49" s="85"/>
      <c r="PUB49" s="85"/>
      <c r="PUC49" s="85"/>
      <c r="PUD49" s="85"/>
      <c r="PUE49" s="85"/>
      <c r="PUF49" s="85"/>
      <c r="PUG49" s="85"/>
      <c r="PUH49" s="85"/>
      <c r="PUI49" s="85"/>
      <c r="PUJ49" s="85"/>
      <c r="PUK49" s="85"/>
      <c r="PUL49" s="85"/>
      <c r="PUM49" s="85"/>
      <c r="PUN49" s="85"/>
      <c r="PUO49" s="85"/>
      <c r="PUP49" s="85"/>
      <c r="PUQ49" s="85"/>
      <c r="PUR49" s="85"/>
      <c r="PUS49" s="85"/>
      <c r="PUT49" s="85"/>
      <c r="PUU49" s="85"/>
      <c r="PUV49" s="85"/>
      <c r="PUW49" s="85"/>
      <c r="PUX49" s="85"/>
      <c r="PUY49" s="85"/>
      <c r="PUZ49" s="85"/>
      <c r="PVA49" s="85"/>
      <c r="PVB49" s="85"/>
      <c r="PVC49" s="85"/>
      <c r="PVD49" s="85"/>
      <c r="PVE49" s="85"/>
      <c r="PVF49" s="85"/>
      <c r="PVG49" s="85"/>
      <c r="PVH49" s="85"/>
      <c r="PVI49" s="85"/>
      <c r="PVJ49" s="85"/>
      <c r="PVK49" s="85"/>
      <c r="PVL49" s="85"/>
      <c r="PVM49" s="85"/>
      <c r="PVN49" s="85"/>
      <c r="PVO49" s="85"/>
      <c r="PVP49" s="85"/>
      <c r="PVQ49" s="85"/>
      <c r="PVR49" s="85"/>
      <c r="PVS49" s="85"/>
      <c r="PVT49" s="85"/>
      <c r="PVU49" s="85"/>
      <c r="PVV49" s="85"/>
      <c r="PVW49" s="85"/>
      <c r="PVX49" s="85"/>
      <c r="PVY49" s="85"/>
      <c r="PVZ49" s="85"/>
      <c r="PWA49" s="85"/>
      <c r="PWB49" s="85"/>
      <c r="PWC49" s="85"/>
      <c r="PWD49" s="85"/>
      <c r="PWE49" s="85"/>
      <c r="PWF49" s="85"/>
      <c r="PWG49" s="85"/>
      <c r="PWH49" s="85"/>
      <c r="PWI49" s="85"/>
      <c r="PWJ49" s="85"/>
      <c r="PWK49" s="85"/>
      <c r="PWL49" s="85"/>
      <c r="PWM49" s="85"/>
      <c r="PWN49" s="85"/>
      <c r="PWO49" s="85"/>
      <c r="PWP49" s="85"/>
      <c r="PWQ49" s="85"/>
      <c r="PWR49" s="85"/>
      <c r="PWS49" s="85"/>
      <c r="PWT49" s="85"/>
      <c r="PWU49" s="85"/>
      <c r="PWV49" s="85"/>
      <c r="PWW49" s="85"/>
      <c r="PWX49" s="85"/>
      <c r="PWY49" s="85"/>
      <c r="PWZ49" s="85"/>
      <c r="PXA49" s="85"/>
      <c r="PXB49" s="85"/>
      <c r="PXC49" s="85"/>
      <c r="PXD49" s="85"/>
      <c r="PXE49" s="85"/>
      <c r="PXF49" s="85"/>
      <c r="PXG49" s="85"/>
      <c r="PXH49" s="85"/>
      <c r="PXI49" s="85"/>
      <c r="PXJ49" s="85"/>
      <c r="PXK49" s="85"/>
      <c r="PXL49" s="85"/>
      <c r="PXM49" s="85"/>
      <c r="PXN49" s="85"/>
      <c r="PXO49" s="85"/>
      <c r="PXP49" s="85"/>
      <c r="PXQ49" s="85"/>
      <c r="PXR49" s="85"/>
      <c r="PXS49" s="85"/>
      <c r="PXT49" s="85"/>
      <c r="PXU49" s="85"/>
      <c r="PXV49" s="85"/>
      <c r="PXW49" s="85"/>
      <c r="PXX49" s="85"/>
      <c r="PXY49" s="85"/>
      <c r="PXZ49" s="85"/>
      <c r="PYA49" s="85"/>
      <c r="PYB49" s="85"/>
      <c r="PYC49" s="85"/>
      <c r="PYD49" s="85"/>
      <c r="PYE49" s="85"/>
      <c r="PYF49" s="85"/>
      <c r="PYG49" s="85"/>
      <c r="PYH49" s="85"/>
      <c r="PYI49" s="85"/>
      <c r="PYJ49" s="85"/>
      <c r="PYK49" s="85"/>
      <c r="PYL49" s="85"/>
      <c r="PYM49" s="85"/>
      <c r="PYN49" s="85"/>
      <c r="PYO49" s="85"/>
      <c r="PYP49" s="85"/>
      <c r="PYQ49" s="85"/>
      <c r="PYR49" s="85"/>
      <c r="PYS49" s="85"/>
      <c r="PYT49" s="85"/>
      <c r="PYU49" s="85"/>
      <c r="PYV49" s="85"/>
      <c r="PYW49" s="85"/>
      <c r="PYX49" s="85"/>
      <c r="PYY49" s="85"/>
      <c r="PYZ49" s="85"/>
      <c r="PZA49" s="85"/>
      <c r="PZB49" s="85"/>
      <c r="PZC49" s="85"/>
      <c r="PZD49" s="85"/>
      <c r="PZE49" s="85"/>
      <c r="PZF49" s="85"/>
      <c r="PZG49" s="85"/>
      <c r="PZH49" s="85"/>
      <c r="PZI49" s="85"/>
      <c r="PZJ49" s="85"/>
      <c r="PZK49" s="85"/>
      <c r="PZL49" s="85"/>
      <c r="PZM49" s="85"/>
      <c r="PZN49" s="85"/>
      <c r="PZO49" s="85"/>
      <c r="PZP49" s="85"/>
      <c r="PZQ49" s="85"/>
      <c r="PZR49" s="85"/>
      <c r="PZS49" s="85"/>
      <c r="PZT49" s="85"/>
      <c r="PZU49" s="85"/>
      <c r="PZV49" s="85"/>
      <c r="PZW49" s="85"/>
      <c r="PZX49" s="85"/>
      <c r="PZY49" s="85"/>
      <c r="PZZ49" s="85"/>
      <c r="QAA49" s="85"/>
      <c r="QAB49" s="85"/>
      <c r="QAC49" s="85"/>
      <c r="QAD49" s="85"/>
      <c r="QAE49" s="85"/>
      <c r="QAF49" s="85"/>
      <c r="QAG49" s="85"/>
      <c r="QAH49" s="85"/>
      <c r="QAI49" s="85"/>
      <c r="QAJ49" s="85"/>
      <c r="QAK49" s="85"/>
      <c r="QAL49" s="85"/>
      <c r="QAM49" s="85"/>
      <c r="QAN49" s="85"/>
      <c r="QAO49" s="85"/>
      <c r="QAP49" s="85"/>
      <c r="QAQ49" s="85"/>
      <c r="QAR49" s="85"/>
      <c r="QAS49" s="85"/>
      <c r="QAT49" s="85"/>
      <c r="QAU49" s="85"/>
      <c r="QAV49" s="85"/>
      <c r="QAW49" s="85"/>
      <c r="QAX49" s="85"/>
      <c r="QAY49" s="85"/>
      <c r="QAZ49" s="85"/>
      <c r="QBA49" s="85"/>
      <c r="QBB49" s="85"/>
      <c r="QBC49" s="85"/>
      <c r="QBD49" s="85"/>
      <c r="QBE49" s="85"/>
      <c r="QBF49" s="85"/>
      <c r="QBG49" s="85"/>
      <c r="QBH49" s="85"/>
      <c r="QBI49" s="85"/>
      <c r="QBJ49" s="85"/>
      <c r="QBK49" s="85"/>
      <c r="QBL49" s="85"/>
      <c r="QBM49" s="85"/>
      <c r="QBN49" s="85"/>
      <c r="QBO49" s="85"/>
      <c r="QBP49" s="85"/>
      <c r="QBQ49" s="85"/>
      <c r="QBR49" s="85"/>
      <c r="QBS49" s="85"/>
      <c r="QBT49" s="85"/>
      <c r="QBU49" s="85"/>
      <c r="QBV49" s="85"/>
      <c r="QBW49" s="85"/>
      <c r="QBX49" s="85"/>
      <c r="QBY49" s="85"/>
      <c r="QBZ49" s="85"/>
      <c r="QCA49" s="85"/>
      <c r="QCB49" s="85"/>
      <c r="QCC49" s="85"/>
      <c r="QCD49" s="85"/>
      <c r="QCE49" s="85"/>
      <c r="QCF49" s="85"/>
      <c r="QCG49" s="85"/>
      <c r="QCH49" s="85"/>
      <c r="QCI49" s="85"/>
      <c r="QCJ49" s="85"/>
      <c r="QCK49" s="85"/>
      <c r="QCL49" s="85"/>
      <c r="QCM49" s="85"/>
      <c r="QCN49" s="85"/>
      <c r="QCO49" s="85"/>
      <c r="QCP49" s="85"/>
      <c r="QCQ49" s="85"/>
      <c r="QCR49" s="85"/>
      <c r="QCS49" s="85"/>
      <c r="QCT49" s="85"/>
      <c r="QCU49" s="85"/>
      <c r="QCV49" s="85"/>
      <c r="QCW49" s="85"/>
      <c r="QCX49" s="85"/>
      <c r="QCY49" s="85"/>
      <c r="QCZ49" s="85"/>
      <c r="QDA49" s="85"/>
      <c r="QDB49" s="85"/>
      <c r="QDC49" s="85"/>
      <c r="QDD49" s="85"/>
      <c r="QDE49" s="85"/>
      <c r="QDF49" s="85"/>
      <c r="QDG49" s="85"/>
      <c r="QDH49" s="85"/>
      <c r="QDI49" s="85"/>
      <c r="QDJ49" s="85"/>
      <c r="QDK49" s="85"/>
      <c r="QDL49" s="85"/>
      <c r="QDM49" s="85"/>
      <c r="QDN49" s="85"/>
      <c r="QDO49" s="85"/>
      <c r="QDP49" s="85"/>
      <c r="QDQ49" s="85"/>
      <c r="QDR49" s="85"/>
      <c r="QDS49" s="85"/>
      <c r="QDT49" s="85"/>
      <c r="QDU49" s="85"/>
      <c r="QDV49" s="85"/>
      <c r="QDW49" s="85"/>
      <c r="QDX49" s="85"/>
      <c r="QDY49" s="85"/>
      <c r="QDZ49" s="85"/>
      <c r="QEA49" s="85"/>
      <c r="QEB49" s="85"/>
      <c r="QEC49" s="85"/>
      <c r="QED49" s="85"/>
      <c r="QEE49" s="85"/>
      <c r="QEF49" s="85"/>
      <c r="QEG49" s="85"/>
      <c r="QEH49" s="85"/>
      <c r="QEI49" s="85"/>
      <c r="QEJ49" s="85"/>
      <c r="QEK49" s="85"/>
      <c r="QEL49" s="85"/>
      <c r="QEM49" s="85"/>
      <c r="QEN49" s="85"/>
      <c r="QEO49" s="85"/>
      <c r="QEP49" s="85"/>
      <c r="QEQ49" s="85"/>
      <c r="QER49" s="85"/>
      <c r="QES49" s="85"/>
      <c r="QET49" s="85"/>
      <c r="QEU49" s="85"/>
      <c r="QEV49" s="85"/>
      <c r="QEW49" s="85"/>
      <c r="QEX49" s="85"/>
      <c r="QEY49" s="85"/>
      <c r="QEZ49" s="85"/>
      <c r="QFA49" s="85"/>
      <c r="QFB49" s="85"/>
      <c r="QFC49" s="85"/>
      <c r="QFD49" s="85"/>
      <c r="QFE49" s="85"/>
      <c r="QFF49" s="85"/>
      <c r="QFG49" s="85"/>
      <c r="QFH49" s="85"/>
      <c r="QFI49" s="85"/>
      <c r="QFJ49" s="85"/>
      <c r="QFK49" s="85"/>
      <c r="QFL49" s="85"/>
      <c r="QFM49" s="85"/>
      <c r="QFN49" s="85"/>
      <c r="QFO49" s="85"/>
      <c r="QFP49" s="85"/>
      <c r="QFQ49" s="85"/>
      <c r="QFR49" s="85"/>
      <c r="QFS49" s="85"/>
      <c r="QFT49" s="85"/>
      <c r="QFU49" s="85"/>
      <c r="QFV49" s="85"/>
      <c r="QFW49" s="85"/>
      <c r="QFX49" s="85"/>
      <c r="QFY49" s="85"/>
      <c r="QFZ49" s="85"/>
      <c r="QGA49" s="85"/>
      <c r="QGB49" s="85"/>
      <c r="QGC49" s="85"/>
      <c r="QGD49" s="85"/>
      <c r="QGE49" s="85"/>
      <c r="QGF49" s="85"/>
      <c r="QGG49" s="85"/>
      <c r="QGH49" s="85"/>
      <c r="QGI49" s="85"/>
      <c r="QGJ49" s="85"/>
      <c r="QGK49" s="85"/>
      <c r="QGL49" s="85"/>
      <c r="QGM49" s="85"/>
      <c r="QGN49" s="85"/>
      <c r="QGO49" s="85"/>
      <c r="QGP49" s="85"/>
      <c r="QGQ49" s="85"/>
      <c r="QGR49" s="85"/>
      <c r="QGS49" s="85"/>
      <c r="QGT49" s="85"/>
      <c r="QGU49" s="85"/>
      <c r="QGV49" s="85"/>
      <c r="QGW49" s="85"/>
      <c r="QGX49" s="85"/>
      <c r="QGY49" s="85"/>
      <c r="QGZ49" s="85"/>
      <c r="QHA49" s="85"/>
      <c r="QHB49" s="85"/>
      <c r="QHC49" s="85"/>
      <c r="QHD49" s="85"/>
      <c r="QHE49" s="85"/>
      <c r="QHF49" s="85"/>
      <c r="QHG49" s="85"/>
      <c r="QHH49" s="85"/>
      <c r="QHI49" s="85"/>
      <c r="QHJ49" s="85"/>
      <c r="QHK49" s="85"/>
      <c r="QHL49" s="85"/>
      <c r="QHM49" s="85"/>
      <c r="QHN49" s="85"/>
      <c r="QHO49" s="85"/>
      <c r="QHP49" s="85"/>
      <c r="QHQ49" s="85"/>
      <c r="QHR49" s="85"/>
      <c r="QHS49" s="85"/>
      <c r="QHT49" s="85"/>
      <c r="QHU49" s="85"/>
      <c r="QHV49" s="85"/>
      <c r="QHW49" s="85"/>
      <c r="QHX49" s="85"/>
      <c r="QHY49" s="85"/>
      <c r="QHZ49" s="85"/>
      <c r="QIA49" s="85"/>
      <c r="QIB49" s="85"/>
      <c r="QIC49" s="85"/>
      <c r="QID49" s="85"/>
      <c r="QIE49" s="85"/>
      <c r="QIF49" s="85"/>
      <c r="QIG49" s="85"/>
      <c r="QIH49" s="85"/>
      <c r="QII49" s="85"/>
      <c r="QIJ49" s="85"/>
      <c r="QIK49" s="85"/>
      <c r="QIL49" s="85"/>
      <c r="QIM49" s="85"/>
      <c r="QIN49" s="85"/>
      <c r="QIO49" s="85"/>
      <c r="QIP49" s="85"/>
      <c r="QIQ49" s="85"/>
      <c r="QIR49" s="85"/>
      <c r="QIS49" s="85"/>
      <c r="QIT49" s="85"/>
      <c r="QIU49" s="85"/>
      <c r="QIV49" s="85"/>
      <c r="QIW49" s="85"/>
      <c r="QIX49" s="85"/>
      <c r="QIY49" s="85"/>
      <c r="QIZ49" s="85"/>
      <c r="QJA49" s="85"/>
      <c r="QJB49" s="85"/>
      <c r="QJC49" s="85"/>
      <c r="QJD49" s="85"/>
      <c r="QJE49" s="85"/>
      <c r="QJF49" s="85"/>
      <c r="QJG49" s="85"/>
      <c r="QJH49" s="85"/>
      <c r="QJI49" s="85"/>
      <c r="QJJ49" s="85"/>
      <c r="QJK49" s="85"/>
      <c r="QJL49" s="85"/>
      <c r="QJM49" s="85"/>
      <c r="QJN49" s="85"/>
      <c r="QJO49" s="85"/>
      <c r="QJP49" s="85"/>
      <c r="QJQ49" s="85"/>
      <c r="QJR49" s="85"/>
      <c r="QJS49" s="85"/>
      <c r="QJT49" s="85"/>
      <c r="QJU49" s="85"/>
      <c r="QJV49" s="85"/>
      <c r="QJW49" s="85"/>
      <c r="QJX49" s="85"/>
      <c r="QJY49" s="85"/>
      <c r="QJZ49" s="85"/>
      <c r="QKA49" s="85"/>
      <c r="QKB49" s="85"/>
      <c r="QKC49" s="85"/>
      <c r="QKD49" s="85"/>
      <c r="QKE49" s="85"/>
      <c r="QKF49" s="85"/>
      <c r="QKG49" s="85"/>
      <c r="QKH49" s="85"/>
      <c r="QKI49" s="85"/>
      <c r="QKJ49" s="85"/>
      <c r="QKK49" s="85"/>
      <c r="QKL49" s="85"/>
      <c r="QKM49" s="85"/>
      <c r="QKN49" s="85"/>
      <c r="QKO49" s="85"/>
      <c r="QKP49" s="85"/>
      <c r="QKQ49" s="85"/>
      <c r="QKR49" s="85"/>
      <c r="QKS49" s="85"/>
      <c r="QKT49" s="85"/>
      <c r="QKU49" s="85"/>
      <c r="QKV49" s="85"/>
      <c r="QKW49" s="85"/>
      <c r="QKX49" s="85"/>
      <c r="QKY49" s="85"/>
      <c r="QKZ49" s="85"/>
      <c r="QLA49" s="85"/>
      <c r="QLB49" s="85"/>
      <c r="QLC49" s="85"/>
      <c r="QLD49" s="85"/>
      <c r="QLE49" s="85"/>
      <c r="QLF49" s="85"/>
      <c r="QLG49" s="85"/>
      <c r="QLH49" s="85"/>
      <c r="QLI49" s="85"/>
      <c r="QLJ49" s="85"/>
      <c r="QLK49" s="85"/>
      <c r="QLL49" s="85"/>
      <c r="QLM49" s="85"/>
      <c r="QLN49" s="85"/>
      <c r="QLO49" s="85"/>
      <c r="QLP49" s="85"/>
      <c r="QLQ49" s="85"/>
      <c r="QLR49" s="85"/>
      <c r="QLS49" s="85"/>
      <c r="QLT49" s="85"/>
      <c r="QLU49" s="85"/>
      <c r="QLV49" s="85"/>
      <c r="QLW49" s="85"/>
      <c r="QLX49" s="85"/>
      <c r="QLY49" s="85"/>
      <c r="QLZ49" s="85"/>
      <c r="QMA49" s="85"/>
      <c r="QMB49" s="85"/>
      <c r="QMC49" s="85"/>
      <c r="QMD49" s="85"/>
      <c r="QME49" s="85"/>
      <c r="QMF49" s="85"/>
      <c r="QMG49" s="85"/>
      <c r="QMH49" s="85"/>
      <c r="QMI49" s="85"/>
      <c r="QMJ49" s="85"/>
      <c r="QMK49" s="85"/>
      <c r="QML49" s="85"/>
      <c r="QMM49" s="85"/>
      <c r="QMN49" s="85"/>
      <c r="QMO49" s="85"/>
      <c r="QMP49" s="85"/>
      <c r="QMQ49" s="85"/>
      <c r="QMR49" s="85"/>
      <c r="QMS49" s="85"/>
      <c r="QMT49" s="85"/>
      <c r="QMU49" s="85"/>
      <c r="QMV49" s="85"/>
      <c r="QMW49" s="85"/>
      <c r="QMX49" s="85"/>
      <c r="QMY49" s="85"/>
      <c r="QMZ49" s="85"/>
      <c r="QNA49" s="85"/>
      <c r="QNB49" s="85"/>
      <c r="QNC49" s="85"/>
      <c r="QND49" s="85"/>
      <c r="QNE49" s="85"/>
      <c r="QNF49" s="85"/>
      <c r="QNG49" s="85"/>
      <c r="QNH49" s="85"/>
      <c r="QNI49" s="85"/>
      <c r="QNJ49" s="85"/>
      <c r="QNK49" s="85"/>
      <c r="QNL49" s="85"/>
      <c r="QNM49" s="85"/>
      <c r="QNN49" s="85"/>
      <c r="QNO49" s="85"/>
      <c r="QNP49" s="85"/>
      <c r="QNQ49" s="85"/>
      <c r="QNR49" s="85"/>
      <c r="QNS49" s="85"/>
      <c r="QNT49" s="85"/>
      <c r="QNU49" s="85"/>
      <c r="QNV49" s="85"/>
      <c r="QNW49" s="85"/>
      <c r="QNX49" s="85"/>
      <c r="QNY49" s="85"/>
      <c r="QNZ49" s="85"/>
      <c r="QOA49" s="85"/>
      <c r="QOB49" s="85"/>
      <c r="QOC49" s="85"/>
      <c r="QOD49" s="85"/>
      <c r="QOE49" s="85"/>
      <c r="QOF49" s="85"/>
      <c r="QOG49" s="85"/>
      <c r="QOH49" s="85"/>
      <c r="QOI49" s="85"/>
      <c r="QOJ49" s="85"/>
      <c r="QOK49" s="85"/>
      <c r="QOL49" s="85"/>
      <c r="QOM49" s="85"/>
      <c r="QON49" s="85"/>
      <c r="QOO49" s="85"/>
      <c r="QOP49" s="85"/>
      <c r="QOQ49" s="85"/>
      <c r="QOR49" s="85"/>
      <c r="QOS49" s="85"/>
      <c r="QOT49" s="85"/>
      <c r="QOU49" s="85"/>
      <c r="QOV49" s="85"/>
      <c r="QOW49" s="85"/>
      <c r="QOX49" s="85"/>
      <c r="QOY49" s="85"/>
      <c r="QOZ49" s="85"/>
      <c r="QPA49" s="85"/>
      <c r="QPB49" s="85"/>
      <c r="QPC49" s="85"/>
      <c r="QPD49" s="85"/>
      <c r="QPE49" s="85"/>
      <c r="QPF49" s="85"/>
      <c r="QPG49" s="85"/>
      <c r="QPH49" s="85"/>
      <c r="QPI49" s="85"/>
      <c r="QPJ49" s="85"/>
      <c r="QPK49" s="85"/>
      <c r="QPL49" s="85"/>
      <c r="QPM49" s="85"/>
      <c r="QPN49" s="85"/>
      <c r="QPO49" s="85"/>
      <c r="QPP49" s="85"/>
      <c r="QPQ49" s="85"/>
      <c r="QPR49" s="85"/>
      <c r="QPS49" s="85"/>
      <c r="QPT49" s="85"/>
      <c r="QPU49" s="85"/>
      <c r="QPV49" s="85"/>
      <c r="QPW49" s="85"/>
      <c r="QPX49" s="85"/>
      <c r="QPY49" s="85"/>
      <c r="QPZ49" s="85"/>
      <c r="QQA49" s="85"/>
      <c r="QQB49" s="85"/>
      <c r="QQC49" s="85"/>
      <c r="QQD49" s="85"/>
      <c r="QQE49" s="85"/>
      <c r="QQF49" s="85"/>
      <c r="QQG49" s="85"/>
      <c r="QQH49" s="85"/>
      <c r="QQI49" s="85"/>
      <c r="QQJ49" s="85"/>
      <c r="QQK49" s="85"/>
      <c r="QQL49" s="85"/>
      <c r="QQM49" s="85"/>
      <c r="QQN49" s="85"/>
      <c r="QQO49" s="85"/>
      <c r="QQP49" s="85"/>
      <c r="QQQ49" s="85"/>
      <c r="QQR49" s="85"/>
      <c r="QQS49" s="85"/>
      <c r="QQT49" s="85"/>
      <c r="QQU49" s="85"/>
      <c r="QQV49" s="85"/>
      <c r="QQW49" s="85"/>
      <c r="QQX49" s="85"/>
      <c r="QQY49" s="85"/>
      <c r="QQZ49" s="85"/>
      <c r="QRA49" s="85"/>
      <c r="QRB49" s="85"/>
      <c r="QRC49" s="85"/>
      <c r="QRD49" s="85"/>
      <c r="QRE49" s="85"/>
      <c r="QRF49" s="85"/>
      <c r="QRG49" s="85"/>
      <c r="QRH49" s="85"/>
      <c r="QRI49" s="85"/>
      <c r="QRJ49" s="85"/>
      <c r="QRK49" s="85"/>
      <c r="QRL49" s="85"/>
      <c r="QRM49" s="85"/>
      <c r="QRN49" s="85"/>
      <c r="QRO49" s="85"/>
      <c r="QRP49" s="85"/>
      <c r="QRQ49" s="85"/>
      <c r="QRR49" s="85"/>
      <c r="QRS49" s="85"/>
      <c r="QRT49" s="85"/>
      <c r="QRU49" s="85"/>
      <c r="QRV49" s="85"/>
      <c r="QRW49" s="85"/>
      <c r="QRX49" s="85"/>
      <c r="QRY49" s="85"/>
      <c r="QRZ49" s="85"/>
      <c r="QSA49" s="85"/>
      <c r="QSB49" s="85"/>
      <c r="QSC49" s="85"/>
      <c r="QSD49" s="85"/>
      <c r="QSE49" s="85"/>
      <c r="QSF49" s="85"/>
      <c r="QSG49" s="85"/>
      <c r="QSH49" s="85"/>
      <c r="QSI49" s="85"/>
      <c r="QSJ49" s="85"/>
      <c r="QSK49" s="85"/>
      <c r="QSL49" s="85"/>
      <c r="QSM49" s="85"/>
      <c r="QSN49" s="85"/>
      <c r="QSO49" s="85"/>
      <c r="QSP49" s="85"/>
      <c r="QSQ49" s="85"/>
      <c r="QSR49" s="85"/>
      <c r="QSS49" s="85"/>
      <c r="QST49" s="85"/>
      <c r="QSU49" s="85"/>
      <c r="QSV49" s="85"/>
      <c r="QSW49" s="85"/>
      <c r="QSX49" s="85"/>
      <c r="QSY49" s="85"/>
      <c r="QSZ49" s="85"/>
      <c r="QTA49" s="85"/>
      <c r="QTB49" s="85"/>
      <c r="QTC49" s="85"/>
      <c r="QTD49" s="85"/>
      <c r="QTE49" s="85"/>
      <c r="QTF49" s="85"/>
      <c r="QTG49" s="85"/>
      <c r="QTH49" s="85"/>
      <c r="QTI49" s="85"/>
      <c r="QTJ49" s="85"/>
      <c r="QTK49" s="85"/>
      <c r="QTL49" s="85"/>
      <c r="QTM49" s="85"/>
      <c r="QTN49" s="85"/>
      <c r="QTO49" s="85"/>
      <c r="QTP49" s="85"/>
      <c r="QTQ49" s="85"/>
      <c r="QTR49" s="85"/>
      <c r="QTS49" s="85"/>
      <c r="QTT49" s="85"/>
      <c r="QTU49" s="85"/>
      <c r="QTV49" s="85"/>
      <c r="QTW49" s="85"/>
      <c r="QTX49" s="85"/>
      <c r="QTY49" s="85"/>
      <c r="QTZ49" s="85"/>
      <c r="QUA49" s="85"/>
      <c r="QUB49" s="85"/>
      <c r="QUC49" s="85"/>
      <c r="QUD49" s="85"/>
      <c r="QUE49" s="85"/>
      <c r="QUF49" s="85"/>
      <c r="QUG49" s="85"/>
      <c r="QUH49" s="85"/>
      <c r="QUI49" s="85"/>
      <c r="QUJ49" s="85"/>
      <c r="QUK49" s="85"/>
      <c r="QUL49" s="85"/>
      <c r="QUM49" s="85"/>
      <c r="QUN49" s="85"/>
      <c r="QUO49" s="85"/>
      <c r="QUP49" s="85"/>
      <c r="QUQ49" s="85"/>
      <c r="QUR49" s="85"/>
      <c r="QUS49" s="85"/>
      <c r="QUT49" s="85"/>
      <c r="QUU49" s="85"/>
      <c r="QUV49" s="85"/>
      <c r="QUW49" s="85"/>
      <c r="QUX49" s="85"/>
      <c r="QUY49" s="85"/>
      <c r="QUZ49" s="85"/>
      <c r="QVA49" s="85"/>
      <c r="QVB49" s="85"/>
      <c r="QVC49" s="85"/>
      <c r="QVD49" s="85"/>
      <c r="QVE49" s="85"/>
      <c r="QVF49" s="85"/>
      <c r="QVG49" s="85"/>
      <c r="QVH49" s="85"/>
      <c r="QVI49" s="85"/>
      <c r="QVJ49" s="85"/>
      <c r="QVK49" s="85"/>
      <c r="QVL49" s="85"/>
      <c r="QVM49" s="85"/>
      <c r="QVN49" s="85"/>
      <c r="QVO49" s="85"/>
      <c r="QVP49" s="85"/>
      <c r="QVQ49" s="85"/>
      <c r="QVR49" s="85"/>
      <c r="QVS49" s="85"/>
      <c r="QVT49" s="85"/>
      <c r="QVU49" s="85"/>
      <c r="QVV49" s="85"/>
      <c r="QVW49" s="85"/>
      <c r="QVX49" s="85"/>
      <c r="QVY49" s="85"/>
      <c r="QVZ49" s="85"/>
      <c r="QWA49" s="85"/>
      <c r="QWB49" s="85"/>
      <c r="QWC49" s="85"/>
      <c r="QWD49" s="85"/>
      <c r="QWE49" s="85"/>
      <c r="QWF49" s="85"/>
      <c r="QWG49" s="85"/>
      <c r="QWH49" s="85"/>
      <c r="QWI49" s="85"/>
      <c r="QWJ49" s="85"/>
      <c r="QWK49" s="85"/>
      <c r="QWL49" s="85"/>
      <c r="QWM49" s="85"/>
      <c r="QWN49" s="85"/>
      <c r="QWO49" s="85"/>
      <c r="QWP49" s="85"/>
      <c r="QWQ49" s="85"/>
      <c r="QWR49" s="85"/>
      <c r="QWS49" s="85"/>
      <c r="QWT49" s="85"/>
      <c r="QWU49" s="85"/>
      <c r="QWV49" s="85"/>
      <c r="QWW49" s="85"/>
      <c r="QWX49" s="85"/>
      <c r="QWY49" s="85"/>
      <c r="QWZ49" s="85"/>
      <c r="QXA49" s="85"/>
      <c r="QXB49" s="85"/>
      <c r="QXC49" s="85"/>
      <c r="QXD49" s="85"/>
      <c r="QXE49" s="85"/>
      <c r="QXF49" s="85"/>
      <c r="QXG49" s="85"/>
      <c r="QXH49" s="85"/>
      <c r="QXI49" s="85"/>
      <c r="QXJ49" s="85"/>
      <c r="QXK49" s="85"/>
      <c r="QXL49" s="85"/>
      <c r="QXM49" s="85"/>
      <c r="QXN49" s="85"/>
      <c r="QXO49" s="85"/>
      <c r="QXP49" s="85"/>
      <c r="QXQ49" s="85"/>
      <c r="QXR49" s="85"/>
      <c r="QXS49" s="85"/>
      <c r="QXT49" s="85"/>
      <c r="QXU49" s="85"/>
      <c r="QXV49" s="85"/>
      <c r="QXW49" s="85"/>
      <c r="QXX49" s="85"/>
      <c r="QXY49" s="85"/>
      <c r="QXZ49" s="85"/>
      <c r="QYA49" s="85"/>
      <c r="QYB49" s="85"/>
      <c r="QYC49" s="85"/>
      <c r="QYD49" s="85"/>
      <c r="QYE49" s="85"/>
      <c r="QYF49" s="85"/>
      <c r="QYG49" s="85"/>
      <c r="QYH49" s="85"/>
      <c r="QYI49" s="85"/>
      <c r="QYJ49" s="85"/>
      <c r="QYK49" s="85"/>
      <c r="QYL49" s="85"/>
      <c r="QYM49" s="85"/>
      <c r="QYN49" s="85"/>
      <c r="QYO49" s="85"/>
      <c r="QYP49" s="85"/>
      <c r="QYQ49" s="85"/>
      <c r="QYR49" s="85"/>
      <c r="QYS49" s="85"/>
      <c r="QYT49" s="85"/>
      <c r="QYU49" s="85"/>
      <c r="QYV49" s="85"/>
      <c r="QYW49" s="85"/>
      <c r="QYX49" s="85"/>
      <c r="QYY49" s="85"/>
      <c r="QYZ49" s="85"/>
      <c r="QZA49" s="85"/>
      <c r="QZB49" s="85"/>
      <c r="QZC49" s="85"/>
      <c r="QZD49" s="85"/>
      <c r="QZE49" s="85"/>
      <c r="QZF49" s="85"/>
      <c r="QZG49" s="85"/>
      <c r="QZH49" s="85"/>
      <c r="QZI49" s="85"/>
      <c r="QZJ49" s="85"/>
      <c r="QZK49" s="85"/>
      <c r="QZL49" s="85"/>
      <c r="QZM49" s="85"/>
      <c r="QZN49" s="85"/>
      <c r="QZO49" s="85"/>
      <c r="QZP49" s="85"/>
      <c r="QZQ49" s="85"/>
      <c r="QZR49" s="85"/>
      <c r="QZS49" s="85"/>
      <c r="QZT49" s="85"/>
      <c r="QZU49" s="85"/>
      <c r="QZV49" s="85"/>
      <c r="QZW49" s="85"/>
      <c r="QZX49" s="85"/>
      <c r="QZY49" s="85"/>
      <c r="QZZ49" s="85"/>
      <c r="RAA49" s="85"/>
      <c r="RAB49" s="85"/>
      <c r="RAC49" s="85"/>
      <c r="RAD49" s="85"/>
      <c r="RAE49" s="85"/>
      <c r="RAF49" s="85"/>
      <c r="RAG49" s="85"/>
      <c r="RAH49" s="85"/>
      <c r="RAI49" s="85"/>
      <c r="RAJ49" s="85"/>
      <c r="RAK49" s="85"/>
      <c r="RAL49" s="85"/>
      <c r="RAM49" s="85"/>
      <c r="RAN49" s="85"/>
      <c r="RAO49" s="85"/>
      <c r="RAP49" s="85"/>
      <c r="RAQ49" s="85"/>
      <c r="RAR49" s="85"/>
      <c r="RAS49" s="85"/>
      <c r="RAT49" s="85"/>
      <c r="RAU49" s="85"/>
      <c r="RAV49" s="85"/>
      <c r="RAW49" s="85"/>
      <c r="RAX49" s="85"/>
      <c r="RAY49" s="85"/>
      <c r="RAZ49" s="85"/>
      <c r="RBA49" s="85"/>
      <c r="RBB49" s="85"/>
      <c r="RBC49" s="85"/>
      <c r="RBD49" s="85"/>
      <c r="RBE49" s="85"/>
      <c r="RBF49" s="85"/>
      <c r="RBG49" s="85"/>
      <c r="RBH49" s="85"/>
      <c r="RBI49" s="85"/>
      <c r="RBJ49" s="85"/>
      <c r="RBK49" s="85"/>
      <c r="RBL49" s="85"/>
      <c r="RBM49" s="85"/>
      <c r="RBN49" s="85"/>
      <c r="RBO49" s="85"/>
      <c r="RBP49" s="85"/>
      <c r="RBQ49" s="85"/>
      <c r="RBR49" s="85"/>
      <c r="RBS49" s="85"/>
      <c r="RBT49" s="85"/>
      <c r="RBU49" s="85"/>
      <c r="RBV49" s="85"/>
      <c r="RBW49" s="85"/>
      <c r="RBX49" s="85"/>
      <c r="RBY49" s="85"/>
      <c r="RBZ49" s="85"/>
      <c r="RCA49" s="85"/>
      <c r="RCB49" s="85"/>
      <c r="RCC49" s="85"/>
      <c r="RCD49" s="85"/>
      <c r="RCE49" s="85"/>
      <c r="RCF49" s="85"/>
      <c r="RCG49" s="85"/>
      <c r="RCH49" s="85"/>
      <c r="RCI49" s="85"/>
      <c r="RCJ49" s="85"/>
      <c r="RCK49" s="85"/>
      <c r="RCL49" s="85"/>
      <c r="RCM49" s="85"/>
      <c r="RCN49" s="85"/>
      <c r="RCO49" s="85"/>
      <c r="RCP49" s="85"/>
      <c r="RCQ49" s="85"/>
      <c r="RCR49" s="85"/>
      <c r="RCS49" s="85"/>
      <c r="RCT49" s="85"/>
      <c r="RCU49" s="85"/>
      <c r="RCV49" s="85"/>
      <c r="RCW49" s="85"/>
      <c r="RCX49" s="85"/>
      <c r="RCY49" s="85"/>
      <c r="RCZ49" s="85"/>
      <c r="RDA49" s="85"/>
      <c r="RDB49" s="85"/>
      <c r="RDC49" s="85"/>
      <c r="RDD49" s="85"/>
      <c r="RDE49" s="85"/>
      <c r="RDF49" s="85"/>
      <c r="RDG49" s="85"/>
      <c r="RDH49" s="85"/>
      <c r="RDI49" s="85"/>
      <c r="RDJ49" s="85"/>
      <c r="RDK49" s="85"/>
      <c r="RDL49" s="85"/>
      <c r="RDM49" s="85"/>
      <c r="RDN49" s="85"/>
      <c r="RDO49" s="85"/>
      <c r="RDP49" s="85"/>
      <c r="RDQ49" s="85"/>
      <c r="RDR49" s="85"/>
      <c r="RDS49" s="85"/>
      <c r="RDT49" s="85"/>
      <c r="RDU49" s="85"/>
      <c r="RDV49" s="85"/>
      <c r="RDW49" s="85"/>
      <c r="RDX49" s="85"/>
      <c r="RDY49" s="85"/>
      <c r="RDZ49" s="85"/>
      <c r="REA49" s="85"/>
      <c r="REB49" s="85"/>
      <c r="REC49" s="85"/>
      <c r="RED49" s="85"/>
      <c r="REE49" s="85"/>
      <c r="REF49" s="85"/>
      <c r="REG49" s="85"/>
      <c r="REH49" s="85"/>
      <c r="REI49" s="85"/>
      <c r="REJ49" s="85"/>
      <c r="REK49" s="85"/>
      <c r="REL49" s="85"/>
      <c r="REM49" s="85"/>
      <c r="REN49" s="85"/>
      <c r="REO49" s="85"/>
      <c r="REP49" s="85"/>
      <c r="REQ49" s="85"/>
      <c r="RER49" s="85"/>
      <c r="RES49" s="85"/>
      <c r="RET49" s="85"/>
      <c r="REU49" s="85"/>
      <c r="REV49" s="85"/>
      <c r="REW49" s="85"/>
      <c r="REX49" s="85"/>
      <c r="REY49" s="85"/>
      <c r="REZ49" s="85"/>
      <c r="RFA49" s="85"/>
      <c r="RFB49" s="85"/>
      <c r="RFC49" s="85"/>
      <c r="RFD49" s="85"/>
      <c r="RFE49" s="85"/>
      <c r="RFF49" s="85"/>
      <c r="RFG49" s="85"/>
      <c r="RFH49" s="85"/>
      <c r="RFI49" s="85"/>
      <c r="RFJ49" s="85"/>
      <c r="RFK49" s="85"/>
      <c r="RFL49" s="85"/>
      <c r="RFM49" s="85"/>
      <c r="RFN49" s="85"/>
      <c r="RFO49" s="85"/>
      <c r="RFP49" s="85"/>
      <c r="RFQ49" s="85"/>
      <c r="RFR49" s="85"/>
      <c r="RFS49" s="85"/>
      <c r="RFT49" s="85"/>
      <c r="RFU49" s="85"/>
      <c r="RFV49" s="85"/>
      <c r="RFW49" s="85"/>
      <c r="RFX49" s="85"/>
      <c r="RFY49" s="85"/>
      <c r="RFZ49" s="85"/>
      <c r="RGA49" s="85"/>
      <c r="RGB49" s="85"/>
      <c r="RGC49" s="85"/>
      <c r="RGD49" s="85"/>
      <c r="RGE49" s="85"/>
      <c r="RGF49" s="85"/>
      <c r="RGG49" s="85"/>
      <c r="RGH49" s="85"/>
      <c r="RGI49" s="85"/>
      <c r="RGJ49" s="85"/>
      <c r="RGK49" s="85"/>
      <c r="RGL49" s="85"/>
      <c r="RGM49" s="85"/>
      <c r="RGN49" s="85"/>
      <c r="RGO49" s="85"/>
      <c r="RGP49" s="85"/>
      <c r="RGQ49" s="85"/>
      <c r="RGR49" s="85"/>
      <c r="RGS49" s="85"/>
      <c r="RGT49" s="85"/>
      <c r="RGU49" s="85"/>
      <c r="RGV49" s="85"/>
      <c r="RGW49" s="85"/>
      <c r="RGX49" s="85"/>
      <c r="RGY49" s="85"/>
      <c r="RGZ49" s="85"/>
      <c r="RHA49" s="85"/>
      <c r="RHB49" s="85"/>
      <c r="RHC49" s="85"/>
      <c r="RHD49" s="85"/>
      <c r="RHE49" s="85"/>
      <c r="RHF49" s="85"/>
      <c r="RHG49" s="85"/>
      <c r="RHH49" s="85"/>
      <c r="RHI49" s="85"/>
      <c r="RHJ49" s="85"/>
      <c r="RHK49" s="85"/>
      <c r="RHL49" s="85"/>
      <c r="RHM49" s="85"/>
      <c r="RHN49" s="85"/>
      <c r="RHO49" s="85"/>
      <c r="RHP49" s="85"/>
      <c r="RHQ49" s="85"/>
      <c r="RHR49" s="85"/>
      <c r="RHS49" s="85"/>
      <c r="RHT49" s="85"/>
      <c r="RHU49" s="85"/>
      <c r="RHV49" s="85"/>
      <c r="RHW49" s="85"/>
      <c r="RHX49" s="85"/>
      <c r="RHY49" s="85"/>
      <c r="RHZ49" s="85"/>
      <c r="RIA49" s="85"/>
      <c r="RIB49" s="85"/>
      <c r="RIC49" s="85"/>
      <c r="RID49" s="85"/>
      <c r="RIE49" s="85"/>
      <c r="RIF49" s="85"/>
      <c r="RIG49" s="85"/>
      <c r="RIH49" s="85"/>
      <c r="RII49" s="85"/>
      <c r="RIJ49" s="85"/>
      <c r="RIK49" s="85"/>
      <c r="RIL49" s="85"/>
      <c r="RIM49" s="85"/>
      <c r="RIN49" s="85"/>
      <c r="RIO49" s="85"/>
      <c r="RIP49" s="85"/>
      <c r="RIQ49" s="85"/>
      <c r="RIR49" s="85"/>
      <c r="RIS49" s="85"/>
      <c r="RIT49" s="85"/>
      <c r="RIU49" s="85"/>
      <c r="RIV49" s="85"/>
      <c r="RIW49" s="85"/>
      <c r="RIX49" s="85"/>
      <c r="RIY49" s="85"/>
      <c r="RIZ49" s="85"/>
      <c r="RJA49" s="85"/>
      <c r="RJB49" s="85"/>
      <c r="RJC49" s="85"/>
      <c r="RJD49" s="85"/>
      <c r="RJE49" s="85"/>
      <c r="RJF49" s="85"/>
      <c r="RJG49" s="85"/>
      <c r="RJH49" s="85"/>
      <c r="RJI49" s="85"/>
      <c r="RJJ49" s="85"/>
      <c r="RJK49" s="85"/>
      <c r="RJL49" s="85"/>
      <c r="RJM49" s="85"/>
      <c r="RJN49" s="85"/>
      <c r="RJO49" s="85"/>
      <c r="RJP49" s="85"/>
      <c r="RJQ49" s="85"/>
      <c r="RJR49" s="85"/>
      <c r="RJS49" s="85"/>
      <c r="RJT49" s="85"/>
      <c r="RJU49" s="85"/>
      <c r="RJV49" s="85"/>
      <c r="RJW49" s="85"/>
      <c r="RJX49" s="85"/>
      <c r="RJY49" s="85"/>
      <c r="RJZ49" s="85"/>
      <c r="RKA49" s="85"/>
      <c r="RKB49" s="85"/>
      <c r="RKC49" s="85"/>
      <c r="RKD49" s="85"/>
      <c r="RKE49" s="85"/>
      <c r="RKF49" s="85"/>
      <c r="RKG49" s="85"/>
      <c r="RKH49" s="85"/>
      <c r="RKI49" s="85"/>
      <c r="RKJ49" s="85"/>
      <c r="RKK49" s="85"/>
      <c r="RKL49" s="85"/>
      <c r="RKM49" s="85"/>
      <c r="RKN49" s="85"/>
      <c r="RKO49" s="85"/>
      <c r="RKP49" s="85"/>
      <c r="RKQ49" s="85"/>
      <c r="RKR49" s="85"/>
      <c r="RKS49" s="85"/>
      <c r="RKT49" s="85"/>
      <c r="RKU49" s="85"/>
      <c r="RKV49" s="85"/>
      <c r="RKW49" s="85"/>
      <c r="RKX49" s="85"/>
      <c r="RKY49" s="85"/>
      <c r="RKZ49" s="85"/>
      <c r="RLA49" s="85"/>
      <c r="RLB49" s="85"/>
      <c r="RLC49" s="85"/>
      <c r="RLD49" s="85"/>
      <c r="RLE49" s="85"/>
      <c r="RLF49" s="85"/>
      <c r="RLG49" s="85"/>
      <c r="RLH49" s="85"/>
      <c r="RLI49" s="85"/>
      <c r="RLJ49" s="85"/>
      <c r="RLK49" s="85"/>
      <c r="RLL49" s="85"/>
      <c r="RLM49" s="85"/>
      <c r="RLN49" s="85"/>
      <c r="RLO49" s="85"/>
      <c r="RLP49" s="85"/>
      <c r="RLQ49" s="85"/>
      <c r="RLR49" s="85"/>
      <c r="RLS49" s="85"/>
      <c r="RLT49" s="85"/>
      <c r="RLU49" s="85"/>
      <c r="RLV49" s="85"/>
      <c r="RLW49" s="85"/>
      <c r="RLX49" s="85"/>
      <c r="RLY49" s="85"/>
      <c r="RLZ49" s="85"/>
      <c r="RMA49" s="85"/>
      <c r="RMB49" s="85"/>
      <c r="RMC49" s="85"/>
      <c r="RMD49" s="85"/>
      <c r="RME49" s="85"/>
      <c r="RMF49" s="85"/>
      <c r="RMG49" s="85"/>
      <c r="RMH49" s="85"/>
      <c r="RMI49" s="85"/>
      <c r="RMJ49" s="85"/>
      <c r="RMK49" s="85"/>
      <c r="RML49" s="85"/>
      <c r="RMM49" s="85"/>
      <c r="RMN49" s="85"/>
      <c r="RMO49" s="85"/>
      <c r="RMP49" s="85"/>
      <c r="RMQ49" s="85"/>
      <c r="RMR49" s="85"/>
      <c r="RMS49" s="85"/>
      <c r="RMT49" s="85"/>
      <c r="RMU49" s="85"/>
      <c r="RMV49" s="85"/>
      <c r="RMW49" s="85"/>
      <c r="RMX49" s="85"/>
      <c r="RMY49" s="85"/>
      <c r="RMZ49" s="85"/>
      <c r="RNA49" s="85"/>
      <c r="RNB49" s="85"/>
      <c r="RNC49" s="85"/>
      <c r="RND49" s="85"/>
      <c r="RNE49" s="85"/>
      <c r="RNF49" s="85"/>
      <c r="RNG49" s="85"/>
      <c r="RNH49" s="85"/>
      <c r="RNI49" s="85"/>
      <c r="RNJ49" s="85"/>
      <c r="RNK49" s="85"/>
      <c r="RNL49" s="85"/>
      <c r="RNM49" s="85"/>
      <c r="RNN49" s="85"/>
      <c r="RNO49" s="85"/>
      <c r="RNP49" s="85"/>
      <c r="RNQ49" s="85"/>
      <c r="RNR49" s="85"/>
      <c r="RNS49" s="85"/>
      <c r="RNT49" s="85"/>
      <c r="RNU49" s="85"/>
      <c r="RNV49" s="85"/>
      <c r="RNW49" s="85"/>
      <c r="RNX49" s="85"/>
      <c r="RNY49" s="85"/>
      <c r="RNZ49" s="85"/>
      <c r="ROA49" s="85"/>
      <c r="ROB49" s="85"/>
      <c r="ROC49" s="85"/>
      <c r="ROD49" s="85"/>
      <c r="ROE49" s="85"/>
      <c r="ROF49" s="85"/>
      <c r="ROG49" s="85"/>
      <c r="ROH49" s="85"/>
      <c r="ROI49" s="85"/>
      <c r="ROJ49" s="85"/>
      <c r="ROK49" s="85"/>
      <c r="ROL49" s="85"/>
      <c r="ROM49" s="85"/>
      <c r="RON49" s="85"/>
      <c r="ROO49" s="85"/>
      <c r="ROP49" s="85"/>
      <c r="ROQ49" s="85"/>
      <c r="ROR49" s="85"/>
      <c r="ROS49" s="85"/>
      <c r="ROT49" s="85"/>
      <c r="ROU49" s="85"/>
      <c r="ROV49" s="85"/>
      <c r="ROW49" s="85"/>
      <c r="ROX49" s="85"/>
      <c r="ROY49" s="85"/>
      <c r="ROZ49" s="85"/>
      <c r="RPA49" s="85"/>
      <c r="RPB49" s="85"/>
      <c r="RPC49" s="85"/>
      <c r="RPD49" s="85"/>
      <c r="RPE49" s="85"/>
      <c r="RPF49" s="85"/>
      <c r="RPG49" s="85"/>
      <c r="RPH49" s="85"/>
      <c r="RPI49" s="85"/>
      <c r="RPJ49" s="85"/>
      <c r="RPK49" s="85"/>
      <c r="RPL49" s="85"/>
      <c r="RPM49" s="85"/>
      <c r="RPN49" s="85"/>
      <c r="RPO49" s="85"/>
      <c r="RPP49" s="85"/>
      <c r="RPQ49" s="85"/>
      <c r="RPR49" s="85"/>
      <c r="RPS49" s="85"/>
      <c r="RPT49" s="85"/>
      <c r="RPU49" s="85"/>
      <c r="RPV49" s="85"/>
      <c r="RPW49" s="85"/>
      <c r="RPX49" s="85"/>
      <c r="RPY49" s="85"/>
      <c r="RPZ49" s="85"/>
      <c r="RQA49" s="85"/>
      <c r="RQB49" s="85"/>
      <c r="RQC49" s="85"/>
      <c r="RQD49" s="85"/>
      <c r="RQE49" s="85"/>
      <c r="RQF49" s="85"/>
      <c r="RQG49" s="85"/>
      <c r="RQH49" s="85"/>
      <c r="RQI49" s="85"/>
      <c r="RQJ49" s="85"/>
      <c r="RQK49" s="85"/>
      <c r="RQL49" s="85"/>
      <c r="RQM49" s="85"/>
      <c r="RQN49" s="85"/>
      <c r="RQO49" s="85"/>
      <c r="RQP49" s="85"/>
      <c r="RQQ49" s="85"/>
      <c r="RQR49" s="85"/>
      <c r="RQS49" s="85"/>
      <c r="RQT49" s="85"/>
      <c r="RQU49" s="85"/>
      <c r="RQV49" s="85"/>
      <c r="RQW49" s="85"/>
      <c r="RQX49" s="85"/>
      <c r="RQY49" s="85"/>
      <c r="RQZ49" s="85"/>
      <c r="RRA49" s="85"/>
      <c r="RRB49" s="85"/>
      <c r="RRC49" s="85"/>
      <c r="RRD49" s="85"/>
      <c r="RRE49" s="85"/>
      <c r="RRF49" s="85"/>
      <c r="RRG49" s="85"/>
      <c r="RRH49" s="85"/>
      <c r="RRI49" s="85"/>
      <c r="RRJ49" s="85"/>
      <c r="RRK49" s="85"/>
      <c r="RRL49" s="85"/>
      <c r="RRM49" s="85"/>
      <c r="RRN49" s="85"/>
      <c r="RRO49" s="85"/>
      <c r="RRP49" s="85"/>
      <c r="RRQ49" s="85"/>
      <c r="RRR49" s="85"/>
      <c r="RRS49" s="85"/>
      <c r="RRT49" s="85"/>
      <c r="RRU49" s="85"/>
      <c r="RRV49" s="85"/>
      <c r="RRW49" s="85"/>
      <c r="RRX49" s="85"/>
      <c r="RRY49" s="85"/>
      <c r="RRZ49" s="85"/>
      <c r="RSA49" s="85"/>
      <c r="RSB49" s="85"/>
      <c r="RSC49" s="85"/>
      <c r="RSD49" s="85"/>
      <c r="RSE49" s="85"/>
      <c r="RSF49" s="85"/>
      <c r="RSG49" s="85"/>
      <c r="RSH49" s="85"/>
      <c r="RSI49" s="85"/>
      <c r="RSJ49" s="85"/>
      <c r="RSK49" s="85"/>
      <c r="RSL49" s="85"/>
      <c r="RSM49" s="85"/>
      <c r="RSN49" s="85"/>
      <c r="RSO49" s="85"/>
      <c r="RSP49" s="85"/>
      <c r="RSQ49" s="85"/>
      <c r="RSR49" s="85"/>
      <c r="RSS49" s="85"/>
      <c r="RST49" s="85"/>
      <c r="RSU49" s="85"/>
      <c r="RSV49" s="85"/>
      <c r="RSW49" s="85"/>
      <c r="RSX49" s="85"/>
      <c r="RSY49" s="85"/>
      <c r="RSZ49" s="85"/>
      <c r="RTA49" s="85"/>
      <c r="RTB49" s="85"/>
      <c r="RTC49" s="85"/>
      <c r="RTD49" s="85"/>
      <c r="RTE49" s="85"/>
      <c r="RTF49" s="85"/>
      <c r="RTG49" s="85"/>
      <c r="RTH49" s="85"/>
      <c r="RTI49" s="85"/>
      <c r="RTJ49" s="85"/>
      <c r="RTK49" s="85"/>
      <c r="RTL49" s="85"/>
      <c r="RTM49" s="85"/>
      <c r="RTN49" s="85"/>
      <c r="RTO49" s="85"/>
      <c r="RTP49" s="85"/>
      <c r="RTQ49" s="85"/>
      <c r="RTR49" s="85"/>
      <c r="RTS49" s="85"/>
      <c r="RTT49" s="85"/>
      <c r="RTU49" s="85"/>
      <c r="RTV49" s="85"/>
      <c r="RTW49" s="85"/>
      <c r="RTX49" s="85"/>
      <c r="RTY49" s="85"/>
      <c r="RTZ49" s="85"/>
      <c r="RUA49" s="85"/>
      <c r="RUB49" s="85"/>
      <c r="RUC49" s="85"/>
      <c r="RUD49" s="85"/>
      <c r="RUE49" s="85"/>
      <c r="RUF49" s="85"/>
      <c r="RUG49" s="85"/>
      <c r="RUH49" s="85"/>
      <c r="RUI49" s="85"/>
      <c r="RUJ49" s="85"/>
      <c r="RUK49" s="85"/>
      <c r="RUL49" s="85"/>
      <c r="RUM49" s="85"/>
      <c r="RUN49" s="85"/>
      <c r="RUO49" s="85"/>
      <c r="RUP49" s="85"/>
      <c r="RUQ49" s="85"/>
      <c r="RUR49" s="85"/>
      <c r="RUS49" s="85"/>
      <c r="RUT49" s="85"/>
      <c r="RUU49" s="85"/>
      <c r="RUV49" s="85"/>
      <c r="RUW49" s="85"/>
      <c r="RUX49" s="85"/>
      <c r="RUY49" s="85"/>
      <c r="RUZ49" s="85"/>
      <c r="RVA49" s="85"/>
      <c r="RVB49" s="85"/>
      <c r="RVC49" s="85"/>
      <c r="RVD49" s="85"/>
      <c r="RVE49" s="85"/>
      <c r="RVF49" s="85"/>
      <c r="RVG49" s="85"/>
      <c r="RVH49" s="85"/>
      <c r="RVI49" s="85"/>
      <c r="RVJ49" s="85"/>
      <c r="RVK49" s="85"/>
      <c r="RVL49" s="85"/>
      <c r="RVM49" s="85"/>
      <c r="RVN49" s="85"/>
      <c r="RVO49" s="85"/>
      <c r="RVP49" s="85"/>
      <c r="RVQ49" s="85"/>
      <c r="RVR49" s="85"/>
      <c r="RVS49" s="85"/>
      <c r="RVT49" s="85"/>
      <c r="RVU49" s="85"/>
      <c r="RVV49" s="85"/>
      <c r="RVW49" s="85"/>
      <c r="RVX49" s="85"/>
      <c r="RVY49" s="85"/>
      <c r="RVZ49" s="85"/>
      <c r="RWA49" s="85"/>
      <c r="RWB49" s="85"/>
      <c r="RWC49" s="85"/>
      <c r="RWD49" s="85"/>
      <c r="RWE49" s="85"/>
      <c r="RWF49" s="85"/>
      <c r="RWG49" s="85"/>
      <c r="RWH49" s="85"/>
      <c r="RWI49" s="85"/>
      <c r="RWJ49" s="85"/>
      <c r="RWK49" s="85"/>
      <c r="RWL49" s="85"/>
      <c r="RWM49" s="85"/>
      <c r="RWN49" s="85"/>
      <c r="RWO49" s="85"/>
      <c r="RWP49" s="85"/>
      <c r="RWQ49" s="85"/>
      <c r="RWR49" s="85"/>
      <c r="RWS49" s="85"/>
      <c r="RWT49" s="85"/>
      <c r="RWU49" s="85"/>
      <c r="RWV49" s="85"/>
      <c r="RWW49" s="85"/>
      <c r="RWX49" s="85"/>
      <c r="RWY49" s="85"/>
      <c r="RWZ49" s="85"/>
      <c r="RXA49" s="85"/>
      <c r="RXB49" s="85"/>
      <c r="RXC49" s="85"/>
      <c r="RXD49" s="85"/>
      <c r="RXE49" s="85"/>
      <c r="RXF49" s="85"/>
      <c r="RXG49" s="85"/>
      <c r="RXH49" s="85"/>
      <c r="RXI49" s="85"/>
      <c r="RXJ49" s="85"/>
      <c r="RXK49" s="85"/>
      <c r="RXL49" s="85"/>
      <c r="RXM49" s="85"/>
      <c r="RXN49" s="85"/>
      <c r="RXO49" s="85"/>
      <c r="RXP49" s="85"/>
      <c r="RXQ49" s="85"/>
      <c r="RXR49" s="85"/>
      <c r="RXS49" s="85"/>
      <c r="RXT49" s="85"/>
      <c r="RXU49" s="85"/>
      <c r="RXV49" s="85"/>
      <c r="RXW49" s="85"/>
      <c r="RXX49" s="85"/>
      <c r="RXY49" s="85"/>
      <c r="RXZ49" s="85"/>
      <c r="RYA49" s="85"/>
      <c r="RYB49" s="85"/>
      <c r="RYC49" s="85"/>
      <c r="RYD49" s="85"/>
      <c r="RYE49" s="85"/>
      <c r="RYF49" s="85"/>
      <c r="RYG49" s="85"/>
      <c r="RYH49" s="85"/>
      <c r="RYI49" s="85"/>
      <c r="RYJ49" s="85"/>
      <c r="RYK49" s="85"/>
      <c r="RYL49" s="85"/>
      <c r="RYM49" s="85"/>
      <c r="RYN49" s="85"/>
      <c r="RYO49" s="85"/>
      <c r="RYP49" s="85"/>
      <c r="RYQ49" s="85"/>
      <c r="RYR49" s="85"/>
      <c r="RYS49" s="85"/>
      <c r="RYT49" s="85"/>
      <c r="RYU49" s="85"/>
      <c r="RYV49" s="85"/>
      <c r="RYW49" s="85"/>
      <c r="RYX49" s="85"/>
      <c r="RYY49" s="85"/>
      <c r="RYZ49" s="85"/>
      <c r="RZA49" s="85"/>
      <c r="RZB49" s="85"/>
      <c r="RZC49" s="85"/>
      <c r="RZD49" s="85"/>
      <c r="RZE49" s="85"/>
      <c r="RZF49" s="85"/>
      <c r="RZG49" s="85"/>
      <c r="RZH49" s="85"/>
      <c r="RZI49" s="85"/>
      <c r="RZJ49" s="85"/>
      <c r="RZK49" s="85"/>
      <c r="RZL49" s="85"/>
      <c r="RZM49" s="85"/>
      <c r="RZN49" s="85"/>
      <c r="RZO49" s="85"/>
      <c r="RZP49" s="85"/>
      <c r="RZQ49" s="85"/>
      <c r="RZR49" s="85"/>
      <c r="RZS49" s="85"/>
      <c r="RZT49" s="85"/>
      <c r="RZU49" s="85"/>
      <c r="RZV49" s="85"/>
      <c r="RZW49" s="85"/>
      <c r="RZX49" s="85"/>
      <c r="RZY49" s="85"/>
      <c r="RZZ49" s="85"/>
      <c r="SAA49" s="85"/>
      <c r="SAB49" s="85"/>
      <c r="SAC49" s="85"/>
      <c r="SAD49" s="85"/>
      <c r="SAE49" s="85"/>
      <c r="SAF49" s="85"/>
      <c r="SAG49" s="85"/>
      <c r="SAH49" s="85"/>
      <c r="SAI49" s="85"/>
      <c r="SAJ49" s="85"/>
      <c r="SAK49" s="85"/>
      <c r="SAL49" s="85"/>
      <c r="SAM49" s="85"/>
      <c r="SAN49" s="85"/>
      <c r="SAO49" s="85"/>
      <c r="SAP49" s="85"/>
      <c r="SAQ49" s="85"/>
      <c r="SAR49" s="85"/>
      <c r="SAS49" s="85"/>
      <c r="SAT49" s="85"/>
      <c r="SAU49" s="85"/>
      <c r="SAV49" s="85"/>
      <c r="SAW49" s="85"/>
      <c r="SAX49" s="85"/>
      <c r="SAY49" s="85"/>
      <c r="SAZ49" s="85"/>
      <c r="SBA49" s="85"/>
      <c r="SBB49" s="85"/>
      <c r="SBC49" s="85"/>
      <c r="SBD49" s="85"/>
      <c r="SBE49" s="85"/>
      <c r="SBF49" s="85"/>
      <c r="SBG49" s="85"/>
      <c r="SBH49" s="85"/>
      <c r="SBI49" s="85"/>
      <c r="SBJ49" s="85"/>
      <c r="SBK49" s="85"/>
      <c r="SBL49" s="85"/>
      <c r="SBM49" s="85"/>
      <c r="SBN49" s="85"/>
      <c r="SBO49" s="85"/>
      <c r="SBP49" s="85"/>
      <c r="SBQ49" s="85"/>
      <c r="SBR49" s="85"/>
      <c r="SBS49" s="85"/>
      <c r="SBT49" s="85"/>
      <c r="SBU49" s="85"/>
      <c r="SBV49" s="85"/>
      <c r="SBW49" s="85"/>
      <c r="SBX49" s="85"/>
      <c r="SBY49" s="85"/>
      <c r="SBZ49" s="85"/>
      <c r="SCA49" s="85"/>
      <c r="SCB49" s="85"/>
      <c r="SCC49" s="85"/>
      <c r="SCD49" s="85"/>
      <c r="SCE49" s="85"/>
      <c r="SCF49" s="85"/>
      <c r="SCG49" s="85"/>
      <c r="SCH49" s="85"/>
      <c r="SCI49" s="85"/>
      <c r="SCJ49" s="85"/>
      <c r="SCK49" s="85"/>
      <c r="SCL49" s="85"/>
      <c r="SCM49" s="85"/>
      <c r="SCN49" s="85"/>
      <c r="SCO49" s="85"/>
      <c r="SCP49" s="85"/>
      <c r="SCQ49" s="85"/>
      <c r="SCR49" s="85"/>
      <c r="SCS49" s="85"/>
      <c r="SCT49" s="85"/>
      <c r="SCU49" s="85"/>
      <c r="SCV49" s="85"/>
      <c r="SCW49" s="85"/>
      <c r="SCX49" s="85"/>
      <c r="SCY49" s="85"/>
      <c r="SCZ49" s="85"/>
      <c r="SDA49" s="85"/>
      <c r="SDB49" s="85"/>
      <c r="SDC49" s="85"/>
      <c r="SDD49" s="85"/>
      <c r="SDE49" s="85"/>
      <c r="SDF49" s="85"/>
      <c r="SDG49" s="85"/>
      <c r="SDH49" s="85"/>
      <c r="SDI49" s="85"/>
      <c r="SDJ49" s="85"/>
      <c r="SDK49" s="85"/>
      <c r="SDL49" s="85"/>
      <c r="SDM49" s="85"/>
      <c r="SDN49" s="85"/>
      <c r="SDO49" s="85"/>
      <c r="SDP49" s="85"/>
      <c r="SDQ49" s="85"/>
      <c r="SDR49" s="85"/>
      <c r="SDS49" s="85"/>
      <c r="SDT49" s="85"/>
      <c r="SDU49" s="85"/>
      <c r="SDV49" s="85"/>
      <c r="SDW49" s="85"/>
      <c r="SDX49" s="85"/>
      <c r="SDY49" s="85"/>
      <c r="SDZ49" s="85"/>
      <c r="SEA49" s="85"/>
      <c r="SEB49" s="85"/>
      <c r="SEC49" s="85"/>
      <c r="SED49" s="85"/>
      <c r="SEE49" s="85"/>
      <c r="SEF49" s="85"/>
      <c r="SEG49" s="85"/>
      <c r="SEH49" s="85"/>
      <c r="SEI49" s="85"/>
      <c r="SEJ49" s="85"/>
      <c r="SEK49" s="85"/>
      <c r="SEL49" s="85"/>
      <c r="SEM49" s="85"/>
      <c r="SEN49" s="85"/>
      <c r="SEO49" s="85"/>
      <c r="SEP49" s="85"/>
      <c r="SEQ49" s="85"/>
      <c r="SER49" s="85"/>
      <c r="SES49" s="85"/>
      <c r="SET49" s="85"/>
      <c r="SEU49" s="85"/>
      <c r="SEV49" s="85"/>
      <c r="SEW49" s="85"/>
      <c r="SEX49" s="85"/>
      <c r="SEY49" s="85"/>
      <c r="SEZ49" s="85"/>
      <c r="SFA49" s="85"/>
      <c r="SFB49" s="85"/>
      <c r="SFC49" s="85"/>
      <c r="SFD49" s="85"/>
      <c r="SFE49" s="85"/>
      <c r="SFF49" s="85"/>
      <c r="SFG49" s="85"/>
      <c r="SFH49" s="85"/>
      <c r="SFI49" s="85"/>
      <c r="SFJ49" s="85"/>
      <c r="SFK49" s="85"/>
      <c r="SFL49" s="85"/>
      <c r="SFM49" s="85"/>
      <c r="SFN49" s="85"/>
      <c r="SFO49" s="85"/>
      <c r="SFP49" s="85"/>
      <c r="SFQ49" s="85"/>
      <c r="SFR49" s="85"/>
      <c r="SFS49" s="85"/>
      <c r="SFT49" s="85"/>
      <c r="SFU49" s="85"/>
      <c r="SFV49" s="85"/>
      <c r="SFW49" s="85"/>
      <c r="SFX49" s="85"/>
      <c r="SFY49" s="85"/>
      <c r="SFZ49" s="85"/>
      <c r="SGA49" s="85"/>
      <c r="SGB49" s="85"/>
      <c r="SGC49" s="85"/>
      <c r="SGD49" s="85"/>
      <c r="SGE49" s="85"/>
      <c r="SGF49" s="85"/>
      <c r="SGG49" s="85"/>
      <c r="SGH49" s="85"/>
      <c r="SGI49" s="85"/>
      <c r="SGJ49" s="85"/>
      <c r="SGK49" s="85"/>
      <c r="SGL49" s="85"/>
      <c r="SGM49" s="85"/>
      <c r="SGN49" s="85"/>
      <c r="SGO49" s="85"/>
      <c r="SGP49" s="85"/>
      <c r="SGQ49" s="85"/>
      <c r="SGR49" s="85"/>
      <c r="SGS49" s="85"/>
      <c r="SGT49" s="85"/>
      <c r="SGU49" s="85"/>
      <c r="SGV49" s="85"/>
      <c r="SGW49" s="85"/>
      <c r="SGX49" s="85"/>
      <c r="SGY49" s="85"/>
      <c r="SGZ49" s="85"/>
      <c r="SHA49" s="85"/>
      <c r="SHB49" s="85"/>
      <c r="SHC49" s="85"/>
      <c r="SHD49" s="85"/>
      <c r="SHE49" s="85"/>
      <c r="SHF49" s="85"/>
      <c r="SHG49" s="85"/>
      <c r="SHH49" s="85"/>
      <c r="SHI49" s="85"/>
      <c r="SHJ49" s="85"/>
      <c r="SHK49" s="85"/>
      <c r="SHL49" s="85"/>
      <c r="SHM49" s="85"/>
      <c r="SHN49" s="85"/>
      <c r="SHO49" s="85"/>
      <c r="SHP49" s="85"/>
      <c r="SHQ49" s="85"/>
      <c r="SHR49" s="85"/>
      <c r="SHS49" s="85"/>
      <c r="SHT49" s="85"/>
      <c r="SHU49" s="85"/>
      <c r="SHV49" s="85"/>
      <c r="SHW49" s="85"/>
      <c r="SHX49" s="85"/>
      <c r="SHY49" s="85"/>
      <c r="SHZ49" s="85"/>
      <c r="SIA49" s="85"/>
      <c r="SIB49" s="85"/>
      <c r="SIC49" s="85"/>
      <c r="SID49" s="85"/>
      <c r="SIE49" s="85"/>
      <c r="SIF49" s="85"/>
      <c r="SIG49" s="85"/>
      <c r="SIH49" s="85"/>
      <c r="SII49" s="85"/>
      <c r="SIJ49" s="85"/>
      <c r="SIK49" s="85"/>
      <c r="SIL49" s="85"/>
      <c r="SIM49" s="85"/>
      <c r="SIN49" s="85"/>
      <c r="SIO49" s="85"/>
      <c r="SIP49" s="85"/>
      <c r="SIQ49" s="85"/>
      <c r="SIR49" s="85"/>
      <c r="SIS49" s="85"/>
      <c r="SIT49" s="85"/>
      <c r="SIU49" s="85"/>
      <c r="SIV49" s="85"/>
      <c r="SIW49" s="85"/>
      <c r="SIX49" s="85"/>
      <c r="SIY49" s="85"/>
      <c r="SIZ49" s="85"/>
      <c r="SJA49" s="85"/>
      <c r="SJB49" s="85"/>
      <c r="SJC49" s="85"/>
      <c r="SJD49" s="85"/>
      <c r="SJE49" s="85"/>
      <c r="SJF49" s="85"/>
      <c r="SJG49" s="85"/>
      <c r="SJH49" s="85"/>
      <c r="SJI49" s="85"/>
      <c r="SJJ49" s="85"/>
      <c r="SJK49" s="85"/>
      <c r="SJL49" s="85"/>
      <c r="SJM49" s="85"/>
      <c r="SJN49" s="85"/>
      <c r="SJO49" s="85"/>
      <c r="SJP49" s="85"/>
      <c r="SJQ49" s="85"/>
      <c r="SJR49" s="85"/>
      <c r="SJS49" s="85"/>
      <c r="SJT49" s="85"/>
      <c r="SJU49" s="85"/>
      <c r="SJV49" s="85"/>
      <c r="SJW49" s="85"/>
      <c r="SJX49" s="85"/>
      <c r="SJY49" s="85"/>
      <c r="SJZ49" s="85"/>
      <c r="SKA49" s="85"/>
      <c r="SKB49" s="85"/>
      <c r="SKC49" s="85"/>
      <c r="SKD49" s="85"/>
      <c r="SKE49" s="85"/>
      <c r="SKF49" s="85"/>
      <c r="SKG49" s="85"/>
      <c r="SKH49" s="85"/>
      <c r="SKI49" s="85"/>
      <c r="SKJ49" s="85"/>
      <c r="SKK49" s="85"/>
      <c r="SKL49" s="85"/>
      <c r="SKM49" s="85"/>
      <c r="SKN49" s="85"/>
      <c r="SKO49" s="85"/>
      <c r="SKP49" s="85"/>
      <c r="SKQ49" s="85"/>
      <c r="SKR49" s="85"/>
      <c r="SKS49" s="85"/>
      <c r="SKT49" s="85"/>
      <c r="SKU49" s="85"/>
      <c r="SKV49" s="85"/>
      <c r="SKW49" s="85"/>
      <c r="SKX49" s="85"/>
      <c r="SKY49" s="85"/>
      <c r="SKZ49" s="85"/>
      <c r="SLA49" s="85"/>
      <c r="SLB49" s="85"/>
      <c r="SLC49" s="85"/>
      <c r="SLD49" s="85"/>
      <c r="SLE49" s="85"/>
      <c r="SLF49" s="85"/>
      <c r="SLG49" s="85"/>
      <c r="SLH49" s="85"/>
      <c r="SLI49" s="85"/>
      <c r="SLJ49" s="85"/>
      <c r="SLK49" s="85"/>
      <c r="SLL49" s="85"/>
      <c r="SLM49" s="85"/>
      <c r="SLN49" s="85"/>
      <c r="SLO49" s="85"/>
      <c r="SLP49" s="85"/>
      <c r="SLQ49" s="85"/>
      <c r="SLR49" s="85"/>
      <c r="SLS49" s="85"/>
      <c r="SLT49" s="85"/>
      <c r="SLU49" s="85"/>
      <c r="SLV49" s="85"/>
      <c r="SLW49" s="85"/>
      <c r="SLX49" s="85"/>
      <c r="SLY49" s="85"/>
      <c r="SLZ49" s="85"/>
      <c r="SMA49" s="85"/>
      <c r="SMB49" s="85"/>
      <c r="SMC49" s="85"/>
      <c r="SMD49" s="85"/>
      <c r="SME49" s="85"/>
      <c r="SMF49" s="85"/>
      <c r="SMG49" s="85"/>
      <c r="SMH49" s="85"/>
      <c r="SMI49" s="85"/>
      <c r="SMJ49" s="85"/>
      <c r="SMK49" s="85"/>
      <c r="SML49" s="85"/>
      <c r="SMM49" s="85"/>
      <c r="SMN49" s="85"/>
      <c r="SMO49" s="85"/>
      <c r="SMP49" s="85"/>
      <c r="SMQ49" s="85"/>
      <c r="SMR49" s="85"/>
      <c r="SMS49" s="85"/>
      <c r="SMT49" s="85"/>
      <c r="SMU49" s="85"/>
      <c r="SMV49" s="85"/>
      <c r="SMW49" s="85"/>
      <c r="SMX49" s="85"/>
      <c r="SMY49" s="85"/>
      <c r="SMZ49" s="85"/>
      <c r="SNA49" s="85"/>
      <c r="SNB49" s="85"/>
      <c r="SNC49" s="85"/>
      <c r="SND49" s="85"/>
      <c r="SNE49" s="85"/>
      <c r="SNF49" s="85"/>
      <c r="SNG49" s="85"/>
      <c r="SNH49" s="85"/>
      <c r="SNI49" s="85"/>
      <c r="SNJ49" s="85"/>
      <c r="SNK49" s="85"/>
      <c r="SNL49" s="85"/>
      <c r="SNM49" s="85"/>
      <c r="SNN49" s="85"/>
      <c r="SNO49" s="85"/>
      <c r="SNP49" s="85"/>
      <c r="SNQ49" s="85"/>
      <c r="SNR49" s="85"/>
      <c r="SNS49" s="85"/>
      <c r="SNT49" s="85"/>
      <c r="SNU49" s="85"/>
      <c r="SNV49" s="85"/>
      <c r="SNW49" s="85"/>
      <c r="SNX49" s="85"/>
      <c r="SNY49" s="85"/>
      <c r="SNZ49" s="85"/>
      <c r="SOA49" s="85"/>
      <c r="SOB49" s="85"/>
      <c r="SOC49" s="85"/>
      <c r="SOD49" s="85"/>
      <c r="SOE49" s="85"/>
      <c r="SOF49" s="85"/>
      <c r="SOG49" s="85"/>
      <c r="SOH49" s="85"/>
      <c r="SOI49" s="85"/>
      <c r="SOJ49" s="85"/>
      <c r="SOK49" s="85"/>
      <c r="SOL49" s="85"/>
      <c r="SOM49" s="85"/>
      <c r="SON49" s="85"/>
      <c r="SOO49" s="85"/>
      <c r="SOP49" s="85"/>
      <c r="SOQ49" s="85"/>
      <c r="SOR49" s="85"/>
      <c r="SOS49" s="85"/>
      <c r="SOT49" s="85"/>
      <c r="SOU49" s="85"/>
      <c r="SOV49" s="85"/>
      <c r="SOW49" s="85"/>
      <c r="SOX49" s="85"/>
      <c r="SOY49" s="85"/>
      <c r="SOZ49" s="85"/>
      <c r="SPA49" s="85"/>
      <c r="SPB49" s="85"/>
      <c r="SPC49" s="85"/>
      <c r="SPD49" s="85"/>
      <c r="SPE49" s="85"/>
      <c r="SPF49" s="85"/>
      <c r="SPG49" s="85"/>
      <c r="SPH49" s="85"/>
      <c r="SPI49" s="85"/>
      <c r="SPJ49" s="85"/>
      <c r="SPK49" s="85"/>
      <c r="SPL49" s="85"/>
      <c r="SPM49" s="85"/>
      <c r="SPN49" s="85"/>
      <c r="SPO49" s="85"/>
      <c r="SPP49" s="85"/>
      <c r="SPQ49" s="85"/>
      <c r="SPR49" s="85"/>
      <c r="SPS49" s="85"/>
      <c r="SPT49" s="85"/>
      <c r="SPU49" s="85"/>
      <c r="SPV49" s="85"/>
      <c r="SPW49" s="85"/>
      <c r="SPX49" s="85"/>
      <c r="SPY49" s="85"/>
      <c r="SPZ49" s="85"/>
      <c r="SQA49" s="85"/>
      <c r="SQB49" s="85"/>
      <c r="SQC49" s="85"/>
      <c r="SQD49" s="85"/>
      <c r="SQE49" s="85"/>
      <c r="SQF49" s="85"/>
      <c r="SQG49" s="85"/>
      <c r="SQH49" s="85"/>
      <c r="SQI49" s="85"/>
      <c r="SQJ49" s="85"/>
      <c r="SQK49" s="85"/>
      <c r="SQL49" s="85"/>
      <c r="SQM49" s="85"/>
      <c r="SQN49" s="85"/>
      <c r="SQO49" s="85"/>
      <c r="SQP49" s="85"/>
      <c r="SQQ49" s="85"/>
      <c r="SQR49" s="85"/>
      <c r="SQS49" s="85"/>
      <c r="SQT49" s="85"/>
      <c r="SQU49" s="85"/>
      <c r="SQV49" s="85"/>
      <c r="SQW49" s="85"/>
      <c r="SQX49" s="85"/>
      <c r="SQY49" s="85"/>
      <c r="SQZ49" s="85"/>
      <c r="SRA49" s="85"/>
      <c r="SRB49" s="85"/>
      <c r="SRC49" s="85"/>
      <c r="SRD49" s="85"/>
      <c r="SRE49" s="85"/>
      <c r="SRF49" s="85"/>
      <c r="SRG49" s="85"/>
      <c r="SRH49" s="85"/>
      <c r="SRI49" s="85"/>
      <c r="SRJ49" s="85"/>
      <c r="SRK49" s="85"/>
      <c r="SRL49" s="85"/>
      <c r="SRM49" s="85"/>
      <c r="SRN49" s="85"/>
      <c r="SRO49" s="85"/>
      <c r="SRP49" s="85"/>
      <c r="SRQ49" s="85"/>
      <c r="SRR49" s="85"/>
      <c r="SRS49" s="85"/>
      <c r="SRT49" s="85"/>
      <c r="SRU49" s="85"/>
      <c r="SRV49" s="85"/>
      <c r="SRW49" s="85"/>
      <c r="SRX49" s="85"/>
      <c r="SRY49" s="85"/>
      <c r="SRZ49" s="85"/>
      <c r="SSA49" s="85"/>
      <c r="SSB49" s="85"/>
      <c r="SSC49" s="85"/>
      <c r="SSD49" s="85"/>
      <c r="SSE49" s="85"/>
      <c r="SSF49" s="85"/>
      <c r="SSG49" s="85"/>
      <c r="SSH49" s="85"/>
      <c r="SSI49" s="85"/>
      <c r="SSJ49" s="85"/>
      <c r="SSK49" s="85"/>
      <c r="SSL49" s="85"/>
      <c r="SSM49" s="85"/>
      <c r="SSN49" s="85"/>
      <c r="SSO49" s="85"/>
      <c r="SSP49" s="85"/>
      <c r="SSQ49" s="85"/>
      <c r="SSR49" s="85"/>
      <c r="SSS49" s="85"/>
      <c r="SST49" s="85"/>
      <c r="SSU49" s="85"/>
      <c r="SSV49" s="85"/>
      <c r="SSW49" s="85"/>
      <c r="SSX49" s="85"/>
      <c r="SSY49" s="85"/>
      <c r="SSZ49" s="85"/>
      <c r="STA49" s="85"/>
      <c r="STB49" s="85"/>
      <c r="STC49" s="85"/>
      <c r="STD49" s="85"/>
      <c r="STE49" s="85"/>
      <c r="STF49" s="85"/>
      <c r="STG49" s="85"/>
      <c r="STH49" s="85"/>
      <c r="STI49" s="85"/>
      <c r="STJ49" s="85"/>
      <c r="STK49" s="85"/>
      <c r="STL49" s="85"/>
      <c r="STM49" s="85"/>
      <c r="STN49" s="85"/>
      <c r="STO49" s="85"/>
      <c r="STP49" s="85"/>
      <c r="STQ49" s="85"/>
      <c r="STR49" s="85"/>
      <c r="STS49" s="85"/>
      <c r="STT49" s="85"/>
      <c r="STU49" s="85"/>
      <c r="STV49" s="85"/>
      <c r="STW49" s="85"/>
      <c r="STX49" s="85"/>
      <c r="STY49" s="85"/>
      <c r="STZ49" s="85"/>
      <c r="SUA49" s="85"/>
      <c r="SUB49" s="85"/>
      <c r="SUC49" s="85"/>
      <c r="SUD49" s="85"/>
      <c r="SUE49" s="85"/>
      <c r="SUF49" s="85"/>
      <c r="SUG49" s="85"/>
      <c r="SUH49" s="85"/>
      <c r="SUI49" s="85"/>
      <c r="SUJ49" s="85"/>
      <c r="SUK49" s="85"/>
      <c r="SUL49" s="85"/>
      <c r="SUM49" s="85"/>
      <c r="SUN49" s="85"/>
      <c r="SUO49" s="85"/>
      <c r="SUP49" s="85"/>
      <c r="SUQ49" s="85"/>
      <c r="SUR49" s="85"/>
      <c r="SUS49" s="85"/>
      <c r="SUT49" s="85"/>
      <c r="SUU49" s="85"/>
      <c r="SUV49" s="85"/>
      <c r="SUW49" s="85"/>
      <c r="SUX49" s="85"/>
      <c r="SUY49" s="85"/>
      <c r="SUZ49" s="85"/>
      <c r="SVA49" s="85"/>
      <c r="SVB49" s="85"/>
      <c r="SVC49" s="85"/>
      <c r="SVD49" s="85"/>
      <c r="SVE49" s="85"/>
      <c r="SVF49" s="85"/>
      <c r="SVG49" s="85"/>
      <c r="SVH49" s="85"/>
      <c r="SVI49" s="85"/>
      <c r="SVJ49" s="85"/>
      <c r="SVK49" s="85"/>
      <c r="SVL49" s="85"/>
      <c r="SVM49" s="85"/>
      <c r="SVN49" s="85"/>
      <c r="SVO49" s="85"/>
      <c r="SVP49" s="85"/>
      <c r="SVQ49" s="85"/>
      <c r="SVR49" s="85"/>
      <c r="SVS49" s="85"/>
      <c r="SVT49" s="85"/>
      <c r="SVU49" s="85"/>
      <c r="SVV49" s="85"/>
      <c r="SVW49" s="85"/>
      <c r="SVX49" s="85"/>
      <c r="SVY49" s="85"/>
      <c r="SVZ49" s="85"/>
      <c r="SWA49" s="85"/>
      <c r="SWB49" s="85"/>
      <c r="SWC49" s="85"/>
      <c r="SWD49" s="85"/>
      <c r="SWE49" s="85"/>
      <c r="SWF49" s="85"/>
      <c r="SWG49" s="85"/>
      <c r="SWH49" s="85"/>
      <c r="SWI49" s="85"/>
      <c r="SWJ49" s="85"/>
      <c r="SWK49" s="85"/>
      <c r="SWL49" s="85"/>
      <c r="SWM49" s="85"/>
      <c r="SWN49" s="85"/>
      <c r="SWO49" s="85"/>
      <c r="SWP49" s="85"/>
      <c r="SWQ49" s="85"/>
      <c r="SWR49" s="85"/>
      <c r="SWS49" s="85"/>
      <c r="SWT49" s="85"/>
      <c r="SWU49" s="85"/>
      <c r="SWV49" s="85"/>
      <c r="SWW49" s="85"/>
      <c r="SWX49" s="85"/>
      <c r="SWY49" s="85"/>
      <c r="SWZ49" s="85"/>
      <c r="SXA49" s="85"/>
      <c r="SXB49" s="85"/>
      <c r="SXC49" s="85"/>
      <c r="SXD49" s="85"/>
      <c r="SXE49" s="85"/>
      <c r="SXF49" s="85"/>
      <c r="SXG49" s="85"/>
      <c r="SXH49" s="85"/>
      <c r="SXI49" s="85"/>
      <c r="SXJ49" s="85"/>
      <c r="SXK49" s="85"/>
      <c r="SXL49" s="85"/>
      <c r="SXM49" s="85"/>
      <c r="SXN49" s="85"/>
      <c r="SXO49" s="85"/>
      <c r="SXP49" s="85"/>
      <c r="SXQ49" s="85"/>
      <c r="SXR49" s="85"/>
      <c r="SXS49" s="85"/>
      <c r="SXT49" s="85"/>
      <c r="SXU49" s="85"/>
      <c r="SXV49" s="85"/>
      <c r="SXW49" s="85"/>
      <c r="SXX49" s="85"/>
      <c r="SXY49" s="85"/>
      <c r="SXZ49" s="85"/>
      <c r="SYA49" s="85"/>
      <c r="SYB49" s="85"/>
      <c r="SYC49" s="85"/>
      <c r="SYD49" s="85"/>
      <c r="SYE49" s="85"/>
      <c r="SYF49" s="85"/>
      <c r="SYG49" s="85"/>
      <c r="SYH49" s="85"/>
      <c r="SYI49" s="85"/>
      <c r="SYJ49" s="85"/>
      <c r="SYK49" s="85"/>
      <c r="SYL49" s="85"/>
      <c r="SYM49" s="85"/>
      <c r="SYN49" s="85"/>
      <c r="SYO49" s="85"/>
      <c r="SYP49" s="85"/>
      <c r="SYQ49" s="85"/>
      <c r="SYR49" s="85"/>
      <c r="SYS49" s="85"/>
      <c r="SYT49" s="85"/>
      <c r="SYU49" s="85"/>
      <c r="SYV49" s="85"/>
      <c r="SYW49" s="85"/>
      <c r="SYX49" s="85"/>
      <c r="SYY49" s="85"/>
      <c r="SYZ49" s="85"/>
      <c r="SZA49" s="85"/>
      <c r="SZB49" s="85"/>
      <c r="SZC49" s="85"/>
      <c r="SZD49" s="85"/>
      <c r="SZE49" s="85"/>
      <c r="SZF49" s="85"/>
      <c r="SZG49" s="85"/>
      <c r="SZH49" s="85"/>
      <c r="SZI49" s="85"/>
      <c r="SZJ49" s="85"/>
      <c r="SZK49" s="85"/>
      <c r="SZL49" s="85"/>
      <c r="SZM49" s="85"/>
      <c r="SZN49" s="85"/>
      <c r="SZO49" s="85"/>
      <c r="SZP49" s="85"/>
      <c r="SZQ49" s="85"/>
      <c r="SZR49" s="85"/>
      <c r="SZS49" s="85"/>
      <c r="SZT49" s="85"/>
      <c r="SZU49" s="85"/>
      <c r="SZV49" s="85"/>
      <c r="SZW49" s="85"/>
      <c r="SZX49" s="85"/>
      <c r="SZY49" s="85"/>
      <c r="SZZ49" s="85"/>
      <c r="TAA49" s="85"/>
      <c r="TAB49" s="85"/>
      <c r="TAC49" s="85"/>
      <c r="TAD49" s="85"/>
      <c r="TAE49" s="85"/>
      <c r="TAF49" s="85"/>
      <c r="TAG49" s="85"/>
      <c r="TAH49" s="85"/>
      <c r="TAI49" s="85"/>
      <c r="TAJ49" s="85"/>
      <c r="TAK49" s="85"/>
      <c r="TAL49" s="85"/>
      <c r="TAM49" s="85"/>
      <c r="TAN49" s="85"/>
      <c r="TAO49" s="85"/>
      <c r="TAP49" s="85"/>
      <c r="TAQ49" s="85"/>
      <c r="TAR49" s="85"/>
      <c r="TAS49" s="85"/>
      <c r="TAT49" s="85"/>
      <c r="TAU49" s="85"/>
      <c r="TAV49" s="85"/>
      <c r="TAW49" s="85"/>
      <c r="TAX49" s="85"/>
      <c r="TAY49" s="85"/>
      <c r="TAZ49" s="85"/>
      <c r="TBA49" s="85"/>
      <c r="TBB49" s="85"/>
      <c r="TBC49" s="85"/>
      <c r="TBD49" s="85"/>
      <c r="TBE49" s="85"/>
      <c r="TBF49" s="85"/>
      <c r="TBG49" s="85"/>
      <c r="TBH49" s="85"/>
      <c r="TBI49" s="85"/>
      <c r="TBJ49" s="85"/>
      <c r="TBK49" s="85"/>
      <c r="TBL49" s="85"/>
      <c r="TBM49" s="85"/>
      <c r="TBN49" s="85"/>
      <c r="TBO49" s="85"/>
      <c r="TBP49" s="85"/>
      <c r="TBQ49" s="85"/>
      <c r="TBR49" s="85"/>
      <c r="TBS49" s="85"/>
      <c r="TBT49" s="85"/>
      <c r="TBU49" s="85"/>
      <c r="TBV49" s="85"/>
      <c r="TBW49" s="85"/>
      <c r="TBX49" s="85"/>
      <c r="TBY49" s="85"/>
      <c r="TBZ49" s="85"/>
      <c r="TCA49" s="85"/>
      <c r="TCB49" s="85"/>
      <c r="TCC49" s="85"/>
      <c r="TCD49" s="85"/>
      <c r="TCE49" s="85"/>
      <c r="TCF49" s="85"/>
      <c r="TCG49" s="85"/>
      <c r="TCH49" s="85"/>
      <c r="TCI49" s="85"/>
      <c r="TCJ49" s="85"/>
      <c r="TCK49" s="85"/>
      <c r="TCL49" s="85"/>
      <c r="TCM49" s="85"/>
      <c r="TCN49" s="85"/>
      <c r="TCO49" s="85"/>
      <c r="TCP49" s="85"/>
      <c r="TCQ49" s="85"/>
      <c r="TCR49" s="85"/>
      <c r="TCS49" s="85"/>
      <c r="TCT49" s="85"/>
      <c r="TCU49" s="85"/>
      <c r="TCV49" s="85"/>
      <c r="TCW49" s="85"/>
      <c r="TCX49" s="85"/>
      <c r="TCY49" s="85"/>
      <c r="TCZ49" s="85"/>
      <c r="TDA49" s="85"/>
      <c r="TDB49" s="85"/>
      <c r="TDC49" s="85"/>
      <c r="TDD49" s="85"/>
      <c r="TDE49" s="85"/>
      <c r="TDF49" s="85"/>
      <c r="TDG49" s="85"/>
      <c r="TDH49" s="85"/>
      <c r="TDI49" s="85"/>
      <c r="TDJ49" s="85"/>
      <c r="TDK49" s="85"/>
      <c r="TDL49" s="85"/>
      <c r="TDM49" s="85"/>
      <c r="TDN49" s="85"/>
      <c r="TDO49" s="85"/>
      <c r="TDP49" s="85"/>
      <c r="TDQ49" s="85"/>
      <c r="TDR49" s="85"/>
      <c r="TDS49" s="85"/>
      <c r="TDT49" s="85"/>
      <c r="TDU49" s="85"/>
      <c r="TDV49" s="85"/>
      <c r="TDW49" s="85"/>
      <c r="TDX49" s="85"/>
      <c r="TDY49" s="85"/>
      <c r="TDZ49" s="85"/>
      <c r="TEA49" s="85"/>
      <c r="TEB49" s="85"/>
      <c r="TEC49" s="85"/>
      <c r="TED49" s="85"/>
      <c r="TEE49" s="85"/>
      <c r="TEF49" s="85"/>
      <c r="TEG49" s="85"/>
      <c r="TEH49" s="85"/>
      <c r="TEI49" s="85"/>
      <c r="TEJ49" s="85"/>
      <c r="TEK49" s="85"/>
      <c r="TEL49" s="85"/>
      <c r="TEM49" s="85"/>
      <c r="TEN49" s="85"/>
      <c r="TEO49" s="85"/>
      <c r="TEP49" s="85"/>
      <c r="TEQ49" s="85"/>
      <c r="TER49" s="85"/>
      <c r="TES49" s="85"/>
      <c r="TET49" s="85"/>
      <c r="TEU49" s="85"/>
      <c r="TEV49" s="85"/>
      <c r="TEW49" s="85"/>
      <c r="TEX49" s="85"/>
      <c r="TEY49" s="85"/>
      <c r="TEZ49" s="85"/>
      <c r="TFA49" s="85"/>
      <c r="TFB49" s="85"/>
      <c r="TFC49" s="85"/>
      <c r="TFD49" s="85"/>
      <c r="TFE49" s="85"/>
      <c r="TFF49" s="85"/>
      <c r="TFG49" s="85"/>
      <c r="TFH49" s="85"/>
      <c r="TFI49" s="85"/>
      <c r="TFJ49" s="85"/>
      <c r="TFK49" s="85"/>
      <c r="TFL49" s="85"/>
      <c r="TFM49" s="85"/>
      <c r="TFN49" s="85"/>
      <c r="TFO49" s="85"/>
      <c r="TFP49" s="85"/>
      <c r="TFQ49" s="85"/>
      <c r="TFR49" s="85"/>
      <c r="TFS49" s="85"/>
      <c r="TFT49" s="85"/>
      <c r="TFU49" s="85"/>
      <c r="TFV49" s="85"/>
      <c r="TFW49" s="85"/>
      <c r="TFX49" s="85"/>
      <c r="TFY49" s="85"/>
      <c r="TFZ49" s="85"/>
      <c r="TGA49" s="85"/>
      <c r="TGB49" s="85"/>
      <c r="TGC49" s="85"/>
      <c r="TGD49" s="85"/>
      <c r="TGE49" s="85"/>
      <c r="TGF49" s="85"/>
      <c r="TGG49" s="85"/>
      <c r="TGH49" s="85"/>
      <c r="TGI49" s="85"/>
      <c r="TGJ49" s="85"/>
      <c r="TGK49" s="85"/>
      <c r="TGL49" s="85"/>
      <c r="TGM49" s="85"/>
      <c r="TGN49" s="85"/>
      <c r="TGO49" s="85"/>
      <c r="TGP49" s="85"/>
      <c r="TGQ49" s="85"/>
      <c r="TGR49" s="85"/>
      <c r="TGS49" s="85"/>
      <c r="TGT49" s="85"/>
      <c r="TGU49" s="85"/>
      <c r="TGV49" s="85"/>
      <c r="TGW49" s="85"/>
      <c r="TGX49" s="85"/>
      <c r="TGY49" s="85"/>
      <c r="TGZ49" s="85"/>
      <c r="THA49" s="85"/>
      <c r="THB49" s="85"/>
      <c r="THC49" s="85"/>
      <c r="THD49" s="85"/>
      <c r="THE49" s="85"/>
      <c r="THF49" s="85"/>
      <c r="THG49" s="85"/>
      <c r="THH49" s="85"/>
      <c r="THI49" s="85"/>
      <c r="THJ49" s="85"/>
      <c r="THK49" s="85"/>
      <c r="THL49" s="85"/>
      <c r="THM49" s="85"/>
      <c r="THN49" s="85"/>
      <c r="THO49" s="85"/>
      <c r="THP49" s="85"/>
      <c r="THQ49" s="85"/>
      <c r="THR49" s="85"/>
      <c r="THS49" s="85"/>
      <c r="THT49" s="85"/>
      <c r="THU49" s="85"/>
      <c r="THV49" s="85"/>
      <c r="THW49" s="85"/>
      <c r="THX49" s="85"/>
      <c r="THY49" s="85"/>
      <c r="THZ49" s="85"/>
      <c r="TIA49" s="85"/>
      <c r="TIB49" s="85"/>
      <c r="TIC49" s="85"/>
      <c r="TID49" s="85"/>
      <c r="TIE49" s="85"/>
      <c r="TIF49" s="85"/>
      <c r="TIG49" s="85"/>
      <c r="TIH49" s="85"/>
      <c r="TII49" s="85"/>
      <c r="TIJ49" s="85"/>
      <c r="TIK49" s="85"/>
      <c r="TIL49" s="85"/>
      <c r="TIM49" s="85"/>
      <c r="TIN49" s="85"/>
      <c r="TIO49" s="85"/>
      <c r="TIP49" s="85"/>
      <c r="TIQ49" s="85"/>
      <c r="TIR49" s="85"/>
      <c r="TIS49" s="85"/>
      <c r="TIT49" s="85"/>
      <c r="TIU49" s="85"/>
      <c r="TIV49" s="85"/>
      <c r="TIW49" s="85"/>
      <c r="TIX49" s="85"/>
      <c r="TIY49" s="85"/>
      <c r="TIZ49" s="85"/>
      <c r="TJA49" s="85"/>
      <c r="TJB49" s="85"/>
      <c r="TJC49" s="85"/>
      <c r="TJD49" s="85"/>
      <c r="TJE49" s="85"/>
      <c r="TJF49" s="85"/>
      <c r="TJG49" s="85"/>
      <c r="TJH49" s="85"/>
      <c r="TJI49" s="85"/>
      <c r="TJJ49" s="85"/>
      <c r="TJK49" s="85"/>
      <c r="TJL49" s="85"/>
      <c r="TJM49" s="85"/>
      <c r="TJN49" s="85"/>
      <c r="TJO49" s="85"/>
      <c r="TJP49" s="85"/>
      <c r="TJQ49" s="85"/>
      <c r="TJR49" s="85"/>
      <c r="TJS49" s="85"/>
      <c r="TJT49" s="85"/>
      <c r="TJU49" s="85"/>
      <c r="TJV49" s="85"/>
      <c r="TJW49" s="85"/>
      <c r="TJX49" s="85"/>
      <c r="TJY49" s="85"/>
      <c r="TJZ49" s="85"/>
      <c r="TKA49" s="85"/>
      <c r="TKB49" s="85"/>
      <c r="TKC49" s="85"/>
      <c r="TKD49" s="85"/>
      <c r="TKE49" s="85"/>
      <c r="TKF49" s="85"/>
      <c r="TKG49" s="85"/>
      <c r="TKH49" s="85"/>
      <c r="TKI49" s="85"/>
      <c r="TKJ49" s="85"/>
      <c r="TKK49" s="85"/>
      <c r="TKL49" s="85"/>
      <c r="TKM49" s="85"/>
      <c r="TKN49" s="85"/>
      <c r="TKO49" s="85"/>
      <c r="TKP49" s="85"/>
      <c r="TKQ49" s="85"/>
      <c r="TKR49" s="85"/>
      <c r="TKS49" s="85"/>
      <c r="TKT49" s="85"/>
      <c r="TKU49" s="85"/>
      <c r="TKV49" s="85"/>
      <c r="TKW49" s="85"/>
      <c r="TKX49" s="85"/>
      <c r="TKY49" s="85"/>
      <c r="TKZ49" s="85"/>
      <c r="TLA49" s="85"/>
      <c r="TLB49" s="85"/>
      <c r="TLC49" s="85"/>
      <c r="TLD49" s="85"/>
      <c r="TLE49" s="85"/>
      <c r="TLF49" s="85"/>
      <c r="TLG49" s="85"/>
      <c r="TLH49" s="85"/>
      <c r="TLI49" s="85"/>
      <c r="TLJ49" s="85"/>
      <c r="TLK49" s="85"/>
      <c r="TLL49" s="85"/>
      <c r="TLM49" s="85"/>
      <c r="TLN49" s="85"/>
      <c r="TLO49" s="85"/>
      <c r="TLP49" s="85"/>
      <c r="TLQ49" s="85"/>
      <c r="TLR49" s="85"/>
      <c r="TLS49" s="85"/>
      <c r="TLT49" s="85"/>
      <c r="TLU49" s="85"/>
      <c r="TLV49" s="85"/>
      <c r="TLW49" s="85"/>
      <c r="TLX49" s="85"/>
      <c r="TLY49" s="85"/>
      <c r="TLZ49" s="85"/>
      <c r="TMA49" s="85"/>
      <c r="TMB49" s="85"/>
      <c r="TMC49" s="85"/>
      <c r="TMD49" s="85"/>
      <c r="TME49" s="85"/>
      <c r="TMF49" s="85"/>
      <c r="TMG49" s="85"/>
      <c r="TMH49" s="85"/>
      <c r="TMI49" s="85"/>
      <c r="TMJ49" s="85"/>
      <c r="TMK49" s="85"/>
      <c r="TML49" s="85"/>
      <c r="TMM49" s="85"/>
      <c r="TMN49" s="85"/>
      <c r="TMO49" s="85"/>
      <c r="TMP49" s="85"/>
      <c r="TMQ49" s="85"/>
      <c r="TMR49" s="85"/>
      <c r="TMS49" s="85"/>
      <c r="TMT49" s="85"/>
      <c r="TMU49" s="85"/>
      <c r="TMV49" s="85"/>
      <c r="TMW49" s="85"/>
      <c r="TMX49" s="85"/>
      <c r="TMY49" s="85"/>
      <c r="TMZ49" s="85"/>
      <c r="TNA49" s="85"/>
      <c r="TNB49" s="85"/>
      <c r="TNC49" s="85"/>
      <c r="TND49" s="85"/>
      <c r="TNE49" s="85"/>
      <c r="TNF49" s="85"/>
      <c r="TNG49" s="85"/>
      <c r="TNH49" s="85"/>
      <c r="TNI49" s="85"/>
      <c r="TNJ49" s="85"/>
      <c r="TNK49" s="85"/>
      <c r="TNL49" s="85"/>
      <c r="TNM49" s="85"/>
      <c r="TNN49" s="85"/>
      <c r="TNO49" s="85"/>
      <c r="TNP49" s="85"/>
      <c r="TNQ49" s="85"/>
      <c r="TNR49" s="85"/>
      <c r="TNS49" s="85"/>
      <c r="TNT49" s="85"/>
      <c r="TNU49" s="85"/>
      <c r="TNV49" s="85"/>
      <c r="TNW49" s="85"/>
      <c r="TNX49" s="85"/>
      <c r="TNY49" s="85"/>
      <c r="TNZ49" s="85"/>
      <c r="TOA49" s="85"/>
      <c r="TOB49" s="85"/>
      <c r="TOC49" s="85"/>
      <c r="TOD49" s="85"/>
      <c r="TOE49" s="85"/>
      <c r="TOF49" s="85"/>
      <c r="TOG49" s="85"/>
      <c r="TOH49" s="85"/>
      <c r="TOI49" s="85"/>
      <c r="TOJ49" s="85"/>
      <c r="TOK49" s="85"/>
      <c r="TOL49" s="85"/>
      <c r="TOM49" s="85"/>
      <c r="TON49" s="85"/>
      <c r="TOO49" s="85"/>
      <c r="TOP49" s="85"/>
      <c r="TOQ49" s="85"/>
      <c r="TOR49" s="85"/>
      <c r="TOS49" s="85"/>
      <c r="TOT49" s="85"/>
      <c r="TOU49" s="85"/>
      <c r="TOV49" s="85"/>
      <c r="TOW49" s="85"/>
      <c r="TOX49" s="85"/>
      <c r="TOY49" s="85"/>
      <c r="TOZ49" s="85"/>
      <c r="TPA49" s="85"/>
      <c r="TPB49" s="85"/>
      <c r="TPC49" s="85"/>
      <c r="TPD49" s="85"/>
      <c r="TPE49" s="85"/>
      <c r="TPF49" s="85"/>
      <c r="TPG49" s="85"/>
      <c r="TPH49" s="85"/>
      <c r="TPI49" s="85"/>
      <c r="TPJ49" s="85"/>
      <c r="TPK49" s="85"/>
      <c r="TPL49" s="85"/>
      <c r="TPM49" s="85"/>
      <c r="TPN49" s="85"/>
      <c r="TPO49" s="85"/>
      <c r="TPP49" s="85"/>
      <c r="TPQ49" s="85"/>
      <c r="TPR49" s="85"/>
      <c r="TPS49" s="85"/>
      <c r="TPT49" s="85"/>
      <c r="TPU49" s="85"/>
      <c r="TPV49" s="85"/>
      <c r="TPW49" s="85"/>
      <c r="TPX49" s="85"/>
      <c r="TPY49" s="85"/>
      <c r="TPZ49" s="85"/>
      <c r="TQA49" s="85"/>
      <c r="TQB49" s="85"/>
      <c r="TQC49" s="85"/>
      <c r="TQD49" s="85"/>
      <c r="TQE49" s="85"/>
      <c r="TQF49" s="85"/>
      <c r="TQG49" s="85"/>
      <c r="TQH49" s="85"/>
      <c r="TQI49" s="85"/>
      <c r="TQJ49" s="85"/>
      <c r="TQK49" s="85"/>
      <c r="TQL49" s="85"/>
      <c r="TQM49" s="85"/>
      <c r="TQN49" s="85"/>
      <c r="TQO49" s="85"/>
      <c r="TQP49" s="85"/>
      <c r="TQQ49" s="85"/>
      <c r="TQR49" s="85"/>
      <c r="TQS49" s="85"/>
      <c r="TQT49" s="85"/>
      <c r="TQU49" s="85"/>
      <c r="TQV49" s="85"/>
      <c r="TQW49" s="85"/>
      <c r="TQX49" s="85"/>
      <c r="TQY49" s="85"/>
      <c r="TQZ49" s="85"/>
      <c r="TRA49" s="85"/>
      <c r="TRB49" s="85"/>
      <c r="TRC49" s="85"/>
      <c r="TRD49" s="85"/>
      <c r="TRE49" s="85"/>
      <c r="TRF49" s="85"/>
      <c r="TRG49" s="85"/>
      <c r="TRH49" s="85"/>
      <c r="TRI49" s="85"/>
      <c r="TRJ49" s="85"/>
      <c r="TRK49" s="85"/>
      <c r="TRL49" s="85"/>
      <c r="TRM49" s="85"/>
      <c r="TRN49" s="85"/>
      <c r="TRO49" s="85"/>
      <c r="TRP49" s="85"/>
      <c r="TRQ49" s="85"/>
      <c r="TRR49" s="85"/>
      <c r="TRS49" s="85"/>
      <c r="TRT49" s="85"/>
      <c r="TRU49" s="85"/>
      <c r="TRV49" s="85"/>
      <c r="TRW49" s="85"/>
      <c r="TRX49" s="85"/>
      <c r="TRY49" s="85"/>
      <c r="TRZ49" s="85"/>
      <c r="TSA49" s="85"/>
      <c r="TSB49" s="85"/>
      <c r="TSC49" s="85"/>
      <c r="TSD49" s="85"/>
      <c r="TSE49" s="85"/>
      <c r="TSF49" s="85"/>
      <c r="TSG49" s="85"/>
      <c r="TSH49" s="85"/>
      <c r="TSI49" s="85"/>
      <c r="TSJ49" s="85"/>
      <c r="TSK49" s="85"/>
      <c r="TSL49" s="85"/>
      <c r="TSM49" s="85"/>
      <c r="TSN49" s="85"/>
      <c r="TSO49" s="85"/>
      <c r="TSP49" s="85"/>
      <c r="TSQ49" s="85"/>
      <c r="TSR49" s="85"/>
      <c r="TSS49" s="85"/>
      <c r="TST49" s="85"/>
      <c r="TSU49" s="85"/>
      <c r="TSV49" s="85"/>
      <c r="TSW49" s="85"/>
      <c r="TSX49" s="85"/>
      <c r="TSY49" s="85"/>
      <c r="TSZ49" s="85"/>
      <c r="TTA49" s="85"/>
      <c r="TTB49" s="85"/>
      <c r="TTC49" s="85"/>
      <c r="TTD49" s="85"/>
      <c r="TTE49" s="85"/>
      <c r="TTF49" s="85"/>
      <c r="TTG49" s="85"/>
      <c r="TTH49" s="85"/>
      <c r="TTI49" s="85"/>
      <c r="TTJ49" s="85"/>
      <c r="TTK49" s="85"/>
      <c r="TTL49" s="85"/>
      <c r="TTM49" s="85"/>
      <c r="TTN49" s="85"/>
      <c r="TTO49" s="85"/>
      <c r="TTP49" s="85"/>
      <c r="TTQ49" s="85"/>
      <c r="TTR49" s="85"/>
      <c r="TTS49" s="85"/>
      <c r="TTT49" s="85"/>
      <c r="TTU49" s="85"/>
      <c r="TTV49" s="85"/>
      <c r="TTW49" s="85"/>
      <c r="TTX49" s="85"/>
      <c r="TTY49" s="85"/>
      <c r="TTZ49" s="85"/>
      <c r="TUA49" s="85"/>
      <c r="TUB49" s="85"/>
      <c r="TUC49" s="85"/>
      <c r="TUD49" s="85"/>
      <c r="TUE49" s="85"/>
      <c r="TUF49" s="85"/>
      <c r="TUG49" s="85"/>
      <c r="TUH49" s="85"/>
      <c r="TUI49" s="85"/>
      <c r="TUJ49" s="85"/>
      <c r="TUK49" s="85"/>
      <c r="TUL49" s="85"/>
      <c r="TUM49" s="85"/>
      <c r="TUN49" s="85"/>
      <c r="TUO49" s="85"/>
      <c r="TUP49" s="85"/>
      <c r="TUQ49" s="85"/>
      <c r="TUR49" s="85"/>
      <c r="TUS49" s="85"/>
      <c r="TUT49" s="85"/>
      <c r="TUU49" s="85"/>
      <c r="TUV49" s="85"/>
      <c r="TUW49" s="85"/>
      <c r="TUX49" s="85"/>
      <c r="TUY49" s="85"/>
      <c r="TUZ49" s="85"/>
      <c r="TVA49" s="85"/>
      <c r="TVB49" s="85"/>
      <c r="TVC49" s="85"/>
      <c r="TVD49" s="85"/>
      <c r="TVE49" s="85"/>
      <c r="TVF49" s="85"/>
      <c r="TVG49" s="85"/>
      <c r="TVH49" s="85"/>
      <c r="TVI49" s="85"/>
      <c r="TVJ49" s="85"/>
      <c r="TVK49" s="85"/>
      <c r="TVL49" s="85"/>
      <c r="TVM49" s="85"/>
      <c r="TVN49" s="85"/>
      <c r="TVO49" s="85"/>
      <c r="TVP49" s="85"/>
      <c r="TVQ49" s="85"/>
      <c r="TVR49" s="85"/>
      <c r="TVS49" s="85"/>
      <c r="TVT49" s="85"/>
      <c r="TVU49" s="85"/>
      <c r="TVV49" s="85"/>
      <c r="TVW49" s="85"/>
      <c r="TVX49" s="85"/>
      <c r="TVY49" s="85"/>
      <c r="TVZ49" s="85"/>
      <c r="TWA49" s="85"/>
      <c r="TWB49" s="85"/>
      <c r="TWC49" s="85"/>
      <c r="TWD49" s="85"/>
      <c r="TWE49" s="85"/>
      <c r="TWF49" s="85"/>
      <c r="TWG49" s="85"/>
      <c r="TWH49" s="85"/>
      <c r="TWI49" s="85"/>
      <c r="TWJ49" s="85"/>
      <c r="TWK49" s="85"/>
      <c r="TWL49" s="85"/>
      <c r="TWM49" s="85"/>
      <c r="TWN49" s="85"/>
      <c r="TWO49" s="85"/>
      <c r="TWP49" s="85"/>
      <c r="TWQ49" s="85"/>
      <c r="TWR49" s="85"/>
      <c r="TWS49" s="85"/>
      <c r="TWT49" s="85"/>
      <c r="TWU49" s="85"/>
      <c r="TWV49" s="85"/>
      <c r="TWW49" s="85"/>
      <c r="TWX49" s="85"/>
      <c r="TWY49" s="85"/>
      <c r="TWZ49" s="85"/>
      <c r="TXA49" s="85"/>
      <c r="TXB49" s="85"/>
      <c r="TXC49" s="85"/>
      <c r="TXD49" s="85"/>
      <c r="TXE49" s="85"/>
      <c r="TXF49" s="85"/>
      <c r="TXG49" s="85"/>
      <c r="TXH49" s="85"/>
      <c r="TXI49" s="85"/>
      <c r="TXJ49" s="85"/>
      <c r="TXK49" s="85"/>
      <c r="TXL49" s="85"/>
      <c r="TXM49" s="85"/>
      <c r="TXN49" s="85"/>
      <c r="TXO49" s="85"/>
      <c r="TXP49" s="85"/>
      <c r="TXQ49" s="85"/>
      <c r="TXR49" s="85"/>
      <c r="TXS49" s="85"/>
      <c r="TXT49" s="85"/>
      <c r="TXU49" s="85"/>
      <c r="TXV49" s="85"/>
      <c r="TXW49" s="85"/>
      <c r="TXX49" s="85"/>
      <c r="TXY49" s="85"/>
      <c r="TXZ49" s="85"/>
      <c r="TYA49" s="85"/>
      <c r="TYB49" s="85"/>
      <c r="TYC49" s="85"/>
      <c r="TYD49" s="85"/>
      <c r="TYE49" s="85"/>
      <c r="TYF49" s="85"/>
      <c r="TYG49" s="85"/>
      <c r="TYH49" s="85"/>
      <c r="TYI49" s="85"/>
      <c r="TYJ49" s="85"/>
      <c r="TYK49" s="85"/>
      <c r="TYL49" s="85"/>
      <c r="TYM49" s="85"/>
      <c r="TYN49" s="85"/>
      <c r="TYO49" s="85"/>
      <c r="TYP49" s="85"/>
      <c r="TYQ49" s="85"/>
      <c r="TYR49" s="85"/>
      <c r="TYS49" s="85"/>
      <c r="TYT49" s="85"/>
      <c r="TYU49" s="85"/>
      <c r="TYV49" s="85"/>
      <c r="TYW49" s="85"/>
      <c r="TYX49" s="85"/>
      <c r="TYY49" s="85"/>
      <c r="TYZ49" s="85"/>
      <c r="TZA49" s="85"/>
      <c r="TZB49" s="85"/>
      <c r="TZC49" s="85"/>
      <c r="TZD49" s="85"/>
      <c r="TZE49" s="85"/>
      <c r="TZF49" s="85"/>
      <c r="TZG49" s="85"/>
      <c r="TZH49" s="85"/>
      <c r="TZI49" s="85"/>
      <c r="TZJ49" s="85"/>
      <c r="TZK49" s="85"/>
      <c r="TZL49" s="85"/>
      <c r="TZM49" s="85"/>
      <c r="TZN49" s="85"/>
      <c r="TZO49" s="85"/>
      <c r="TZP49" s="85"/>
      <c r="TZQ49" s="85"/>
      <c r="TZR49" s="85"/>
      <c r="TZS49" s="85"/>
      <c r="TZT49" s="85"/>
      <c r="TZU49" s="85"/>
      <c r="TZV49" s="85"/>
      <c r="TZW49" s="85"/>
      <c r="TZX49" s="85"/>
      <c r="TZY49" s="85"/>
      <c r="TZZ49" s="85"/>
      <c r="UAA49" s="85"/>
      <c r="UAB49" s="85"/>
      <c r="UAC49" s="85"/>
      <c r="UAD49" s="85"/>
      <c r="UAE49" s="85"/>
      <c r="UAF49" s="85"/>
      <c r="UAG49" s="85"/>
      <c r="UAH49" s="85"/>
      <c r="UAI49" s="85"/>
      <c r="UAJ49" s="85"/>
      <c r="UAK49" s="85"/>
      <c r="UAL49" s="85"/>
      <c r="UAM49" s="85"/>
      <c r="UAN49" s="85"/>
      <c r="UAO49" s="85"/>
      <c r="UAP49" s="85"/>
      <c r="UAQ49" s="85"/>
      <c r="UAR49" s="85"/>
      <c r="UAS49" s="85"/>
      <c r="UAT49" s="85"/>
      <c r="UAU49" s="85"/>
      <c r="UAV49" s="85"/>
      <c r="UAW49" s="85"/>
      <c r="UAX49" s="85"/>
      <c r="UAY49" s="85"/>
      <c r="UAZ49" s="85"/>
      <c r="UBA49" s="85"/>
      <c r="UBB49" s="85"/>
      <c r="UBC49" s="85"/>
      <c r="UBD49" s="85"/>
      <c r="UBE49" s="85"/>
      <c r="UBF49" s="85"/>
      <c r="UBG49" s="85"/>
      <c r="UBH49" s="85"/>
      <c r="UBI49" s="85"/>
      <c r="UBJ49" s="85"/>
      <c r="UBK49" s="85"/>
      <c r="UBL49" s="85"/>
      <c r="UBM49" s="85"/>
      <c r="UBN49" s="85"/>
      <c r="UBO49" s="85"/>
      <c r="UBP49" s="85"/>
      <c r="UBQ49" s="85"/>
      <c r="UBR49" s="85"/>
      <c r="UBS49" s="85"/>
      <c r="UBT49" s="85"/>
      <c r="UBU49" s="85"/>
      <c r="UBV49" s="85"/>
      <c r="UBW49" s="85"/>
      <c r="UBX49" s="85"/>
      <c r="UBY49" s="85"/>
      <c r="UBZ49" s="85"/>
      <c r="UCA49" s="85"/>
      <c r="UCB49" s="85"/>
      <c r="UCC49" s="85"/>
      <c r="UCD49" s="85"/>
      <c r="UCE49" s="85"/>
      <c r="UCF49" s="85"/>
      <c r="UCG49" s="85"/>
      <c r="UCH49" s="85"/>
      <c r="UCI49" s="85"/>
      <c r="UCJ49" s="85"/>
      <c r="UCK49" s="85"/>
      <c r="UCL49" s="85"/>
      <c r="UCM49" s="85"/>
      <c r="UCN49" s="85"/>
      <c r="UCO49" s="85"/>
      <c r="UCP49" s="85"/>
      <c r="UCQ49" s="85"/>
      <c r="UCR49" s="85"/>
      <c r="UCS49" s="85"/>
      <c r="UCT49" s="85"/>
      <c r="UCU49" s="85"/>
      <c r="UCV49" s="85"/>
      <c r="UCW49" s="85"/>
      <c r="UCX49" s="85"/>
      <c r="UCY49" s="85"/>
      <c r="UCZ49" s="85"/>
      <c r="UDA49" s="85"/>
      <c r="UDB49" s="85"/>
      <c r="UDC49" s="85"/>
      <c r="UDD49" s="85"/>
      <c r="UDE49" s="85"/>
      <c r="UDF49" s="85"/>
      <c r="UDG49" s="85"/>
      <c r="UDH49" s="85"/>
      <c r="UDI49" s="85"/>
      <c r="UDJ49" s="85"/>
      <c r="UDK49" s="85"/>
      <c r="UDL49" s="85"/>
      <c r="UDM49" s="85"/>
      <c r="UDN49" s="85"/>
      <c r="UDO49" s="85"/>
      <c r="UDP49" s="85"/>
      <c r="UDQ49" s="85"/>
      <c r="UDR49" s="85"/>
      <c r="UDS49" s="85"/>
      <c r="UDT49" s="85"/>
      <c r="UDU49" s="85"/>
      <c r="UDV49" s="85"/>
      <c r="UDW49" s="85"/>
      <c r="UDX49" s="85"/>
      <c r="UDY49" s="85"/>
      <c r="UDZ49" s="85"/>
      <c r="UEA49" s="85"/>
      <c r="UEB49" s="85"/>
      <c r="UEC49" s="85"/>
      <c r="UED49" s="85"/>
      <c r="UEE49" s="85"/>
      <c r="UEF49" s="85"/>
      <c r="UEG49" s="85"/>
      <c r="UEH49" s="85"/>
      <c r="UEI49" s="85"/>
      <c r="UEJ49" s="85"/>
      <c r="UEK49" s="85"/>
      <c r="UEL49" s="85"/>
      <c r="UEM49" s="85"/>
      <c r="UEN49" s="85"/>
      <c r="UEO49" s="85"/>
      <c r="UEP49" s="85"/>
      <c r="UEQ49" s="85"/>
      <c r="UER49" s="85"/>
      <c r="UES49" s="85"/>
      <c r="UET49" s="85"/>
      <c r="UEU49" s="85"/>
      <c r="UEV49" s="85"/>
      <c r="UEW49" s="85"/>
      <c r="UEX49" s="85"/>
      <c r="UEY49" s="85"/>
      <c r="UEZ49" s="85"/>
      <c r="UFA49" s="85"/>
      <c r="UFB49" s="85"/>
      <c r="UFC49" s="85"/>
      <c r="UFD49" s="85"/>
      <c r="UFE49" s="85"/>
      <c r="UFF49" s="85"/>
      <c r="UFG49" s="85"/>
      <c r="UFH49" s="85"/>
      <c r="UFI49" s="85"/>
      <c r="UFJ49" s="85"/>
      <c r="UFK49" s="85"/>
      <c r="UFL49" s="85"/>
      <c r="UFM49" s="85"/>
      <c r="UFN49" s="85"/>
      <c r="UFO49" s="85"/>
      <c r="UFP49" s="85"/>
      <c r="UFQ49" s="85"/>
      <c r="UFR49" s="85"/>
      <c r="UFS49" s="85"/>
      <c r="UFT49" s="85"/>
      <c r="UFU49" s="85"/>
      <c r="UFV49" s="85"/>
      <c r="UFW49" s="85"/>
      <c r="UFX49" s="85"/>
      <c r="UFY49" s="85"/>
      <c r="UFZ49" s="85"/>
      <c r="UGA49" s="85"/>
      <c r="UGB49" s="85"/>
      <c r="UGC49" s="85"/>
      <c r="UGD49" s="85"/>
      <c r="UGE49" s="85"/>
      <c r="UGF49" s="85"/>
      <c r="UGG49" s="85"/>
      <c r="UGH49" s="85"/>
      <c r="UGI49" s="85"/>
      <c r="UGJ49" s="85"/>
      <c r="UGK49" s="85"/>
      <c r="UGL49" s="85"/>
      <c r="UGM49" s="85"/>
      <c r="UGN49" s="85"/>
      <c r="UGO49" s="85"/>
      <c r="UGP49" s="85"/>
      <c r="UGQ49" s="85"/>
      <c r="UGR49" s="85"/>
      <c r="UGS49" s="85"/>
      <c r="UGT49" s="85"/>
      <c r="UGU49" s="85"/>
      <c r="UGV49" s="85"/>
      <c r="UGW49" s="85"/>
      <c r="UGX49" s="85"/>
      <c r="UGY49" s="85"/>
      <c r="UGZ49" s="85"/>
      <c r="UHA49" s="85"/>
      <c r="UHB49" s="85"/>
      <c r="UHC49" s="85"/>
      <c r="UHD49" s="85"/>
      <c r="UHE49" s="85"/>
      <c r="UHF49" s="85"/>
      <c r="UHG49" s="85"/>
      <c r="UHH49" s="85"/>
      <c r="UHI49" s="85"/>
      <c r="UHJ49" s="85"/>
      <c r="UHK49" s="85"/>
      <c r="UHL49" s="85"/>
      <c r="UHM49" s="85"/>
      <c r="UHN49" s="85"/>
      <c r="UHO49" s="85"/>
      <c r="UHP49" s="85"/>
      <c r="UHQ49" s="85"/>
      <c r="UHR49" s="85"/>
      <c r="UHS49" s="85"/>
      <c r="UHT49" s="85"/>
      <c r="UHU49" s="85"/>
      <c r="UHV49" s="85"/>
      <c r="UHW49" s="85"/>
      <c r="UHX49" s="85"/>
      <c r="UHY49" s="85"/>
      <c r="UHZ49" s="85"/>
      <c r="UIA49" s="85"/>
      <c r="UIB49" s="85"/>
      <c r="UIC49" s="85"/>
      <c r="UID49" s="85"/>
      <c r="UIE49" s="85"/>
      <c r="UIF49" s="85"/>
      <c r="UIG49" s="85"/>
      <c r="UIH49" s="85"/>
      <c r="UII49" s="85"/>
      <c r="UIJ49" s="85"/>
      <c r="UIK49" s="85"/>
      <c r="UIL49" s="85"/>
      <c r="UIM49" s="85"/>
      <c r="UIN49" s="85"/>
      <c r="UIO49" s="85"/>
      <c r="UIP49" s="85"/>
      <c r="UIQ49" s="85"/>
      <c r="UIR49" s="85"/>
      <c r="UIS49" s="85"/>
      <c r="UIT49" s="85"/>
      <c r="UIU49" s="85"/>
      <c r="UIV49" s="85"/>
      <c r="UIW49" s="85"/>
      <c r="UIX49" s="85"/>
      <c r="UIY49" s="85"/>
      <c r="UIZ49" s="85"/>
      <c r="UJA49" s="85"/>
      <c r="UJB49" s="85"/>
      <c r="UJC49" s="85"/>
      <c r="UJD49" s="85"/>
      <c r="UJE49" s="85"/>
      <c r="UJF49" s="85"/>
      <c r="UJG49" s="85"/>
      <c r="UJH49" s="85"/>
      <c r="UJI49" s="85"/>
      <c r="UJJ49" s="85"/>
      <c r="UJK49" s="85"/>
      <c r="UJL49" s="85"/>
      <c r="UJM49" s="85"/>
      <c r="UJN49" s="85"/>
      <c r="UJO49" s="85"/>
      <c r="UJP49" s="85"/>
      <c r="UJQ49" s="85"/>
      <c r="UJR49" s="85"/>
      <c r="UJS49" s="85"/>
      <c r="UJT49" s="85"/>
      <c r="UJU49" s="85"/>
      <c r="UJV49" s="85"/>
      <c r="UJW49" s="85"/>
      <c r="UJX49" s="85"/>
      <c r="UJY49" s="85"/>
      <c r="UJZ49" s="85"/>
      <c r="UKA49" s="85"/>
      <c r="UKB49" s="85"/>
      <c r="UKC49" s="85"/>
      <c r="UKD49" s="85"/>
      <c r="UKE49" s="85"/>
      <c r="UKF49" s="85"/>
      <c r="UKG49" s="85"/>
      <c r="UKH49" s="85"/>
      <c r="UKI49" s="85"/>
      <c r="UKJ49" s="85"/>
      <c r="UKK49" s="85"/>
      <c r="UKL49" s="85"/>
      <c r="UKM49" s="85"/>
      <c r="UKN49" s="85"/>
      <c r="UKO49" s="85"/>
      <c r="UKP49" s="85"/>
      <c r="UKQ49" s="85"/>
      <c r="UKR49" s="85"/>
      <c r="UKS49" s="85"/>
      <c r="UKT49" s="85"/>
      <c r="UKU49" s="85"/>
      <c r="UKV49" s="85"/>
      <c r="UKW49" s="85"/>
      <c r="UKX49" s="85"/>
      <c r="UKY49" s="85"/>
      <c r="UKZ49" s="85"/>
      <c r="ULA49" s="85"/>
      <c r="ULB49" s="85"/>
      <c r="ULC49" s="85"/>
      <c r="ULD49" s="85"/>
      <c r="ULE49" s="85"/>
      <c r="ULF49" s="85"/>
      <c r="ULG49" s="85"/>
      <c r="ULH49" s="85"/>
      <c r="ULI49" s="85"/>
      <c r="ULJ49" s="85"/>
      <c r="ULK49" s="85"/>
      <c r="ULL49" s="85"/>
      <c r="ULM49" s="85"/>
      <c r="ULN49" s="85"/>
      <c r="ULO49" s="85"/>
      <c r="ULP49" s="85"/>
      <c r="ULQ49" s="85"/>
      <c r="ULR49" s="85"/>
      <c r="ULS49" s="85"/>
      <c r="ULT49" s="85"/>
      <c r="ULU49" s="85"/>
      <c r="ULV49" s="85"/>
      <c r="ULW49" s="85"/>
      <c r="ULX49" s="85"/>
      <c r="ULY49" s="85"/>
      <c r="ULZ49" s="85"/>
      <c r="UMA49" s="85"/>
      <c r="UMB49" s="85"/>
      <c r="UMC49" s="85"/>
      <c r="UMD49" s="85"/>
      <c r="UME49" s="85"/>
      <c r="UMF49" s="85"/>
      <c r="UMG49" s="85"/>
      <c r="UMH49" s="85"/>
      <c r="UMI49" s="85"/>
      <c r="UMJ49" s="85"/>
      <c r="UMK49" s="85"/>
      <c r="UML49" s="85"/>
      <c r="UMM49" s="85"/>
      <c r="UMN49" s="85"/>
      <c r="UMO49" s="85"/>
      <c r="UMP49" s="85"/>
      <c r="UMQ49" s="85"/>
      <c r="UMR49" s="85"/>
      <c r="UMS49" s="85"/>
      <c r="UMT49" s="85"/>
      <c r="UMU49" s="85"/>
      <c r="UMV49" s="85"/>
      <c r="UMW49" s="85"/>
      <c r="UMX49" s="85"/>
      <c r="UMY49" s="85"/>
      <c r="UMZ49" s="85"/>
      <c r="UNA49" s="85"/>
      <c r="UNB49" s="85"/>
      <c r="UNC49" s="85"/>
      <c r="UND49" s="85"/>
      <c r="UNE49" s="85"/>
      <c r="UNF49" s="85"/>
      <c r="UNG49" s="85"/>
      <c r="UNH49" s="85"/>
      <c r="UNI49" s="85"/>
      <c r="UNJ49" s="85"/>
      <c r="UNK49" s="85"/>
      <c r="UNL49" s="85"/>
      <c r="UNM49" s="85"/>
      <c r="UNN49" s="85"/>
      <c r="UNO49" s="85"/>
      <c r="UNP49" s="85"/>
      <c r="UNQ49" s="85"/>
      <c r="UNR49" s="85"/>
      <c r="UNS49" s="85"/>
      <c r="UNT49" s="85"/>
      <c r="UNU49" s="85"/>
      <c r="UNV49" s="85"/>
      <c r="UNW49" s="85"/>
      <c r="UNX49" s="85"/>
      <c r="UNY49" s="85"/>
      <c r="UNZ49" s="85"/>
      <c r="UOA49" s="85"/>
      <c r="UOB49" s="85"/>
      <c r="UOC49" s="85"/>
      <c r="UOD49" s="85"/>
      <c r="UOE49" s="85"/>
      <c r="UOF49" s="85"/>
      <c r="UOG49" s="85"/>
      <c r="UOH49" s="85"/>
      <c r="UOI49" s="85"/>
      <c r="UOJ49" s="85"/>
      <c r="UOK49" s="85"/>
      <c r="UOL49" s="85"/>
      <c r="UOM49" s="85"/>
      <c r="UON49" s="85"/>
      <c r="UOO49" s="85"/>
      <c r="UOP49" s="85"/>
      <c r="UOQ49" s="85"/>
      <c r="UOR49" s="85"/>
      <c r="UOS49" s="85"/>
      <c r="UOT49" s="85"/>
      <c r="UOU49" s="85"/>
      <c r="UOV49" s="85"/>
      <c r="UOW49" s="85"/>
      <c r="UOX49" s="85"/>
      <c r="UOY49" s="85"/>
      <c r="UOZ49" s="85"/>
      <c r="UPA49" s="85"/>
      <c r="UPB49" s="85"/>
      <c r="UPC49" s="85"/>
      <c r="UPD49" s="85"/>
      <c r="UPE49" s="85"/>
      <c r="UPF49" s="85"/>
      <c r="UPG49" s="85"/>
      <c r="UPH49" s="85"/>
      <c r="UPI49" s="85"/>
      <c r="UPJ49" s="85"/>
      <c r="UPK49" s="85"/>
      <c r="UPL49" s="85"/>
      <c r="UPM49" s="85"/>
      <c r="UPN49" s="85"/>
      <c r="UPO49" s="85"/>
      <c r="UPP49" s="85"/>
      <c r="UPQ49" s="85"/>
      <c r="UPR49" s="85"/>
      <c r="UPS49" s="85"/>
      <c r="UPT49" s="85"/>
      <c r="UPU49" s="85"/>
      <c r="UPV49" s="85"/>
      <c r="UPW49" s="85"/>
      <c r="UPX49" s="85"/>
      <c r="UPY49" s="85"/>
      <c r="UPZ49" s="85"/>
      <c r="UQA49" s="85"/>
      <c r="UQB49" s="85"/>
      <c r="UQC49" s="85"/>
      <c r="UQD49" s="85"/>
      <c r="UQE49" s="85"/>
      <c r="UQF49" s="85"/>
      <c r="UQG49" s="85"/>
      <c r="UQH49" s="85"/>
      <c r="UQI49" s="85"/>
      <c r="UQJ49" s="85"/>
      <c r="UQK49" s="85"/>
      <c r="UQL49" s="85"/>
      <c r="UQM49" s="85"/>
      <c r="UQN49" s="85"/>
      <c r="UQO49" s="85"/>
      <c r="UQP49" s="85"/>
      <c r="UQQ49" s="85"/>
      <c r="UQR49" s="85"/>
      <c r="UQS49" s="85"/>
      <c r="UQT49" s="85"/>
      <c r="UQU49" s="85"/>
      <c r="UQV49" s="85"/>
      <c r="UQW49" s="85"/>
      <c r="UQX49" s="85"/>
      <c r="UQY49" s="85"/>
      <c r="UQZ49" s="85"/>
      <c r="URA49" s="85"/>
      <c r="URB49" s="85"/>
      <c r="URC49" s="85"/>
      <c r="URD49" s="85"/>
      <c r="URE49" s="85"/>
      <c r="URF49" s="85"/>
      <c r="URG49" s="85"/>
      <c r="URH49" s="85"/>
      <c r="URI49" s="85"/>
      <c r="URJ49" s="85"/>
      <c r="URK49" s="85"/>
      <c r="URL49" s="85"/>
      <c r="URM49" s="85"/>
      <c r="URN49" s="85"/>
      <c r="URO49" s="85"/>
      <c r="URP49" s="85"/>
      <c r="URQ49" s="85"/>
      <c r="URR49" s="85"/>
      <c r="URS49" s="85"/>
      <c r="URT49" s="85"/>
      <c r="URU49" s="85"/>
      <c r="URV49" s="85"/>
      <c r="URW49" s="85"/>
      <c r="URX49" s="85"/>
      <c r="URY49" s="85"/>
      <c r="URZ49" s="85"/>
      <c r="USA49" s="85"/>
      <c r="USB49" s="85"/>
      <c r="USC49" s="85"/>
      <c r="USD49" s="85"/>
      <c r="USE49" s="85"/>
      <c r="USF49" s="85"/>
      <c r="USG49" s="85"/>
      <c r="USH49" s="85"/>
      <c r="USI49" s="85"/>
      <c r="USJ49" s="85"/>
      <c r="USK49" s="85"/>
      <c r="USL49" s="85"/>
      <c r="USM49" s="85"/>
      <c r="USN49" s="85"/>
      <c r="USO49" s="85"/>
      <c r="USP49" s="85"/>
      <c r="USQ49" s="85"/>
      <c r="USR49" s="85"/>
      <c r="USS49" s="85"/>
      <c r="UST49" s="85"/>
      <c r="USU49" s="85"/>
      <c r="USV49" s="85"/>
      <c r="USW49" s="85"/>
      <c r="USX49" s="85"/>
      <c r="USY49" s="85"/>
      <c r="USZ49" s="85"/>
      <c r="UTA49" s="85"/>
      <c r="UTB49" s="85"/>
      <c r="UTC49" s="85"/>
      <c r="UTD49" s="85"/>
      <c r="UTE49" s="85"/>
      <c r="UTF49" s="85"/>
      <c r="UTG49" s="85"/>
      <c r="UTH49" s="85"/>
      <c r="UTI49" s="85"/>
      <c r="UTJ49" s="85"/>
      <c r="UTK49" s="85"/>
      <c r="UTL49" s="85"/>
      <c r="UTM49" s="85"/>
      <c r="UTN49" s="85"/>
      <c r="UTO49" s="85"/>
      <c r="UTP49" s="85"/>
      <c r="UTQ49" s="85"/>
      <c r="UTR49" s="85"/>
      <c r="UTS49" s="85"/>
      <c r="UTT49" s="85"/>
      <c r="UTU49" s="85"/>
      <c r="UTV49" s="85"/>
      <c r="UTW49" s="85"/>
      <c r="UTX49" s="85"/>
      <c r="UTY49" s="85"/>
      <c r="UTZ49" s="85"/>
      <c r="UUA49" s="85"/>
      <c r="UUB49" s="85"/>
      <c r="UUC49" s="85"/>
      <c r="UUD49" s="85"/>
      <c r="UUE49" s="85"/>
      <c r="UUF49" s="85"/>
      <c r="UUG49" s="85"/>
      <c r="UUH49" s="85"/>
      <c r="UUI49" s="85"/>
      <c r="UUJ49" s="85"/>
      <c r="UUK49" s="85"/>
      <c r="UUL49" s="85"/>
      <c r="UUM49" s="85"/>
      <c r="UUN49" s="85"/>
      <c r="UUO49" s="85"/>
      <c r="UUP49" s="85"/>
      <c r="UUQ49" s="85"/>
      <c r="UUR49" s="85"/>
      <c r="UUS49" s="85"/>
      <c r="UUT49" s="85"/>
      <c r="UUU49" s="85"/>
      <c r="UUV49" s="85"/>
      <c r="UUW49" s="85"/>
      <c r="UUX49" s="85"/>
      <c r="UUY49" s="85"/>
      <c r="UUZ49" s="85"/>
      <c r="UVA49" s="85"/>
      <c r="UVB49" s="85"/>
      <c r="UVC49" s="85"/>
      <c r="UVD49" s="85"/>
      <c r="UVE49" s="85"/>
      <c r="UVF49" s="85"/>
      <c r="UVG49" s="85"/>
      <c r="UVH49" s="85"/>
      <c r="UVI49" s="85"/>
      <c r="UVJ49" s="85"/>
      <c r="UVK49" s="85"/>
      <c r="UVL49" s="85"/>
      <c r="UVM49" s="85"/>
      <c r="UVN49" s="85"/>
      <c r="UVO49" s="85"/>
      <c r="UVP49" s="85"/>
      <c r="UVQ49" s="85"/>
      <c r="UVR49" s="85"/>
      <c r="UVS49" s="85"/>
      <c r="UVT49" s="85"/>
      <c r="UVU49" s="85"/>
      <c r="UVV49" s="85"/>
      <c r="UVW49" s="85"/>
      <c r="UVX49" s="85"/>
      <c r="UVY49" s="85"/>
      <c r="UVZ49" s="85"/>
      <c r="UWA49" s="85"/>
      <c r="UWB49" s="85"/>
      <c r="UWC49" s="85"/>
      <c r="UWD49" s="85"/>
      <c r="UWE49" s="85"/>
      <c r="UWF49" s="85"/>
      <c r="UWG49" s="85"/>
      <c r="UWH49" s="85"/>
      <c r="UWI49" s="85"/>
      <c r="UWJ49" s="85"/>
      <c r="UWK49" s="85"/>
      <c r="UWL49" s="85"/>
      <c r="UWM49" s="85"/>
      <c r="UWN49" s="85"/>
      <c r="UWO49" s="85"/>
      <c r="UWP49" s="85"/>
      <c r="UWQ49" s="85"/>
      <c r="UWR49" s="85"/>
      <c r="UWS49" s="85"/>
      <c r="UWT49" s="85"/>
      <c r="UWU49" s="85"/>
      <c r="UWV49" s="85"/>
      <c r="UWW49" s="85"/>
      <c r="UWX49" s="85"/>
      <c r="UWY49" s="85"/>
      <c r="UWZ49" s="85"/>
      <c r="UXA49" s="85"/>
      <c r="UXB49" s="85"/>
      <c r="UXC49" s="85"/>
      <c r="UXD49" s="85"/>
      <c r="UXE49" s="85"/>
      <c r="UXF49" s="85"/>
      <c r="UXG49" s="85"/>
      <c r="UXH49" s="85"/>
      <c r="UXI49" s="85"/>
      <c r="UXJ49" s="85"/>
      <c r="UXK49" s="85"/>
      <c r="UXL49" s="85"/>
      <c r="UXM49" s="85"/>
      <c r="UXN49" s="85"/>
      <c r="UXO49" s="85"/>
      <c r="UXP49" s="85"/>
      <c r="UXQ49" s="85"/>
      <c r="UXR49" s="85"/>
      <c r="UXS49" s="85"/>
      <c r="UXT49" s="85"/>
      <c r="UXU49" s="85"/>
      <c r="UXV49" s="85"/>
      <c r="UXW49" s="85"/>
      <c r="UXX49" s="85"/>
      <c r="UXY49" s="85"/>
      <c r="UXZ49" s="85"/>
      <c r="UYA49" s="85"/>
      <c r="UYB49" s="85"/>
      <c r="UYC49" s="85"/>
      <c r="UYD49" s="85"/>
      <c r="UYE49" s="85"/>
      <c r="UYF49" s="85"/>
      <c r="UYG49" s="85"/>
      <c r="UYH49" s="85"/>
      <c r="UYI49" s="85"/>
      <c r="UYJ49" s="85"/>
      <c r="UYK49" s="85"/>
      <c r="UYL49" s="85"/>
      <c r="UYM49" s="85"/>
      <c r="UYN49" s="85"/>
      <c r="UYO49" s="85"/>
      <c r="UYP49" s="85"/>
      <c r="UYQ49" s="85"/>
      <c r="UYR49" s="85"/>
      <c r="UYS49" s="85"/>
      <c r="UYT49" s="85"/>
      <c r="UYU49" s="85"/>
      <c r="UYV49" s="85"/>
      <c r="UYW49" s="85"/>
      <c r="UYX49" s="85"/>
      <c r="UYY49" s="85"/>
      <c r="UYZ49" s="85"/>
      <c r="UZA49" s="85"/>
      <c r="UZB49" s="85"/>
      <c r="UZC49" s="85"/>
      <c r="UZD49" s="85"/>
      <c r="UZE49" s="85"/>
      <c r="UZF49" s="85"/>
      <c r="UZG49" s="85"/>
      <c r="UZH49" s="85"/>
      <c r="UZI49" s="85"/>
      <c r="UZJ49" s="85"/>
      <c r="UZK49" s="85"/>
      <c r="UZL49" s="85"/>
      <c r="UZM49" s="85"/>
      <c r="UZN49" s="85"/>
      <c r="UZO49" s="85"/>
      <c r="UZP49" s="85"/>
      <c r="UZQ49" s="85"/>
      <c r="UZR49" s="85"/>
      <c r="UZS49" s="85"/>
      <c r="UZT49" s="85"/>
      <c r="UZU49" s="85"/>
      <c r="UZV49" s="85"/>
      <c r="UZW49" s="85"/>
      <c r="UZX49" s="85"/>
      <c r="UZY49" s="85"/>
      <c r="UZZ49" s="85"/>
      <c r="VAA49" s="85"/>
      <c r="VAB49" s="85"/>
      <c r="VAC49" s="85"/>
      <c r="VAD49" s="85"/>
      <c r="VAE49" s="85"/>
      <c r="VAF49" s="85"/>
      <c r="VAG49" s="85"/>
      <c r="VAH49" s="85"/>
      <c r="VAI49" s="85"/>
      <c r="VAJ49" s="85"/>
      <c r="VAK49" s="85"/>
      <c r="VAL49" s="85"/>
      <c r="VAM49" s="85"/>
      <c r="VAN49" s="85"/>
      <c r="VAO49" s="85"/>
      <c r="VAP49" s="85"/>
      <c r="VAQ49" s="85"/>
      <c r="VAR49" s="85"/>
      <c r="VAS49" s="85"/>
      <c r="VAT49" s="85"/>
      <c r="VAU49" s="85"/>
      <c r="VAV49" s="85"/>
      <c r="VAW49" s="85"/>
      <c r="VAX49" s="85"/>
      <c r="VAY49" s="85"/>
      <c r="VAZ49" s="85"/>
      <c r="VBA49" s="85"/>
      <c r="VBB49" s="85"/>
      <c r="VBC49" s="85"/>
      <c r="VBD49" s="85"/>
      <c r="VBE49" s="85"/>
      <c r="VBF49" s="85"/>
      <c r="VBG49" s="85"/>
      <c r="VBH49" s="85"/>
      <c r="VBI49" s="85"/>
      <c r="VBJ49" s="85"/>
      <c r="VBK49" s="85"/>
      <c r="VBL49" s="85"/>
      <c r="VBM49" s="85"/>
      <c r="VBN49" s="85"/>
      <c r="VBO49" s="85"/>
      <c r="VBP49" s="85"/>
      <c r="VBQ49" s="85"/>
      <c r="VBR49" s="85"/>
      <c r="VBS49" s="85"/>
      <c r="VBT49" s="85"/>
      <c r="VBU49" s="85"/>
      <c r="VBV49" s="85"/>
      <c r="VBW49" s="85"/>
      <c r="VBX49" s="85"/>
      <c r="VBY49" s="85"/>
      <c r="VBZ49" s="85"/>
      <c r="VCA49" s="85"/>
      <c r="VCB49" s="85"/>
      <c r="VCC49" s="85"/>
      <c r="VCD49" s="85"/>
      <c r="VCE49" s="85"/>
      <c r="VCF49" s="85"/>
      <c r="VCG49" s="85"/>
      <c r="VCH49" s="85"/>
      <c r="VCI49" s="85"/>
      <c r="VCJ49" s="85"/>
      <c r="VCK49" s="85"/>
      <c r="VCL49" s="85"/>
      <c r="VCM49" s="85"/>
      <c r="VCN49" s="85"/>
      <c r="VCO49" s="85"/>
      <c r="VCP49" s="85"/>
      <c r="VCQ49" s="85"/>
      <c r="VCR49" s="85"/>
      <c r="VCS49" s="85"/>
      <c r="VCT49" s="85"/>
      <c r="VCU49" s="85"/>
      <c r="VCV49" s="85"/>
      <c r="VCW49" s="85"/>
      <c r="VCX49" s="85"/>
      <c r="VCY49" s="85"/>
      <c r="VCZ49" s="85"/>
      <c r="VDA49" s="85"/>
      <c r="VDB49" s="85"/>
      <c r="VDC49" s="85"/>
      <c r="VDD49" s="85"/>
      <c r="VDE49" s="85"/>
      <c r="VDF49" s="85"/>
      <c r="VDG49" s="85"/>
      <c r="VDH49" s="85"/>
      <c r="VDI49" s="85"/>
      <c r="VDJ49" s="85"/>
      <c r="VDK49" s="85"/>
      <c r="VDL49" s="85"/>
      <c r="VDM49" s="85"/>
      <c r="VDN49" s="85"/>
      <c r="VDO49" s="85"/>
      <c r="VDP49" s="85"/>
      <c r="VDQ49" s="85"/>
      <c r="VDR49" s="85"/>
      <c r="VDS49" s="85"/>
      <c r="VDT49" s="85"/>
      <c r="VDU49" s="85"/>
      <c r="VDV49" s="85"/>
      <c r="VDW49" s="85"/>
      <c r="VDX49" s="85"/>
      <c r="VDY49" s="85"/>
      <c r="VDZ49" s="85"/>
      <c r="VEA49" s="85"/>
      <c r="VEB49" s="85"/>
      <c r="VEC49" s="85"/>
      <c r="VED49" s="85"/>
      <c r="VEE49" s="85"/>
      <c r="VEF49" s="85"/>
      <c r="VEG49" s="85"/>
      <c r="VEH49" s="85"/>
      <c r="VEI49" s="85"/>
      <c r="VEJ49" s="85"/>
      <c r="VEK49" s="85"/>
      <c r="VEL49" s="85"/>
      <c r="VEM49" s="85"/>
      <c r="VEN49" s="85"/>
      <c r="VEO49" s="85"/>
      <c r="VEP49" s="85"/>
      <c r="VEQ49" s="85"/>
      <c r="VER49" s="85"/>
      <c r="VES49" s="85"/>
      <c r="VET49" s="85"/>
      <c r="VEU49" s="85"/>
      <c r="VEV49" s="85"/>
      <c r="VEW49" s="85"/>
      <c r="VEX49" s="85"/>
      <c r="VEY49" s="85"/>
      <c r="VEZ49" s="85"/>
      <c r="VFA49" s="85"/>
      <c r="VFB49" s="85"/>
      <c r="VFC49" s="85"/>
      <c r="VFD49" s="85"/>
      <c r="VFE49" s="85"/>
      <c r="VFF49" s="85"/>
      <c r="VFG49" s="85"/>
      <c r="VFH49" s="85"/>
      <c r="VFI49" s="85"/>
      <c r="VFJ49" s="85"/>
      <c r="VFK49" s="85"/>
      <c r="VFL49" s="85"/>
      <c r="VFM49" s="85"/>
      <c r="VFN49" s="85"/>
      <c r="VFO49" s="85"/>
      <c r="VFP49" s="85"/>
      <c r="VFQ49" s="85"/>
      <c r="VFR49" s="85"/>
      <c r="VFS49" s="85"/>
      <c r="VFT49" s="85"/>
      <c r="VFU49" s="85"/>
      <c r="VFV49" s="85"/>
      <c r="VFW49" s="85"/>
      <c r="VFX49" s="85"/>
      <c r="VFY49" s="85"/>
      <c r="VFZ49" s="85"/>
      <c r="VGA49" s="85"/>
      <c r="VGB49" s="85"/>
      <c r="VGC49" s="85"/>
      <c r="VGD49" s="85"/>
      <c r="VGE49" s="85"/>
      <c r="VGF49" s="85"/>
      <c r="VGG49" s="85"/>
      <c r="VGH49" s="85"/>
      <c r="VGI49" s="85"/>
      <c r="VGJ49" s="85"/>
      <c r="VGK49" s="85"/>
      <c r="VGL49" s="85"/>
      <c r="VGM49" s="85"/>
      <c r="VGN49" s="85"/>
      <c r="VGO49" s="85"/>
      <c r="VGP49" s="85"/>
      <c r="VGQ49" s="85"/>
      <c r="VGR49" s="85"/>
      <c r="VGS49" s="85"/>
      <c r="VGT49" s="85"/>
      <c r="VGU49" s="85"/>
      <c r="VGV49" s="85"/>
      <c r="VGW49" s="85"/>
      <c r="VGX49" s="85"/>
      <c r="VGY49" s="85"/>
      <c r="VGZ49" s="85"/>
      <c r="VHA49" s="85"/>
      <c r="VHB49" s="85"/>
      <c r="VHC49" s="85"/>
      <c r="VHD49" s="85"/>
      <c r="VHE49" s="85"/>
      <c r="VHF49" s="85"/>
      <c r="VHG49" s="85"/>
      <c r="VHH49" s="85"/>
      <c r="VHI49" s="85"/>
      <c r="VHJ49" s="85"/>
      <c r="VHK49" s="85"/>
      <c r="VHL49" s="85"/>
      <c r="VHM49" s="85"/>
      <c r="VHN49" s="85"/>
      <c r="VHO49" s="85"/>
      <c r="VHP49" s="85"/>
      <c r="VHQ49" s="85"/>
      <c r="VHR49" s="85"/>
      <c r="VHS49" s="85"/>
      <c r="VHT49" s="85"/>
      <c r="VHU49" s="85"/>
      <c r="VHV49" s="85"/>
      <c r="VHW49" s="85"/>
      <c r="VHX49" s="85"/>
      <c r="VHY49" s="85"/>
      <c r="VHZ49" s="85"/>
      <c r="VIA49" s="85"/>
      <c r="VIB49" s="85"/>
      <c r="VIC49" s="85"/>
      <c r="VID49" s="85"/>
      <c r="VIE49" s="85"/>
      <c r="VIF49" s="85"/>
      <c r="VIG49" s="85"/>
      <c r="VIH49" s="85"/>
      <c r="VII49" s="85"/>
      <c r="VIJ49" s="85"/>
      <c r="VIK49" s="85"/>
      <c r="VIL49" s="85"/>
      <c r="VIM49" s="85"/>
      <c r="VIN49" s="85"/>
      <c r="VIO49" s="85"/>
      <c r="VIP49" s="85"/>
      <c r="VIQ49" s="85"/>
      <c r="VIR49" s="85"/>
      <c r="VIS49" s="85"/>
      <c r="VIT49" s="85"/>
      <c r="VIU49" s="85"/>
      <c r="VIV49" s="85"/>
      <c r="VIW49" s="85"/>
      <c r="VIX49" s="85"/>
      <c r="VIY49" s="85"/>
      <c r="VIZ49" s="85"/>
      <c r="VJA49" s="85"/>
      <c r="VJB49" s="85"/>
      <c r="VJC49" s="85"/>
      <c r="VJD49" s="85"/>
      <c r="VJE49" s="85"/>
      <c r="VJF49" s="85"/>
      <c r="VJG49" s="85"/>
      <c r="VJH49" s="85"/>
      <c r="VJI49" s="85"/>
      <c r="VJJ49" s="85"/>
      <c r="VJK49" s="85"/>
      <c r="VJL49" s="85"/>
      <c r="VJM49" s="85"/>
      <c r="VJN49" s="85"/>
      <c r="VJO49" s="85"/>
      <c r="VJP49" s="85"/>
      <c r="VJQ49" s="85"/>
      <c r="VJR49" s="85"/>
      <c r="VJS49" s="85"/>
      <c r="VJT49" s="85"/>
      <c r="VJU49" s="85"/>
      <c r="VJV49" s="85"/>
      <c r="VJW49" s="85"/>
      <c r="VJX49" s="85"/>
      <c r="VJY49" s="85"/>
      <c r="VJZ49" s="85"/>
      <c r="VKA49" s="85"/>
      <c r="VKB49" s="85"/>
      <c r="VKC49" s="85"/>
      <c r="VKD49" s="85"/>
      <c r="VKE49" s="85"/>
      <c r="VKF49" s="85"/>
      <c r="VKG49" s="85"/>
      <c r="VKH49" s="85"/>
      <c r="VKI49" s="85"/>
      <c r="VKJ49" s="85"/>
      <c r="VKK49" s="85"/>
      <c r="VKL49" s="85"/>
      <c r="VKM49" s="85"/>
      <c r="VKN49" s="85"/>
      <c r="VKO49" s="85"/>
      <c r="VKP49" s="85"/>
      <c r="VKQ49" s="85"/>
      <c r="VKR49" s="85"/>
      <c r="VKS49" s="85"/>
      <c r="VKT49" s="85"/>
      <c r="VKU49" s="85"/>
      <c r="VKV49" s="85"/>
      <c r="VKW49" s="85"/>
      <c r="VKX49" s="85"/>
      <c r="VKY49" s="85"/>
      <c r="VKZ49" s="85"/>
      <c r="VLA49" s="85"/>
      <c r="VLB49" s="85"/>
      <c r="VLC49" s="85"/>
      <c r="VLD49" s="85"/>
      <c r="VLE49" s="85"/>
      <c r="VLF49" s="85"/>
      <c r="VLG49" s="85"/>
      <c r="VLH49" s="85"/>
      <c r="VLI49" s="85"/>
      <c r="VLJ49" s="85"/>
      <c r="VLK49" s="85"/>
      <c r="VLL49" s="85"/>
      <c r="VLM49" s="85"/>
      <c r="VLN49" s="85"/>
      <c r="VLO49" s="85"/>
      <c r="VLP49" s="85"/>
      <c r="VLQ49" s="85"/>
      <c r="VLR49" s="85"/>
      <c r="VLS49" s="85"/>
      <c r="VLT49" s="85"/>
      <c r="VLU49" s="85"/>
      <c r="VLV49" s="85"/>
      <c r="VLW49" s="85"/>
      <c r="VLX49" s="85"/>
      <c r="VLY49" s="85"/>
      <c r="VLZ49" s="85"/>
      <c r="VMA49" s="85"/>
      <c r="VMB49" s="85"/>
      <c r="VMC49" s="85"/>
      <c r="VMD49" s="85"/>
      <c r="VME49" s="85"/>
      <c r="VMF49" s="85"/>
      <c r="VMG49" s="85"/>
      <c r="VMH49" s="85"/>
      <c r="VMI49" s="85"/>
      <c r="VMJ49" s="85"/>
      <c r="VMK49" s="85"/>
      <c r="VML49" s="85"/>
      <c r="VMM49" s="85"/>
      <c r="VMN49" s="85"/>
      <c r="VMO49" s="85"/>
      <c r="VMP49" s="85"/>
      <c r="VMQ49" s="85"/>
      <c r="VMR49" s="85"/>
      <c r="VMS49" s="85"/>
      <c r="VMT49" s="85"/>
      <c r="VMU49" s="85"/>
      <c r="VMV49" s="85"/>
      <c r="VMW49" s="85"/>
      <c r="VMX49" s="85"/>
      <c r="VMY49" s="85"/>
      <c r="VMZ49" s="85"/>
      <c r="VNA49" s="85"/>
      <c r="VNB49" s="85"/>
      <c r="VNC49" s="85"/>
      <c r="VND49" s="85"/>
      <c r="VNE49" s="85"/>
      <c r="VNF49" s="85"/>
      <c r="VNG49" s="85"/>
      <c r="VNH49" s="85"/>
      <c r="VNI49" s="85"/>
      <c r="VNJ49" s="85"/>
      <c r="VNK49" s="85"/>
      <c r="VNL49" s="85"/>
      <c r="VNM49" s="85"/>
      <c r="VNN49" s="85"/>
      <c r="VNO49" s="85"/>
      <c r="VNP49" s="85"/>
      <c r="VNQ49" s="85"/>
      <c r="VNR49" s="85"/>
      <c r="VNS49" s="85"/>
      <c r="VNT49" s="85"/>
      <c r="VNU49" s="85"/>
      <c r="VNV49" s="85"/>
      <c r="VNW49" s="85"/>
      <c r="VNX49" s="85"/>
      <c r="VNY49" s="85"/>
      <c r="VNZ49" s="85"/>
      <c r="VOA49" s="85"/>
      <c r="VOB49" s="85"/>
      <c r="VOC49" s="85"/>
      <c r="VOD49" s="85"/>
      <c r="VOE49" s="85"/>
      <c r="VOF49" s="85"/>
      <c r="VOG49" s="85"/>
      <c r="VOH49" s="85"/>
      <c r="VOI49" s="85"/>
      <c r="VOJ49" s="85"/>
      <c r="VOK49" s="85"/>
      <c r="VOL49" s="85"/>
      <c r="VOM49" s="85"/>
      <c r="VON49" s="85"/>
      <c r="VOO49" s="85"/>
      <c r="VOP49" s="85"/>
      <c r="VOQ49" s="85"/>
      <c r="VOR49" s="85"/>
      <c r="VOS49" s="85"/>
      <c r="VOT49" s="85"/>
      <c r="VOU49" s="85"/>
      <c r="VOV49" s="85"/>
      <c r="VOW49" s="85"/>
      <c r="VOX49" s="85"/>
      <c r="VOY49" s="85"/>
      <c r="VOZ49" s="85"/>
      <c r="VPA49" s="85"/>
      <c r="VPB49" s="85"/>
      <c r="VPC49" s="85"/>
      <c r="VPD49" s="85"/>
      <c r="VPE49" s="85"/>
      <c r="VPF49" s="85"/>
      <c r="VPG49" s="85"/>
      <c r="VPH49" s="85"/>
      <c r="VPI49" s="85"/>
      <c r="VPJ49" s="85"/>
      <c r="VPK49" s="85"/>
      <c r="VPL49" s="85"/>
      <c r="VPM49" s="85"/>
      <c r="VPN49" s="85"/>
      <c r="VPO49" s="85"/>
      <c r="VPP49" s="85"/>
      <c r="VPQ49" s="85"/>
      <c r="VPR49" s="85"/>
      <c r="VPS49" s="85"/>
      <c r="VPT49" s="85"/>
      <c r="VPU49" s="85"/>
      <c r="VPV49" s="85"/>
      <c r="VPW49" s="85"/>
      <c r="VPX49" s="85"/>
      <c r="VPY49" s="85"/>
      <c r="VPZ49" s="85"/>
      <c r="VQA49" s="85"/>
      <c r="VQB49" s="85"/>
      <c r="VQC49" s="85"/>
      <c r="VQD49" s="85"/>
      <c r="VQE49" s="85"/>
      <c r="VQF49" s="85"/>
      <c r="VQG49" s="85"/>
      <c r="VQH49" s="85"/>
      <c r="VQI49" s="85"/>
      <c r="VQJ49" s="85"/>
      <c r="VQK49" s="85"/>
      <c r="VQL49" s="85"/>
      <c r="VQM49" s="85"/>
      <c r="VQN49" s="85"/>
      <c r="VQO49" s="85"/>
      <c r="VQP49" s="85"/>
      <c r="VQQ49" s="85"/>
      <c r="VQR49" s="85"/>
      <c r="VQS49" s="85"/>
      <c r="VQT49" s="85"/>
      <c r="VQU49" s="85"/>
      <c r="VQV49" s="85"/>
      <c r="VQW49" s="85"/>
      <c r="VQX49" s="85"/>
      <c r="VQY49" s="85"/>
      <c r="VQZ49" s="85"/>
      <c r="VRA49" s="85"/>
      <c r="VRB49" s="85"/>
      <c r="VRC49" s="85"/>
      <c r="VRD49" s="85"/>
      <c r="VRE49" s="85"/>
      <c r="VRF49" s="85"/>
      <c r="VRG49" s="85"/>
      <c r="VRH49" s="85"/>
      <c r="VRI49" s="85"/>
      <c r="VRJ49" s="85"/>
      <c r="VRK49" s="85"/>
      <c r="VRL49" s="85"/>
      <c r="VRM49" s="85"/>
      <c r="VRN49" s="85"/>
      <c r="VRO49" s="85"/>
      <c r="VRP49" s="85"/>
      <c r="VRQ49" s="85"/>
      <c r="VRR49" s="85"/>
      <c r="VRS49" s="85"/>
      <c r="VRT49" s="85"/>
      <c r="VRU49" s="85"/>
      <c r="VRV49" s="85"/>
      <c r="VRW49" s="85"/>
      <c r="VRX49" s="85"/>
      <c r="VRY49" s="85"/>
      <c r="VRZ49" s="85"/>
      <c r="VSA49" s="85"/>
      <c r="VSB49" s="85"/>
      <c r="VSC49" s="85"/>
      <c r="VSD49" s="85"/>
      <c r="VSE49" s="85"/>
      <c r="VSF49" s="85"/>
      <c r="VSG49" s="85"/>
      <c r="VSH49" s="85"/>
      <c r="VSI49" s="85"/>
      <c r="VSJ49" s="85"/>
      <c r="VSK49" s="85"/>
      <c r="VSL49" s="85"/>
      <c r="VSM49" s="85"/>
      <c r="VSN49" s="85"/>
      <c r="VSO49" s="85"/>
      <c r="VSP49" s="85"/>
      <c r="VSQ49" s="85"/>
      <c r="VSR49" s="85"/>
      <c r="VSS49" s="85"/>
      <c r="VST49" s="85"/>
      <c r="VSU49" s="85"/>
      <c r="VSV49" s="85"/>
      <c r="VSW49" s="85"/>
      <c r="VSX49" s="85"/>
      <c r="VSY49" s="85"/>
      <c r="VSZ49" s="85"/>
      <c r="VTA49" s="85"/>
      <c r="VTB49" s="85"/>
      <c r="VTC49" s="85"/>
      <c r="VTD49" s="85"/>
      <c r="VTE49" s="85"/>
      <c r="VTF49" s="85"/>
      <c r="VTG49" s="85"/>
      <c r="VTH49" s="85"/>
      <c r="VTI49" s="85"/>
      <c r="VTJ49" s="85"/>
      <c r="VTK49" s="85"/>
      <c r="VTL49" s="85"/>
      <c r="VTM49" s="85"/>
      <c r="VTN49" s="85"/>
      <c r="VTO49" s="85"/>
      <c r="VTP49" s="85"/>
      <c r="VTQ49" s="85"/>
      <c r="VTR49" s="85"/>
      <c r="VTS49" s="85"/>
      <c r="VTT49" s="85"/>
      <c r="VTU49" s="85"/>
      <c r="VTV49" s="85"/>
      <c r="VTW49" s="85"/>
      <c r="VTX49" s="85"/>
      <c r="VTY49" s="85"/>
      <c r="VTZ49" s="85"/>
      <c r="VUA49" s="85"/>
      <c r="VUB49" s="85"/>
      <c r="VUC49" s="85"/>
      <c r="VUD49" s="85"/>
      <c r="VUE49" s="85"/>
      <c r="VUF49" s="85"/>
      <c r="VUG49" s="85"/>
      <c r="VUH49" s="85"/>
      <c r="VUI49" s="85"/>
      <c r="VUJ49" s="85"/>
      <c r="VUK49" s="85"/>
      <c r="VUL49" s="85"/>
      <c r="VUM49" s="85"/>
      <c r="VUN49" s="85"/>
      <c r="VUO49" s="85"/>
      <c r="VUP49" s="85"/>
      <c r="VUQ49" s="85"/>
      <c r="VUR49" s="85"/>
      <c r="VUS49" s="85"/>
      <c r="VUT49" s="85"/>
      <c r="VUU49" s="85"/>
      <c r="VUV49" s="85"/>
      <c r="VUW49" s="85"/>
      <c r="VUX49" s="85"/>
      <c r="VUY49" s="85"/>
      <c r="VUZ49" s="85"/>
      <c r="VVA49" s="85"/>
      <c r="VVB49" s="85"/>
      <c r="VVC49" s="85"/>
      <c r="VVD49" s="85"/>
      <c r="VVE49" s="85"/>
      <c r="VVF49" s="85"/>
      <c r="VVG49" s="85"/>
      <c r="VVH49" s="85"/>
      <c r="VVI49" s="85"/>
      <c r="VVJ49" s="85"/>
      <c r="VVK49" s="85"/>
      <c r="VVL49" s="85"/>
      <c r="VVM49" s="85"/>
      <c r="VVN49" s="85"/>
      <c r="VVO49" s="85"/>
      <c r="VVP49" s="85"/>
      <c r="VVQ49" s="85"/>
      <c r="VVR49" s="85"/>
      <c r="VVS49" s="85"/>
      <c r="VVT49" s="85"/>
      <c r="VVU49" s="85"/>
      <c r="VVV49" s="85"/>
      <c r="VVW49" s="85"/>
      <c r="VVX49" s="85"/>
      <c r="VVY49" s="85"/>
      <c r="VVZ49" s="85"/>
      <c r="VWA49" s="85"/>
      <c r="VWB49" s="85"/>
      <c r="VWC49" s="85"/>
      <c r="VWD49" s="85"/>
      <c r="VWE49" s="85"/>
      <c r="VWF49" s="85"/>
      <c r="VWG49" s="85"/>
      <c r="VWH49" s="85"/>
      <c r="VWI49" s="85"/>
      <c r="VWJ49" s="85"/>
      <c r="VWK49" s="85"/>
      <c r="VWL49" s="85"/>
      <c r="VWM49" s="85"/>
      <c r="VWN49" s="85"/>
      <c r="VWO49" s="85"/>
      <c r="VWP49" s="85"/>
      <c r="VWQ49" s="85"/>
      <c r="VWR49" s="85"/>
      <c r="VWS49" s="85"/>
      <c r="VWT49" s="85"/>
      <c r="VWU49" s="85"/>
      <c r="VWV49" s="85"/>
      <c r="VWW49" s="85"/>
      <c r="VWX49" s="85"/>
      <c r="VWY49" s="85"/>
      <c r="VWZ49" s="85"/>
      <c r="VXA49" s="85"/>
      <c r="VXB49" s="85"/>
      <c r="VXC49" s="85"/>
      <c r="VXD49" s="85"/>
      <c r="VXE49" s="85"/>
      <c r="VXF49" s="85"/>
      <c r="VXG49" s="85"/>
      <c r="VXH49" s="85"/>
      <c r="VXI49" s="85"/>
      <c r="VXJ49" s="85"/>
      <c r="VXK49" s="85"/>
      <c r="VXL49" s="85"/>
      <c r="VXM49" s="85"/>
      <c r="VXN49" s="85"/>
      <c r="VXO49" s="85"/>
      <c r="VXP49" s="85"/>
      <c r="VXQ49" s="85"/>
      <c r="VXR49" s="85"/>
      <c r="VXS49" s="85"/>
      <c r="VXT49" s="85"/>
      <c r="VXU49" s="85"/>
      <c r="VXV49" s="85"/>
      <c r="VXW49" s="85"/>
      <c r="VXX49" s="85"/>
      <c r="VXY49" s="85"/>
      <c r="VXZ49" s="85"/>
      <c r="VYA49" s="85"/>
      <c r="VYB49" s="85"/>
      <c r="VYC49" s="85"/>
      <c r="VYD49" s="85"/>
      <c r="VYE49" s="85"/>
      <c r="VYF49" s="85"/>
      <c r="VYG49" s="85"/>
      <c r="VYH49" s="85"/>
      <c r="VYI49" s="85"/>
      <c r="VYJ49" s="85"/>
      <c r="VYK49" s="85"/>
      <c r="VYL49" s="85"/>
      <c r="VYM49" s="85"/>
      <c r="VYN49" s="85"/>
      <c r="VYO49" s="85"/>
      <c r="VYP49" s="85"/>
      <c r="VYQ49" s="85"/>
      <c r="VYR49" s="85"/>
      <c r="VYS49" s="85"/>
      <c r="VYT49" s="85"/>
      <c r="VYU49" s="85"/>
      <c r="VYV49" s="85"/>
      <c r="VYW49" s="85"/>
      <c r="VYX49" s="85"/>
      <c r="VYY49" s="85"/>
      <c r="VYZ49" s="85"/>
      <c r="VZA49" s="85"/>
      <c r="VZB49" s="85"/>
      <c r="VZC49" s="85"/>
      <c r="VZD49" s="85"/>
      <c r="VZE49" s="85"/>
      <c r="VZF49" s="85"/>
      <c r="VZG49" s="85"/>
      <c r="VZH49" s="85"/>
      <c r="VZI49" s="85"/>
      <c r="VZJ49" s="85"/>
      <c r="VZK49" s="85"/>
      <c r="VZL49" s="85"/>
      <c r="VZM49" s="85"/>
      <c r="VZN49" s="85"/>
      <c r="VZO49" s="85"/>
      <c r="VZP49" s="85"/>
      <c r="VZQ49" s="85"/>
      <c r="VZR49" s="85"/>
      <c r="VZS49" s="85"/>
      <c r="VZT49" s="85"/>
      <c r="VZU49" s="85"/>
      <c r="VZV49" s="85"/>
      <c r="VZW49" s="85"/>
      <c r="VZX49" s="85"/>
      <c r="VZY49" s="85"/>
      <c r="VZZ49" s="85"/>
      <c r="WAA49" s="85"/>
      <c r="WAB49" s="85"/>
      <c r="WAC49" s="85"/>
      <c r="WAD49" s="85"/>
      <c r="WAE49" s="85"/>
      <c r="WAF49" s="85"/>
      <c r="WAG49" s="85"/>
      <c r="WAH49" s="85"/>
      <c r="WAI49" s="85"/>
      <c r="WAJ49" s="85"/>
      <c r="WAK49" s="85"/>
      <c r="WAL49" s="85"/>
      <c r="WAM49" s="85"/>
      <c r="WAN49" s="85"/>
      <c r="WAO49" s="85"/>
      <c r="WAP49" s="85"/>
      <c r="WAQ49" s="85"/>
      <c r="WAR49" s="85"/>
      <c r="WAS49" s="85"/>
      <c r="WAT49" s="85"/>
      <c r="WAU49" s="85"/>
      <c r="WAV49" s="85"/>
      <c r="WAW49" s="85"/>
      <c r="WAX49" s="85"/>
      <c r="WAY49" s="85"/>
      <c r="WAZ49" s="85"/>
      <c r="WBA49" s="85"/>
      <c r="WBB49" s="85"/>
      <c r="WBC49" s="85"/>
      <c r="WBD49" s="85"/>
      <c r="WBE49" s="85"/>
      <c r="WBF49" s="85"/>
      <c r="WBG49" s="85"/>
      <c r="WBH49" s="85"/>
      <c r="WBI49" s="85"/>
      <c r="WBJ49" s="85"/>
      <c r="WBK49" s="85"/>
      <c r="WBL49" s="85"/>
      <c r="WBM49" s="85"/>
      <c r="WBN49" s="85"/>
      <c r="WBO49" s="85"/>
      <c r="WBP49" s="85"/>
      <c r="WBQ49" s="85"/>
      <c r="WBR49" s="85"/>
      <c r="WBS49" s="85"/>
      <c r="WBT49" s="85"/>
      <c r="WBU49" s="85"/>
      <c r="WBV49" s="85"/>
      <c r="WBW49" s="85"/>
      <c r="WBX49" s="85"/>
      <c r="WBY49" s="85"/>
      <c r="WBZ49" s="85"/>
      <c r="WCA49" s="85"/>
      <c r="WCB49" s="85"/>
      <c r="WCC49" s="85"/>
      <c r="WCD49" s="85"/>
      <c r="WCE49" s="85"/>
      <c r="WCF49" s="85"/>
      <c r="WCG49" s="85"/>
      <c r="WCH49" s="85"/>
      <c r="WCI49" s="85"/>
      <c r="WCJ49" s="85"/>
      <c r="WCK49" s="85"/>
      <c r="WCL49" s="85"/>
      <c r="WCM49" s="85"/>
      <c r="WCN49" s="85"/>
      <c r="WCO49" s="85"/>
      <c r="WCP49" s="85"/>
      <c r="WCQ49" s="85"/>
      <c r="WCR49" s="85"/>
      <c r="WCS49" s="85"/>
      <c r="WCT49" s="85"/>
      <c r="WCU49" s="85"/>
      <c r="WCV49" s="85"/>
      <c r="WCW49" s="85"/>
      <c r="WCX49" s="85"/>
      <c r="WCY49" s="85"/>
      <c r="WCZ49" s="85"/>
      <c r="WDA49" s="85"/>
      <c r="WDB49" s="85"/>
      <c r="WDC49" s="85"/>
      <c r="WDD49" s="85"/>
      <c r="WDE49" s="85"/>
      <c r="WDF49" s="85"/>
      <c r="WDG49" s="85"/>
      <c r="WDH49" s="85"/>
      <c r="WDI49" s="85"/>
      <c r="WDJ49" s="85"/>
      <c r="WDK49" s="85"/>
      <c r="WDL49" s="85"/>
      <c r="WDM49" s="85"/>
      <c r="WDN49" s="85"/>
      <c r="WDO49" s="85"/>
      <c r="WDP49" s="85"/>
      <c r="WDQ49" s="85"/>
      <c r="WDR49" s="85"/>
      <c r="WDS49" s="85"/>
      <c r="WDT49" s="85"/>
      <c r="WDU49" s="85"/>
      <c r="WDV49" s="85"/>
      <c r="WDW49" s="85"/>
      <c r="WDX49" s="85"/>
      <c r="WDY49" s="85"/>
      <c r="WDZ49" s="85"/>
      <c r="WEA49" s="85"/>
      <c r="WEB49" s="85"/>
      <c r="WEC49" s="85"/>
      <c r="WED49" s="85"/>
      <c r="WEE49" s="85"/>
      <c r="WEF49" s="85"/>
      <c r="WEG49" s="85"/>
      <c r="WEH49" s="85"/>
      <c r="WEI49" s="85"/>
      <c r="WEJ49" s="85"/>
      <c r="WEK49" s="85"/>
      <c r="WEL49" s="85"/>
      <c r="WEM49" s="85"/>
      <c r="WEN49" s="85"/>
      <c r="WEO49" s="85"/>
      <c r="WEP49" s="85"/>
      <c r="WEQ49" s="85"/>
      <c r="WER49" s="85"/>
      <c r="WES49" s="85"/>
      <c r="WET49" s="85"/>
      <c r="WEU49" s="85"/>
      <c r="WEV49" s="85"/>
      <c r="WEW49" s="85"/>
      <c r="WEX49" s="85"/>
      <c r="WEY49" s="85"/>
      <c r="WEZ49" s="85"/>
      <c r="WFA49" s="85"/>
      <c r="WFB49" s="85"/>
      <c r="WFC49" s="85"/>
      <c r="WFD49" s="85"/>
      <c r="WFE49" s="85"/>
      <c r="WFF49" s="85"/>
      <c r="WFG49" s="85"/>
      <c r="WFH49" s="85"/>
      <c r="WFI49" s="85"/>
      <c r="WFJ49" s="85"/>
      <c r="WFK49" s="85"/>
      <c r="WFL49" s="85"/>
      <c r="WFM49" s="85"/>
      <c r="WFN49" s="85"/>
      <c r="WFO49" s="85"/>
      <c r="WFP49" s="85"/>
      <c r="WFQ49" s="85"/>
      <c r="WFR49" s="85"/>
      <c r="WFS49" s="85"/>
      <c r="WFT49" s="85"/>
      <c r="WFU49" s="85"/>
      <c r="WFV49" s="85"/>
      <c r="WFW49" s="85"/>
      <c r="WFX49" s="85"/>
      <c r="WFY49" s="85"/>
      <c r="WFZ49" s="85"/>
      <c r="WGA49" s="85"/>
      <c r="WGB49" s="85"/>
      <c r="WGC49" s="85"/>
      <c r="WGD49" s="85"/>
      <c r="WGE49" s="85"/>
      <c r="WGF49" s="85"/>
      <c r="WGG49" s="85"/>
      <c r="WGH49" s="85"/>
      <c r="WGI49" s="85"/>
      <c r="WGJ49" s="85"/>
      <c r="WGK49" s="85"/>
      <c r="WGL49" s="85"/>
      <c r="WGM49" s="85"/>
      <c r="WGN49" s="85"/>
      <c r="WGO49" s="85"/>
      <c r="WGP49" s="85"/>
      <c r="WGQ49" s="85"/>
      <c r="WGR49" s="85"/>
      <c r="WGS49" s="85"/>
      <c r="WGT49" s="85"/>
      <c r="WGU49" s="85"/>
      <c r="WGV49" s="85"/>
      <c r="WGW49" s="85"/>
      <c r="WGX49" s="85"/>
      <c r="WGY49" s="85"/>
      <c r="WGZ49" s="85"/>
      <c r="WHA49" s="85"/>
      <c r="WHB49" s="85"/>
      <c r="WHC49" s="85"/>
      <c r="WHD49" s="85"/>
      <c r="WHE49" s="85"/>
      <c r="WHF49" s="85"/>
      <c r="WHG49" s="85"/>
      <c r="WHH49" s="85"/>
      <c r="WHI49" s="85"/>
      <c r="WHJ49" s="85"/>
      <c r="WHK49" s="85"/>
      <c r="WHL49" s="85"/>
      <c r="WHM49" s="85"/>
      <c r="WHN49" s="85"/>
      <c r="WHO49" s="85"/>
      <c r="WHP49" s="85"/>
      <c r="WHQ49" s="85"/>
      <c r="WHR49" s="85"/>
      <c r="WHS49" s="85"/>
      <c r="WHT49" s="85"/>
      <c r="WHU49" s="85"/>
      <c r="WHV49" s="85"/>
      <c r="WHW49" s="85"/>
      <c r="WHX49" s="85"/>
      <c r="WHY49" s="85"/>
      <c r="WHZ49" s="85"/>
      <c r="WIA49" s="85"/>
      <c r="WIB49" s="85"/>
      <c r="WIC49" s="85"/>
      <c r="WID49" s="85"/>
      <c r="WIE49" s="85"/>
      <c r="WIF49" s="85"/>
      <c r="WIG49" s="85"/>
      <c r="WIH49" s="85"/>
      <c r="WII49" s="85"/>
      <c r="WIJ49" s="85"/>
      <c r="WIK49" s="85"/>
      <c r="WIL49" s="85"/>
      <c r="WIM49" s="85"/>
      <c r="WIN49" s="85"/>
      <c r="WIO49" s="85"/>
      <c r="WIP49" s="85"/>
      <c r="WIQ49" s="85"/>
      <c r="WIR49" s="85"/>
      <c r="WIS49" s="85"/>
      <c r="WIT49" s="85"/>
      <c r="WIU49" s="85"/>
      <c r="WIV49" s="85"/>
      <c r="WIW49" s="85"/>
      <c r="WIX49" s="85"/>
      <c r="WIY49" s="85"/>
      <c r="WIZ49" s="85"/>
      <c r="WJA49" s="85"/>
      <c r="WJB49" s="85"/>
      <c r="WJC49" s="85"/>
      <c r="WJD49" s="85"/>
      <c r="WJE49" s="85"/>
      <c r="WJF49" s="85"/>
      <c r="WJG49" s="85"/>
      <c r="WJH49" s="85"/>
      <c r="WJI49" s="85"/>
      <c r="WJJ49" s="85"/>
      <c r="WJK49" s="85"/>
      <c r="WJL49" s="85"/>
      <c r="WJM49" s="85"/>
      <c r="WJN49" s="85"/>
      <c r="WJO49" s="85"/>
      <c r="WJP49" s="85"/>
      <c r="WJQ49" s="85"/>
      <c r="WJR49" s="85"/>
      <c r="WJS49" s="85"/>
      <c r="WJT49" s="85"/>
      <c r="WJU49" s="85"/>
      <c r="WJV49" s="85"/>
      <c r="WJW49" s="85"/>
      <c r="WJX49" s="85"/>
      <c r="WJY49" s="85"/>
      <c r="WJZ49" s="85"/>
      <c r="WKA49" s="85"/>
      <c r="WKB49" s="85"/>
      <c r="WKC49" s="85"/>
      <c r="WKD49" s="85"/>
      <c r="WKE49" s="85"/>
      <c r="WKF49" s="85"/>
      <c r="WKG49" s="85"/>
      <c r="WKH49" s="85"/>
      <c r="WKI49" s="85"/>
      <c r="WKJ49" s="85"/>
      <c r="WKK49" s="85"/>
      <c r="WKL49" s="85"/>
      <c r="WKM49" s="85"/>
      <c r="WKN49" s="85"/>
      <c r="WKO49" s="85"/>
      <c r="WKP49" s="85"/>
      <c r="WKQ49" s="85"/>
      <c r="WKR49" s="85"/>
      <c r="WKS49" s="85"/>
      <c r="WKT49" s="85"/>
      <c r="WKU49" s="85"/>
      <c r="WKV49" s="85"/>
      <c r="WKW49" s="85"/>
      <c r="WKX49" s="85"/>
      <c r="WKY49" s="85"/>
      <c r="WKZ49" s="85"/>
      <c r="WLA49" s="85"/>
      <c r="WLB49" s="85"/>
      <c r="WLC49" s="85"/>
      <c r="WLD49" s="85"/>
      <c r="WLE49" s="85"/>
      <c r="WLF49" s="85"/>
      <c r="WLG49" s="85"/>
      <c r="WLH49" s="85"/>
      <c r="WLI49" s="85"/>
      <c r="WLJ49" s="85"/>
      <c r="WLK49" s="85"/>
      <c r="WLL49" s="85"/>
      <c r="WLM49" s="85"/>
      <c r="WLN49" s="85"/>
      <c r="WLO49" s="85"/>
      <c r="WLP49" s="85"/>
      <c r="WLQ49" s="85"/>
      <c r="WLR49" s="85"/>
      <c r="WLS49" s="85"/>
      <c r="WLT49" s="85"/>
      <c r="WLU49" s="85"/>
      <c r="WLV49" s="85"/>
      <c r="WLW49" s="85"/>
      <c r="WLX49" s="85"/>
      <c r="WLY49" s="85"/>
      <c r="WLZ49" s="85"/>
      <c r="WMA49" s="85"/>
      <c r="WMB49" s="85"/>
      <c r="WMC49" s="85"/>
      <c r="WMD49" s="85"/>
      <c r="WME49" s="85"/>
      <c r="WMF49" s="85"/>
      <c r="WMG49" s="85"/>
      <c r="WMH49" s="85"/>
      <c r="WMI49" s="85"/>
      <c r="WMJ49" s="85"/>
      <c r="WMK49" s="85"/>
      <c r="WML49" s="85"/>
      <c r="WMM49" s="85"/>
      <c r="WMN49" s="85"/>
      <c r="WMO49" s="85"/>
      <c r="WMP49" s="85"/>
      <c r="WMQ49" s="85"/>
      <c r="WMR49" s="85"/>
      <c r="WMS49" s="85"/>
      <c r="WMT49" s="85"/>
      <c r="WMU49" s="85"/>
      <c r="WMV49" s="85"/>
      <c r="WMW49" s="85"/>
      <c r="WMX49" s="85"/>
      <c r="WMY49" s="85"/>
      <c r="WMZ49" s="85"/>
      <c r="WNA49" s="85"/>
      <c r="WNB49" s="85"/>
      <c r="WNC49" s="85"/>
      <c r="WND49" s="85"/>
      <c r="WNE49" s="85"/>
      <c r="WNF49" s="85"/>
      <c r="WNG49" s="85"/>
      <c r="WNH49" s="85"/>
      <c r="WNI49" s="85"/>
      <c r="WNJ49" s="85"/>
      <c r="WNK49" s="85"/>
      <c r="WNL49" s="85"/>
      <c r="WNM49" s="85"/>
      <c r="WNN49" s="85"/>
      <c r="WNO49" s="85"/>
      <c r="WNP49" s="85"/>
      <c r="WNQ49" s="85"/>
      <c r="WNR49" s="85"/>
      <c r="WNS49" s="85"/>
      <c r="WNT49" s="85"/>
      <c r="WNU49" s="85"/>
      <c r="WNV49" s="85"/>
      <c r="WNW49" s="85"/>
      <c r="WNX49" s="85"/>
      <c r="WNY49" s="85"/>
      <c r="WNZ49" s="85"/>
      <c r="WOA49" s="85"/>
      <c r="WOB49" s="85"/>
      <c r="WOC49" s="85"/>
      <c r="WOD49" s="85"/>
      <c r="WOE49" s="85"/>
      <c r="WOF49" s="85"/>
      <c r="WOG49" s="85"/>
      <c r="WOH49" s="85"/>
      <c r="WOI49" s="85"/>
      <c r="WOJ49" s="85"/>
      <c r="WOK49" s="85"/>
      <c r="WOL49" s="85"/>
      <c r="WOM49" s="85"/>
      <c r="WON49" s="85"/>
      <c r="WOO49" s="85"/>
      <c r="WOP49" s="85"/>
      <c r="WOQ49" s="85"/>
      <c r="WOR49" s="85"/>
      <c r="WOS49" s="85"/>
      <c r="WOT49" s="85"/>
      <c r="WOU49" s="85"/>
      <c r="WOV49" s="85"/>
      <c r="WOW49" s="85"/>
      <c r="WOX49" s="85"/>
      <c r="WOY49" s="85"/>
      <c r="WOZ49" s="85"/>
      <c r="WPA49" s="85"/>
      <c r="WPB49" s="85"/>
      <c r="WPC49" s="85"/>
      <c r="WPD49" s="85"/>
      <c r="WPE49" s="85"/>
      <c r="WPF49" s="85"/>
      <c r="WPG49" s="85"/>
      <c r="WPH49" s="85"/>
      <c r="WPI49" s="85"/>
      <c r="WPJ49" s="85"/>
      <c r="WPK49" s="85"/>
      <c r="WPL49" s="85"/>
      <c r="WPM49" s="85"/>
      <c r="WPN49" s="85"/>
      <c r="WPO49" s="85"/>
      <c r="WPP49" s="85"/>
      <c r="WPQ49" s="85"/>
      <c r="WPR49" s="85"/>
      <c r="WPS49" s="85"/>
      <c r="WPT49" s="85"/>
      <c r="WPU49" s="85"/>
      <c r="WPV49" s="85"/>
      <c r="WPW49" s="85"/>
      <c r="WPX49" s="85"/>
      <c r="WPY49" s="85"/>
      <c r="WPZ49" s="85"/>
      <c r="WQA49" s="85"/>
      <c r="WQB49" s="85"/>
      <c r="WQC49" s="85"/>
      <c r="WQD49" s="85"/>
      <c r="WQE49" s="85"/>
      <c r="WQF49" s="85"/>
      <c r="WQG49" s="85"/>
      <c r="WQH49" s="85"/>
      <c r="WQI49" s="85"/>
      <c r="WQJ49" s="85"/>
      <c r="WQK49" s="85"/>
      <c r="WQL49" s="85"/>
      <c r="WQM49" s="85"/>
      <c r="WQN49" s="85"/>
      <c r="WQO49" s="85"/>
      <c r="WQP49" s="85"/>
      <c r="WQQ49" s="85"/>
      <c r="WQR49" s="85"/>
      <c r="WQS49" s="85"/>
      <c r="WQT49" s="85"/>
      <c r="WQU49" s="85"/>
      <c r="WQV49" s="85"/>
      <c r="WQW49" s="85"/>
      <c r="WQX49" s="85"/>
      <c r="WQY49" s="85"/>
      <c r="WQZ49" s="85"/>
      <c r="WRA49" s="85"/>
      <c r="WRB49" s="85"/>
      <c r="WRC49" s="85"/>
      <c r="WRD49" s="85"/>
      <c r="WRE49" s="85"/>
      <c r="WRF49" s="85"/>
      <c r="WRG49" s="85"/>
      <c r="WRH49" s="85"/>
      <c r="WRI49" s="85"/>
      <c r="WRJ49" s="85"/>
      <c r="WRK49" s="85"/>
      <c r="WRL49" s="85"/>
      <c r="WRM49" s="85"/>
      <c r="WRN49" s="85"/>
      <c r="WRO49" s="85"/>
      <c r="WRP49" s="85"/>
      <c r="WRQ49" s="85"/>
      <c r="WRR49" s="85"/>
      <c r="WRS49" s="85"/>
      <c r="WRT49" s="85"/>
      <c r="WRU49" s="85"/>
      <c r="WRV49" s="85"/>
      <c r="WRW49" s="85"/>
      <c r="WRX49" s="85"/>
      <c r="WRY49" s="85"/>
      <c r="WRZ49" s="85"/>
      <c r="WSA49" s="85"/>
      <c r="WSB49" s="85"/>
      <c r="WSC49" s="85"/>
      <c r="WSD49" s="85"/>
      <c r="WSE49" s="85"/>
      <c r="WSF49" s="85"/>
      <c r="WSG49" s="85"/>
      <c r="WSH49" s="85"/>
      <c r="WSI49" s="85"/>
      <c r="WSJ49" s="85"/>
      <c r="WSK49" s="85"/>
      <c r="WSL49" s="85"/>
      <c r="WSM49" s="85"/>
      <c r="WSN49" s="85"/>
      <c r="WSO49" s="85"/>
      <c r="WSP49" s="85"/>
      <c r="WSQ49" s="85"/>
      <c r="WSR49" s="85"/>
      <c r="WSS49" s="85"/>
      <c r="WST49" s="85"/>
      <c r="WSU49" s="85"/>
      <c r="WSV49" s="85"/>
      <c r="WSW49" s="85"/>
      <c r="WSX49" s="85"/>
      <c r="WSY49" s="85"/>
      <c r="WSZ49" s="85"/>
      <c r="WTA49" s="85"/>
      <c r="WTB49" s="85"/>
      <c r="WTC49" s="85"/>
      <c r="WTD49" s="85"/>
      <c r="WTE49" s="85"/>
      <c r="WTF49" s="85"/>
      <c r="WTG49" s="85"/>
      <c r="WTH49" s="85"/>
      <c r="WTI49" s="85"/>
      <c r="WTJ49" s="85"/>
      <c r="WTK49" s="85"/>
      <c r="WTL49" s="85"/>
      <c r="WTM49" s="85"/>
      <c r="WTN49" s="85"/>
      <c r="WTO49" s="85"/>
      <c r="WTP49" s="85"/>
      <c r="WTQ49" s="85"/>
      <c r="WTR49" s="85"/>
      <c r="WTS49" s="85"/>
      <c r="WTT49" s="85"/>
      <c r="WTU49" s="85"/>
      <c r="WTV49" s="85"/>
      <c r="WTW49" s="85"/>
      <c r="WTX49" s="85"/>
      <c r="WTY49" s="85"/>
      <c r="WTZ49" s="85"/>
      <c r="WUA49" s="85"/>
      <c r="WUB49" s="85"/>
      <c r="WUC49" s="85"/>
      <c r="WUD49" s="85"/>
      <c r="WUE49" s="85"/>
      <c r="WUF49" s="85"/>
      <c r="WUG49" s="85"/>
      <c r="WUH49" s="85"/>
      <c r="WUI49" s="85"/>
      <c r="WUJ49" s="85"/>
      <c r="WUK49" s="85"/>
      <c r="WUL49" s="85"/>
      <c r="WUM49" s="85"/>
      <c r="WUN49" s="85"/>
      <c r="WUO49" s="85"/>
      <c r="WUP49" s="85"/>
      <c r="WUQ49" s="85"/>
      <c r="WUR49" s="85"/>
      <c r="WUS49" s="85"/>
      <c r="WUT49" s="85"/>
      <c r="WUU49" s="85"/>
      <c r="WUV49" s="85"/>
      <c r="WUW49" s="85"/>
      <c r="WUX49" s="85"/>
      <c r="WUY49" s="85"/>
      <c r="WUZ49" s="85"/>
      <c r="WVA49" s="85"/>
      <c r="WVB49" s="85"/>
      <c r="WVC49" s="85"/>
      <c r="WVD49" s="85"/>
      <c r="WVE49" s="85"/>
      <c r="WVF49" s="85"/>
      <c r="WVG49" s="85"/>
      <c r="WVH49" s="85"/>
      <c r="WVI49" s="85"/>
      <c r="WVJ49" s="85"/>
      <c r="WVK49" s="85"/>
      <c r="WVL49" s="85"/>
      <c r="WVM49" s="85"/>
      <c r="WVN49" s="85"/>
      <c r="WVO49" s="85"/>
      <c r="WVP49" s="85"/>
      <c r="WVQ49" s="85"/>
      <c r="WVR49" s="85"/>
      <c r="WVS49" s="85"/>
      <c r="WVT49" s="85"/>
      <c r="WVU49" s="85"/>
      <c r="WVV49" s="85"/>
      <c r="WVW49" s="85"/>
      <c r="WVX49" s="85"/>
      <c r="WVY49" s="85"/>
      <c r="WVZ49" s="85"/>
      <c r="WWA49" s="85"/>
      <c r="WWB49" s="85"/>
      <c r="WWC49" s="85"/>
      <c r="WWD49" s="85"/>
      <c r="WWE49" s="85"/>
      <c r="WWF49" s="85"/>
      <c r="WWG49" s="85"/>
      <c r="WWH49" s="85"/>
      <c r="WWI49" s="85"/>
      <c r="WWJ49" s="85"/>
      <c r="WWK49" s="85"/>
      <c r="WWL49" s="85"/>
      <c r="WWM49" s="85"/>
      <c r="WWN49" s="85"/>
      <c r="WWO49" s="85"/>
      <c r="WWP49" s="85"/>
      <c r="WWQ49" s="85"/>
      <c r="WWR49" s="85"/>
      <c r="WWS49" s="85"/>
      <c r="WWT49" s="85"/>
      <c r="WWU49" s="85"/>
      <c r="WWV49" s="85"/>
      <c r="WWW49" s="85"/>
      <c r="WWX49" s="85"/>
      <c r="WWY49" s="85"/>
      <c r="WWZ49" s="85"/>
      <c r="WXA49" s="85"/>
      <c r="WXB49" s="85"/>
      <c r="WXC49" s="85"/>
      <c r="WXD49" s="85"/>
      <c r="WXE49" s="85"/>
      <c r="WXF49" s="85"/>
      <c r="WXG49" s="85"/>
      <c r="WXH49" s="85"/>
      <c r="WXI49" s="85"/>
      <c r="WXJ49" s="85"/>
      <c r="WXK49" s="85"/>
      <c r="WXL49" s="85"/>
      <c r="WXM49" s="85"/>
      <c r="WXN49" s="85"/>
      <c r="WXO49" s="85"/>
      <c r="WXP49" s="85"/>
      <c r="WXQ49" s="85"/>
      <c r="WXR49" s="85"/>
      <c r="WXS49" s="85"/>
      <c r="WXT49" s="85"/>
      <c r="WXU49" s="85"/>
      <c r="WXV49" s="85"/>
      <c r="WXW49" s="85"/>
      <c r="WXX49" s="85"/>
      <c r="WXY49" s="85"/>
      <c r="WXZ49" s="85"/>
      <c r="WYA49" s="85"/>
      <c r="WYB49" s="85"/>
      <c r="WYC49" s="85"/>
      <c r="WYD49" s="85"/>
      <c r="WYE49" s="85"/>
      <c r="WYF49" s="85"/>
      <c r="WYG49" s="85"/>
      <c r="WYH49" s="85"/>
      <c r="WYI49" s="85"/>
      <c r="WYJ49" s="85"/>
      <c r="WYK49" s="85"/>
      <c r="WYL49" s="85"/>
      <c r="WYM49" s="85"/>
      <c r="WYN49" s="85"/>
      <c r="WYO49" s="85"/>
      <c r="WYP49" s="85"/>
      <c r="WYQ49" s="85"/>
      <c r="WYR49" s="85"/>
      <c r="WYS49" s="85"/>
      <c r="WYT49" s="85"/>
      <c r="WYU49" s="85"/>
      <c r="WYV49" s="85"/>
      <c r="WYW49" s="85"/>
      <c r="WYX49" s="85"/>
      <c r="WYY49" s="85"/>
      <c r="WYZ49" s="85"/>
      <c r="WZA49" s="85"/>
      <c r="WZB49" s="85"/>
      <c r="WZC49" s="85"/>
      <c r="WZD49" s="85"/>
      <c r="WZE49" s="85"/>
      <c r="WZF49" s="85"/>
      <c r="WZG49" s="85"/>
      <c r="WZH49" s="85"/>
      <c r="WZI49" s="85"/>
      <c r="WZJ49" s="85"/>
      <c r="WZK49" s="85"/>
      <c r="WZL49" s="85"/>
      <c r="WZM49" s="85"/>
      <c r="WZN49" s="85"/>
      <c r="WZO49" s="85"/>
      <c r="WZP49" s="85"/>
      <c r="WZQ49" s="85"/>
      <c r="WZR49" s="85"/>
      <c r="WZS49" s="85"/>
      <c r="WZT49" s="85"/>
      <c r="WZU49" s="85"/>
      <c r="WZV49" s="85"/>
      <c r="WZW49" s="85"/>
      <c r="WZX49" s="85"/>
      <c r="WZY49" s="85"/>
      <c r="WZZ49" s="85"/>
      <c r="XAA49" s="85"/>
      <c r="XAB49" s="85"/>
      <c r="XAC49" s="85"/>
      <c r="XAD49" s="85"/>
      <c r="XAE49" s="85"/>
      <c r="XAF49" s="85"/>
      <c r="XAG49" s="85"/>
      <c r="XAH49" s="85"/>
      <c r="XAI49" s="85"/>
      <c r="XAJ49" s="85"/>
      <c r="XAK49" s="85"/>
      <c r="XAL49" s="85"/>
      <c r="XAM49" s="85"/>
      <c r="XAN49" s="85"/>
      <c r="XAO49" s="85"/>
      <c r="XAP49" s="85"/>
      <c r="XAQ49" s="85"/>
      <c r="XAR49" s="85"/>
      <c r="XAS49" s="85"/>
      <c r="XAT49" s="85"/>
      <c r="XAU49" s="85"/>
      <c r="XAV49" s="85"/>
      <c r="XAW49" s="85"/>
      <c r="XAX49" s="85"/>
      <c r="XAY49" s="85"/>
      <c r="XAZ49" s="85"/>
      <c r="XBA49" s="85"/>
      <c r="XBB49" s="85"/>
      <c r="XBC49" s="85"/>
      <c r="XBD49" s="85"/>
      <c r="XBE49" s="85"/>
      <c r="XBF49" s="85"/>
      <c r="XBG49" s="85"/>
      <c r="XBH49" s="85"/>
      <c r="XBI49" s="85"/>
      <c r="XBJ49" s="85"/>
      <c r="XBK49" s="85"/>
      <c r="XBL49" s="85"/>
      <c r="XBM49" s="85"/>
      <c r="XBN49" s="85"/>
      <c r="XBO49" s="85"/>
      <c r="XBP49" s="85"/>
      <c r="XBQ49" s="85"/>
      <c r="XBR49" s="85"/>
      <c r="XBS49" s="85"/>
      <c r="XBT49" s="85"/>
      <c r="XBU49" s="85"/>
      <c r="XBV49" s="85"/>
      <c r="XBW49" s="85"/>
      <c r="XBX49" s="85"/>
      <c r="XBY49" s="85"/>
      <c r="XBZ49" s="85"/>
      <c r="XCA49" s="85"/>
      <c r="XCB49" s="85"/>
      <c r="XCC49" s="85"/>
      <c r="XCD49" s="85"/>
      <c r="XCE49" s="85"/>
      <c r="XCF49" s="85"/>
      <c r="XCG49" s="85"/>
      <c r="XCH49" s="85"/>
      <c r="XCI49" s="85"/>
      <c r="XCJ49" s="85"/>
      <c r="XCK49" s="85"/>
      <c r="XCL49" s="85"/>
      <c r="XCM49" s="85"/>
      <c r="XCN49" s="85"/>
      <c r="XCO49" s="85"/>
      <c r="XCP49" s="85"/>
      <c r="XCQ49" s="85"/>
      <c r="XCR49" s="85"/>
      <c r="XCS49" s="85"/>
      <c r="XCT49" s="85"/>
      <c r="XCU49" s="85"/>
      <c r="XCV49" s="85"/>
      <c r="XCW49" s="85"/>
      <c r="XCX49" s="85"/>
      <c r="XCY49" s="85"/>
      <c r="XCZ49" s="85"/>
      <c r="XDA49" s="85"/>
      <c r="XDB49" s="85"/>
      <c r="XDC49" s="85"/>
      <c r="XDD49" s="85"/>
      <c r="XDE49" s="85"/>
      <c r="XDF49" s="85"/>
      <c r="XDG49" s="85"/>
      <c r="XDH49" s="85"/>
      <c r="XDI49" s="85"/>
      <c r="XDJ49" s="85"/>
      <c r="XDK49" s="85"/>
      <c r="XDL49" s="85"/>
      <c r="XDM49" s="85"/>
      <c r="XDN49" s="85"/>
      <c r="XDO49" s="85"/>
      <c r="XDP49" s="85"/>
      <c r="XDQ49" s="85"/>
      <c r="XDR49" s="85"/>
      <c r="XDS49" s="85"/>
      <c r="XDT49" s="85"/>
      <c r="XDU49" s="85"/>
      <c r="XDV49" s="85"/>
      <c r="XDW49" s="85"/>
      <c r="XDX49" s="85"/>
      <c r="XDY49" s="85"/>
      <c r="XDZ49" s="85"/>
      <c r="XEA49" s="85"/>
      <c r="XEB49" s="85"/>
      <c r="XEC49" s="85"/>
      <c r="XED49" s="85"/>
      <c r="XEE49" s="85"/>
      <c r="XEF49" s="85"/>
      <c r="XEG49" s="85"/>
      <c r="XEH49" s="85"/>
      <c r="XEI49" s="85"/>
      <c r="XEJ49" s="85"/>
    </row>
    <row r="50" spans="1:16364" customFormat="1" ht="99" hidden="1" customHeight="1" x14ac:dyDescent="0.25">
      <c r="A50" s="263" t="s">
        <v>84</v>
      </c>
      <c r="B50" s="60" t="str">
        <f>IFERROR((VLOOKUP(A50,'Mapa de Proceso'!$C$12:$G$31,5,0)),0)</f>
        <v>q</v>
      </c>
      <c r="C50" s="60">
        <v>2</v>
      </c>
      <c r="D50" s="153" t="str">
        <f t="shared" si="6"/>
        <v>q2</v>
      </c>
      <c r="E50" s="182" t="s">
        <v>133</v>
      </c>
      <c r="F50" s="182"/>
      <c r="G50" s="206" t="s">
        <v>936</v>
      </c>
      <c r="H50" s="222" t="s">
        <v>937</v>
      </c>
      <c r="I50" s="206" t="s">
        <v>127</v>
      </c>
      <c r="J50" s="206" t="s">
        <v>941</v>
      </c>
      <c r="K50" s="246">
        <v>360</v>
      </c>
      <c r="L50" s="247">
        <v>0</v>
      </c>
      <c r="M50" s="186" t="s">
        <v>150</v>
      </c>
      <c r="N50" s="80">
        <f t="shared" si="7"/>
        <v>0</v>
      </c>
      <c r="O50" s="80">
        <f t="shared" si="8"/>
        <v>0.4</v>
      </c>
      <c r="P50" s="80" cm="1">
        <f t="array" ref="P50">_xlfn.IFS($K50=0,0,AND($K50&gt;0,$K50&lt;=2),20%,AND($K50&gt;2,$K50&lt;=24),40%,AND($K50&gt;24,$K50&lt;=60),60%,AND($K50&gt;60,$K50&lt;=360),80%,$K50&gt;360,100%)</f>
        <v>0.8</v>
      </c>
      <c r="Q50" s="80">
        <f t="shared" si="9"/>
        <v>0.4</v>
      </c>
      <c r="R50" s="81">
        <f t="shared" si="10"/>
        <v>17</v>
      </c>
      <c r="S50" s="82" t="str" cm="1">
        <f t="array" ref="S50">IFERROR((_xlfn.IFS(R50=1,"BAJA",R50=2,"BAJA",R50=6,"BAJA",R50=3,"MODERADA",R50=7,"MODERADA",R50=8,"MODERADA",R50=11,"MODERADA",R50=12,"MODERADA",R50=13,"MODERADA",R50=16,"MODERADA",R50=17,"MODERADA",R50=21,"MODERADA",R50=22,"MODERADA",R50=4,"ALTA",R50=9,"ALTA",R50=14,"ALTA",R50=18,"ALTA",R50=19,"ALTA",R50=23,"ALTA",R50=24,"ALTA",R50=5,"EXTREMA",R50=10,"EXTREMA",R50=15,"EXTREMA",R50=20,"EXTREMA",R50=25,"EXTREMA")),0)</f>
        <v>MODERADA</v>
      </c>
      <c r="T50" s="83" cm="1">
        <f t="array" ref="T50">IFERROR((MIN(IF('Matriz de Controles'!$A$8:$A$10000='Matriz de Riesgos'!#REF!,'Matriz de Controles'!$W$8:$W$10000))),0)</f>
        <v>0</v>
      </c>
      <c r="U50" s="83" cm="1">
        <f t="array" ref="U50">IFERROR((MIN(IF('Matriz de Controles'!$A$8:$A$10000='Matriz de Riesgos'!#REF!,'Matriz de Controles'!$Z$8:$Z$10000))),0)</f>
        <v>0</v>
      </c>
      <c r="V50" s="83" t="e" cm="1">
        <f t="array" aca="1" ref="V50" ca="1">_xlfn.IFS(T50=0,0,AND(T50&gt;0%,T50&lt;=20%),20%,AND(T50&gt;20%,T50&lt;=40%),40%,AND(T50&gt;40%,T50&lt;=60%),60%,AND(T50&gt;60%,T50&lt;=80%),80%,AND(T50&gt;80%,T50&lt;=100%),100%)</f>
        <v>#NAME?</v>
      </c>
      <c r="W50" s="83" t="e" cm="1">
        <f t="array" aca="1" ref="W50" ca="1">_xlfn.IFS(U50=0,0,AND(U50&gt;=0%,U50&lt;=20%),20%,AND(U50&gt;20%,U50&lt;=40%),40%,AND(U50&gt;40%,U50&lt;=60%),60%,AND(U50&gt;60%,U50&lt;=80%),80%,AND(76&gt;80%,U50&lt;=100%),100%)</f>
        <v>#NAME?</v>
      </c>
      <c r="X50" s="84" t="e">
        <f t="shared" ca="1" si="11"/>
        <v>#NAME?</v>
      </c>
      <c r="Y50" s="82" cm="1">
        <f t="array" aca="1" ref="Y50" ca="1">IFERROR((_xlfn.IFS(X50=1,"BAJA",X50=2,"BAJA",X50=6,"BAJA",X50=3,"MODERADA",X50=7,"MODERADA",X50=8,"MODERADA",X50=11,"MODERADA",X50=12,"MODERADA",X50=13,"MODERADA",X50=16,"MODERADA",X50=17,"MODERADA",X50=21,"MODERADA",X50=22,"MODERADA",X50=4,"ALTA",X50=9,"ALTA",X50=14,"ALTA",X50=18,"ALTA",X50=19,"ALTA",X50=23,"ALTA",X50=24,"ALTA",X50=5,"EXTREMA",X50=10,"EXTREMA",X50=15,"EXTREMA",X50=20,"EXTREMA",X50=25,"EXTREMA")),0)</f>
        <v>0</v>
      </c>
      <c r="Z50" s="89" cm="1">
        <f t="array" aca="1" ref="Z50" ca="1">IFERROR((_xlfn.IFS(Y50="BAJA","ACEPTAR",Y50="MODERADA","ACEPTAR/REDUCIR(OPCIONAL)",Y50="ALTA","REDUCIR",Y50="EXTREMA","REDUCIR/EVITAR")),0)</f>
        <v>0</v>
      </c>
      <c r="AA50" s="184" t="s">
        <v>146</v>
      </c>
      <c r="AB50" s="261" t="s">
        <v>1069</v>
      </c>
      <c r="AC50" s="261" t="s">
        <v>1069</v>
      </c>
      <c r="AD50" s="261" t="s">
        <v>1069</v>
      </c>
      <c r="AE50" s="261" t="s">
        <v>1068</v>
      </c>
      <c r="AF50" s="261" t="s">
        <v>1068</v>
      </c>
      <c r="AG50" s="271" t="s">
        <v>1069</v>
      </c>
      <c r="AH50" s="270" t="s">
        <v>1120</v>
      </c>
      <c r="AI50" s="276"/>
      <c r="AJ50" s="276"/>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c r="JN50" s="85"/>
      <c r="JO50" s="85"/>
      <c r="JP50" s="85"/>
      <c r="JQ50" s="85"/>
      <c r="JR50" s="85"/>
      <c r="JS50" s="85"/>
      <c r="JT50" s="85"/>
      <c r="JU50" s="85"/>
      <c r="JV50" s="85"/>
      <c r="JW50" s="85"/>
      <c r="JX50" s="85"/>
      <c r="JY50" s="85"/>
      <c r="JZ50" s="85"/>
      <c r="KA50" s="85"/>
      <c r="KB50" s="85"/>
      <c r="KC50" s="85"/>
      <c r="KD50" s="85"/>
      <c r="KE50" s="85"/>
      <c r="KF50" s="85"/>
      <c r="KG50" s="85"/>
      <c r="KH50" s="85"/>
      <c r="KI50" s="85"/>
      <c r="KJ50" s="85"/>
      <c r="KK50" s="85"/>
      <c r="KL50" s="85"/>
      <c r="KM50" s="85"/>
      <c r="KN50" s="85"/>
      <c r="KO50" s="85"/>
      <c r="KP50" s="85"/>
      <c r="KQ50" s="85"/>
      <c r="KR50" s="85"/>
      <c r="KS50" s="85"/>
      <c r="KT50" s="85"/>
      <c r="KU50" s="85"/>
      <c r="KV50" s="85"/>
      <c r="KW50" s="85"/>
      <c r="KX50" s="85"/>
      <c r="KY50" s="85"/>
      <c r="KZ50" s="85"/>
      <c r="LA50" s="85"/>
      <c r="LB50" s="85"/>
      <c r="LC50" s="85"/>
      <c r="LD50" s="85"/>
      <c r="LE50" s="85"/>
      <c r="LF50" s="85"/>
      <c r="LG50" s="85"/>
      <c r="LH50" s="85"/>
      <c r="LI50" s="85"/>
      <c r="LJ50" s="85"/>
      <c r="LK50" s="85"/>
      <c r="LL50" s="85"/>
      <c r="LM50" s="85"/>
      <c r="LN50" s="85"/>
      <c r="LO50" s="85"/>
      <c r="LP50" s="85"/>
      <c r="LQ50" s="85"/>
      <c r="LR50" s="85"/>
      <c r="LS50" s="85"/>
      <c r="LT50" s="85"/>
      <c r="LU50" s="85"/>
      <c r="LV50" s="85"/>
      <c r="LW50" s="85"/>
      <c r="LX50" s="85"/>
      <c r="LY50" s="85"/>
      <c r="LZ50" s="85"/>
      <c r="MA50" s="85"/>
      <c r="MB50" s="85"/>
      <c r="MC50" s="85"/>
      <c r="MD50" s="85"/>
      <c r="ME50" s="85"/>
      <c r="MF50" s="85"/>
      <c r="MG50" s="85"/>
      <c r="MH50" s="85"/>
      <c r="MI50" s="85"/>
      <c r="MJ50" s="85"/>
      <c r="MK50" s="85"/>
      <c r="ML50" s="85"/>
      <c r="MM50" s="85"/>
      <c r="MN50" s="85"/>
      <c r="MO50" s="85"/>
      <c r="MP50" s="85"/>
      <c r="MQ50" s="85"/>
      <c r="MR50" s="85"/>
      <c r="MS50" s="85"/>
      <c r="MT50" s="85"/>
      <c r="MU50" s="85"/>
      <c r="MV50" s="85"/>
      <c r="MW50" s="85"/>
      <c r="MX50" s="85"/>
      <c r="MY50" s="85"/>
      <c r="MZ50" s="85"/>
      <c r="NA50" s="85"/>
      <c r="NB50" s="85"/>
      <c r="NC50" s="85"/>
      <c r="ND50" s="85"/>
      <c r="NE50" s="85"/>
      <c r="NF50" s="85"/>
      <c r="NG50" s="85"/>
      <c r="NH50" s="85"/>
      <c r="NI50" s="85"/>
      <c r="NJ50" s="85"/>
      <c r="NK50" s="85"/>
      <c r="NL50" s="85"/>
      <c r="NM50" s="85"/>
      <c r="NN50" s="85"/>
      <c r="NO50" s="85"/>
      <c r="NP50" s="85"/>
      <c r="NQ50" s="85"/>
      <c r="NR50" s="85"/>
      <c r="NS50" s="85"/>
      <c r="NT50" s="85"/>
      <c r="NU50" s="85"/>
      <c r="NV50" s="85"/>
      <c r="NW50" s="85"/>
      <c r="NX50" s="85"/>
      <c r="NY50" s="85"/>
      <c r="NZ50" s="85"/>
      <c r="OA50" s="85"/>
      <c r="OB50" s="85"/>
      <c r="OC50" s="85"/>
      <c r="OD50" s="85"/>
      <c r="OE50" s="85"/>
      <c r="OF50" s="85"/>
      <c r="OG50" s="85"/>
      <c r="OH50" s="85"/>
      <c r="OI50" s="85"/>
      <c r="OJ50" s="85"/>
      <c r="OK50" s="85"/>
      <c r="OL50" s="85"/>
      <c r="OM50" s="85"/>
      <c r="ON50" s="85"/>
      <c r="OO50" s="85"/>
      <c r="OP50" s="85"/>
      <c r="OQ50" s="85"/>
      <c r="OR50" s="85"/>
      <c r="OS50" s="85"/>
      <c r="OT50" s="85"/>
      <c r="OU50" s="85"/>
      <c r="OV50" s="85"/>
      <c r="OW50" s="85"/>
      <c r="OX50" s="85"/>
      <c r="OY50" s="85"/>
      <c r="OZ50" s="85"/>
      <c r="PA50" s="85"/>
      <c r="PB50" s="85"/>
      <c r="PC50" s="85"/>
      <c r="PD50" s="85"/>
      <c r="PE50" s="85"/>
      <c r="PF50" s="85"/>
      <c r="PG50" s="85"/>
      <c r="PH50" s="85"/>
      <c r="PI50" s="85"/>
      <c r="PJ50" s="85"/>
      <c r="PK50" s="85"/>
      <c r="PL50" s="85"/>
      <c r="PM50" s="85"/>
      <c r="PN50" s="85"/>
      <c r="PO50" s="85"/>
      <c r="PP50" s="85"/>
      <c r="PQ50" s="85"/>
      <c r="PR50" s="85"/>
      <c r="PS50" s="85"/>
      <c r="PT50" s="85"/>
      <c r="PU50" s="85"/>
      <c r="PV50" s="85"/>
      <c r="PW50" s="85"/>
      <c r="PX50" s="85"/>
      <c r="PY50" s="85"/>
      <c r="PZ50" s="85"/>
      <c r="QA50" s="85"/>
      <c r="QB50" s="85"/>
      <c r="QC50" s="85"/>
      <c r="QD50" s="85"/>
      <c r="QE50" s="85"/>
      <c r="QF50" s="85"/>
      <c r="QG50" s="85"/>
      <c r="QH50" s="85"/>
      <c r="QI50" s="85"/>
      <c r="QJ50" s="85"/>
      <c r="QK50" s="85"/>
      <c r="QL50" s="85"/>
      <c r="QM50" s="85"/>
      <c r="QN50" s="85"/>
      <c r="QO50" s="85"/>
      <c r="QP50" s="85"/>
      <c r="QQ50" s="85"/>
      <c r="QR50" s="85"/>
      <c r="QS50" s="85"/>
      <c r="QT50" s="85"/>
      <c r="QU50" s="85"/>
      <c r="QV50" s="85"/>
      <c r="QW50" s="85"/>
      <c r="QX50" s="85"/>
      <c r="QY50" s="85"/>
      <c r="QZ50" s="85"/>
      <c r="RA50" s="85"/>
      <c r="RB50" s="85"/>
      <c r="RC50" s="85"/>
      <c r="RD50" s="85"/>
      <c r="RE50" s="85"/>
      <c r="RF50" s="85"/>
      <c r="RG50" s="85"/>
      <c r="RH50" s="85"/>
      <c r="RI50" s="85"/>
      <c r="RJ50" s="85"/>
      <c r="RK50" s="85"/>
      <c r="RL50" s="85"/>
      <c r="RM50" s="85"/>
      <c r="RN50" s="85"/>
      <c r="RO50" s="85"/>
      <c r="RP50" s="85"/>
      <c r="RQ50" s="85"/>
      <c r="RR50" s="85"/>
      <c r="RS50" s="85"/>
      <c r="RT50" s="85"/>
      <c r="RU50" s="85"/>
      <c r="RV50" s="85"/>
      <c r="RW50" s="85"/>
      <c r="RX50" s="85"/>
      <c r="RY50" s="85"/>
      <c r="RZ50" s="85"/>
      <c r="SA50" s="85"/>
      <c r="SB50" s="85"/>
      <c r="SC50" s="85"/>
      <c r="SD50" s="85"/>
      <c r="SE50" s="85"/>
      <c r="SF50" s="85"/>
      <c r="SG50" s="85"/>
      <c r="SH50" s="85"/>
      <c r="SI50" s="85"/>
      <c r="SJ50" s="85"/>
      <c r="SK50" s="85"/>
      <c r="SL50" s="85"/>
      <c r="SM50" s="85"/>
      <c r="SN50" s="85"/>
      <c r="SO50" s="85"/>
      <c r="SP50" s="85"/>
      <c r="SQ50" s="85"/>
      <c r="SR50" s="85"/>
      <c r="SS50" s="85"/>
      <c r="ST50" s="85"/>
      <c r="SU50" s="85"/>
      <c r="SV50" s="85"/>
      <c r="SW50" s="85"/>
      <c r="SX50" s="85"/>
      <c r="SY50" s="85"/>
      <c r="SZ50" s="85"/>
      <c r="TA50" s="85"/>
      <c r="TB50" s="85"/>
      <c r="TC50" s="85"/>
      <c r="TD50" s="85"/>
      <c r="TE50" s="85"/>
      <c r="TF50" s="85"/>
      <c r="TG50" s="85"/>
      <c r="TH50" s="85"/>
      <c r="TI50" s="85"/>
      <c r="TJ50" s="85"/>
      <c r="TK50" s="85"/>
      <c r="TL50" s="85"/>
      <c r="TM50" s="85"/>
      <c r="TN50" s="85"/>
      <c r="TO50" s="85"/>
      <c r="TP50" s="85"/>
      <c r="TQ50" s="85"/>
      <c r="TR50" s="85"/>
      <c r="TS50" s="85"/>
      <c r="TT50" s="85"/>
      <c r="TU50" s="85"/>
      <c r="TV50" s="85"/>
      <c r="TW50" s="85"/>
      <c r="TX50" s="85"/>
      <c r="TY50" s="85"/>
      <c r="TZ50" s="85"/>
      <c r="UA50" s="85"/>
      <c r="UB50" s="85"/>
      <c r="UC50" s="85"/>
      <c r="UD50" s="85"/>
      <c r="UE50" s="85"/>
      <c r="UF50" s="85"/>
      <c r="UG50" s="85"/>
      <c r="UH50" s="85"/>
      <c r="UI50" s="85"/>
      <c r="UJ50" s="85"/>
      <c r="UK50" s="85"/>
      <c r="UL50" s="85"/>
      <c r="UM50" s="85"/>
      <c r="UN50" s="85"/>
      <c r="UO50" s="85"/>
      <c r="UP50" s="85"/>
      <c r="UQ50" s="85"/>
      <c r="UR50" s="85"/>
      <c r="US50" s="85"/>
      <c r="UT50" s="85"/>
      <c r="UU50" s="85"/>
      <c r="UV50" s="85"/>
      <c r="UW50" s="85"/>
      <c r="UX50" s="85"/>
      <c r="UY50" s="85"/>
      <c r="UZ50" s="85"/>
      <c r="VA50" s="85"/>
      <c r="VB50" s="85"/>
      <c r="VC50" s="85"/>
      <c r="VD50" s="85"/>
      <c r="VE50" s="85"/>
      <c r="VF50" s="85"/>
      <c r="VG50" s="85"/>
      <c r="VH50" s="85"/>
      <c r="VI50" s="85"/>
      <c r="VJ50" s="85"/>
      <c r="VK50" s="85"/>
      <c r="VL50" s="85"/>
      <c r="VM50" s="85"/>
      <c r="VN50" s="85"/>
      <c r="VO50" s="85"/>
      <c r="VP50" s="85"/>
      <c r="VQ50" s="85"/>
      <c r="VR50" s="85"/>
      <c r="VS50" s="85"/>
      <c r="VT50" s="85"/>
      <c r="VU50" s="85"/>
      <c r="VV50" s="85"/>
      <c r="VW50" s="85"/>
      <c r="VX50" s="85"/>
      <c r="VY50" s="85"/>
      <c r="VZ50" s="85"/>
      <c r="WA50" s="85"/>
      <c r="WB50" s="85"/>
      <c r="WC50" s="85"/>
      <c r="WD50" s="85"/>
      <c r="WE50" s="85"/>
      <c r="WF50" s="85"/>
      <c r="WG50" s="85"/>
      <c r="WH50" s="85"/>
      <c r="WI50" s="85"/>
      <c r="WJ50" s="85"/>
      <c r="WK50" s="85"/>
      <c r="WL50" s="85"/>
      <c r="WM50" s="85"/>
      <c r="WN50" s="85"/>
      <c r="WO50" s="85"/>
      <c r="WP50" s="85"/>
      <c r="WQ50" s="85"/>
      <c r="WR50" s="85"/>
      <c r="WS50" s="85"/>
      <c r="WT50" s="85"/>
      <c r="WU50" s="85"/>
      <c r="WV50" s="85"/>
      <c r="WW50" s="85"/>
      <c r="WX50" s="85"/>
      <c r="WY50" s="85"/>
      <c r="WZ50" s="85"/>
      <c r="XA50" s="85"/>
      <c r="XB50" s="85"/>
      <c r="XC50" s="85"/>
      <c r="XD50" s="85"/>
      <c r="XE50" s="85"/>
      <c r="XF50" s="85"/>
      <c r="XG50" s="85"/>
      <c r="XH50" s="85"/>
      <c r="XI50" s="85"/>
      <c r="XJ50" s="85"/>
      <c r="XK50" s="85"/>
      <c r="XL50" s="85"/>
      <c r="XM50" s="85"/>
      <c r="XN50" s="85"/>
      <c r="XO50" s="85"/>
      <c r="XP50" s="85"/>
      <c r="XQ50" s="85"/>
      <c r="XR50" s="85"/>
      <c r="XS50" s="85"/>
      <c r="XT50" s="85"/>
      <c r="XU50" s="85"/>
      <c r="XV50" s="85"/>
      <c r="XW50" s="85"/>
      <c r="XX50" s="85"/>
      <c r="XY50" s="85"/>
      <c r="XZ50" s="85"/>
      <c r="YA50" s="85"/>
      <c r="YB50" s="85"/>
      <c r="YC50" s="85"/>
      <c r="YD50" s="85"/>
      <c r="YE50" s="85"/>
      <c r="YF50" s="85"/>
      <c r="YG50" s="85"/>
      <c r="YH50" s="85"/>
      <c r="YI50" s="85"/>
      <c r="YJ50" s="85"/>
      <c r="YK50" s="85"/>
      <c r="YL50" s="85"/>
      <c r="YM50" s="85"/>
      <c r="YN50" s="85"/>
      <c r="YO50" s="85"/>
      <c r="YP50" s="85"/>
      <c r="YQ50" s="85"/>
      <c r="YR50" s="85"/>
      <c r="YS50" s="85"/>
      <c r="YT50" s="85"/>
      <c r="YU50" s="85"/>
      <c r="YV50" s="85"/>
      <c r="YW50" s="85"/>
      <c r="YX50" s="85"/>
      <c r="YY50" s="85"/>
      <c r="YZ50" s="85"/>
      <c r="ZA50" s="85"/>
      <c r="ZB50" s="85"/>
      <c r="ZC50" s="85"/>
      <c r="ZD50" s="85"/>
      <c r="ZE50" s="85"/>
      <c r="ZF50" s="85"/>
      <c r="ZG50" s="85"/>
      <c r="ZH50" s="85"/>
      <c r="ZI50" s="85"/>
      <c r="ZJ50" s="85"/>
      <c r="ZK50" s="85"/>
      <c r="ZL50" s="85"/>
      <c r="ZM50" s="85"/>
      <c r="ZN50" s="85"/>
      <c r="ZO50" s="85"/>
      <c r="ZP50" s="85"/>
      <c r="ZQ50" s="85"/>
      <c r="ZR50" s="85"/>
      <c r="ZS50" s="85"/>
      <c r="ZT50" s="85"/>
      <c r="ZU50" s="85"/>
      <c r="ZV50" s="85"/>
      <c r="ZW50" s="85"/>
      <c r="ZX50" s="85"/>
      <c r="ZY50" s="85"/>
      <c r="ZZ50" s="85"/>
      <c r="AAA50" s="85"/>
      <c r="AAB50" s="85"/>
      <c r="AAC50" s="85"/>
      <c r="AAD50" s="85"/>
      <c r="AAE50" s="85"/>
      <c r="AAF50" s="85"/>
      <c r="AAG50" s="85"/>
      <c r="AAH50" s="85"/>
      <c r="AAI50" s="85"/>
      <c r="AAJ50" s="85"/>
      <c r="AAK50" s="85"/>
      <c r="AAL50" s="85"/>
      <c r="AAM50" s="85"/>
      <c r="AAN50" s="85"/>
      <c r="AAO50" s="85"/>
      <c r="AAP50" s="85"/>
      <c r="AAQ50" s="85"/>
      <c r="AAR50" s="85"/>
      <c r="AAS50" s="85"/>
      <c r="AAT50" s="85"/>
      <c r="AAU50" s="85"/>
      <c r="AAV50" s="85"/>
      <c r="AAW50" s="85"/>
      <c r="AAX50" s="85"/>
      <c r="AAY50" s="85"/>
      <c r="AAZ50" s="85"/>
      <c r="ABA50" s="85"/>
      <c r="ABB50" s="85"/>
      <c r="ABC50" s="85"/>
      <c r="ABD50" s="85"/>
      <c r="ABE50" s="85"/>
      <c r="ABF50" s="85"/>
      <c r="ABG50" s="85"/>
      <c r="ABH50" s="85"/>
      <c r="ABI50" s="85"/>
      <c r="ABJ50" s="85"/>
      <c r="ABK50" s="85"/>
      <c r="ABL50" s="85"/>
      <c r="ABM50" s="85"/>
      <c r="ABN50" s="85"/>
      <c r="ABO50" s="85"/>
      <c r="ABP50" s="85"/>
      <c r="ABQ50" s="85"/>
      <c r="ABR50" s="85"/>
      <c r="ABS50" s="85"/>
      <c r="ABT50" s="85"/>
      <c r="ABU50" s="85"/>
      <c r="ABV50" s="85"/>
      <c r="ABW50" s="85"/>
      <c r="ABX50" s="85"/>
      <c r="ABY50" s="85"/>
      <c r="ABZ50" s="85"/>
      <c r="ACA50" s="85"/>
      <c r="ACB50" s="85"/>
      <c r="ACC50" s="85"/>
      <c r="ACD50" s="85"/>
      <c r="ACE50" s="85"/>
      <c r="ACF50" s="85"/>
      <c r="ACG50" s="85"/>
      <c r="ACH50" s="85"/>
      <c r="ACI50" s="85"/>
      <c r="ACJ50" s="85"/>
      <c r="ACK50" s="85"/>
      <c r="ACL50" s="85"/>
      <c r="ACM50" s="85"/>
      <c r="ACN50" s="85"/>
      <c r="ACO50" s="85"/>
      <c r="ACP50" s="85"/>
      <c r="ACQ50" s="85"/>
      <c r="ACR50" s="85"/>
      <c r="ACS50" s="85"/>
      <c r="ACT50" s="85"/>
      <c r="ACU50" s="85"/>
      <c r="ACV50" s="85"/>
      <c r="ACW50" s="85"/>
      <c r="ACX50" s="85"/>
      <c r="ACY50" s="85"/>
      <c r="ACZ50" s="85"/>
      <c r="ADA50" s="85"/>
      <c r="ADB50" s="85"/>
      <c r="ADC50" s="85"/>
      <c r="ADD50" s="85"/>
      <c r="ADE50" s="85"/>
      <c r="ADF50" s="85"/>
      <c r="ADG50" s="85"/>
      <c r="ADH50" s="85"/>
      <c r="ADI50" s="85"/>
      <c r="ADJ50" s="85"/>
      <c r="ADK50" s="85"/>
      <c r="ADL50" s="85"/>
      <c r="ADM50" s="85"/>
      <c r="ADN50" s="85"/>
      <c r="ADO50" s="85"/>
      <c r="ADP50" s="85"/>
      <c r="ADQ50" s="85"/>
      <c r="ADR50" s="85"/>
      <c r="ADS50" s="85"/>
      <c r="ADT50" s="85"/>
      <c r="ADU50" s="85"/>
      <c r="ADV50" s="85"/>
      <c r="ADW50" s="85"/>
      <c r="ADX50" s="85"/>
      <c r="ADY50" s="85"/>
      <c r="ADZ50" s="85"/>
      <c r="AEA50" s="85"/>
      <c r="AEB50" s="85"/>
      <c r="AEC50" s="85"/>
      <c r="AED50" s="85"/>
      <c r="AEE50" s="85"/>
      <c r="AEF50" s="85"/>
      <c r="AEG50" s="85"/>
      <c r="AEH50" s="85"/>
      <c r="AEI50" s="85"/>
      <c r="AEJ50" s="85"/>
      <c r="AEK50" s="85"/>
      <c r="AEL50" s="85"/>
      <c r="AEM50" s="85"/>
      <c r="AEN50" s="85"/>
      <c r="AEO50" s="85"/>
      <c r="AEP50" s="85"/>
      <c r="AEQ50" s="85"/>
      <c r="AER50" s="85"/>
      <c r="AES50" s="85"/>
      <c r="AET50" s="85"/>
      <c r="AEU50" s="85"/>
      <c r="AEV50" s="85"/>
      <c r="AEW50" s="85"/>
      <c r="AEX50" s="85"/>
      <c r="AEY50" s="85"/>
      <c r="AEZ50" s="85"/>
      <c r="AFA50" s="85"/>
      <c r="AFB50" s="85"/>
      <c r="AFC50" s="85"/>
      <c r="AFD50" s="85"/>
      <c r="AFE50" s="85"/>
      <c r="AFF50" s="85"/>
      <c r="AFG50" s="85"/>
      <c r="AFH50" s="85"/>
      <c r="AFI50" s="85"/>
      <c r="AFJ50" s="85"/>
      <c r="AFK50" s="85"/>
      <c r="AFL50" s="85"/>
      <c r="AFM50" s="85"/>
      <c r="AFN50" s="85"/>
      <c r="AFO50" s="85"/>
      <c r="AFP50" s="85"/>
      <c r="AFQ50" s="85"/>
      <c r="AFR50" s="85"/>
      <c r="AFS50" s="85"/>
      <c r="AFT50" s="85"/>
      <c r="AFU50" s="85"/>
      <c r="AFV50" s="85"/>
      <c r="AFW50" s="85"/>
      <c r="AFX50" s="85"/>
      <c r="AFY50" s="85"/>
      <c r="AFZ50" s="85"/>
      <c r="AGA50" s="85"/>
      <c r="AGB50" s="85"/>
      <c r="AGC50" s="85"/>
      <c r="AGD50" s="85"/>
      <c r="AGE50" s="85"/>
      <c r="AGF50" s="85"/>
      <c r="AGG50" s="85"/>
      <c r="AGH50" s="85"/>
      <c r="AGI50" s="85"/>
      <c r="AGJ50" s="85"/>
      <c r="AGK50" s="85"/>
      <c r="AGL50" s="85"/>
      <c r="AGM50" s="85"/>
      <c r="AGN50" s="85"/>
      <c r="AGO50" s="85"/>
      <c r="AGP50" s="85"/>
      <c r="AGQ50" s="85"/>
      <c r="AGR50" s="85"/>
      <c r="AGS50" s="85"/>
      <c r="AGT50" s="85"/>
      <c r="AGU50" s="85"/>
      <c r="AGV50" s="85"/>
      <c r="AGW50" s="85"/>
      <c r="AGX50" s="85"/>
      <c r="AGY50" s="85"/>
      <c r="AGZ50" s="85"/>
      <c r="AHA50" s="85"/>
      <c r="AHB50" s="85"/>
      <c r="AHC50" s="85"/>
      <c r="AHD50" s="85"/>
      <c r="AHE50" s="85"/>
      <c r="AHF50" s="85"/>
      <c r="AHG50" s="85"/>
      <c r="AHH50" s="85"/>
      <c r="AHI50" s="85"/>
      <c r="AHJ50" s="85"/>
      <c r="AHK50" s="85"/>
      <c r="AHL50" s="85"/>
      <c r="AHM50" s="85"/>
      <c r="AHN50" s="85"/>
      <c r="AHO50" s="85"/>
      <c r="AHP50" s="85"/>
      <c r="AHQ50" s="85"/>
      <c r="AHR50" s="85"/>
      <c r="AHS50" s="85"/>
      <c r="AHT50" s="85"/>
      <c r="AHU50" s="85"/>
      <c r="AHV50" s="85"/>
      <c r="AHW50" s="85"/>
      <c r="AHX50" s="85"/>
      <c r="AHY50" s="85"/>
      <c r="AHZ50" s="85"/>
      <c r="AIA50" s="85"/>
      <c r="AIB50" s="85"/>
      <c r="AIC50" s="85"/>
      <c r="AID50" s="85"/>
      <c r="AIE50" s="85"/>
      <c r="AIF50" s="85"/>
      <c r="AIG50" s="85"/>
      <c r="AIH50" s="85"/>
      <c r="AII50" s="85"/>
      <c r="AIJ50" s="85"/>
      <c r="AIK50" s="85"/>
      <c r="AIL50" s="85"/>
      <c r="AIM50" s="85"/>
      <c r="AIN50" s="85"/>
      <c r="AIO50" s="85"/>
      <c r="AIP50" s="85"/>
      <c r="AIQ50" s="85"/>
      <c r="AIR50" s="85"/>
      <c r="AIS50" s="85"/>
      <c r="AIT50" s="85"/>
      <c r="AIU50" s="85"/>
      <c r="AIV50" s="85"/>
      <c r="AIW50" s="85"/>
      <c r="AIX50" s="85"/>
      <c r="AIY50" s="85"/>
      <c r="AIZ50" s="85"/>
      <c r="AJA50" s="85"/>
      <c r="AJB50" s="85"/>
      <c r="AJC50" s="85"/>
      <c r="AJD50" s="85"/>
      <c r="AJE50" s="85"/>
      <c r="AJF50" s="85"/>
      <c r="AJG50" s="85"/>
      <c r="AJH50" s="85"/>
      <c r="AJI50" s="85"/>
      <c r="AJJ50" s="85"/>
      <c r="AJK50" s="85"/>
      <c r="AJL50" s="85"/>
      <c r="AJM50" s="85"/>
      <c r="AJN50" s="85"/>
      <c r="AJO50" s="85"/>
      <c r="AJP50" s="85"/>
      <c r="AJQ50" s="85"/>
      <c r="AJR50" s="85"/>
      <c r="AJS50" s="85"/>
      <c r="AJT50" s="85"/>
      <c r="AJU50" s="85"/>
      <c r="AJV50" s="85"/>
      <c r="AJW50" s="85"/>
      <c r="AJX50" s="85"/>
      <c r="AJY50" s="85"/>
      <c r="AJZ50" s="85"/>
      <c r="AKA50" s="85"/>
      <c r="AKB50" s="85"/>
      <c r="AKC50" s="85"/>
      <c r="AKD50" s="85"/>
      <c r="AKE50" s="85"/>
      <c r="AKF50" s="85"/>
      <c r="AKG50" s="85"/>
      <c r="AKH50" s="85"/>
      <c r="AKI50" s="85"/>
      <c r="AKJ50" s="85"/>
      <c r="AKK50" s="85"/>
      <c r="AKL50" s="85"/>
      <c r="AKM50" s="85"/>
      <c r="AKN50" s="85"/>
      <c r="AKO50" s="85"/>
      <c r="AKP50" s="85"/>
      <c r="AKQ50" s="85"/>
      <c r="AKR50" s="85"/>
      <c r="AKS50" s="85"/>
      <c r="AKT50" s="85"/>
      <c r="AKU50" s="85"/>
      <c r="AKV50" s="85"/>
      <c r="AKW50" s="85"/>
      <c r="AKX50" s="85"/>
      <c r="AKY50" s="85"/>
      <c r="AKZ50" s="85"/>
      <c r="ALA50" s="85"/>
      <c r="ALB50" s="85"/>
      <c r="ALC50" s="85"/>
      <c r="ALD50" s="85"/>
      <c r="ALE50" s="85"/>
      <c r="ALF50" s="85"/>
      <c r="ALG50" s="85"/>
      <c r="ALH50" s="85"/>
      <c r="ALI50" s="85"/>
      <c r="ALJ50" s="85"/>
      <c r="ALK50" s="85"/>
      <c r="ALL50" s="85"/>
      <c r="ALM50" s="85"/>
      <c r="ALN50" s="85"/>
      <c r="ALO50" s="85"/>
      <c r="ALP50" s="85"/>
      <c r="ALQ50" s="85"/>
      <c r="ALR50" s="85"/>
      <c r="ALS50" s="85"/>
      <c r="ALT50" s="85"/>
      <c r="ALU50" s="85"/>
      <c r="ALV50" s="85"/>
      <c r="ALW50" s="85"/>
      <c r="ALX50" s="85"/>
      <c r="ALY50" s="85"/>
      <c r="ALZ50" s="85"/>
      <c r="AMA50" s="85"/>
      <c r="AMB50" s="85"/>
      <c r="AMC50" s="85"/>
      <c r="AMD50" s="85"/>
      <c r="AME50" s="85"/>
      <c r="AMF50" s="85"/>
      <c r="AMG50" s="85"/>
      <c r="AMH50" s="85"/>
      <c r="AMI50" s="85"/>
      <c r="AMJ50" s="85"/>
      <c r="AMK50" s="85"/>
      <c r="AML50" s="85"/>
      <c r="AMM50" s="85"/>
      <c r="AMN50" s="85"/>
      <c r="AMO50" s="85"/>
      <c r="AMP50" s="85"/>
      <c r="AMQ50" s="85"/>
      <c r="AMR50" s="85"/>
      <c r="AMS50" s="85"/>
      <c r="AMT50" s="85"/>
      <c r="AMU50" s="85"/>
      <c r="AMV50" s="85"/>
      <c r="AMW50" s="85"/>
      <c r="AMX50" s="85"/>
      <c r="AMY50" s="85"/>
      <c r="AMZ50" s="85"/>
      <c r="ANA50" s="85"/>
      <c r="ANB50" s="85"/>
      <c r="ANC50" s="85"/>
      <c r="AND50" s="85"/>
      <c r="ANE50" s="85"/>
      <c r="ANF50" s="85"/>
      <c r="ANG50" s="85"/>
      <c r="ANH50" s="85"/>
      <c r="ANI50" s="85"/>
      <c r="ANJ50" s="85"/>
      <c r="ANK50" s="85"/>
      <c r="ANL50" s="85"/>
      <c r="ANM50" s="85"/>
      <c r="ANN50" s="85"/>
      <c r="ANO50" s="85"/>
      <c r="ANP50" s="85"/>
      <c r="ANQ50" s="85"/>
      <c r="ANR50" s="85"/>
      <c r="ANS50" s="85"/>
      <c r="ANT50" s="85"/>
      <c r="ANU50" s="85"/>
      <c r="ANV50" s="85"/>
      <c r="ANW50" s="85"/>
      <c r="ANX50" s="85"/>
      <c r="ANY50" s="85"/>
      <c r="ANZ50" s="85"/>
      <c r="AOA50" s="85"/>
      <c r="AOB50" s="85"/>
      <c r="AOC50" s="85"/>
      <c r="AOD50" s="85"/>
      <c r="AOE50" s="85"/>
      <c r="AOF50" s="85"/>
      <c r="AOG50" s="85"/>
      <c r="AOH50" s="85"/>
      <c r="AOI50" s="85"/>
      <c r="AOJ50" s="85"/>
      <c r="AOK50" s="85"/>
      <c r="AOL50" s="85"/>
      <c r="AOM50" s="85"/>
      <c r="AON50" s="85"/>
      <c r="AOO50" s="85"/>
      <c r="AOP50" s="85"/>
      <c r="AOQ50" s="85"/>
      <c r="AOR50" s="85"/>
      <c r="AOS50" s="85"/>
      <c r="AOT50" s="85"/>
      <c r="AOU50" s="85"/>
      <c r="AOV50" s="85"/>
      <c r="AOW50" s="85"/>
      <c r="AOX50" s="85"/>
      <c r="AOY50" s="85"/>
      <c r="AOZ50" s="85"/>
      <c r="APA50" s="85"/>
      <c r="APB50" s="85"/>
      <c r="APC50" s="85"/>
      <c r="APD50" s="85"/>
      <c r="APE50" s="85"/>
      <c r="APF50" s="85"/>
      <c r="APG50" s="85"/>
      <c r="APH50" s="85"/>
      <c r="API50" s="85"/>
      <c r="APJ50" s="85"/>
      <c r="APK50" s="85"/>
      <c r="APL50" s="85"/>
      <c r="APM50" s="85"/>
      <c r="APN50" s="85"/>
      <c r="APO50" s="85"/>
      <c r="APP50" s="85"/>
      <c r="APQ50" s="85"/>
      <c r="APR50" s="85"/>
      <c r="APS50" s="85"/>
      <c r="APT50" s="85"/>
      <c r="APU50" s="85"/>
      <c r="APV50" s="85"/>
      <c r="APW50" s="85"/>
      <c r="APX50" s="85"/>
      <c r="APY50" s="85"/>
      <c r="APZ50" s="85"/>
      <c r="AQA50" s="85"/>
      <c r="AQB50" s="85"/>
      <c r="AQC50" s="85"/>
      <c r="AQD50" s="85"/>
      <c r="AQE50" s="85"/>
      <c r="AQF50" s="85"/>
      <c r="AQG50" s="85"/>
      <c r="AQH50" s="85"/>
      <c r="AQI50" s="85"/>
      <c r="AQJ50" s="85"/>
      <c r="AQK50" s="85"/>
      <c r="AQL50" s="85"/>
      <c r="AQM50" s="85"/>
      <c r="AQN50" s="85"/>
      <c r="AQO50" s="85"/>
      <c r="AQP50" s="85"/>
      <c r="AQQ50" s="85"/>
      <c r="AQR50" s="85"/>
      <c r="AQS50" s="85"/>
      <c r="AQT50" s="85"/>
      <c r="AQU50" s="85"/>
      <c r="AQV50" s="85"/>
      <c r="AQW50" s="85"/>
      <c r="AQX50" s="85"/>
      <c r="AQY50" s="85"/>
      <c r="AQZ50" s="85"/>
      <c r="ARA50" s="85"/>
      <c r="ARB50" s="85"/>
      <c r="ARC50" s="85"/>
      <c r="ARD50" s="85"/>
      <c r="ARE50" s="85"/>
      <c r="ARF50" s="85"/>
      <c r="ARG50" s="85"/>
      <c r="ARH50" s="85"/>
      <c r="ARI50" s="85"/>
      <c r="ARJ50" s="85"/>
      <c r="ARK50" s="85"/>
      <c r="ARL50" s="85"/>
      <c r="ARM50" s="85"/>
      <c r="ARN50" s="85"/>
      <c r="ARO50" s="85"/>
      <c r="ARP50" s="85"/>
      <c r="ARQ50" s="85"/>
      <c r="ARR50" s="85"/>
      <c r="ARS50" s="85"/>
      <c r="ART50" s="85"/>
      <c r="ARU50" s="85"/>
      <c r="ARV50" s="85"/>
      <c r="ARW50" s="85"/>
      <c r="ARX50" s="85"/>
      <c r="ARY50" s="85"/>
      <c r="ARZ50" s="85"/>
      <c r="ASA50" s="85"/>
      <c r="ASB50" s="85"/>
      <c r="ASC50" s="85"/>
      <c r="ASD50" s="85"/>
      <c r="ASE50" s="85"/>
      <c r="ASF50" s="85"/>
      <c r="ASG50" s="85"/>
      <c r="ASH50" s="85"/>
      <c r="ASI50" s="85"/>
      <c r="ASJ50" s="85"/>
      <c r="ASK50" s="85"/>
      <c r="ASL50" s="85"/>
      <c r="ASM50" s="85"/>
      <c r="ASN50" s="85"/>
      <c r="ASO50" s="85"/>
      <c r="ASP50" s="85"/>
      <c r="ASQ50" s="85"/>
      <c r="ASR50" s="85"/>
      <c r="ASS50" s="85"/>
      <c r="AST50" s="85"/>
      <c r="ASU50" s="85"/>
      <c r="ASV50" s="85"/>
      <c r="ASW50" s="85"/>
      <c r="ASX50" s="85"/>
      <c r="ASY50" s="85"/>
      <c r="ASZ50" s="85"/>
      <c r="ATA50" s="85"/>
      <c r="ATB50" s="85"/>
      <c r="ATC50" s="85"/>
      <c r="ATD50" s="85"/>
      <c r="ATE50" s="85"/>
      <c r="ATF50" s="85"/>
      <c r="ATG50" s="85"/>
      <c r="ATH50" s="85"/>
      <c r="ATI50" s="85"/>
      <c r="ATJ50" s="85"/>
      <c r="ATK50" s="85"/>
      <c r="ATL50" s="85"/>
      <c r="ATM50" s="85"/>
      <c r="ATN50" s="85"/>
      <c r="ATO50" s="85"/>
      <c r="ATP50" s="85"/>
      <c r="ATQ50" s="85"/>
      <c r="ATR50" s="85"/>
      <c r="ATS50" s="85"/>
      <c r="ATT50" s="85"/>
      <c r="ATU50" s="85"/>
      <c r="ATV50" s="85"/>
      <c r="ATW50" s="85"/>
      <c r="ATX50" s="85"/>
      <c r="ATY50" s="85"/>
      <c r="ATZ50" s="85"/>
      <c r="AUA50" s="85"/>
      <c r="AUB50" s="85"/>
      <c r="AUC50" s="85"/>
      <c r="AUD50" s="85"/>
      <c r="AUE50" s="85"/>
      <c r="AUF50" s="85"/>
      <c r="AUG50" s="85"/>
      <c r="AUH50" s="85"/>
      <c r="AUI50" s="85"/>
      <c r="AUJ50" s="85"/>
      <c r="AUK50" s="85"/>
      <c r="AUL50" s="85"/>
      <c r="AUM50" s="85"/>
      <c r="AUN50" s="85"/>
      <c r="AUO50" s="85"/>
      <c r="AUP50" s="85"/>
      <c r="AUQ50" s="85"/>
      <c r="AUR50" s="85"/>
      <c r="AUS50" s="85"/>
      <c r="AUT50" s="85"/>
      <c r="AUU50" s="85"/>
      <c r="AUV50" s="85"/>
      <c r="AUW50" s="85"/>
      <c r="AUX50" s="85"/>
      <c r="AUY50" s="85"/>
      <c r="AUZ50" s="85"/>
      <c r="AVA50" s="85"/>
      <c r="AVB50" s="85"/>
      <c r="AVC50" s="85"/>
      <c r="AVD50" s="85"/>
      <c r="AVE50" s="85"/>
      <c r="AVF50" s="85"/>
      <c r="AVG50" s="85"/>
      <c r="AVH50" s="85"/>
      <c r="AVI50" s="85"/>
      <c r="AVJ50" s="85"/>
      <c r="AVK50" s="85"/>
      <c r="AVL50" s="85"/>
      <c r="AVM50" s="85"/>
      <c r="AVN50" s="85"/>
      <c r="AVO50" s="85"/>
      <c r="AVP50" s="85"/>
      <c r="AVQ50" s="85"/>
      <c r="AVR50" s="85"/>
      <c r="AVS50" s="85"/>
      <c r="AVT50" s="85"/>
      <c r="AVU50" s="85"/>
      <c r="AVV50" s="85"/>
      <c r="AVW50" s="85"/>
      <c r="AVX50" s="85"/>
      <c r="AVY50" s="85"/>
      <c r="AVZ50" s="85"/>
      <c r="AWA50" s="85"/>
      <c r="AWB50" s="85"/>
      <c r="AWC50" s="85"/>
      <c r="AWD50" s="85"/>
      <c r="AWE50" s="85"/>
      <c r="AWF50" s="85"/>
      <c r="AWG50" s="85"/>
      <c r="AWH50" s="85"/>
      <c r="AWI50" s="85"/>
      <c r="AWJ50" s="85"/>
      <c r="AWK50" s="85"/>
      <c r="AWL50" s="85"/>
      <c r="AWM50" s="85"/>
      <c r="AWN50" s="85"/>
      <c r="AWO50" s="85"/>
      <c r="AWP50" s="85"/>
      <c r="AWQ50" s="85"/>
      <c r="AWR50" s="85"/>
      <c r="AWS50" s="85"/>
      <c r="AWT50" s="85"/>
      <c r="AWU50" s="85"/>
      <c r="AWV50" s="85"/>
      <c r="AWW50" s="85"/>
      <c r="AWX50" s="85"/>
      <c r="AWY50" s="85"/>
      <c r="AWZ50" s="85"/>
      <c r="AXA50" s="85"/>
      <c r="AXB50" s="85"/>
      <c r="AXC50" s="85"/>
      <c r="AXD50" s="85"/>
      <c r="AXE50" s="85"/>
      <c r="AXF50" s="85"/>
      <c r="AXG50" s="85"/>
      <c r="AXH50" s="85"/>
      <c r="AXI50" s="85"/>
      <c r="AXJ50" s="85"/>
      <c r="AXK50" s="85"/>
      <c r="AXL50" s="85"/>
      <c r="AXM50" s="85"/>
      <c r="AXN50" s="85"/>
      <c r="AXO50" s="85"/>
      <c r="AXP50" s="85"/>
      <c r="AXQ50" s="85"/>
      <c r="AXR50" s="85"/>
      <c r="AXS50" s="85"/>
      <c r="AXT50" s="85"/>
      <c r="AXU50" s="85"/>
      <c r="AXV50" s="85"/>
      <c r="AXW50" s="85"/>
      <c r="AXX50" s="85"/>
      <c r="AXY50" s="85"/>
      <c r="AXZ50" s="85"/>
      <c r="AYA50" s="85"/>
      <c r="AYB50" s="85"/>
      <c r="AYC50" s="85"/>
      <c r="AYD50" s="85"/>
      <c r="AYE50" s="85"/>
      <c r="AYF50" s="85"/>
      <c r="AYG50" s="85"/>
      <c r="AYH50" s="85"/>
      <c r="AYI50" s="85"/>
      <c r="AYJ50" s="85"/>
      <c r="AYK50" s="85"/>
      <c r="AYL50" s="85"/>
      <c r="AYM50" s="85"/>
      <c r="AYN50" s="85"/>
      <c r="AYO50" s="85"/>
      <c r="AYP50" s="85"/>
      <c r="AYQ50" s="85"/>
      <c r="AYR50" s="85"/>
      <c r="AYS50" s="85"/>
      <c r="AYT50" s="85"/>
      <c r="AYU50" s="85"/>
      <c r="AYV50" s="85"/>
      <c r="AYW50" s="85"/>
      <c r="AYX50" s="85"/>
      <c r="AYY50" s="85"/>
      <c r="AYZ50" s="85"/>
      <c r="AZA50" s="85"/>
      <c r="AZB50" s="85"/>
      <c r="AZC50" s="85"/>
      <c r="AZD50" s="85"/>
      <c r="AZE50" s="85"/>
      <c r="AZF50" s="85"/>
      <c r="AZG50" s="85"/>
      <c r="AZH50" s="85"/>
      <c r="AZI50" s="85"/>
      <c r="AZJ50" s="85"/>
      <c r="AZK50" s="85"/>
      <c r="AZL50" s="85"/>
      <c r="AZM50" s="85"/>
      <c r="AZN50" s="85"/>
      <c r="AZO50" s="85"/>
      <c r="AZP50" s="85"/>
      <c r="AZQ50" s="85"/>
      <c r="AZR50" s="85"/>
      <c r="AZS50" s="85"/>
      <c r="AZT50" s="85"/>
      <c r="AZU50" s="85"/>
      <c r="AZV50" s="85"/>
      <c r="AZW50" s="85"/>
      <c r="AZX50" s="85"/>
      <c r="AZY50" s="85"/>
      <c r="AZZ50" s="85"/>
      <c r="BAA50" s="85"/>
      <c r="BAB50" s="85"/>
      <c r="BAC50" s="85"/>
      <c r="BAD50" s="85"/>
      <c r="BAE50" s="85"/>
      <c r="BAF50" s="85"/>
      <c r="BAG50" s="85"/>
      <c r="BAH50" s="85"/>
      <c r="BAI50" s="85"/>
      <c r="BAJ50" s="85"/>
      <c r="BAK50" s="85"/>
      <c r="BAL50" s="85"/>
      <c r="BAM50" s="85"/>
      <c r="BAN50" s="85"/>
      <c r="BAO50" s="85"/>
      <c r="BAP50" s="85"/>
      <c r="BAQ50" s="85"/>
      <c r="BAR50" s="85"/>
      <c r="BAS50" s="85"/>
      <c r="BAT50" s="85"/>
      <c r="BAU50" s="85"/>
      <c r="BAV50" s="85"/>
      <c r="BAW50" s="85"/>
      <c r="BAX50" s="85"/>
      <c r="BAY50" s="85"/>
      <c r="BAZ50" s="85"/>
      <c r="BBA50" s="85"/>
      <c r="BBB50" s="85"/>
      <c r="BBC50" s="85"/>
      <c r="BBD50" s="85"/>
      <c r="BBE50" s="85"/>
      <c r="BBF50" s="85"/>
      <c r="BBG50" s="85"/>
      <c r="BBH50" s="85"/>
      <c r="BBI50" s="85"/>
      <c r="BBJ50" s="85"/>
      <c r="BBK50" s="85"/>
      <c r="BBL50" s="85"/>
      <c r="BBM50" s="85"/>
      <c r="BBN50" s="85"/>
      <c r="BBO50" s="85"/>
      <c r="BBP50" s="85"/>
      <c r="BBQ50" s="85"/>
      <c r="BBR50" s="85"/>
      <c r="BBS50" s="85"/>
      <c r="BBT50" s="85"/>
      <c r="BBU50" s="85"/>
      <c r="BBV50" s="85"/>
      <c r="BBW50" s="85"/>
      <c r="BBX50" s="85"/>
      <c r="BBY50" s="85"/>
      <c r="BBZ50" s="85"/>
      <c r="BCA50" s="85"/>
      <c r="BCB50" s="85"/>
      <c r="BCC50" s="85"/>
      <c r="BCD50" s="85"/>
      <c r="BCE50" s="85"/>
      <c r="BCF50" s="85"/>
      <c r="BCG50" s="85"/>
      <c r="BCH50" s="85"/>
      <c r="BCI50" s="85"/>
      <c r="BCJ50" s="85"/>
      <c r="BCK50" s="85"/>
      <c r="BCL50" s="85"/>
      <c r="BCM50" s="85"/>
      <c r="BCN50" s="85"/>
      <c r="BCO50" s="85"/>
      <c r="BCP50" s="85"/>
      <c r="BCQ50" s="85"/>
      <c r="BCR50" s="85"/>
      <c r="BCS50" s="85"/>
      <c r="BCT50" s="85"/>
      <c r="BCU50" s="85"/>
      <c r="BCV50" s="85"/>
      <c r="BCW50" s="85"/>
      <c r="BCX50" s="85"/>
      <c r="BCY50" s="85"/>
      <c r="BCZ50" s="85"/>
      <c r="BDA50" s="85"/>
      <c r="BDB50" s="85"/>
      <c r="BDC50" s="85"/>
      <c r="BDD50" s="85"/>
      <c r="BDE50" s="85"/>
      <c r="BDF50" s="85"/>
      <c r="BDG50" s="85"/>
      <c r="BDH50" s="85"/>
      <c r="BDI50" s="85"/>
      <c r="BDJ50" s="85"/>
      <c r="BDK50" s="85"/>
      <c r="BDL50" s="85"/>
      <c r="BDM50" s="85"/>
      <c r="BDN50" s="85"/>
      <c r="BDO50" s="85"/>
      <c r="BDP50" s="85"/>
      <c r="BDQ50" s="85"/>
      <c r="BDR50" s="85"/>
      <c r="BDS50" s="85"/>
      <c r="BDT50" s="85"/>
      <c r="BDU50" s="85"/>
      <c r="BDV50" s="85"/>
      <c r="BDW50" s="85"/>
      <c r="BDX50" s="85"/>
      <c r="BDY50" s="85"/>
      <c r="BDZ50" s="85"/>
      <c r="BEA50" s="85"/>
      <c r="BEB50" s="85"/>
      <c r="BEC50" s="85"/>
      <c r="BED50" s="85"/>
      <c r="BEE50" s="85"/>
      <c r="BEF50" s="85"/>
      <c r="BEG50" s="85"/>
      <c r="BEH50" s="85"/>
      <c r="BEI50" s="85"/>
      <c r="BEJ50" s="85"/>
      <c r="BEK50" s="85"/>
      <c r="BEL50" s="85"/>
      <c r="BEM50" s="85"/>
      <c r="BEN50" s="85"/>
      <c r="BEO50" s="85"/>
      <c r="BEP50" s="85"/>
      <c r="BEQ50" s="85"/>
      <c r="BER50" s="85"/>
      <c r="BES50" s="85"/>
      <c r="BET50" s="85"/>
      <c r="BEU50" s="85"/>
      <c r="BEV50" s="85"/>
      <c r="BEW50" s="85"/>
      <c r="BEX50" s="85"/>
      <c r="BEY50" s="85"/>
      <c r="BEZ50" s="85"/>
      <c r="BFA50" s="85"/>
      <c r="BFB50" s="85"/>
      <c r="BFC50" s="85"/>
      <c r="BFD50" s="85"/>
      <c r="BFE50" s="85"/>
      <c r="BFF50" s="85"/>
      <c r="BFG50" s="85"/>
      <c r="BFH50" s="85"/>
      <c r="BFI50" s="85"/>
      <c r="BFJ50" s="85"/>
      <c r="BFK50" s="85"/>
      <c r="BFL50" s="85"/>
      <c r="BFM50" s="85"/>
      <c r="BFN50" s="85"/>
      <c r="BFO50" s="85"/>
      <c r="BFP50" s="85"/>
      <c r="BFQ50" s="85"/>
      <c r="BFR50" s="85"/>
      <c r="BFS50" s="85"/>
      <c r="BFT50" s="85"/>
      <c r="BFU50" s="85"/>
      <c r="BFV50" s="85"/>
      <c r="BFW50" s="85"/>
      <c r="BFX50" s="85"/>
      <c r="BFY50" s="85"/>
      <c r="BFZ50" s="85"/>
      <c r="BGA50" s="85"/>
      <c r="BGB50" s="85"/>
      <c r="BGC50" s="85"/>
      <c r="BGD50" s="85"/>
      <c r="BGE50" s="85"/>
      <c r="BGF50" s="85"/>
      <c r="BGG50" s="85"/>
      <c r="BGH50" s="85"/>
      <c r="BGI50" s="85"/>
      <c r="BGJ50" s="85"/>
      <c r="BGK50" s="85"/>
      <c r="BGL50" s="85"/>
      <c r="BGM50" s="85"/>
      <c r="BGN50" s="85"/>
      <c r="BGO50" s="85"/>
      <c r="BGP50" s="85"/>
      <c r="BGQ50" s="85"/>
      <c r="BGR50" s="85"/>
      <c r="BGS50" s="85"/>
      <c r="BGT50" s="85"/>
      <c r="BGU50" s="85"/>
      <c r="BGV50" s="85"/>
      <c r="BGW50" s="85"/>
      <c r="BGX50" s="85"/>
      <c r="BGY50" s="85"/>
      <c r="BGZ50" s="85"/>
      <c r="BHA50" s="85"/>
      <c r="BHB50" s="85"/>
      <c r="BHC50" s="85"/>
      <c r="BHD50" s="85"/>
      <c r="BHE50" s="85"/>
      <c r="BHF50" s="85"/>
      <c r="BHG50" s="85"/>
      <c r="BHH50" s="85"/>
      <c r="BHI50" s="85"/>
      <c r="BHJ50" s="85"/>
      <c r="BHK50" s="85"/>
      <c r="BHL50" s="85"/>
      <c r="BHM50" s="85"/>
      <c r="BHN50" s="85"/>
      <c r="BHO50" s="85"/>
      <c r="BHP50" s="85"/>
      <c r="BHQ50" s="85"/>
      <c r="BHR50" s="85"/>
      <c r="BHS50" s="85"/>
      <c r="BHT50" s="85"/>
      <c r="BHU50" s="85"/>
      <c r="BHV50" s="85"/>
      <c r="BHW50" s="85"/>
      <c r="BHX50" s="85"/>
      <c r="BHY50" s="85"/>
      <c r="BHZ50" s="85"/>
      <c r="BIA50" s="85"/>
      <c r="BIB50" s="85"/>
      <c r="BIC50" s="85"/>
      <c r="BID50" s="85"/>
      <c r="BIE50" s="85"/>
      <c r="BIF50" s="85"/>
      <c r="BIG50" s="85"/>
      <c r="BIH50" s="85"/>
      <c r="BII50" s="85"/>
      <c r="BIJ50" s="85"/>
      <c r="BIK50" s="85"/>
      <c r="BIL50" s="85"/>
      <c r="BIM50" s="85"/>
      <c r="BIN50" s="85"/>
      <c r="BIO50" s="85"/>
      <c r="BIP50" s="85"/>
      <c r="BIQ50" s="85"/>
      <c r="BIR50" s="85"/>
      <c r="BIS50" s="85"/>
      <c r="BIT50" s="85"/>
      <c r="BIU50" s="85"/>
      <c r="BIV50" s="85"/>
      <c r="BIW50" s="85"/>
      <c r="BIX50" s="85"/>
      <c r="BIY50" s="85"/>
      <c r="BIZ50" s="85"/>
      <c r="BJA50" s="85"/>
      <c r="BJB50" s="85"/>
      <c r="BJC50" s="85"/>
      <c r="BJD50" s="85"/>
      <c r="BJE50" s="85"/>
      <c r="BJF50" s="85"/>
      <c r="BJG50" s="85"/>
      <c r="BJH50" s="85"/>
      <c r="BJI50" s="85"/>
      <c r="BJJ50" s="85"/>
      <c r="BJK50" s="85"/>
      <c r="BJL50" s="85"/>
      <c r="BJM50" s="85"/>
      <c r="BJN50" s="85"/>
      <c r="BJO50" s="85"/>
      <c r="BJP50" s="85"/>
      <c r="BJQ50" s="85"/>
      <c r="BJR50" s="85"/>
      <c r="BJS50" s="85"/>
      <c r="BJT50" s="85"/>
      <c r="BJU50" s="85"/>
      <c r="BJV50" s="85"/>
      <c r="BJW50" s="85"/>
      <c r="BJX50" s="85"/>
      <c r="BJY50" s="85"/>
      <c r="BJZ50" s="85"/>
      <c r="BKA50" s="85"/>
      <c r="BKB50" s="85"/>
      <c r="BKC50" s="85"/>
      <c r="BKD50" s="85"/>
      <c r="BKE50" s="85"/>
      <c r="BKF50" s="85"/>
      <c r="BKG50" s="85"/>
      <c r="BKH50" s="85"/>
      <c r="BKI50" s="85"/>
      <c r="BKJ50" s="85"/>
      <c r="BKK50" s="85"/>
      <c r="BKL50" s="85"/>
      <c r="BKM50" s="85"/>
      <c r="BKN50" s="85"/>
      <c r="BKO50" s="85"/>
      <c r="BKP50" s="85"/>
      <c r="BKQ50" s="85"/>
      <c r="BKR50" s="85"/>
      <c r="BKS50" s="85"/>
      <c r="BKT50" s="85"/>
      <c r="BKU50" s="85"/>
      <c r="BKV50" s="85"/>
      <c r="BKW50" s="85"/>
      <c r="BKX50" s="85"/>
      <c r="BKY50" s="85"/>
      <c r="BKZ50" s="85"/>
      <c r="BLA50" s="85"/>
      <c r="BLB50" s="85"/>
      <c r="BLC50" s="85"/>
      <c r="BLD50" s="85"/>
      <c r="BLE50" s="85"/>
      <c r="BLF50" s="85"/>
      <c r="BLG50" s="85"/>
      <c r="BLH50" s="85"/>
      <c r="BLI50" s="85"/>
      <c r="BLJ50" s="85"/>
      <c r="BLK50" s="85"/>
      <c r="BLL50" s="85"/>
      <c r="BLM50" s="85"/>
      <c r="BLN50" s="85"/>
      <c r="BLO50" s="85"/>
      <c r="BLP50" s="85"/>
      <c r="BLQ50" s="85"/>
      <c r="BLR50" s="85"/>
      <c r="BLS50" s="85"/>
      <c r="BLT50" s="85"/>
      <c r="BLU50" s="85"/>
      <c r="BLV50" s="85"/>
      <c r="BLW50" s="85"/>
      <c r="BLX50" s="85"/>
      <c r="BLY50" s="85"/>
      <c r="BLZ50" s="85"/>
      <c r="BMA50" s="85"/>
      <c r="BMB50" s="85"/>
      <c r="BMC50" s="85"/>
      <c r="BMD50" s="85"/>
      <c r="BME50" s="85"/>
      <c r="BMF50" s="85"/>
      <c r="BMG50" s="85"/>
      <c r="BMH50" s="85"/>
      <c r="BMI50" s="85"/>
      <c r="BMJ50" s="85"/>
      <c r="BMK50" s="85"/>
      <c r="BML50" s="85"/>
      <c r="BMM50" s="85"/>
      <c r="BMN50" s="85"/>
      <c r="BMO50" s="85"/>
      <c r="BMP50" s="85"/>
      <c r="BMQ50" s="85"/>
      <c r="BMR50" s="85"/>
      <c r="BMS50" s="85"/>
      <c r="BMT50" s="85"/>
      <c r="BMU50" s="85"/>
      <c r="BMV50" s="85"/>
      <c r="BMW50" s="85"/>
      <c r="BMX50" s="85"/>
      <c r="BMY50" s="85"/>
      <c r="BMZ50" s="85"/>
      <c r="BNA50" s="85"/>
      <c r="BNB50" s="85"/>
      <c r="BNC50" s="85"/>
      <c r="BND50" s="85"/>
      <c r="BNE50" s="85"/>
      <c r="BNF50" s="85"/>
      <c r="BNG50" s="85"/>
      <c r="BNH50" s="85"/>
      <c r="BNI50" s="85"/>
      <c r="BNJ50" s="85"/>
      <c r="BNK50" s="85"/>
      <c r="BNL50" s="85"/>
      <c r="BNM50" s="85"/>
      <c r="BNN50" s="85"/>
      <c r="BNO50" s="85"/>
      <c r="BNP50" s="85"/>
      <c r="BNQ50" s="85"/>
      <c r="BNR50" s="85"/>
      <c r="BNS50" s="85"/>
      <c r="BNT50" s="85"/>
      <c r="BNU50" s="85"/>
      <c r="BNV50" s="85"/>
      <c r="BNW50" s="85"/>
      <c r="BNX50" s="85"/>
      <c r="BNY50" s="85"/>
      <c r="BNZ50" s="85"/>
      <c r="BOA50" s="85"/>
      <c r="BOB50" s="85"/>
      <c r="BOC50" s="85"/>
      <c r="BOD50" s="85"/>
      <c r="BOE50" s="85"/>
      <c r="BOF50" s="85"/>
      <c r="BOG50" s="85"/>
      <c r="BOH50" s="85"/>
      <c r="BOI50" s="85"/>
      <c r="BOJ50" s="85"/>
      <c r="BOK50" s="85"/>
      <c r="BOL50" s="85"/>
      <c r="BOM50" s="85"/>
      <c r="BON50" s="85"/>
      <c r="BOO50" s="85"/>
      <c r="BOP50" s="85"/>
      <c r="BOQ50" s="85"/>
      <c r="BOR50" s="85"/>
      <c r="BOS50" s="85"/>
      <c r="BOT50" s="85"/>
      <c r="BOU50" s="85"/>
      <c r="BOV50" s="85"/>
      <c r="BOW50" s="85"/>
      <c r="BOX50" s="85"/>
      <c r="BOY50" s="85"/>
      <c r="BOZ50" s="85"/>
      <c r="BPA50" s="85"/>
      <c r="BPB50" s="85"/>
      <c r="BPC50" s="85"/>
      <c r="BPD50" s="85"/>
      <c r="BPE50" s="85"/>
      <c r="BPF50" s="85"/>
      <c r="BPG50" s="85"/>
      <c r="BPH50" s="85"/>
      <c r="BPI50" s="85"/>
      <c r="BPJ50" s="85"/>
      <c r="BPK50" s="85"/>
      <c r="BPL50" s="85"/>
      <c r="BPM50" s="85"/>
      <c r="BPN50" s="85"/>
      <c r="BPO50" s="85"/>
      <c r="BPP50" s="85"/>
      <c r="BPQ50" s="85"/>
      <c r="BPR50" s="85"/>
      <c r="BPS50" s="85"/>
      <c r="BPT50" s="85"/>
      <c r="BPU50" s="85"/>
      <c r="BPV50" s="85"/>
      <c r="BPW50" s="85"/>
      <c r="BPX50" s="85"/>
      <c r="BPY50" s="85"/>
      <c r="BPZ50" s="85"/>
      <c r="BQA50" s="85"/>
      <c r="BQB50" s="85"/>
      <c r="BQC50" s="85"/>
      <c r="BQD50" s="85"/>
      <c r="BQE50" s="85"/>
      <c r="BQF50" s="85"/>
      <c r="BQG50" s="85"/>
      <c r="BQH50" s="85"/>
      <c r="BQI50" s="85"/>
      <c r="BQJ50" s="85"/>
      <c r="BQK50" s="85"/>
      <c r="BQL50" s="85"/>
      <c r="BQM50" s="85"/>
      <c r="BQN50" s="85"/>
      <c r="BQO50" s="85"/>
      <c r="BQP50" s="85"/>
      <c r="BQQ50" s="85"/>
      <c r="BQR50" s="85"/>
      <c r="BQS50" s="85"/>
      <c r="BQT50" s="85"/>
      <c r="BQU50" s="85"/>
      <c r="BQV50" s="85"/>
      <c r="BQW50" s="85"/>
      <c r="BQX50" s="85"/>
      <c r="BQY50" s="85"/>
      <c r="BQZ50" s="85"/>
      <c r="BRA50" s="85"/>
      <c r="BRB50" s="85"/>
      <c r="BRC50" s="85"/>
      <c r="BRD50" s="85"/>
      <c r="BRE50" s="85"/>
      <c r="BRF50" s="85"/>
      <c r="BRG50" s="85"/>
      <c r="BRH50" s="85"/>
      <c r="BRI50" s="85"/>
      <c r="BRJ50" s="85"/>
      <c r="BRK50" s="85"/>
      <c r="BRL50" s="85"/>
      <c r="BRM50" s="85"/>
      <c r="BRN50" s="85"/>
      <c r="BRO50" s="85"/>
      <c r="BRP50" s="85"/>
      <c r="BRQ50" s="85"/>
      <c r="BRR50" s="85"/>
      <c r="BRS50" s="85"/>
      <c r="BRT50" s="85"/>
      <c r="BRU50" s="85"/>
      <c r="BRV50" s="85"/>
      <c r="BRW50" s="85"/>
      <c r="BRX50" s="85"/>
      <c r="BRY50" s="85"/>
      <c r="BRZ50" s="85"/>
      <c r="BSA50" s="85"/>
      <c r="BSB50" s="85"/>
      <c r="BSC50" s="85"/>
      <c r="BSD50" s="85"/>
      <c r="BSE50" s="85"/>
      <c r="BSF50" s="85"/>
      <c r="BSG50" s="85"/>
      <c r="BSH50" s="85"/>
      <c r="BSI50" s="85"/>
      <c r="BSJ50" s="85"/>
      <c r="BSK50" s="85"/>
      <c r="BSL50" s="85"/>
      <c r="BSM50" s="85"/>
      <c r="BSN50" s="85"/>
      <c r="BSO50" s="85"/>
      <c r="BSP50" s="85"/>
      <c r="BSQ50" s="85"/>
      <c r="BSR50" s="85"/>
      <c r="BSS50" s="85"/>
      <c r="BST50" s="85"/>
      <c r="BSU50" s="85"/>
      <c r="BSV50" s="85"/>
      <c r="BSW50" s="85"/>
      <c r="BSX50" s="85"/>
      <c r="BSY50" s="85"/>
      <c r="BSZ50" s="85"/>
      <c r="BTA50" s="85"/>
      <c r="BTB50" s="85"/>
      <c r="BTC50" s="85"/>
      <c r="BTD50" s="85"/>
      <c r="BTE50" s="85"/>
      <c r="BTF50" s="85"/>
      <c r="BTG50" s="85"/>
      <c r="BTH50" s="85"/>
      <c r="BTI50" s="85"/>
      <c r="BTJ50" s="85"/>
      <c r="BTK50" s="85"/>
      <c r="BTL50" s="85"/>
      <c r="BTM50" s="85"/>
      <c r="BTN50" s="85"/>
      <c r="BTO50" s="85"/>
      <c r="BTP50" s="85"/>
      <c r="BTQ50" s="85"/>
      <c r="BTR50" s="85"/>
      <c r="BTS50" s="85"/>
      <c r="BTT50" s="85"/>
      <c r="BTU50" s="85"/>
      <c r="BTV50" s="85"/>
      <c r="BTW50" s="85"/>
      <c r="BTX50" s="85"/>
      <c r="BTY50" s="85"/>
      <c r="BTZ50" s="85"/>
      <c r="BUA50" s="85"/>
      <c r="BUB50" s="85"/>
      <c r="BUC50" s="85"/>
      <c r="BUD50" s="85"/>
      <c r="BUE50" s="85"/>
      <c r="BUF50" s="85"/>
      <c r="BUG50" s="85"/>
      <c r="BUH50" s="85"/>
      <c r="BUI50" s="85"/>
      <c r="BUJ50" s="85"/>
      <c r="BUK50" s="85"/>
      <c r="BUL50" s="85"/>
      <c r="BUM50" s="85"/>
      <c r="BUN50" s="85"/>
      <c r="BUO50" s="85"/>
      <c r="BUP50" s="85"/>
      <c r="BUQ50" s="85"/>
      <c r="BUR50" s="85"/>
      <c r="BUS50" s="85"/>
      <c r="BUT50" s="85"/>
      <c r="BUU50" s="85"/>
      <c r="BUV50" s="85"/>
      <c r="BUW50" s="85"/>
      <c r="BUX50" s="85"/>
      <c r="BUY50" s="85"/>
      <c r="BUZ50" s="85"/>
      <c r="BVA50" s="85"/>
      <c r="BVB50" s="85"/>
      <c r="BVC50" s="85"/>
      <c r="BVD50" s="85"/>
      <c r="BVE50" s="85"/>
      <c r="BVF50" s="85"/>
      <c r="BVG50" s="85"/>
      <c r="BVH50" s="85"/>
      <c r="BVI50" s="85"/>
      <c r="BVJ50" s="85"/>
      <c r="BVK50" s="85"/>
      <c r="BVL50" s="85"/>
      <c r="BVM50" s="85"/>
      <c r="BVN50" s="85"/>
      <c r="BVO50" s="85"/>
      <c r="BVP50" s="85"/>
      <c r="BVQ50" s="85"/>
      <c r="BVR50" s="85"/>
      <c r="BVS50" s="85"/>
      <c r="BVT50" s="85"/>
      <c r="BVU50" s="85"/>
      <c r="BVV50" s="85"/>
      <c r="BVW50" s="85"/>
      <c r="BVX50" s="85"/>
      <c r="BVY50" s="85"/>
      <c r="BVZ50" s="85"/>
      <c r="BWA50" s="85"/>
      <c r="BWB50" s="85"/>
      <c r="BWC50" s="85"/>
      <c r="BWD50" s="85"/>
      <c r="BWE50" s="85"/>
      <c r="BWF50" s="85"/>
      <c r="BWG50" s="85"/>
      <c r="BWH50" s="85"/>
      <c r="BWI50" s="85"/>
      <c r="BWJ50" s="85"/>
      <c r="BWK50" s="85"/>
      <c r="BWL50" s="85"/>
      <c r="BWM50" s="85"/>
      <c r="BWN50" s="85"/>
      <c r="BWO50" s="85"/>
      <c r="BWP50" s="85"/>
      <c r="BWQ50" s="85"/>
      <c r="BWR50" s="85"/>
      <c r="BWS50" s="85"/>
      <c r="BWT50" s="85"/>
      <c r="BWU50" s="85"/>
      <c r="BWV50" s="85"/>
      <c r="BWW50" s="85"/>
      <c r="BWX50" s="85"/>
      <c r="BWY50" s="85"/>
      <c r="BWZ50" s="85"/>
      <c r="BXA50" s="85"/>
      <c r="BXB50" s="85"/>
      <c r="BXC50" s="85"/>
      <c r="BXD50" s="85"/>
      <c r="BXE50" s="85"/>
      <c r="BXF50" s="85"/>
      <c r="BXG50" s="85"/>
      <c r="BXH50" s="85"/>
      <c r="BXI50" s="85"/>
      <c r="BXJ50" s="85"/>
      <c r="BXK50" s="85"/>
      <c r="BXL50" s="85"/>
      <c r="BXM50" s="85"/>
      <c r="BXN50" s="85"/>
      <c r="BXO50" s="85"/>
      <c r="BXP50" s="85"/>
      <c r="BXQ50" s="85"/>
      <c r="BXR50" s="85"/>
      <c r="BXS50" s="85"/>
      <c r="BXT50" s="85"/>
      <c r="BXU50" s="85"/>
      <c r="BXV50" s="85"/>
      <c r="BXW50" s="85"/>
      <c r="BXX50" s="85"/>
      <c r="BXY50" s="85"/>
      <c r="BXZ50" s="85"/>
      <c r="BYA50" s="85"/>
      <c r="BYB50" s="85"/>
      <c r="BYC50" s="85"/>
      <c r="BYD50" s="85"/>
      <c r="BYE50" s="85"/>
      <c r="BYF50" s="85"/>
      <c r="BYG50" s="85"/>
      <c r="BYH50" s="85"/>
      <c r="BYI50" s="85"/>
      <c r="BYJ50" s="85"/>
      <c r="BYK50" s="85"/>
      <c r="BYL50" s="85"/>
      <c r="BYM50" s="85"/>
      <c r="BYN50" s="85"/>
      <c r="BYO50" s="85"/>
      <c r="BYP50" s="85"/>
      <c r="BYQ50" s="85"/>
      <c r="BYR50" s="85"/>
      <c r="BYS50" s="85"/>
      <c r="BYT50" s="85"/>
      <c r="BYU50" s="85"/>
      <c r="BYV50" s="85"/>
      <c r="BYW50" s="85"/>
      <c r="BYX50" s="85"/>
      <c r="BYY50" s="85"/>
      <c r="BYZ50" s="85"/>
      <c r="BZA50" s="85"/>
      <c r="BZB50" s="85"/>
      <c r="BZC50" s="85"/>
      <c r="BZD50" s="85"/>
      <c r="BZE50" s="85"/>
      <c r="BZF50" s="85"/>
      <c r="BZG50" s="85"/>
      <c r="BZH50" s="85"/>
      <c r="BZI50" s="85"/>
      <c r="BZJ50" s="85"/>
      <c r="BZK50" s="85"/>
      <c r="BZL50" s="85"/>
      <c r="BZM50" s="85"/>
      <c r="BZN50" s="85"/>
      <c r="BZO50" s="85"/>
      <c r="BZP50" s="85"/>
      <c r="BZQ50" s="85"/>
      <c r="BZR50" s="85"/>
      <c r="BZS50" s="85"/>
      <c r="BZT50" s="85"/>
      <c r="BZU50" s="85"/>
      <c r="BZV50" s="85"/>
      <c r="BZW50" s="85"/>
      <c r="BZX50" s="85"/>
      <c r="BZY50" s="85"/>
      <c r="BZZ50" s="85"/>
      <c r="CAA50" s="85"/>
      <c r="CAB50" s="85"/>
      <c r="CAC50" s="85"/>
      <c r="CAD50" s="85"/>
      <c r="CAE50" s="85"/>
      <c r="CAF50" s="85"/>
      <c r="CAG50" s="85"/>
      <c r="CAH50" s="85"/>
      <c r="CAI50" s="85"/>
      <c r="CAJ50" s="85"/>
      <c r="CAK50" s="85"/>
      <c r="CAL50" s="85"/>
      <c r="CAM50" s="85"/>
      <c r="CAN50" s="85"/>
      <c r="CAO50" s="85"/>
      <c r="CAP50" s="85"/>
      <c r="CAQ50" s="85"/>
      <c r="CAR50" s="85"/>
      <c r="CAS50" s="85"/>
      <c r="CAT50" s="85"/>
      <c r="CAU50" s="85"/>
      <c r="CAV50" s="85"/>
      <c r="CAW50" s="85"/>
      <c r="CAX50" s="85"/>
      <c r="CAY50" s="85"/>
      <c r="CAZ50" s="85"/>
      <c r="CBA50" s="85"/>
      <c r="CBB50" s="85"/>
      <c r="CBC50" s="85"/>
      <c r="CBD50" s="85"/>
      <c r="CBE50" s="85"/>
      <c r="CBF50" s="85"/>
      <c r="CBG50" s="85"/>
      <c r="CBH50" s="85"/>
      <c r="CBI50" s="85"/>
      <c r="CBJ50" s="85"/>
      <c r="CBK50" s="85"/>
      <c r="CBL50" s="85"/>
      <c r="CBM50" s="85"/>
      <c r="CBN50" s="85"/>
      <c r="CBO50" s="85"/>
      <c r="CBP50" s="85"/>
      <c r="CBQ50" s="85"/>
      <c r="CBR50" s="85"/>
      <c r="CBS50" s="85"/>
      <c r="CBT50" s="85"/>
      <c r="CBU50" s="85"/>
      <c r="CBV50" s="85"/>
      <c r="CBW50" s="85"/>
      <c r="CBX50" s="85"/>
      <c r="CBY50" s="85"/>
      <c r="CBZ50" s="85"/>
      <c r="CCA50" s="85"/>
      <c r="CCB50" s="85"/>
      <c r="CCC50" s="85"/>
      <c r="CCD50" s="85"/>
      <c r="CCE50" s="85"/>
      <c r="CCF50" s="85"/>
      <c r="CCG50" s="85"/>
      <c r="CCH50" s="85"/>
      <c r="CCI50" s="85"/>
      <c r="CCJ50" s="85"/>
      <c r="CCK50" s="85"/>
      <c r="CCL50" s="85"/>
      <c r="CCM50" s="85"/>
      <c r="CCN50" s="85"/>
      <c r="CCO50" s="85"/>
      <c r="CCP50" s="85"/>
      <c r="CCQ50" s="85"/>
      <c r="CCR50" s="85"/>
      <c r="CCS50" s="85"/>
      <c r="CCT50" s="85"/>
      <c r="CCU50" s="85"/>
      <c r="CCV50" s="85"/>
      <c r="CCW50" s="85"/>
      <c r="CCX50" s="85"/>
      <c r="CCY50" s="85"/>
      <c r="CCZ50" s="85"/>
      <c r="CDA50" s="85"/>
      <c r="CDB50" s="85"/>
      <c r="CDC50" s="85"/>
      <c r="CDD50" s="85"/>
      <c r="CDE50" s="85"/>
      <c r="CDF50" s="85"/>
      <c r="CDG50" s="85"/>
      <c r="CDH50" s="85"/>
      <c r="CDI50" s="85"/>
      <c r="CDJ50" s="85"/>
      <c r="CDK50" s="85"/>
      <c r="CDL50" s="85"/>
      <c r="CDM50" s="85"/>
      <c r="CDN50" s="85"/>
      <c r="CDO50" s="85"/>
      <c r="CDP50" s="85"/>
      <c r="CDQ50" s="85"/>
      <c r="CDR50" s="85"/>
      <c r="CDS50" s="85"/>
      <c r="CDT50" s="85"/>
      <c r="CDU50" s="85"/>
      <c r="CDV50" s="85"/>
      <c r="CDW50" s="85"/>
      <c r="CDX50" s="85"/>
      <c r="CDY50" s="85"/>
      <c r="CDZ50" s="85"/>
      <c r="CEA50" s="85"/>
      <c r="CEB50" s="85"/>
      <c r="CEC50" s="85"/>
      <c r="CED50" s="85"/>
      <c r="CEE50" s="85"/>
      <c r="CEF50" s="85"/>
      <c r="CEG50" s="85"/>
      <c r="CEH50" s="85"/>
      <c r="CEI50" s="85"/>
      <c r="CEJ50" s="85"/>
      <c r="CEK50" s="85"/>
      <c r="CEL50" s="85"/>
      <c r="CEM50" s="85"/>
      <c r="CEN50" s="85"/>
      <c r="CEO50" s="85"/>
      <c r="CEP50" s="85"/>
      <c r="CEQ50" s="85"/>
      <c r="CER50" s="85"/>
      <c r="CES50" s="85"/>
      <c r="CET50" s="85"/>
      <c r="CEU50" s="85"/>
      <c r="CEV50" s="85"/>
      <c r="CEW50" s="85"/>
      <c r="CEX50" s="85"/>
      <c r="CEY50" s="85"/>
      <c r="CEZ50" s="85"/>
      <c r="CFA50" s="85"/>
      <c r="CFB50" s="85"/>
      <c r="CFC50" s="85"/>
      <c r="CFD50" s="85"/>
      <c r="CFE50" s="85"/>
      <c r="CFF50" s="85"/>
      <c r="CFG50" s="85"/>
      <c r="CFH50" s="85"/>
      <c r="CFI50" s="85"/>
      <c r="CFJ50" s="85"/>
      <c r="CFK50" s="85"/>
      <c r="CFL50" s="85"/>
      <c r="CFM50" s="85"/>
      <c r="CFN50" s="85"/>
      <c r="CFO50" s="85"/>
      <c r="CFP50" s="85"/>
      <c r="CFQ50" s="85"/>
      <c r="CFR50" s="85"/>
      <c r="CFS50" s="85"/>
      <c r="CFT50" s="85"/>
      <c r="CFU50" s="85"/>
      <c r="CFV50" s="85"/>
      <c r="CFW50" s="85"/>
      <c r="CFX50" s="85"/>
      <c r="CFY50" s="85"/>
      <c r="CFZ50" s="85"/>
      <c r="CGA50" s="85"/>
      <c r="CGB50" s="85"/>
      <c r="CGC50" s="85"/>
      <c r="CGD50" s="85"/>
      <c r="CGE50" s="85"/>
      <c r="CGF50" s="85"/>
      <c r="CGG50" s="85"/>
      <c r="CGH50" s="85"/>
      <c r="CGI50" s="85"/>
      <c r="CGJ50" s="85"/>
      <c r="CGK50" s="85"/>
      <c r="CGL50" s="85"/>
      <c r="CGM50" s="85"/>
      <c r="CGN50" s="85"/>
      <c r="CGO50" s="85"/>
      <c r="CGP50" s="85"/>
      <c r="CGQ50" s="85"/>
      <c r="CGR50" s="85"/>
      <c r="CGS50" s="85"/>
      <c r="CGT50" s="85"/>
      <c r="CGU50" s="85"/>
      <c r="CGV50" s="85"/>
      <c r="CGW50" s="85"/>
      <c r="CGX50" s="85"/>
      <c r="CGY50" s="85"/>
      <c r="CGZ50" s="85"/>
      <c r="CHA50" s="85"/>
      <c r="CHB50" s="85"/>
      <c r="CHC50" s="85"/>
      <c r="CHD50" s="85"/>
      <c r="CHE50" s="85"/>
      <c r="CHF50" s="85"/>
      <c r="CHG50" s="85"/>
      <c r="CHH50" s="85"/>
      <c r="CHI50" s="85"/>
      <c r="CHJ50" s="85"/>
      <c r="CHK50" s="85"/>
      <c r="CHL50" s="85"/>
      <c r="CHM50" s="85"/>
      <c r="CHN50" s="85"/>
      <c r="CHO50" s="85"/>
      <c r="CHP50" s="85"/>
      <c r="CHQ50" s="85"/>
      <c r="CHR50" s="85"/>
      <c r="CHS50" s="85"/>
      <c r="CHT50" s="85"/>
      <c r="CHU50" s="85"/>
      <c r="CHV50" s="85"/>
      <c r="CHW50" s="85"/>
      <c r="CHX50" s="85"/>
      <c r="CHY50" s="85"/>
      <c r="CHZ50" s="85"/>
      <c r="CIA50" s="85"/>
      <c r="CIB50" s="85"/>
      <c r="CIC50" s="85"/>
      <c r="CID50" s="85"/>
      <c r="CIE50" s="85"/>
      <c r="CIF50" s="85"/>
      <c r="CIG50" s="85"/>
      <c r="CIH50" s="85"/>
      <c r="CII50" s="85"/>
      <c r="CIJ50" s="85"/>
      <c r="CIK50" s="85"/>
      <c r="CIL50" s="85"/>
      <c r="CIM50" s="85"/>
      <c r="CIN50" s="85"/>
      <c r="CIO50" s="85"/>
      <c r="CIP50" s="85"/>
      <c r="CIQ50" s="85"/>
      <c r="CIR50" s="85"/>
      <c r="CIS50" s="85"/>
      <c r="CIT50" s="85"/>
      <c r="CIU50" s="85"/>
      <c r="CIV50" s="85"/>
      <c r="CIW50" s="85"/>
      <c r="CIX50" s="85"/>
      <c r="CIY50" s="85"/>
      <c r="CIZ50" s="85"/>
      <c r="CJA50" s="85"/>
      <c r="CJB50" s="85"/>
      <c r="CJC50" s="85"/>
      <c r="CJD50" s="85"/>
      <c r="CJE50" s="85"/>
      <c r="CJF50" s="85"/>
      <c r="CJG50" s="85"/>
      <c r="CJH50" s="85"/>
      <c r="CJI50" s="85"/>
      <c r="CJJ50" s="85"/>
      <c r="CJK50" s="85"/>
      <c r="CJL50" s="85"/>
      <c r="CJM50" s="85"/>
      <c r="CJN50" s="85"/>
      <c r="CJO50" s="85"/>
      <c r="CJP50" s="85"/>
      <c r="CJQ50" s="85"/>
      <c r="CJR50" s="85"/>
      <c r="CJS50" s="85"/>
      <c r="CJT50" s="85"/>
      <c r="CJU50" s="85"/>
      <c r="CJV50" s="85"/>
      <c r="CJW50" s="85"/>
      <c r="CJX50" s="85"/>
      <c r="CJY50" s="85"/>
      <c r="CJZ50" s="85"/>
      <c r="CKA50" s="85"/>
      <c r="CKB50" s="85"/>
      <c r="CKC50" s="85"/>
      <c r="CKD50" s="85"/>
      <c r="CKE50" s="85"/>
      <c r="CKF50" s="85"/>
      <c r="CKG50" s="85"/>
      <c r="CKH50" s="85"/>
      <c r="CKI50" s="85"/>
      <c r="CKJ50" s="85"/>
      <c r="CKK50" s="85"/>
      <c r="CKL50" s="85"/>
      <c r="CKM50" s="85"/>
      <c r="CKN50" s="85"/>
      <c r="CKO50" s="85"/>
      <c r="CKP50" s="85"/>
      <c r="CKQ50" s="85"/>
      <c r="CKR50" s="85"/>
      <c r="CKS50" s="85"/>
      <c r="CKT50" s="85"/>
      <c r="CKU50" s="85"/>
      <c r="CKV50" s="85"/>
      <c r="CKW50" s="85"/>
      <c r="CKX50" s="85"/>
      <c r="CKY50" s="85"/>
      <c r="CKZ50" s="85"/>
      <c r="CLA50" s="85"/>
      <c r="CLB50" s="85"/>
      <c r="CLC50" s="85"/>
      <c r="CLD50" s="85"/>
      <c r="CLE50" s="85"/>
      <c r="CLF50" s="85"/>
      <c r="CLG50" s="85"/>
      <c r="CLH50" s="85"/>
      <c r="CLI50" s="85"/>
      <c r="CLJ50" s="85"/>
      <c r="CLK50" s="85"/>
      <c r="CLL50" s="85"/>
      <c r="CLM50" s="85"/>
      <c r="CLN50" s="85"/>
      <c r="CLO50" s="85"/>
      <c r="CLP50" s="85"/>
      <c r="CLQ50" s="85"/>
      <c r="CLR50" s="85"/>
      <c r="CLS50" s="85"/>
      <c r="CLT50" s="85"/>
      <c r="CLU50" s="85"/>
      <c r="CLV50" s="85"/>
      <c r="CLW50" s="85"/>
      <c r="CLX50" s="85"/>
      <c r="CLY50" s="85"/>
      <c r="CLZ50" s="85"/>
      <c r="CMA50" s="85"/>
      <c r="CMB50" s="85"/>
      <c r="CMC50" s="85"/>
      <c r="CMD50" s="85"/>
      <c r="CME50" s="85"/>
      <c r="CMF50" s="85"/>
      <c r="CMG50" s="85"/>
      <c r="CMH50" s="85"/>
      <c r="CMI50" s="85"/>
      <c r="CMJ50" s="85"/>
      <c r="CMK50" s="85"/>
      <c r="CML50" s="85"/>
      <c r="CMM50" s="85"/>
      <c r="CMN50" s="85"/>
      <c r="CMO50" s="85"/>
      <c r="CMP50" s="85"/>
      <c r="CMQ50" s="85"/>
      <c r="CMR50" s="85"/>
      <c r="CMS50" s="85"/>
      <c r="CMT50" s="85"/>
      <c r="CMU50" s="85"/>
      <c r="CMV50" s="85"/>
      <c r="CMW50" s="85"/>
      <c r="CMX50" s="85"/>
      <c r="CMY50" s="85"/>
      <c r="CMZ50" s="85"/>
      <c r="CNA50" s="85"/>
      <c r="CNB50" s="85"/>
      <c r="CNC50" s="85"/>
      <c r="CND50" s="85"/>
      <c r="CNE50" s="85"/>
      <c r="CNF50" s="85"/>
      <c r="CNG50" s="85"/>
      <c r="CNH50" s="85"/>
      <c r="CNI50" s="85"/>
      <c r="CNJ50" s="85"/>
      <c r="CNK50" s="85"/>
      <c r="CNL50" s="85"/>
      <c r="CNM50" s="85"/>
      <c r="CNN50" s="85"/>
      <c r="CNO50" s="85"/>
      <c r="CNP50" s="85"/>
      <c r="CNQ50" s="85"/>
      <c r="CNR50" s="85"/>
      <c r="CNS50" s="85"/>
      <c r="CNT50" s="85"/>
      <c r="CNU50" s="85"/>
      <c r="CNV50" s="85"/>
      <c r="CNW50" s="85"/>
      <c r="CNX50" s="85"/>
      <c r="CNY50" s="85"/>
      <c r="CNZ50" s="85"/>
      <c r="COA50" s="85"/>
      <c r="COB50" s="85"/>
      <c r="COC50" s="85"/>
      <c r="COD50" s="85"/>
      <c r="COE50" s="85"/>
      <c r="COF50" s="85"/>
      <c r="COG50" s="85"/>
      <c r="COH50" s="85"/>
      <c r="COI50" s="85"/>
      <c r="COJ50" s="85"/>
      <c r="COK50" s="85"/>
      <c r="COL50" s="85"/>
      <c r="COM50" s="85"/>
      <c r="CON50" s="85"/>
      <c r="COO50" s="85"/>
      <c r="COP50" s="85"/>
      <c r="COQ50" s="85"/>
      <c r="COR50" s="85"/>
      <c r="COS50" s="85"/>
      <c r="COT50" s="85"/>
      <c r="COU50" s="85"/>
      <c r="COV50" s="85"/>
      <c r="COW50" s="85"/>
      <c r="COX50" s="85"/>
      <c r="COY50" s="85"/>
      <c r="COZ50" s="85"/>
      <c r="CPA50" s="85"/>
      <c r="CPB50" s="85"/>
      <c r="CPC50" s="85"/>
      <c r="CPD50" s="85"/>
      <c r="CPE50" s="85"/>
      <c r="CPF50" s="85"/>
      <c r="CPG50" s="85"/>
      <c r="CPH50" s="85"/>
      <c r="CPI50" s="85"/>
      <c r="CPJ50" s="85"/>
      <c r="CPK50" s="85"/>
      <c r="CPL50" s="85"/>
      <c r="CPM50" s="85"/>
      <c r="CPN50" s="85"/>
      <c r="CPO50" s="85"/>
      <c r="CPP50" s="85"/>
      <c r="CPQ50" s="85"/>
      <c r="CPR50" s="85"/>
      <c r="CPS50" s="85"/>
      <c r="CPT50" s="85"/>
      <c r="CPU50" s="85"/>
      <c r="CPV50" s="85"/>
      <c r="CPW50" s="85"/>
      <c r="CPX50" s="85"/>
      <c r="CPY50" s="85"/>
      <c r="CPZ50" s="85"/>
      <c r="CQA50" s="85"/>
      <c r="CQB50" s="85"/>
      <c r="CQC50" s="85"/>
      <c r="CQD50" s="85"/>
      <c r="CQE50" s="85"/>
      <c r="CQF50" s="85"/>
      <c r="CQG50" s="85"/>
      <c r="CQH50" s="85"/>
      <c r="CQI50" s="85"/>
      <c r="CQJ50" s="85"/>
      <c r="CQK50" s="85"/>
      <c r="CQL50" s="85"/>
      <c r="CQM50" s="85"/>
      <c r="CQN50" s="85"/>
      <c r="CQO50" s="85"/>
      <c r="CQP50" s="85"/>
      <c r="CQQ50" s="85"/>
      <c r="CQR50" s="85"/>
      <c r="CQS50" s="85"/>
      <c r="CQT50" s="85"/>
      <c r="CQU50" s="85"/>
      <c r="CQV50" s="85"/>
      <c r="CQW50" s="85"/>
      <c r="CQX50" s="85"/>
      <c r="CQY50" s="85"/>
      <c r="CQZ50" s="85"/>
      <c r="CRA50" s="85"/>
      <c r="CRB50" s="85"/>
      <c r="CRC50" s="85"/>
      <c r="CRD50" s="85"/>
      <c r="CRE50" s="85"/>
      <c r="CRF50" s="85"/>
      <c r="CRG50" s="85"/>
      <c r="CRH50" s="85"/>
      <c r="CRI50" s="85"/>
      <c r="CRJ50" s="85"/>
      <c r="CRK50" s="85"/>
      <c r="CRL50" s="85"/>
      <c r="CRM50" s="85"/>
      <c r="CRN50" s="85"/>
      <c r="CRO50" s="85"/>
      <c r="CRP50" s="85"/>
      <c r="CRQ50" s="85"/>
      <c r="CRR50" s="85"/>
      <c r="CRS50" s="85"/>
      <c r="CRT50" s="85"/>
      <c r="CRU50" s="85"/>
      <c r="CRV50" s="85"/>
      <c r="CRW50" s="85"/>
      <c r="CRX50" s="85"/>
      <c r="CRY50" s="85"/>
      <c r="CRZ50" s="85"/>
      <c r="CSA50" s="85"/>
      <c r="CSB50" s="85"/>
      <c r="CSC50" s="85"/>
      <c r="CSD50" s="85"/>
      <c r="CSE50" s="85"/>
      <c r="CSF50" s="85"/>
      <c r="CSG50" s="85"/>
      <c r="CSH50" s="85"/>
      <c r="CSI50" s="85"/>
      <c r="CSJ50" s="85"/>
      <c r="CSK50" s="85"/>
      <c r="CSL50" s="85"/>
      <c r="CSM50" s="85"/>
      <c r="CSN50" s="85"/>
      <c r="CSO50" s="85"/>
      <c r="CSP50" s="85"/>
      <c r="CSQ50" s="85"/>
      <c r="CSR50" s="85"/>
      <c r="CSS50" s="85"/>
      <c r="CST50" s="85"/>
      <c r="CSU50" s="85"/>
      <c r="CSV50" s="85"/>
      <c r="CSW50" s="85"/>
      <c r="CSX50" s="85"/>
      <c r="CSY50" s="85"/>
      <c r="CSZ50" s="85"/>
      <c r="CTA50" s="85"/>
      <c r="CTB50" s="85"/>
      <c r="CTC50" s="85"/>
      <c r="CTD50" s="85"/>
      <c r="CTE50" s="85"/>
      <c r="CTF50" s="85"/>
      <c r="CTG50" s="85"/>
      <c r="CTH50" s="85"/>
      <c r="CTI50" s="85"/>
      <c r="CTJ50" s="85"/>
      <c r="CTK50" s="85"/>
      <c r="CTL50" s="85"/>
      <c r="CTM50" s="85"/>
      <c r="CTN50" s="85"/>
      <c r="CTO50" s="85"/>
      <c r="CTP50" s="85"/>
      <c r="CTQ50" s="85"/>
      <c r="CTR50" s="85"/>
      <c r="CTS50" s="85"/>
      <c r="CTT50" s="85"/>
      <c r="CTU50" s="85"/>
      <c r="CTV50" s="85"/>
      <c r="CTW50" s="85"/>
      <c r="CTX50" s="85"/>
      <c r="CTY50" s="85"/>
      <c r="CTZ50" s="85"/>
      <c r="CUA50" s="85"/>
      <c r="CUB50" s="85"/>
      <c r="CUC50" s="85"/>
      <c r="CUD50" s="85"/>
      <c r="CUE50" s="85"/>
      <c r="CUF50" s="85"/>
      <c r="CUG50" s="85"/>
      <c r="CUH50" s="85"/>
      <c r="CUI50" s="85"/>
      <c r="CUJ50" s="85"/>
      <c r="CUK50" s="85"/>
      <c r="CUL50" s="85"/>
      <c r="CUM50" s="85"/>
      <c r="CUN50" s="85"/>
      <c r="CUO50" s="85"/>
      <c r="CUP50" s="85"/>
      <c r="CUQ50" s="85"/>
      <c r="CUR50" s="85"/>
      <c r="CUS50" s="85"/>
      <c r="CUT50" s="85"/>
      <c r="CUU50" s="85"/>
      <c r="CUV50" s="85"/>
      <c r="CUW50" s="85"/>
      <c r="CUX50" s="85"/>
      <c r="CUY50" s="85"/>
      <c r="CUZ50" s="85"/>
      <c r="CVA50" s="85"/>
      <c r="CVB50" s="85"/>
      <c r="CVC50" s="85"/>
      <c r="CVD50" s="85"/>
      <c r="CVE50" s="85"/>
      <c r="CVF50" s="85"/>
      <c r="CVG50" s="85"/>
      <c r="CVH50" s="85"/>
      <c r="CVI50" s="85"/>
      <c r="CVJ50" s="85"/>
      <c r="CVK50" s="85"/>
      <c r="CVL50" s="85"/>
      <c r="CVM50" s="85"/>
      <c r="CVN50" s="85"/>
      <c r="CVO50" s="85"/>
      <c r="CVP50" s="85"/>
      <c r="CVQ50" s="85"/>
      <c r="CVR50" s="85"/>
      <c r="CVS50" s="85"/>
      <c r="CVT50" s="85"/>
      <c r="CVU50" s="85"/>
      <c r="CVV50" s="85"/>
      <c r="CVW50" s="85"/>
      <c r="CVX50" s="85"/>
      <c r="CVY50" s="85"/>
      <c r="CVZ50" s="85"/>
      <c r="CWA50" s="85"/>
      <c r="CWB50" s="85"/>
      <c r="CWC50" s="85"/>
      <c r="CWD50" s="85"/>
      <c r="CWE50" s="85"/>
      <c r="CWF50" s="85"/>
      <c r="CWG50" s="85"/>
      <c r="CWH50" s="85"/>
      <c r="CWI50" s="85"/>
      <c r="CWJ50" s="85"/>
      <c r="CWK50" s="85"/>
      <c r="CWL50" s="85"/>
      <c r="CWM50" s="85"/>
      <c r="CWN50" s="85"/>
      <c r="CWO50" s="85"/>
      <c r="CWP50" s="85"/>
      <c r="CWQ50" s="85"/>
      <c r="CWR50" s="85"/>
      <c r="CWS50" s="85"/>
      <c r="CWT50" s="85"/>
      <c r="CWU50" s="85"/>
      <c r="CWV50" s="85"/>
      <c r="CWW50" s="85"/>
      <c r="CWX50" s="85"/>
      <c r="CWY50" s="85"/>
      <c r="CWZ50" s="85"/>
      <c r="CXA50" s="85"/>
      <c r="CXB50" s="85"/>
      <c r="CXC50" s="85"/>
      <c r="CXD50" s="85"/>
      <c r="CXE50" s="85"/>
      <c r="CXF50" s="85"/>
      <c r="CXG50" s="85"/>
      <c r="CXH50" s="85"/>
      <c r="CXI50" s="85"/>
      <c r="CXJ50" s="85"/>
      <c r="CXK50" s="85"/>
      <c r="CXL50" s="85"/>
      <c r="CXM50" s="85"/>
      <c r="CXN50" s="85"/>
      <c r="CXO50" s="85"/>
      <c r="CXP50" s="85"/>
      <c r="CXQ50" s="85"/>
      <c r="CXR50" s="85"/>
      <c r="CXS50" s="85"/>
      <c r="CXT50" s="85"/>
      <c r="CXU50" s="85"/>
      <c r="CXV50" s="85"/>
      <c r="CXW50" s="85"/>
      <c r="CXX50" s="85"/>
      <c r="CXY50" s="85"/>
      <c r="CXZ50" s="85"/>
      <c r="CYA50" s="85"/>
      <c r="CYB50" s="85"/>
      <c r="CYC50" s="85"/>
      <c r="CYD50" s="85"/>
      <c r="CYE50" s="85"/>
      <c r="CYF50" s="85"/>
      <c r="CYG50" s="85"/>
      <c r="CYH50" s="85"/>
      <c r="CYI50" s="85"/>
      <c r="CYJ50" s="85"/>
      <c r="CYK50" s="85"/>
      <c r="CYL50" s="85"/>
      <c r="CYM50" s="85"/>
      <c r="CYN50" s="85"/>
      <c r="CYO50" s="85"/>
      <c r="CYP50" s="85"/>
      <c r="CYQ50" s="85"/>
      <c r="CYR50" s="85"/>
      <c r="CYS50" s="85"/>
      <c r="CYT50" s="85"/>
      <c r="CYU50" s="85"/>
      <c r="CYV50" s="85"/>
      <c r="CYW50" s="85"/>
      <c r="CYX50" s="85"/>
      <c r="CYY50" s="85"/>
      <c r="CYZ50" s="85"/>
      <c r="CZA50" s="85"/>
      <c r="CZB50" s="85"/>
      <c r="CZC50" s="85"/>
      <c r="CZD50" s="85"/>
      <c r="CZE50" s="85"/>
      <c r="CZF50" s="85"/>
      <c r="CZG50" s="85"/>
      <c r="CZH50" s="85"/>
      <c r="CZI50" s="85"/>
      <c r="CZJ50" s="85"/>
      <c r="CZK50" s="85"/>
      <c r="CZL50" s="85"/>
      <c r="CZM50" s="85"/>
      <c r="CZN50" s="85"/>
      <c r="CZO50" s="85"/>
      <c r="CZP50" s="85"/>
      <c r="CZQ50" s="85"/>
      <c r="CZR50" s="85"/>
      <c r="CZS50" s="85"/>
      <c r="CZT50" s="85"/>
      <c r="CZU50" s="85"/>
      <c r="CZV50" s="85"/>
      <c r="CZW50" s="85"/>
      <c r="CZX50" s="85"/>
      <c r="CZY50" s="85"/>
      <c r="CZZ50" s="85"/>
      <c r="DAA50" s="85"/>
      <c r="DAB50" s="85"/>
      <c r="DAC50" s="85"/>
      <c r="DAD50" s="85"/>
      <c r="DAE50" s="85"/>
      <c r="DAF50" s="85"/>
      <c r="DAG50" s="85"/>
      <c r="DAH50" s="85"/>
      <c r="DAI50" s="85"/>
      <c r="DAJ50" s="85"/>
      <c r="DAK50" s="85"/>
      <c r="DAL50" s="85"/>
      <c r="DAM50" s="85"/>
      <c r="DAN50" s="85"/>
      <c r="DAO50" s="85"/>
      <c r="DAP50" s="85"/>
      <c r="DAQ50" s="85"/>
      <c r="DAR50" s="85"/>
      <c r="DAS50" s="85"/>
      <c r="DAT50" s="85"/>
      <c r="DAU50" s="85"/>
      <c r="DAV50" s="85"/>
      <c r="DAW50" s="85"/>
      <c r="DAX50" s="85"/>
      <c r="DAY50" s="85"/>
      <c r="DAZ50" s="85"/>
      <c r="DBA50" s="85"/>
      <c r="DBB50" s="85"/>
      <c r="DBC50" s="85"/>
      <c r="DBD50" s="85"/>
      <c r="DBE50" s="85"/>
      <c r="DBF50" s="85"/>
      <c r="DBG50" s="85"/>
      <c r="DBH50" s="85"/>
      <c r="DBI50" s="85"/>
      <c r="DBJ50" s="85"/>
      <c r="DBK50" s="85"/>
      <c r="DBL50" s="85"/>
      <c r="DBM50" s="85"/>
      <c r="DBN50" s="85"/>
      <c r="DBO50" s="85"/>
      <c r="DBP50" s="85"/>
      <c r="DBQ50" s="85"/>
      <c r="DBR50" s="85"/>
      <c r="DBS50" s="85"/>
      <c r="DBT50" s="85"/>
      <c r="DBU50" s="85"/>
      <c r="DBV50" s="85"/>
      <c r="DBW50" s="85"/>
      <c r="DBX50" s="85"/>
      <c r="DBY50" s="85"/>
      <c r="DBZ50" s="85"/>
      <c r="DCA50" s="85"/>
      <c r="DCB50" s="85"/>
      <c r="DCC50" s="85"/>
      <c r="DCD50" s="85"/>
      <c r="DCE50" s="85"/>
      <c r="DCF50" s="85"/>
      <c r="DCG50" s="85"/>
      <c r="DCH50" s="85"/>
      <c r="DCI50" s="85"/>
      <c r="DCJ50" s="85"/>
      <c r="DCK50" s="85"/>
      <c r="DCL50" s="85"/>
      <c r="DCM50" s="85"/>
      <c r="DCN50" s="85"/>
      <c r="DCO50" s="85"/>
      <c r="DCP50" s="85"/>
      <c r="DCQ50" s="85"/>
      <c r="DCR50" s="85"/>
      <c r="DCS50" s="85"/>
      <c r="DCT50" s="85"/>
      <c r="DCU50" s="85"/>
      <c r="DCV50" s="85"/>
      <c r="DCW50" s="85"/>
      <c r="DCX50" s="85"/>
      <c r="DCY50" s="85"/>
      <c r="DCZ50" s="85"/>
      <c r="DDA50" s="85"/>
      <c r="DDB50" s="85"/>
      <c r="DDC50" s="85"/>
      <c r="DDD50" s="85"/>
      <c r="DDE50" s="85"/>
      <c r="DDF50" s="85"/>
      <c r="DDG50" s="85"/>
      <c r="DDH50" s="85"/>
      <c r="DDI50" s="85"/>
      <c r="DDJ50" s="85"/>
      <c r="DDK50" s="85"/>
      <c r="DDL50" s="85"/>
      <c r="DDM50" s="85"/>
      <c r="DDN50" s="85"/>
      <c r="DDO50" s="85"/>
      <c r="DDP50" s="85"/>
      <c r="DDQ50" s="85"/>
      <c r="DDR50" s="85"/>
      <c r="DDS50" s="85"/>
      <c r="DDT50" s="85"/>
      <c r="DDU50" s="85"/>
      <c r="DDV50" s="85"/>
      <c r="DDW50" s="85"/>
      <c r="DDX50" s="85"/>
      <c r="DDY50" s="85"/>
      <c r="DDZ50" s="85"/>
      <c r="DEA50" s="85"/>
      <c r="DEB50" s="85"/>
      <c r="DEC50" s="85"/>
      <c r="DED50" s="85"/>
      <c r="DEE50" s="85"/>
      <c r="DEF50" s="85"/>
      <c r="DEG50" s="85"/>
      <c r="DEH50" s="85"/>
      <c r="DEI50" s="85"/>
      <c r="DEJ50" s="85"/>
      <c r="DEK50" s="85"/>
      <c r="DEL50" s="85"/>
      <c r="DEM50" s="85"/>
      <c r="DEN50" s="85"/>
      <c r="DEO50" s="85"/>
      <c r="DEP50" s="85"/>
      <c r="DEQ50" s="85"/>
      <c r="DER50" s="85"/>
      <c r="DES50" s="85"/>
      <c r="DET50" s="85"/>
      <c r="DEU50" s="85"/>
      <c r="DEV50" s="85"/>
      <c r="DEW50" s="85"/>
      <c r="DEX50" s="85"/>
      <c r="DEY50" s="85"/>
      <c r="DEZ50" s="85"/>
      <c r="DFA50" s="85"/>
      <c r="DFB50" s="85"/>
      <c r="DFC50" s="85"/>
      <c r="DFD50" s="85"/>
      <c r="DFE50" s="85"/>
      <c r="DFF50" s="85"/>
      <c r="DFG50" s="85"/>
      <c r="DFH50" s="85"/>
      <c r="DFI50" s="85"/>
      <c r="DFJ50" s="85"/>
      <c r="DFK50" s="85"/>
      <c r="DFL50" s="85"/>
      <c r="DFM50" s="85"/>
      <c r="DFN50" s="85"/>
      <c r="DFO50" s="85"/>
      <c r="DFP50" s="85"/>
      <c r="DFQ50" s="85"/>
      <c r="DFR50" s="85"/>
      <c r="DFS50" s="85"/>
      <c r="DFT50" s="85"/>
      <c r="DFU50" s="85"/>
      <c r="DFV50" s="85"/>
      <c r="DFW50" s="85"/>
      <c r="DFX50" s="85"/>
      <c r="DFY50" s="85"/>
      <c r="DFZ50" s="85"/>
      <c r="DGA50" s="85"/>
      <c r="DGB50" s="85"/>
      <c r="DGC50" s="85"/>
      <c r="DGD50" s="85"/>
      <c r="DGE50" s="85"/>
      <c r="DGF50" s="85"/>
      <c r="DGG50" s="85"/>
      <c r="DGH50" s="85"/>
      <c r="DGI50" s="85"/>
      <c r="DGJ50" s="85"/>
      <c r="DGK50" s="85"/>
      <c r="DGL50" s="85"/>
      <c r="DGM50" s="85"/>
      <c r="DGN50" s="85"/>
      <c r="DGO50" s="85"/>
      <c r="DGP50" s="85"/>
      <c r="DGQ50" s="85"/>
      <c r="DGR50" s="85"/>
      <c r="DGS50" s="85"/>
      <c r="DGT50" s="85"/>
      <c r="DGU50" s="85"/>
      <c r="DGV50" s="85"/>
      <c r="DGW50" s="85"/>
      <c r="DGX50" s="85"/>
      <c r="DGY50" s="85"/>
      <c r="DGZ50" s="85"/>
      <c r="DHA50" s="85"/>
      <c r="DHB50" s="85"/>
      <c r="DHC50" s="85"/>
      <c r="DHD50" s="85"/>
      <c r="DHE50" s="85"/>
      <c r="DHF50" s="85"/>
      <c r="DHG50" s="85"/>
      <c r="DHH50" s="85"/>
      <c r="DHI50" s="85"/>
      <c r="DHJ50" s="85"/>
      <c r="DHK50" s="85"/>
      <c r="DHL50" s="85"/>
      <c r="DHM50" s="85"/>
      <c r="DHN50" s="85"/>
      <c r="DHO50" s="85"/>
      <c r="DHP50" s="85"/>
      <c r="DHQ50" s="85"/>
      <c r="DHR50" s="85"/>
      <c r="DHS50" s="85"/>
      <c r="DHT50" s="85"/>
      <c r="DHU50" s="85"/>
      <c r="DHV50" s="85"/>
      <c r="DHW50" s="85"/>
      <c r="DHX50" s="85"/>
      <c r="DHY50" s="85"/>
      <c r="DHZ50" s="85"/>
      <c r="DIA50" s="85"/>
      <c r="DIB50" s="85"/>
      <c r="DIC50" s="85"/>
      <c r="DID50" s="85"/>
      <c r="DIE50" s="85"/>
      <c r="DIF50" s="85"/>
      <c r="DIG50" s="85"/>
      <c r="DIH50" s="85"/>
      <c r="DII50" s="85"/>
      <c r="DIJ50" s="85"/>
      <c r="DIK50" s="85"/>
      <c r="DIL50" s="85"/>
      <c r="DIM50" s="85"/>
      <c r="DIN50" s="85"/>
      <c r="DIO50" s="85"/>
      <c r="DIP50" s="85"/>
      <c r="DIQ50" s="85"/>
      <c r="DIR50" s="85"/>
      <c r="DIS50" s="85"/>
      <c r="DIT50" s="85"/>
      <c r="DIU50" s="85"/>
      <c r="DIV50" s="85"/>
      <c r="DIW50" s="85"/>
      <c r="DIX50" s="85"/>
      <c r="DIY50" s="85"/>
      <c r="DIZ50" s="85"/>
      <c r="DJA50" s="85"/>
      <c r="DJB50" s="85"/>
      <c r="DJC50" s="85"/>
      <c r="DJD50" s="85"/>
      <c r="DJE50" s="85"/>
      <c r="DJF50" s="85"/>
      <c r="DJG50" s="85"/>
      <c r="DJH50" s="85"/>
      <c r="DJI50" s="85"/>
      <c r="DJJ50" s="85"/>
      <c r="DJK50" s="85"/>
      <c r="DJL50" s="85"/>
      <c r="DJM50" s="85"/>
      <c r="DJN50" s="85"/>
      <c r="DJO50" s="85"/>
      <c r="DJP50" s="85"/>
      <c r="DJQ50" s="85"/>
      <c r="DJR50" s="85"/>
      <c r="DJS50" s="85"/>
      <c r="DJT50" s="85"/>
      <c r="DJU50" s="85"/>
      <c r="DJV50" s="85"/>
      <c r="DJW50" s="85"/>
      <c r="DJX50" s="85"/>
      <c r="DJY50" s="85"/>
      <c r="DJZ50" s="85"/>
      <c r="DKA50" s="85"/>
      <c r="DKB50" s="85"/>
      <c r="DKC50" s="85"/>
      <c r="DKD50" s="85"/>
      <c r="DKE50" s="85"/>
      <c r="DKF50" s="85"/>
      <c r="DKG50" s="85"/>
      <c r="DKH50" s="85"/>
      <c r="DKI50" s="85"/>
      <c r="DKJ50" s="85"/>
      <c r="DKK50" s="85"/>
      <c r="DKL50" s="85"/>
      <c r="DKM50" s="85"/>
      <c r="DKN50" s="85"/>
      <c r="DKO50" s="85"/>
      <c r="DKP50" s="85"/>
      <c r="DKQ50" s="85"/>
      <c r="DKR50" s="85"/>
      <c r="DKS50" s="85"/>
      <c r="DKT50" s="85"/>
      <c r="DKU50" s="85"/>
      <c r="DKV50" s="85"/>
      <c r="DKW50" s="85"/>
      <c r="DKX50" s="85"/>
      <c r="DKY50" s="85"/>
      <c r="DKZ50" s="85"/>
      <c r="DLA50" s="85"/>
      <c r="DLB50" s="85"/>
      <c r="DLC50" s="85"/>
      <c r="DLD50" s="85"/>
      <c r="DLE50" s="85"/>
      <c r="DLF50" s="85"/>
      <c r="DLG50" s="85"/>
      <c r="DLH50" s="85"/>
      <c r="DLI50" s="85"/>
      <c r="DLJ50" s="85"/>
      <c r="DLK50" s="85"/>
      <c r="DLL50" s="85"/>
      <c r="DLM50" s="85"/>
      <c r="DLN50" s="85"/>
      <c r="DLO50" s="85"/>
      <c r="DLP50" s="85"/>
      <c r="DLQ50" s="85"/>
      <c r="DLR50" s="85"/>
      <c r="DLS50" s="85"/>
      <c r="DLT50" s="85"/>
      <c r="DLU50" s="85"/>
      <c r="DLV50" s="85"/>
      <c r="DLW50" s="85"/>
      <c r="DLX50" s="85"/>
      <c r="DLY50" s="85"/>
      <c r="DLZ50" s="85"/>
      <c r="DMA50" s="85"/>
      <c r="DMB50" s="85"/>
      <c r="DMC50" s="85"/>
      <c r="DMD50" s="85"/>
      <c r="DME50" s="85"/>
      <c r="DMF50" s="85"/>
      <c r="DMG50" s="85"/>
      <c r="DMH50" s="85"/>
      <c r="DMI50" s="85"/>
      <c r="DMJ50" s="85"/>
      <c r="DMK50" s="85"/>
      <c r="DML50" s="85"/>
      <c r="DMM50" s="85"/>
      <c r="DMN50" s="85"/>
      <c r="DMO50" s="85"/>
      <c r="DMP50" s="85"/>
      <c r="DMQ50" s="85"/>
      <c r="DMR50" s="85"/>
      <c r="DMS50" s="85"/>
      <c r="DMT50" s="85"/>
      <c r="DMU50" s="85"/>
      <c r="DMV50" s="85"/>
      <c r="DMW50" s="85"/>
      <c r="DMX50" s="85"/>
      <c r="DMY50" s="85"/>
      <c r="DMZ50" s="85"/>
      <c r="DNA50" s="85"/>
      <c r="DNB50" s="85"/>
      <c r="DNC50" s="85"/>
      <c r="DND50" s="85"/>
      <c r="DNE50" s="85"/>
      <c r="DNF50" s="85"/>
      <c r="DNG50" s="85"/>
      <c r="DNH50" s="85"/>
      <c r="DNI50" s="85"/>
      <c r="DNJ50" s="85"/>
      <c r="DNK50" s="85"/>
      <c r="DNL50" s="85"/>
      <c r="DNM50" s="85"/>
      <c r="DNN50" s="85"/>
      <c r="DNO50" s="85"/>
      <c r="DNP50" s="85"/>
      <c r="DNQ50" s="85"/>
      <c r="DNR50" s="85"/>
      <c r="DNS50" s="85"/>
      <c r="DNT50" s="85"/>
      <c r="DNU50" s="85"/>
      <c r="DNV50" s="85"/>
      <c r="DNW50" s="85"/>
      <c r="DNX50" s="85"/>
      <c r="DNY50" s="85"/>
      <c r="DNZ50" s="85"/>
      <c r="DOA50" s="85"/>
      <c r="DOB50" s="85"/>
      <c r="DOC50" s="85"/>
      <c r="DOD50" s="85"/>
      <c r="DOE50" s="85"/>
      <c r="DOF50" s="85"/>
      <c r="DOG50" s="85"/>
      <c r="DOH50" s="85"/>
      <c r="DOI50" s="85"/>
      <c r="DOJ50" s="85"/>
      <c r="DOK50" s="85"/>
      <c r="DOL50" s="85"/>
      <c r="DOM50" s="85"/>
      <c r="DON50" s="85"/>
      <c r="DOO50" s="85"/>
      <c r="DOP50" s="85"/>
      <c r="DOQ50" s="85"/>
      <c r="DOR50" s="85"/>
      <c r="DOS50" s="85"/>
      <c r="DOT50" s="85"/>
      <c r="DOU50" s="85"/>
      <c r="DOV50" s="85"/>
      <c r="DOW50" s="85"/>
      <c r="DOX50" s="85"/>
      <c r="DOY50" s="85"/>
      <c r="DOZ50" s="85"/>
      <c r="DPA50" s="85"/>
      <c r="DPB50" s="85"/>
      <c r="DPC50" s="85"/>
      <c r="DPD50" s="85"/>
      <c r="DPE50" s="85"/>
      <c r="DPF50" s="85"/>
      <c r="DPG50" s="85"/>
      <c r="DPH50" s="85"/>
      <c r="DPI50" s="85"/>
      <c r="DPJ50" s="85"/>
      <c r="DPK50" s="85"/>
      <c r="DPL50" s="85"/>
      <c r="DPM50" s="85"/>
      <c r="DPN50" s="85"/>
      <c r="DPO50" s="85"/>
      <c r="DPP50" s="85"/>
      <c r="DPQ50" s="85"/>
      <c r="DPR50" s="85"/>
      <c r="DPS50" s="85"/>
      <c r="DPT50" s="85"/>
      <c r="DPU50" s="85"/>
      <c r="DPV50" s="85"/>
      <c r="DPW50" s="85"/>
      <c r="DPX50" s="85"/>
      <c r="DPY50" s="85"/>
      <c r="DPZ50" s="85"/>
      <c r="DQA50" s="85"/>
      <c r="DQB50" s="85"/>
      <c r="DQC50" s="85"/>
      <c r="DQD50" s="85"/>
      <c r="DQE50" s="85"/>
      <c r="DQF50" s="85"/>
      <c r="DQG50" s="85"/>
      <c r="DQH50" s="85"/>
      <c r="DQI50" s="85"/>
      <c r="DQJ50" s="85"/>
      <c r="DQK50" s="85"/>
      <c r="DQL50" s="85"/>
      <c r="DQM50" s="85"/>
      <c r="DQN50" s="85"/>
      <c r="DQO50" s="85"/>
      <c r="DQP50" s="85"/>
      <c r="DQQ50" s="85"/>
      <c r="DQR50" s="85"/>
      <c r="DQS50" s="85"/>
      <c r="DQT50" s="85"/>
      <c r="DQU50" s="85"/>
      <c r="DQV50" s="85"/>
      <c r="DQW50" s="85"/>
      <c r="DQX50" s="85"/>
      <c r="DQY50" s="85"/>
      <c r="DQZ50" s="85"/>
      <c r="DRA50" s="85"/>
      <c r="DRB50" s="85"/>
      <c r="DRC50" s="85"/>
      <c r="DRD50" s="85"/>
      <c r="DRE50" s="85"/>
      <c r="DRF50" s="85"/>
      <c r="DRG50" s="85"/>
      <c r="DRH50" s="85"/>
      <c r="DRI50" s="85"/>
      <c r="DRJ50" s="85"/>
      <c r="DRK50" s="85"/>
      <c r="DRL50" s="85"/>
      <c r="DRM50" s="85"/>
      <c r="DRN50" s="85"/>
      <c r="DRO50" s="85"/>
      <c r="DRP50" s="85"/>
      <c r="DRQ50" s="85"/>
      <c r="DRR50" s="85"/>
      <c r="DRS50" s="85"/>
      <c r="DRT50" s="85"/>
      <c r="DRU50" s="85"/>
      <c r="DRV50" s="85"/>
      <c r="DRW50" s="85"/>
      <c r="DRX50" s="85"/>
      <c r="DRY50" s="85"/>
      <c r="DRZ50" s="85"/>
      <c r="DSA50" s="85"/>
      <c r="DSB50" s="85"/>
      <c r="DSC50" s="85"/>
      <c r="DSD50" s="85"/>
      <c r="DSE50" s="85"/>
      <c r="DSF50" s="85"/>
      <c r="DSG50" s="85"/>
      <c r="DSH50" s="85"/>
      <c r="DSI50" s="85"/>
      <c r="DSJ50" s="85"/>
      <c r="DSK50" s="85"/>
      <c r="DSL50" s="85"/>
      <c r="DSM50" s="85"/>
      <c r="DSN50" s="85"/>
      <c r="DSO50" s="85"/>
      <c r="DSP50" s="85"/>
      <c r="DSQ50" s="85"/>
      <c r="DSR50" s="85"/>
      <c r="DSS50" s="85"/>
      <c r="DST50" s="85"/>
      <c r="DSU50" s="85"/>
      <c r="DSV50" s="85"/>
      <c r="DSW50" s="85"/>
      <c r="DSX50" s="85"/>
      <c r="DSY50" s="85"/>
      <c r="DSZ50" s="85"/>
      <c r="DTA50" s="85"/>
      <c r="DTB50" s="85"/>
      <c r="DTC50" s="85"/>
      <c r="DTD50" s="85"/>
      <c r="DTE50" s="85"/>
      <c r="DTF50" s="85"/>
      <c r="DTG50" s="85"/>
      <c r="DTH50" s="85"/>
      <c r="DTI50" s="85"/>
      <c r="DTJ50" s="85"/>
      <c r="DTK50" s="85"/>
      <c r="DTL50" s="85"/>
      <c r="DTM50" s="85"/>
      <c r="DTN50" s="85"/>
      <c r="DTO50" s="85"/>
      <c r="DTP50" s="85"/>
      <c r="DTQ50" s="85"/>
      <c r="DTR50" s="85"/>
      <c r="DTS50" s="85"/>
      <c r="DTT50" s="85"/>
      <c r="DTU50" s="85"/>
      <c r="DTV50" s="85"/>
      <c r="DTW50" s="85"/>
      <c r="DTX50" s="85"/>
      <c r="DTY50" s="85"/>
      <c r="DTZ50" s="85"/>
      <c r="DUA50" s="85"/>
      <c r="DUB50" s="85"/>
      <c r="DUC50" s="85"/>
      <c r="DUD50" s="85"/>
      <c r="DUE50" s="85"/>
      <c r="DUF50" s="85"/>
      <c r="DUG50" s="85"/>
      <c r="DUH50" s="85"/>
      <c r="DUI50" s="85"/>
      <c r="DUJ50" s="85"/>
      <c r="DUK50" s="85"/>
      <c r="DUL50" s="85"/>
      <c r="DUM50" s="85"/>
      <c r="DUN50" s="85"/>
      <c r="DUO50" s="85"/>
      <c r="DUP50" s="85"/>
      <c r="DUQ50" s="85"/>
      <c r="DUR50" s="85"/>
      <c r="DUS50" s="85"/>
      <c r="DUT50" s="85"/>
      <c r="DUU50" s="85"/>
      <c r="DUV50" s="85"/>
      <c r="DUW50" s="85"/>
      <c r="DUX50" s="85"/>
      <c r="DUY50" s="85"/>
      <c r="DUZ50" s="85"/>
      <c r="DVA50" s="85"/>
      <c r="DVB50" s="85"/>
      <c r="DVC50" s="85"/>
      <c r="DVD50" s="85"/>
      <c r="DVE50" s="85"/>
      <c r="DVF50" s="85"/>
      <c r="DVG50" s="85"/>
      <c r="DVH50" s="85"/>
      <c r="DVI50" s="85"/>
      <c r="DVJ50" s="85"/>
      <c r="DVK50" s="85"/>
      <c r="DVL50" s="85"/>
      <c r="DVM50" s="85"/>
      <c r="DVN50" s="85"/>
      <c r="DVO50" s="85"/>
      <c r="DVP50" s="85"/>
      <c r="DVQ50" s="85"/>
      <c r="DVR50" s="85"/>
      <c r="DVS50" s="85"/>
      <c r="DVT50" s="85"/>
      <c r="DVU50" s="85"/>
      <c r="DVV50" s="85"/>
      <c r="DVW50" s="85"/>
      <c r="DVX50" s="85"/>
      <c r="DVY50" s="85"/>
      <c r="DVZ50" s="85"/>
      <c r="DWA50" s="85"/>
      <c r="DWB50" s="85"/>
      <c r="DWC50" s="85"/>
      <c r="DWD50" s="85"/>
      <c r="DWE50" s="85"/>
      <c r="DWF50" s="85"/>
      <c r="DWG50" s="85"/>
      <c r="DWH50" s="85"/>
      <c r="DWI50" s="85"/>
      <c r="DWJ50" s="85"/>
      <c r="DWK50" s="85"/>
      <c r="DWL50" s="85"/>
      <c r="DWM50" s="85"/>
      <c r="DWN50" s="85"/>
      <c r="DWO50" s="85"/>
      <c r="DWP50" s="85"/>
      <c r="DWQ50" s="85"/>
      <c r="DWR50" s="85"/>
      <c r="DWS50" s="85"/>
      <c r="DWT50" s="85"/>
      <c r="DWU50" s="85"/>
      <c r="DWV50" s="85"/>
      <c r="DWW50" s="85"/>
      <c r="DWX50" s="85"/>
      <c r="DWY50" s="85"/>
      <c r="DWZ50" s="85"/>
      <c r="DXA50" s="85"/>
      <c r="DXB50" s="85"/>
      <c r="DXC50" s="85"/>
      <c r="DXD50" s="85"/>
      <c r="DXE50" s="85"/>
      <c r="DXF50" s="85"/>
      <c r="DXG50" s="85"/>
      <c r="DXH50" s="85"/>
      <c r="DXI50" s="85"/>
      <c r="DXJ50" s="85"/>
      <c r="DXK50" s="85"/>
      <c r="DXL50" s="85"/>
      <c r="DXM50" s="85"/>
      <c r="DXN50" s="85"/>
      <c r="DXO50" s="85"/>
      <c r="DXP50" s="85"/>
      <c r="DXQ50" s="85"/>
      <c r="DXR50" s="85"/>
      <c r="DXS50" s="85"/>
      <c r="DXT50" s="85"/>
      <c r="DXU50" s="85"/>
      <c r="DXV50" s="85"/>
      <c r="DXW50" s="85"/>
      <c r="DXX50" s="85"/>
      <c r="DXY50" s="85"/>
      <c r="DXZ50" s="85"/>
      <c r="DYA50" s="85"/>
      <c r="DYB50" s="85"/>
      <c r="DYC50" s="85"/>
      <c r="DYD50" s="85"/>
      <c r="DYE50" s="85"/>
      <c r="DYF50" s="85"/>
      <c r="DYG50" s="85"/>
      <c r="DYH50" s="85"/>
      <c r="DYI50" s="85"/>
      <c r="DYJ50" s="85"/>
      <c r="DYK50" s="85"/>
      <c r="DYL50" s="85"/>
      <c r="DYM50" s="85"/>
      <c r="DYN50" s="85"/>
      <c r="DYO50" s="85"/>
      <c r="DYP50" s="85"/>
      <c r="DYQ50" s="85"/>
      <c r="DYR50" s="85"/>
      <c r="DYS50" s="85"/>
      <c r="DYT50" s="85"/>
      <c r="DYU50" s="85"/>
      <c r="DYV50" s="85"/>
      <c r="DYW50" s="85"/>
      <c r="DYX50" s="85"/>
      <c r="DYY50" s="85"/>
      <c r="DYZ50" s="85"/>
      <c r="DZA50" s="85"/>
      <c r="DZB50" s="85"/>
      <c r="DZC50" s="85"/>
      <c r="DZD50" s="85"/>
      <c r="DZE50" s="85"/>
      <c r="DZF50" s="85"/>
      <c r="DZG50" s="85"/>
      <c r="DZH50" s="85"/>
      <c r="DZI50" s="85"/>
      <c r="DZJ50" s="85"/>
      <c r="DZK50" s="85"/>
      <c r="DZL50" s="85"/>
      <c r="DZM50" s="85"/>
      <c r="DZN50" s="85"/>
      <c r="DZO50" s="85"/>
      <c r="DZP50" s="85"/>
      <c r="DZQ50" s="85"/>
      <c r="DZR50" s="85"/>
      <c r="DZS50" s="85"/>
      <c r="DZT50" s="85"/>
      <c r="DZU50" s="85"/>
      <c r="DZV50" s="85"/>
      <c r="DZW50" s="85"/>
      <c r="DZX50" s="85"/>
      <c r="DZY50" s="85"/>
      <c r="DZZ50" s="85"/>
      <c r="EAA50" s="85"/>
      <c r="EAB50" s="85"/>
      <c r="EAC50" s="85"/>
      <c r="EAD50" s="85"/>
      <c r="EAE50" s="85"/>
      <c r="EAF50" s="85"/>
      <c r="EAG50" s="85"/>
      <c r="EAH50" s="85"/>
      <c r="EAI50" s="85"/>
      <c r="EAJ50" s="85"/>
      <c r="EAK50" s="85"/>
      <c r="EAL50" s="85"/>
      <c r="EAM50" s="85"/>
      <c r="EAN50" s="85"/>
      <c r="EAO50" s="85"/>
      <c r="EAP50" s="85"/>
      <c r="EAQ50" s="85"/>
      <c r="EAR50" s="85"/>
      <c r="EAS50" s="85"/>
      <c r="EAT50" s="85"/>
      <c r="EAU50" s="85"/>
      <c r="EAV50" s="85"/>
      <c r="EAW50" s="85"/>
      <c r="EAX50" s="85"/>
      <c r="EAY50" s="85"/>
      <c r="EAZ50" s="85"/>
      <c r="EBA50" s="85"/>
      <c r="EBB50" s="85"/>
      <c r="EBC50" s="85"/>
      <c r="EBD50" s="85"/>
      <c r="EBE50" s="85"/>
      <c r="EBF50" s="85"/>
      <c r="EBG50" s="85"/>
      <c r="EBH50" s="85"/>
      <c r="EBI50" s="85"/>
      <c r="EBJ50" s="85"/>
      <c r="EBK50" s="85"/>
      <c r="EBL50" s="85"/>
      <c r="EBM50" s="85"/>
      <c r="EBN50" s="85"/>
      <c r="EBO50" s="85"/>
      <c r="EBP50" s="85"/>
      <c r="EBQ50" s="85"/>
      <c r="EBR50" s="85"/>
      <c r="EBS50" s="85"/>
      <c r="EBT50" s="85"/>
      <c r="EBU50" s="85"/>
      <c r="EBV50" s="85"/>
      <c r="EBW50" s="85"/>
      <c r="EBX50" s="85"/>
      <c r="EBY50" s="85"/>
      <c r="EBZ50" s="85"/>
      <c r="ECA50" s="85"/>
      <c r="ECB50" s="85"/>
      <c r="ECC50" s="85"/>
      <c r="ECD50" s="85"/>
      <c r="ECE50" s="85"/>
      <c r="ECF50" s="85"/>
      <c r="ECG50" s="85"/>
      <c r="ECH50" s="85"/>
      <c r="ECI50" s="85"/>
      <c r="ECJ50" s="85"/>
      <c r="ECK50" s="85"/>
      <c r="ECL50" s="85"/>
      <c r="ECM50" s="85"/>
      <c r="ECN50" s="85"/>
      <c r="ECO50" s="85"/>
      <c r="ECP50" s="85"/>
      <c r="ECQ50" s="85"/>
      <c r="ECR50" s="85"/>
      <c r="ECS50" s="85"/>
      <c r="ECT50" s="85"/>
      <c r="ECU50" s="85"/>
      <c r="ECV50" s="85"/>
      <c r="ECW50" s="85"/>
      <c r="ECX50" s="85"/>
      <c r="ECY50" s="85"/>
      <c r="ECZ50" s="85"/>
      <c r="EDA50" s="85"/>
      <c r="EDB50" s="85"/>
      <c r="EDC50" s="85"/>
      <c r="EDD50" s="85"/>
      <c r="EDE50" s="85"/>
      <c r="EDF50" s="85"/>
      <c r="EDG50" s="85"/>
      <c r="EDH50" s="85"/>
      <c r="EDI50" s="85"/>
      <c r="EDJ50" s="85"/>
      <c r="EDK50" s="85"/>
      <c r="EDL50" s="85"/>
      <c r="EDM50" s="85"/>
      <c r="EDN50" s="85"/>
      <c r="EDO50" s="85"/>
      <c r="EDP50" s="85"/>
      <c r="EDQ50" s="85"/>
      <c r="EDR50" s="85"/>
      <c r="EDS50" s="85"/>
      <c r="EDT50" s="85"/>
      <c r="EDU50" s="85"/>
      <c r="EDV50" s="85"/>
      <c r="EDW50" s="85"/>
      <c r="EDX50" s="85"/>
      <c r="EDY50" s="85"/>
      <c r="EDZ50" s="85"/>
      <c r="EEA50" s="85"/>
      <c r="EEB50" s="85"/>
      <c r="EEC50" s="85"/>
      <c r="EED50" s="85"/>
      <c r="EEE50" s="85"/>
      <c r="EEF50" s="85"/>
      <c r="EEG50" s="85"/>
      <c r="EEH50" s="85"/>
      <c r="EEI50" s="85"/>
      <c r="EEJ50" s="85"/>
      <c r="EEK50" s="85"/>
      <c r="EEL50" s="85"/>
      <c r="EEM50" s="85"/>
      <c r="EEN50" s="85"/>
      <c r="EEO50" s="85"/>
      <c r="EEP50" s="85"/>
      <c r="EEQ50" s="85"/>
      <c r="EER50" s="85"/>
      <c r="EES50" s="85"/>
      <c r="EET50" s="85"/>
      <c r="EEU50" s="85"/>
      <c r="EEV50" s="85"/>
      <c r="EEW50" s="85"/>
      <c r="EEX50" s="85"/>
      <c r="EEY50" s="85"/>
      <c r="EEZ50" s="85"/>
      <c r="EFA50" s="85"/>
      <c r="EFB50" s="85"/>
      <c r="EFC50" s="85"/>
      <c r="EFD50" s="85"/>
      <c r="EFE50" s="85"/>
      <c r="EFF50" s="85"/>
      <c r="EFG50" s="85"/>
      <c r="EFH50" s="85"/>
      <c r="EFI50" s="85"/>
      <c r="EFJ50" s="85"/>
      <c r="EFK50" s="85"/>
      <c r="EFL50" s="85"/>
      <c r="EFM50" s="85"/>
      <c r="EFN50" s="85"/>
      <c r="EFO50" s="85"/>
      <c r="EFP50" s="85"/>
      <c r="EFQ50" s="85"/>
      <c r="EFR50" s="85"/>
      <c r="EFS50" s="85"/>
      <c r="EFT50" s="85"/>
      <c r="EFU50" s="85"/>
      <c r="EFV50" s="85"/>
      <c r="EFW50" s="85"/>
      <c r="EFX50" s="85"/>
      <c r="EFY50" s="85"/>
      <c r="EFZ50" s="85"/>
      <c r="EGA50" s="85"/>
      <c r="EGB50" s="85"/>
      <c r="EGC50" s="85"/>
      <c r="EGD50" s="85"/>
      <c r="EGE50" s="85"/>
      <c r="EGF50" s="85"/>
      <c r="EGG50" s="85"/>
      <c r="EGH50" s="85"/>
      <c r="EGI50" s="85"/>
      <c r="EGJ50" s="85"/>
      <c r="EGK50" s="85"/>
      <c r="EGL50" s="85"/>
      <c r="EGM50" s="85"/>
      <c r="EGN50" s="85"/>
      <c r="EGO50" s="85"/>
      <c r="EGP50" s="85"/>
      <c r="EGQ50" s="85"/>
      <c r="EGR50" s="85"/>
      <c r="EGS50" s="85"/>
      <c r="EGT50" s="85"/>
      <c r="EGU50" s="85"/>
      <c r="EGV50" s="85"/>
      <c r="EGW50" s="85"/>
      <c r="EGX50" s="85"/>
      <c r="EGY50" s="85"/>
      <c r="EGZ50" s="85"/>
      <c r="EHA50" s="85"/>
      <c r="EHB50" s="85"/>
      <c r="EHC50" s="85"/>
      <c r="EHD50" s="85"/>
      <c r="EHE50" s="85"/>
      <c r="EHF50" s="85"/>
      <c r="EHG50" s="85"/>
      <c r="EHH50" s="85"/>
      <c r="EHI50" s="85"/>
      <c r="EHJ50" s="85"/>
      <c r="EHK50" s="85"/>
      <c r="EHL50" s="85"/>
      <c r="EHM50" s="85"/>
      <c r="EHN50" s="85"/>
      <c r="EHO50" s="85"/>
      <c r="EHP50" s="85"/>
      <c r="EHQ50" s="85"/>
      <c r="EHR50" s="85"/>
      <c r="EHS50" s="85"/>
      <c r="EHT50" s="85"/>
      <c r="EHU50" s="85"/>
      <c r="EHV50" s="85"/>
      <c r="EHW50" s="85"/>
      <c r="EHX50" s="85"/>
      <c r="EHY50" s="85"/>
      <c r="EHZ50" s="85"/>
      <c r="EIA50" s="85"/>
      <c r="EIB50" s="85"/>
      <c r="EIC50" s="85"/>
      <c r="EID50" s="85"/>
      <c r="EIE50" s="85"/>
      <c r="EIF50" s="85"/>
      <c r="EIG50" s="85"/>
      <c r="EIH50" s="85"/>
      <c r="EII50" s="85"/>
      <c r="EIJ50" s="85"/>
      <c r="EIK50" s="85"/>
      <c r="EIL50" s="85"/>
      <c r="EIM50" s="85"/>
      <c r="EIN50" s="85"/>
      <c r="EIO50" s="85"/>
      <c r="EIP50" s="85"/>
      <c r="EIQ50" s="85"/>
      <c r="EIR50" s="85"/>
      <c r="EIS50" s="85"/>
      <c r="EIT50" s="85"/>
      <c r="EIU50" s="85"/>
      <c r="EIV50" s="85"/>
      <c r="EIW50" s="85"/>
      <c r="EIX50" s="85"/>
      <c r="EIY50" s="85"/>
      <c r="EIZ50" s="85"/>
      <c r="EJA50" s="85"/>
      <c r="EJB50" s="85"/>
      <c r="EJC50" s="85"/>
      <c r="EJD50" s="85"/>
      <c r="EJE50" s="85"/>
      <c r="EJF50" s="85"/>
      <c r="EJG50" s="85"/>
      <c r="EJH50" s="85"/>
      <c r="EJI50" s="85"/>
      <c r="EJJ50" s="85"/>
      <c r="EJK50" s="85"/>
      <c r="EJL50" s="85"/>
      <c r="EJM50" s="85"/>
      <c r="EJN50" s="85"/>
      <c r="EJO50" s="85"/>
      <c r="EJP50" s="85"/>
      <c r="EJQ50" s="85"/>
      <c r="EJR50" s="85"/>
      <c r="EJS50" s="85"/>
      <c r="EJT50" s="85"/>
      <c r="EJU50" s="85"/>
      <c r="EJV50" s="85"/>
      <c r="EJW50" s="85"/>
      <c r="EJX50" s="85"/>
      <c r="EJY50" s="85"/>
      <c r="EJZ50" s="85"/>
      <c r="EKA50" s="85"/>
      <c r="EKB50" s="85"/>
      <c r="EKC50" s="85"/>
      <c r="EKD50" s="85"/>
      <c r="EKE50" s="85"/>
      <c r="EKF50" s="85"/>
      <c r="EKG50" s="85"/>
      <c r="EKH50" s="85"/>
      <c r="EKI50" s="85"/>
      <c r="EKJ50" s="85"/>
      <c r="EKK50" s="85"/>
      <c r="EKL50" s="85"/>
      <c r="EKM50" s="85"/>
      <c r="EKN50" s="85"/>
      <c r="EKO50" s="85"/>
      <c r="EKP50" s="85"/>
      <c r="EKQ50" s="85"/>
      <c r="EKR50" s="85"/>
      <c r="EKS50" s="85"/>
      <c r="EKT50" s="85"/>
      <c r="EKU50" s="85"/>
      <c r="EKV50" s="85"/>
      <c r="EKW50" s="85"/>
      <c r="EKX50" s="85"/>
      <c r="EKY50" s="85"/>
      <c r="EKZ50" s="85"/>
      <c r="ELA50" s="85"/>
      <c r="ELB50" s="85"/>
      <c r="ELC50" s="85"/>
      <c r="ELD50" s="85"/>
      <c r="ELE50" s="85"/>
      <c r="ELF50" s="85"/>
      <c r="ELG50" s="85"/>
      <c r="ELH50" s="85"/>
      <c r="ELI50" s="85"/>
      <c r="ELJ50" s="85"/>
      <c r="ELK50" s="85"/>
      <c r="ELL50" s="85"/>
      <c r="ELM50" s="85"/>
      <c r="ELN50" s="85"/>
      <c r="ELO50" s="85"/>
      <c r="ELP50" s="85"/>
      <c r="ELQ50" s="85"/>
      <c r="ELR50" s="85"/>
      <c r="ELS50" s="85"/>
      <c r="ELT50" s="85"/>
      <c r="ELU50" s="85"/>
      <c r="ELV50" s="85"/>
      <c r="ELW50" s="85"/>
      <c r="ELX50" s="85"/>
      <c r="ELY50" s="85"/>
      <c r="ELZ50" s="85"/>
      <c r="EMA50" s="85"/>
      <c r="EMB50" s="85"/>
      <c r="EMC50" s="85"/>
      <c r="EMD50" s="85"/>
      <c r="EME50" s="85"/>
      <c r="EMF50" s="85"/>
      <c r="EMG50" s="85"/>
      <c r="EMH50" s="85"/>
      <c r="EMI50" s="85"/>
      <c r="EMJ50" s="85"/>
      <c r="EMK50" s="85"/>
      <c r="EML50" s="85"/>
      <c r="EMM50" s="85"/>
      <c r="EMN50" s="85"/>
      <c r="EMO50" s="85"/>
      <c r="EMP50" s="85"/>
      <c r="EMQ50" s="85"/>
      <c r="EMR50" s="85"/>
      <c r="EMS50" s="85"/>
      <c r="EMT50" s="85"/>
      <c r="EMU50" s="85"/>
      <c r="EMV50" s="85"/>
      <c r="EMW50" s="85"/>
      <c r="EMX50" s="85"/>
      <c r="EMY50" s="85"/>
      <c r="EMZ50" s="85"/>
      <c r="ENA50" s="85"/>
      <c r="ENB50" s="85"/>
      <c r="ENC50" s="85"/>
      <c r="END50" s="85"/>
      <c r="ENE50" s="85"/>
      <c r="ENF50" s="85"/>
      <c r="ENG50" s="85"/>
      <c r="ENH50" s="85"/>
      <c r="ENI50" s="85"/>
      <c r="ENJ50" s="85"/>
      <c r="ENK50" s="85"/>
      <c r="ENL50" s="85"/>
      <c r="ENM50" s="85"/>
      <c r="ENN50" s="85"/>
      <c r="ENO50" s="85"/>
      <c r="ENP50" s="85"/>
      <c r="ENQ50" s="85"/>
      <c r="ENR50" s="85"/>
      <c r="ENS50" s="85"/>
      <c r="ENT50" s="85"/>
      <c r="ENU50" s="85"/>
      <c r="ENV50" s="85"/>
      <c r="ENW50" s="85"/>
      <c r="ENX50" s="85"/>
      <c r="ENY50" s="85"/>
      <c r="ENZ50" s="85"/>
      <c r="EOA50" s="85"/>
      <c r="EOB50" s="85"/>
      <c r="EOC50" s="85"/>
      <c r="EOD50" s="85"/>
      <c r="EOE50" s="85"/>
      <c r="EOF50" s="85"/>
      <c r="EOG50" s="85"/>
      <c r="EOH50" s="85"/>
      <c r="EOI50" s="85"/>
      <c r="EOJ50" s="85"/>
      <c r="EOK50" s="85"/>
      <c r="EOL50" s="85"/>
      <c r="EOM50" s="85"/>
      <c r="EON50" s="85"/>
      <c r="EOO50" s="85"/>
      <c r="EOP50" s="85"/>
      <c r="EOQ50" s="85"/>
      <c r="EOR50" s="85"/>
      <c r="EOS50" s="85"/>
      <c r="EOT50" s="85"/>
      <c r="EOU50" s="85"/>
      <c r="EOV50" s="85"/>
      <c r="EOW50" s="85"/>
      <c r="EOX50" s="85"/>
      <c r="EOY50" s="85"/>
      <c r="EOZ50" s="85"/>
      <c r="EPA50" s="85"/>
      <c r="EPB50" s="85"/>
      <c r="EPC50" s="85"/>
      <c r="EPD50" s="85"/>
      <c r="EPE50" s="85"/>
      <c r="EPF50" s="85"/>
      <c r="EPG50" s="85"/>
      <c r="EPH50" s="85"/>
      <c r="EPI50" s="85"/>
      <c r="EPJ50" s="85"/>
      <c r="EPK50" s="85"/>
      <c r="EPL50" s="85"/>
      <c r="EPM50" s="85"/>
      <c r="EPN50" s="85"/>
      <c r="EPO50" s="85"/>
      <c r="EPP50" s="85"/>
      <c r="EPQ50" s="85"/>
      <c r="EPR50" s="85"/>
      <c r="EPS50" s="85"/>
      <c r="EPT50" s="85"/>
      <c r="EPU50" s="85"/>
      <c r="EPV50" s="85"/>
      <c r="EPW50" s="85"/>
      <c r="EPX50" s="85"/>
      <c r="EPY50" s="85"/>
      <c r="EPZ50" s="85"/>
      <c r="EQA50" s="85"/>
      <c r="EQB50" s="85"/>
      <c r="EQC50" s="85"/>
      <c r="EQD50" s="85"/>
      <c r="EQE50" s="85"/>
      <c r="EQF50" s="85"/>
      <c r="EQG50" s="85"/>
      <c r="EQH50" s="85"/>
      <c r="EQI50" s="85"/>
      <c r="EQJ50" s="85"/>
      <c r="EQK50" s="85"/>
      <c r="EQL50" s="85"/>
      <c r="EQM50" s="85"/>
      <c r="EQN50" s="85"/>
      <c r="EQO50" s="85"/>
      <c r="EQP50" s="85"/>
      <c r="EQQ50" s="85"/>
      <c r="EQR50" s="85"/>
      <c r="EQS50" s="85"/>
      <c r="EQT50" s="85"/>
      <c r="EQU50" s="85"/>
      <c r="EQV50" s="85"/>
      <c r="EQW50" s="85"/>
      <c r="EQX50" s="85"/>
      <c r="EQY50" s="85"/>
      <c r="EQZ50" s="85"/>
      <c r="ERA50" s="85"/>
      <c r="ERB50" s="85"/>
      <c r="ERC50" s="85"/>
      <c r="ERD50" s="85"/>
      <c r="ERE50" s="85"/>
      <c r="ERF50" s="85"/>
      <c r="ERG50" s="85"/>
      <c r="ERH50" s="85"/>
      <c r="ERI50" s="85"/>
      <c r="ERJ50" s="85"/>
      <c r="ERK50" s="85"/>
      <c r="ERL50" s="85"/>
      <c r="ERM50" s="85"/>
      <c r="ERN50" s="85"/>
      <c r="ERO50" s="85"/>
      <c r="ERP50" s="85"/>
      <c r="ERQ50" s="85"/>
      <c r="ERR50" s="85"/>
      <c r="ERS50" s="85"/>
      <c r="ERT50" s="85"/>
      <c r="ERU50" s="85"/>
      <c r="ERV50" s="85"/>
      <c r="ERW50" s="85"/>
      <c r="ERX50" s="85"/>
      <c r="ERY50" s="85"/>
      <c r="ERZ50" s="85"/>
      <c r="ESA50" s="85"/>
      <c r="ESB50" s="85"/>
      <c r="ESC50" s="85"/>
      <c r="ESD50" s="85"/>
      <c r="ESE50" s="85"/>
      <c r="ESF50" s="85"/>
      <c r="ESG50" s="85"/>
      <c r="ESH50" s="85"/>
      <c r="ESI50" s="85"/>
      <c r="ESJ50" s="85"/>
      <c r="ESK50" s="85"/>
      <c r="ESL50" s="85"/>
      <c r="ESM50" s="85"/>
      <c r="ESN50" s="85"/>
      <c r="ESO50" s="85"/>
      <c r="ESP50" s="85"/>
      <c r="ESQ50" s="85"/>
      <c r="ESR50" s="85"/>
      <c r="ESS50" s="85"/>
      <c r="EST50" s="85"/>
      <c r="ESU50" s="85"/>
      <c r="ESV50" s="85"/>
      <c r="ESW50" s="85"/>
      <c r="ESX50" s="85"/>
      <c r="ESY50" s="85"/>
      <c r="ESZ50" s="85"/>
      <c r="ETA50" s="85"/>
      <c r="ETB50" s="85"/>
      <c r="ETC50" s="85"/>
      <c r="ETD50" s="85"/>
      <c r="ETE50" s="85"/>
      <c r="ETF50" s="85"/>
      <c r="ETG50" s="85"/>
      <c r="ETH50" s="85"/>
      <c r="ETI50" s="85"/>
      <c r="ETJ50" s="85"/>
      <c r="ETK50" s="85"/>
      <c r="ETL50" s="85"/>
      <c r="ETM50" s="85"/>
      <c r="ETN50" s="85"/>
      <c r="ETO50" s="85"/>
      <c r="ETP50" s="85"/>
      <c r="ETQ50" s="85"/>
      <c r="ETR50" s="85"/>
      <c r="ETS50" s="85"/>
      <c r="ETT50" s="85"/>
      <c r="ETU50" s="85"/>
      <c r="ETV50" s="85"/>
      <c r="ETW50" s="85"/>
      <c r="ETX50" s="85"/>
      <c r="ETY50" s="85"/>
      <c r="ETZ50" s="85"/>
      <c r="EUA50" s="85"/>
      <c r="EUB50" s="85"/>
      <c r="EUC50" s="85"/>
      <c r="EUD50" s="85"/>
      <c r="EUE50" s="85"/>
      <c r="EUF50" s="85"/>
      <c r="EUG50" s="85"/>
      <c r="EUH50" s="85"/>
      <c r="EUI50" s="85"/>
      <c r="EUJ50" s="85"/>
      <c r="EUK50" s="85"/>
      <c r="EUL50" s="85"/>
      <c r="EUM50" s="85"/>
      <c r="EUN50" s="85"/>
      <c r="EUO50" s="85"/>
      <c r="EUP50" s="85"/>
      <c r="EUQ50" s="85"/>
      <c r="EUR50" s="85"/>
      <c r="EUS50" s="85"/>
      <c r="EUT50" s="85"/>
      <c r="EUU50" s="85"/>
      <c r="EUV50" s="85"/>
      <c r="EUW50" s="85"/>
      <c r="EUX50" s="85"/>
      <c r="EUY50" s="85"/>
      <c r="EUZ50" s="85"/>
      <c r="EVA50" s="85"/>
      <c r="EVB50" s="85"/>
      <c r="EVC50" s="85"/>
      <c r="EVD50" s="85"/>
      <c r="EVE50" s="85"/>
      <c r="EVF50" s="85"/>
      <c r="EVG50" s="85"/>
      <c r="EVH50" s="85"/>
      <c r="EVI50" s="85"/>
      <c r="EVJ50" s="85"/>
      <c r="EVK50" s="85"/>
      <c r="EVL50" s="85"/>
      <c r="EVM50" s="85"/>
      <c r="EVN50" s="85"/>
      <c r="EVO50" s="85"/>
      <c r="EVP50" s="85"/>
      <c r="EVQ50" s="85"/>
      <c r="EVR50" s="85"/>
      <c r="EVS50" s="85"/>
      <c r="EVT50" s="85"/>
      <c r="EVU50" s="85"/>
      <c r="EVV50" s="85"/>
      <c r="EVW50" s="85"/>
      <c r="EVX50" s="85"/>
      <c r="EVY50" s="85"/>
      <c r="EVZ50" s="85"/>
      <c r="EWA50" s="85"/>
      <c r="EWB50" s="85"/>
      <c r="EWC50" s="85"/>
      <c r="EWD50" s="85"/>
      <c r="EWE50" s="85"/>
      <c r="EWF50" s="85"/>
      <c r="EWG50" s="85"/>
      <c r="EWH50" s="85"/>
      <c r="EWI50" s="85"/>
      <c r="EWJ50" s="85"/>
      <c r="EWK50" s="85"/>
      <c r="EWL50" s="85"/>
      <c r="EWM50" s="85"/>
      <c r="EWN50" s="85"/>
      <c r="EWO50" s="85"/>
      <c r="EWP50" s="85"/>
      <c r="EWQ50" s="85"/>
      <c r="EWR50" s="85"/>
      <c r="EWS50" s="85"/>
      <c r="EWT50" s="85"/>
      <c r="EWU50" s="85"/>
      <c r="EWV50" s="85"/>
      <c r="EWW50" s="85"/>
      <c r="EWX50" s="85"/>
      <c r="EWY50" s="85"/>
      <c r="EWZ50" s="85"/>
      <c r="EXA50" s="85"/>
      <c r="EXB50" s="85"/>
      <c r="EXC50" s="85"/>
      <c r="EXD50" s="85"/>
      <c r="EXE50" s="85"/>
      <c r="EXF50" s="85"/>
      <c r="EXG50" s="85"/>
      <c r="EXH50" s="85"/>
      <c r="EXI50" s="85"/>
      <c r="EXJ50" s="85"/>
      <c r="EXK50" s="85"/>
      <c r="EXL50" s="85"/>
      <c r="EXM50" s="85"/>
      <c r="EXN50" s="85"/>
      <c r="EXO50" s="85"/>
      <c r="EXP50" s="85"/>
      <c r="EXQ50" s="85"/>
      <c r="EXR50" s="85"/>
      <c r="EXS50" s="85"/>
      <c r="EXT50" s="85"/>
      <c r="EXU50" s="85"/>
      <c r="EXV50" s="85"/>
      <c r="EXW50" s="85"/>
      <c r="EXX50" s="85"/>
      <c r="EXY50" s="85"/>
      <c r="EXZ50" s="85"/>
      <c r="EYA50" s="85"/>
      <c r="EYB50" s="85"/>
      <c r="EYC50" s="85"/>
      <c r="EYD50" s="85"/>
      <c r="EYE50" s="85"/>
      <c r="EYF50" s="85"/>
      <c r="EYG50" s="85"/>
      <c r="EYH50" s="85"/>
      <c r="EYI50" s="85"/>
      <c r="EYJ50" s="85"/>
      <c r="EYK50" s="85"/>
      <c r="EYL50" s="85"/>
      <c r="EYM50" s="85"/>
      <c r="EYN50" s="85"/>
      <c r="EYO50" s="85"/>
      <c r="EYP50" s="85"/>
      <c r="EYQ50" s="85"/>
      <c r="EYR50" s="85"/>
      <c r="EYS50" s="85"/>
      <c r="EYT50" s="85"/>
      <c r="EYU50" s="85"/>
      <c r="EYV50" s="85"/>
      <c r="EYW50" s="85"/>
      <c r="EYX50" s="85"/>
      <c r="EYY50" s="85"/>
      <c r="EYZ50" s="85"/>
      <c r="EZA50" s="85"/>
      <c r="EZB50" s="85"/>
      <c r="EZC50" s="85"/>
      <c r="EZD50" s="85"/>
      <c r="EZE50" s="85"/>
      <c r="EZF50" s="85"/>
      <c r="EZG50" s="85"/>
      <c r="EZH50" s="85"/>
      <c r="EZI50" s="85"/>
      <c r="EZJ50" s="85"/>
      <c r="EZK50" s="85"/>
      <c r="EZL50" s="85"/>
      <c r="EZM50" s="85"/>
      <c r="EZN50" s="85"/>
      <c r="EZO50" s="85"/>
      <c r="EZP50" s="85"/>
      <c r="EZQ50" s="85"/>
      <c r="EZR50" s="85"/>
      <c r="EZS50" s="85"/>
      <c r="EZT50" s="85"/>
      <c r="EZU50" s="85"/>
      <c r="EZV50" s="85"/>
      <c r="EZW50" s="85"/>
      <c r="EZX50" s="85"/>
      <c r="EZY50" s="85"/>
      <c r="EZZ50" s="85"/>
      <c r="FAA50" s="85"/>
      <c r="FAB50" s="85"/>
      <c r="FAC50" s="85"/>
      <c r="FAD50" s="85"/>
      <c r="FAE50" s="85"/>
      <c r="FAF50" s="85"/>
      <c r="FAG50" s="85"/>
      <c r="FAH50" s="85"/>
      <c r="FAI50" s="85"/>
      <c r="FAJ50" s="85"/>
      <c r="FAK50" s="85"/>
      <c r="FAL50" s="85"/>
      <c r="FAM50" s="85"/>
      <c r="FAN50" s="85"/>
      <c r="FAO50" s="85"/>
      <c r="FAP50" s="85"/>
      <c r="FAQ50" s="85"/>
      <c r="FAR50" s="85"/>
      <c r="FAS50" s="85"/>
      <c r="FAT50" s="85"/>
      <c r="FAU50" s="85"/>
      <c r="FAV50" s="85"/>
      <c r="FAW50" s="85"/>
      <c r="FAX50" s="85"/>
      <c r="FAY50" s="85"/>
      <c r="FAZ50" s="85"/>
      <c r="FBA50" s="85"/>
      <c r="FBB50" s="85"/>
      <c r="FBC50" s="85"/>
      <c r="FBD50" s="85"/>
      <c r="FBE50" s="85"/>
      <c r="FBF50" s="85"/>
      <c r="FBG50" s="85"/>
      <c r="FBH50" s="85"/>
      <c r="FBI50" s="85"/>
      <c r="FBJ50" s="85"/>
      <c r="FBK50" s="85"/>
      <c r="FBL50" s="85"/>
      <c r="FBM50" s="85"/>
      <c r="FBN50" s="85"/>
      <c r="FBO50" s="85"/>
      <c r="FBP50" s="85"/>
      <c r="FBQ50" s="85"/>
      <c r="FBR50" s="85"/>
      <c r="FBS50" s="85"/>
      <c r="FBT50" s="85"/>
      <c r="FBU50" s="85"/>
      <c r="FBV50" s="85"/>
      <c r="FBW50" s="85"/>
      <c r="FBX50" s="85"/>
      <c r="FBY50" s="85"/>
      <c r="FBZ50" s="85"/>
      <c r="FCA50" s="85"/>
      <c r="FCB50" s="85"/>
      <c r="FCC50" s="85"/>
      <c r="FCD50" s="85"/>
      <c r="FCE50" s="85"/>
      <c r="FCF50" s="85"/>
      <c r="FCG50" s="85"/>
      <c r="FCH50" s="85"/>
      <c r="FCI50" s="85"/>
      <c r="FCJ50" s="85"/>
      <c r="FCK50" s="85"/>
      <c r="FCL50" s="85"/>
      <c r="FCM50" s="85"/>
      <c r="FCN50" s="85"/>
      <c r="FCO50" s="85"/>
      <c r="FCP50" s="85"/>
      <c r="FCQ50" s="85"/>
      <c r="FCR50" s="85"/>
      <c r="FCS50" s="85"/>
      <c r="FCT50" s="85"/>
      <c r="FCU50" s="85"/>
      <c r="FCV50" s="85"/>
      <c r="FCW50" s="85"/>
      <c r="FCX50" s="85"/>
      <c r="FCY50" s="85"/>
      <c r="FCZ50" s="85"/>
      <c r="FDA50" s="85"/>
      <c r="FDB50" s="85"/>
      <c r="FDC50" s="85"/>
      <c r="FDD50" s="85"/>
      <c r="FDE50" s="85"/>
      <c r="FDF50" s="85"/>
      <c r="FDG50" s="85"/>
      <c r="FDH50" s="85"/>
      <c r="FDI50" s="85"/>
      <c r="FDJ50" s="85"/>
      <c r="FDK50" s="85"/>
      <c r="FDL50" s="85"/>
      <c r="FDM50" s="85"/>
      <c r="FDN50" s="85"/>
      <c r="FDO50" s="85"/>
      <c r="FDP50" s="85"/>
      <c r="FDQ50" s="85"/>
      <c r="FDR50" s="85"/>
      <c r="FDS50" s="85"/>
      <c r="FDT50" s="85"/>
      <c r="FDU50" s="85"/>
      <c r="FDV50" s="85"/>
      <c r="FDW50" s="85"/>
      <c r="FDX50" s="85"/>
      <c r="FDY50" s="85"/>
      <c r="FDZ50" s="85"/>
      <c r="FEA50" s="85"/>
      <c r="FEB50" s="85"/>
      <c r="FEC50" s="85"/>
      <c r="FED50" s="85"/>
      <c r="FEE50" s="85"/>
      <c r="FEF50" s="85"/>
      <c r="FEG50" s="85"/>
      <c r="FEH50" s="85"/>
      <c r="FEI50" s="85"/>
      <c r="FEJ50" s="85"/>
      <c r="FEK50" s="85"/>
      <c r="FEL50" s="85"/>
      <c r="FEM50" s="85"/>
      <c r="FEN50" s="85"/>
      <c r="FEO50" s="85"/>
      <c r="FEP50" s="85"/>
      <c r="FEQ50" s="85"/>
      <c r="FER50" s="85"/>
      <c r="FES50" s="85"/>
      <c r="FET50" s="85"/>
      <c r="FEU50" s="85"/>
      <c r="FEV50" s="85"/>
      <c r="FEW50" s="85"/>
      <c r="FEX50" s="85"/>
      <c r="FEY50" s="85"/>
      <c r="FEZ50" s="85"/>
      <c r="FFA50" s="85"/>
      <c r="FFB50" s="85"/>
      <c r="FFC50" s="85"/>
      <c r="FFD50" s="85"/>
      <c r="FFE50" s="85"/>
      <c r="FFF50" s="85"/>
      <c r="FFG50" s="85"/>
      <c r="FFH50" s="85"/>
      <c r="FFI50" s="85"/>
      <c r="FFJ50" s="85"/>
      <c r="FFK50" s="85"/>
      <c r="FFL50" s="85"/>
      <c r="FFM50" s="85"/>
      <c r="FFN50" s="85"/>
      <c r="FFO50" s="85"/>
      <c r="FFP50" s="85"/>
      <c r="FFQ50" s="85"/>
      <c r="FFR50" s="85"/>
      <c r="FFS50" s="85"/>
      <c r="FFT50" s="85"/>
      <c r="FFU50" s="85"/>
      <c r="FFV50" s="85"/>
      <c r="FFW50" s="85"/>
      <c r="FFX50" s="85"/>
      <c r="FFY50" s="85"/>
      <c r="FFZ50" s="85"/>
      <c r="FGA50" s="85"/>
      <c r="FGB50" s="85"/>
      <c r="FGC50" s="85"/>
      <c r="FGD50" s="85"/>
      <c r="FGE50" s="85"/>
      <c r="FGF50" s="85"/>
      <c r="FGG50" s="85"/>
      <c r="FGH50" s="85"/>
      <c r="FGI50" s="85"/>
      <c r="FGJ50" s="85"/>
      <c r="FGK50" s="85"/>
      <c r="FGL50" s="85"/>
      <c r="FGM50" s="85"/>
      <c r="FGN50" s="85"/>
      <c r="FGO50" s="85"/>
      <c r="FGP50" s="85"/>
      <c r="FGQ50" s="85"/>
      <c r="FGR50" s="85"/>
      <c r="FGS50" s="85"/>
      <c r="FGT50" s="85"/>
      <c r="FGU50" s="85"/>
      <c r="FGV50" s="85"/>
      <c r="FGW50" s="85"/>
      <c r="FGX50" s="85"/>
      <c r="FGY50" s="85"/>
      <c r="FGZ50" s="85"/>
      <c r="FHA50" s="85"/>
      <c r="FHB50" s="85"/>
      <c r="FHC50" s="85"/>
      <c r="FHD50" s="85"/>
      <c r="FHE50" s="85"/>
      <c r="FHF50" s="85"/>
      <c r="FHG50" s="85"/>
      <c r="FHH50" s="85"/>
      <c r="FHI50" s="85"/>
      <c r="FHJ50" s="85"/>
      <c r="FHK50" s="85"/>
      <c r="FHL50" s="85"/>
      <c r="FHM50" s="85"/>
      <c r="FHN50" s="85"/>
      <c r="FHO50" s="85"/>
      <c r="FHP50" s="85"/>
      <c r="FHQ50" s="85"/>
      <c r="FHR50" s="85"/>
      <c r="FHS50" s="85"/>
      <c r="FHT50" s="85"/>
      <c r="FHU50" s="85"/>
      <c r="FHV50" s="85"/>
      <c r="FHW50" s="85"/>
      <c r="FHX50" s="85"/>
      <c r="FHY50" s="85"/>
      <c r="FHZ50" s="85"/>
      <c r="FIA50" s="85"/>
      <c r="FIB50" s="85"/>
      <c r="FIC50" s="85"/>
      <c r="FID50" s="85"/>
      <c r="FIE50" s="85"/>
      <c r="FIF50" s="85"/>
      <c r="FIG50" s="85"/>
      <c r="FIH50" s="85"/>
      <c r="FII50" s="85"/>
      <c r="FIJ50" s="85"/>
      <c r="FIK50" s="85"/>
      <c r="FIL50" s="85"/>
      <c r="FIM50" s="85"/>
      <c r="FIN50" s="85"/>
      <c r="FIO50" s="85"/>
      <c r="FIP50" s="85"/>
      <c r="FIQ50" s="85"/>
      <c r="FIR50" s="85"/>
      <c r="FIS50" s="85"/>
      <c r="FIT50" s="85"/>
      <c r="FIU50" s="85"/>
      <c r="FIV50" s="85"/>
      <c r="FIW50" s="85"/>
      <c r="FIX50" s="85"/>
      <c r="FIY50" s="85"/>
      <c r="FIZ50" s="85"/>
      <c r="FJA50" s="85"/>
      <c r="FJB50" s="85"/>
      <c r="FJC50" s="85"/>
      <c r="FJD50" s="85"/>
      <c r="FJE50" s="85"/>
      <c r="FJF50" s="85"/>
      <c r="FJG50" s="85"/>
      <c r="FJH50" s="85"/>
      <c r="FJI50" s="85"/>
      <c r="FJJ50" s="85"/>
      <c r="FJK50" s="85"/>
      <c r="FJL50" s="85"/>
      <c r="FJM50" s="85"/>
      <c r="FJN50" s="85"/>
      <c r="FJO50" s="85"/>
      <c r="FJP50" s="85"/>
      <c r="FJQ50" s="85"/>
      <c r="FJR50" s="85"/>
      <c r="FJS50" s="85"/>
      <c r="FJT50" s="85"/>
      <c r="FJU50" s="85"/>
      <c r="FJV50" s="85"/>
      <c r="FJW50" s="85"/>
      <c r="FJX50" s="85"/>
      <c r="FJY50" s="85"/>
      <c r="FJZ50" s="85"/>
      <c r="FKA50" s="85"/>
      <c r="FKB50" s="85"/>
      <c r="FKC50" s="85"/>
      <c r="FKD50" s="85"/>
      <c r="FKE50" s="85"/>
      <c r="FKF50" s="85"/>
      <c r="FKG50" s="85"/>
      <c r="FKH50" s="85"/>
      <c r="FKI50" s="85"/>
      <c r="FKJ50" s="85"/>
      <c r="FKK50" s="85"/>
      <c r="FKL50" s="85"/>
      <c r="FKM50" s="85"/>
      <c r="FKN50" s="85"/>
      <c r="FKO50" s="85"/>
      <c r="FKP50" s="85"/>
      <c r="FKQ50" s="85"/>
      <c r="FKR50" s="85"/>
      <c r="FKS50" s="85"/>
      <c r="FKT50" s="85"/>
      <c r="FKU50" s="85"/>
      <c r="FKV50" s="85"/>
      <c r="FKW50" s="85"/>
      <c r="FKX50" s="85"/>
      <c r="FKY50" s="85"/>
      <c r="FKZ50" s="85"/>
      <c r="FLA50" s="85"/>
      <c r="FLB50" s="85"/>
      <c r="FLC50" s="85"/>
      <c r="FLD50" s="85"/>
      <c r="FLE50" s="85"/>
      <c r="FLF50" s="85"/>
      <c r="FLG50" s="85"/>
      <c r="FLH50" s="85"/>
      <c r="FLI50" s="85"/>
      <c r="FLJ50" s="85"/>
      <c r="FLK50" s="85"/>
      <c r="FLL50" s="85"/>
      <c r="FLM50" s="85"/>
      <c r="FLN50" s="85"/>
      <c r="FLO50" s="85"/>
      <c r="FLP50" s="85"/>
      <c r="FLQ50" s="85"/>
      <c r="FLR50" s="85"/>
      <c r="FLS50" s="85"/>
      <c r="FLT50" s="85"/>
      <c r="FLU50" s="85"/>
      <c r="FLV50" s="85"/>
      <c r="FLW50" s="85"/>
      <c r="FLX50" s="85"/>
      <c r="FLY50" s="85"/>
      <c r="FLZ50" s="85"/>
      <c r="FMA50" s="85"/>
      <c r="FMB50" s="85"/>
      <c r="FMC50" s="85"/>
      <c r="FMD50" s="85"/>
      <c r="FME50" s="85"/>
      <c r="FMF50" s="85"/>
      <c r="FMG50" s="85"/>
      <c r="FMH50" s="85"/>
      <c r="FMI50" s="85"/>
      <c r="FMJ50" s="85"/>
      <c r="FMK50" s="85"/>
      <c r="FML50" s="85"/>
      <c r="FMM50" s="85"/>
      <c r="FMN50" s="85"/>
      <c r="FMO50" s="85"/>
      <c r="FMP50" s="85"/>
      <c r="FMQ50" s="85"/>
      <c r="FMR50" s="85"/>
      <c r="FMS50" s="85"/>
      <c r="FMT50" s="85"/>
      <c r="FMU50" s="85"/>
      <c r="FMV50" s="85"/>
      <c r="FMW50" s="85"/>
      <c r="FMX50" s="85"/>
      <c r="FMY50" s="85"/>
      <c r="FMZ50" s="85"/>
      <c r="FNA50" s="85"/>
      <c r="FNB50" s="85"/>
      <c r="FNC50" s="85"/>
      <c r="FND50" s="85"/>
      <c r="FNE50" s="85"/>
      <c r="FNF50" s="85"/>
      <c r="FNG50" s="85"/>
      <c r="FNH50" s="85"/>
      <c r="FNI50" s="85"/>
      <c r="FNJ50" s="85"/>
      <c r="FNK50" s="85"/>
      <c r="FNL50" s="85"/>
      <c r="FNM50" s="85"/>
      <c r="FNN50" s="85"/>
      <c r="FNO50" s="85"/>
      <c r="FNP50" s="85"/>
      <c r="FNQ50" s="85"/>
      <c r="FNR50" s="85"/>
      <c r="FNS50" s="85"/>
      <c r="FNT50" s="85"/>
      <c r="FNU50" s="85"/>
      <c r="FNV50" s="85"/>
      <c r="FNW50" s="85"/>
      <c r="FNX50" s="85"/>
      <c r="FNY50" s="85"/>
      <c r="FNZ50" s="85"/>
      <c r="FOA50" s="85"/>
      <c r="FOB50" s="85"/>
      <c r="FOC50" s="85"/>
      <c r="FOD50" s="85"/>
      <c r="FOE50" s="85"/>
      <c r="FOF50" s="85"/>
      <c r="FOG50" s="85"/>
      <c r="FOH50" s="85"/>
      <c r="FOI50" s="85"/>
      <c r="FOJ50" s="85"/>
      <c r="FOK50" s="85"/>
      <c r="FOL50" s="85"/>
      <c r="FOM50" s="85"/>
      <c r="FON50" s="85"/>
      <c r="FOO50" s="85"/>
      <c r="FOP50" s="85"/>
      <c r="FOQ50" s="85"/>
      <c r="FOR50" s="85"/>
      <c r="FOS50" s="85"/>
      <c r="FOT50" s="85"/>
      <c r="FOU50" s="85"/>
      <c r="FOV50" s="85"/>
      <c r="FOW50" s="85"/>
      <c r="FOX50" s="85"/>
      <c r="FOY50" s="85"/>
      <c r="FOZ50" s="85"/>
      <c r="FPA50" s="85"/>
      <c r="FPB50" s="85"/>
      <c r="FPC50" s="85"/>
      <c r="FPD50" s="85"/>
      <c r="FPE50" s="85"/>
      <c r="FPF50" s="85"/>
      <c r="FPG50" s="85"/>
      <c r="FPH50" s="85"/>
      <c r="FPI50" s="85"/>
      <c r="FPJ50" s="85"/>
      <c r="FPK50" s="85"/>
      <c r="FPL50" s="85"/>
      <c r="FPM50" s="85"/>
      <c r="FPN50" s="85"/>
      <c r="FPO50" s="85"/>
      <c r="FPP50" s="85"/>
      <c r="FPQ50" s="85"/>
      <c r="FPR50" s="85"/>
      <c r="FPS50" s="85"/>
      <c r="FPT50" s="85"/>
      <c r="FPU50" s="85"/>
      <c r="FPV50" s="85"/>
      <c r="FPW50" s="85"/>
      <c r="FPX50" s="85"/>
      <c r="FPY50" s="85"/>
      <c r="FPZ50" s="85"/>
      <c r="FQA50" s="85"/>
      <c r="FQB50" s="85"/>
      <c r="FQC50" s="85"/>
      <c r="FQD50" s="85"/>
      <c r="FQE50" s="85"/>
      <c r="FQF50" s="85"/>
      <c r="FQG50" s="85"/>
      <c r="FQH50" s="85"/>
      <c r="FQI50" s="85"/>
      <c r="FQJ50" s="85"/>
      <c r="FQK50" s="85"/>
      <c r="FQL50" s="85"/>
      <c r="FQM50" s="85"/>
      <c r="FQN50" s="85"/>
      <c r="FQO50" s="85"/>
      <c r="FQP50" s="85"/>
      <c r="FQQ50" s="85"/>
      <c r="FQR50" s="85"/>
      <c r="FQS50" s="85"/>
      <c r="FQT50" s="85"/>
      <c r="FQU50" s="85"/>
      <c r="FQV50" s="85"/>
      <c r="FQW50" s="85"/>
      <c r="FQX50" s="85"/>
      <c r="FQY50" s="85"/>
      <c r="FQZ50" s="85"/>
      <c r="FRA50" s="85"/>
      <c r="FRB50" s="85"/>
      <c r="FRC50" s="85"/>
      <c r="FRD50" s="85"/>
      <c r="FRE50" s="85"/>
      <c r="FRF50" s="85"/>
      <c r="FRG50" s="85"/>
      <c r="FRH50" s="85"/>
      <c r="FRI50" s="85"/>
      <c r="FRJ50" s="85"/>
      <c r="FRK50" s="85"/>
      <c r="FRL50" s="85"/>
      <c r="FRM50" s="85"/>
      <c r="FRN50" s="85"/>
      <c r="FRO50" s="85"/>
      <c r="FRP50" s="85"/>
      <c r="FRQ50" s="85"/>
      <c r="FRR50" s="85"/>
      <c r="FRS50" s="85"/>
      <c r="FRT50" s="85"/>
      <c r="FRU50" s="85"/>
      <c r="FRV50" s="85"/>
      <c r="FRW50" s="85"/>
      <c r="FRX50" s="85"/>
      <c r="FRY50" s="85"/>
      <c r="FRZ50" s="85"/>
      <c r="FSA50" s="85"/>
      <c r="FSB50" s="85"/>
      <c r="FSC50" s="85"/>
      <c r="FSD50" s="85"/>
      <c r="FSE50" s="85"/>
      <c r="FSF50" s="85"/>
      <c r="FSG50" s="85"/>
      <c r="FSH50" s="85"/>
      <c r="FSI50" s="85"/>
      <c r="FSJ50" s="85"/>
      <c r="FSK50" s="85"/>
      <c r="FSL50" s="85"/>
      <c r="FSM50" s="85"/>
      <c r="FSN50" s="85"/>
      <c r="FSO50" s="85"/>
      <c r="FSP50" s="85"/>
      <c r="FSQ50" s="85"/>
      <c r="FSR50" s="85"/>
      <c r="FSS50" s="85"/>
      <c r="FST50" s="85"/>
      <c r="FSU50" s="85"/>
      <c r="FSV50" s="85"/>
      <c r="FSW50" s="85"/>
      <c r="FSX50" s="85"/>
      <c r="FSY50" s="85"/>
      <c r="FSZ50" s="85"/>
      <c r="FTA50" s="85"/>
      <c r="FTB50" s="85"/>
      <c r="FTC50" s="85"/>
      <c r="FTD50" s="85"/>
      <c r="FTE50" s="85"/>
      <c r="FTF50" s="85"/>
      <c r="FTG50" s="85"/>
      <c r="FTH50" s="85"/>
      <c r="FTI50" s="85"/>
      <c r="FTJ50" s="85"/>
      <c r="FTK50" s="85"/>
      <c r="FTL50" s="85"/>
      <c r="FTM50" s="85"/>
      <c r="FTN50" s="85"/>
      <c r="FTO50" s="85"/>
      <c r="FTP50" s="85"/>
      <c r="FTQ50" s="85"/>
      <c r="FTR50" s="85"/>
      <c r="FTS50" s="85"/>
      <c r="FTT50" s="85"/>
      <c r="FTU50" s="85"/>
      <c r="FTV50" s="85"/>
      <c r="FTW50" s="85"/>
      <c r="FTX50" s="85"/>
      <c r="FTY50" s="85"/>
      <c r="FTZ50" s="85"/>
      <c r="FUA50" s="85"/>
      <c r="FUB50" s="85"/>
      <c r="FUC50" s="85"/>
      <c r="FUD50" s="85"/>
      <c r="FUE50" s="85"/>
      <c r="FUF50" s="85"/>
      <c r="FUG50" s="85"/>
      <c r="FUH50" s="85"/>
      <c r="FUI50" s="85"/>
      <c r="FUJ50" s="85"/>
      <c r="FUK50" s="85"/>
      <c r="FUL50" s="85"/>
      <c r="FUM50" s="85"/>
      <c r="FUN50" s="85"/>
      <c r="FUO50" s="85"/>
      <c r="FUP50" s="85"/>
      <c r="FUQ50" s="85"/>
      <c r="FUR50" s="85"/>
      <c r="FUS50" s="85"/>
      <c r="FUT50" s="85"/>
      <c r="FUU50" s="85"/>
      <c r="FUV50" s="85"/>
      <c r="FUW50" s="85"/>
      <c r="FUX50" s="85"/>
      <c r="FUY50" s="85"/>
      <c r="FUZ50" s="85"/>
      <c r="FVA50" s="85"/>
      <c r="FVB50" s="85"/>
      <c r="FVC50" s="85"/>
      <c r="FVD50" s="85"/>
      <c r="FVE50" s="85"/>
      <c r="FVF50" s="85"/>
      <c r="FVG50" s="85"/>
      <c r="FVH50" s="85"/>
      <c r="FVI50" s="85"/>
      <c r="FVJ50" s="85"/>
      <c r="FVK50" s="85"/>
      <c r="FVL50" s="85"/>
      <c r="FVM50" s="85"/>
      <c r="FVN50" s="85"/>
      <c r="FVO50" s="85"/>
      <c r="FVP50" s="85"/>
      <c r="FVQ50" s="85"/>
      <c r="FVR50" s="85"/>
      <c r="FVS50" s="85"/>
      <c r="FVT50" s="85"/>
      <c r="FVU50" s="85"/>
      <c r="FVV50" s="85"/>
      <c r="FVW50" s="85"/>
      <c r="FVX50" s="85"/>
      <c r="FVY50" s="85"/>
      <c r="FVZ50" s="85"/>
      <c r="FWA50" s="85"/>
      <c r="FWB50" s="85"/>
      <c r="FWC50" s="85"/>
      <c r="FWD50" s="85"/>
      <c r="FWE50" s="85"/>
      <c r="FWF50" s="85"/>
      <c r="FWG50" s="85"/>
      <c r="FWH50" s="85"/>
      <c r="FWI50" s="85"/>
      <c r="FWJ50" s="85"/>
      <c r="FWK50" s="85"/>
      <c r="FWL50" s="85"/>
      <c r="FWM50" s="85"/>
      <c r="FWN50" s="85"/>
      <c r="FWO50" s="85"/>
      <c r="FWP50" s="85"/>
      <c r="FWQ50" s="85"/>
      <c r="FWR50" s="85"/>
      <c r="FWS50" s="85"/>
      <c r="FWT50" s="85"/>
      <c r="FWU50" s="85"/>
      <c r="FWV50" s="85"/>
      <c r="FWW50" s="85"/>
      <c r="FWX50" s="85"/>
      <c r="FWY50" s="85"/>
      <c r="FWZ50" s="85"/>
      <c r="FXA50" s="85"/>
      <c r="FXB50" s="85"/>
      <c r="FXC50" s="85"/>
      <c r="FXD50" s="85"/>
      <c r="FXE50" s="85"/>
      <c r="FXF50" s="85"/>
      <c r="FXG50" s="85"/>
      <c r="FXH50" s="85"/>
      <c r="FXI50" s="85"/>
      <c r="FXJ50" s="85"/>
      <c r="FXK50" s="85"/>
      <c r="FXL50" s="85"/>
      <c r="FXM50" s="85"/>
      <c r="FXN50" s="85"/>
      <c r="FXO50" s="85"/>
      <c r="FXP50" s="85"/>
      <c r="FXQ50" s="85"/>
      <c r="FXR50" s="85"/>
      <c r="FXS50" s="85"/>
      <c r="FXT50" s="85"/>
      <c r="FXU50" s="85"/>
      <c r="FXV50" s="85"/>
      <c r="FXW50" s="85"/>
      <c r="FXX50" s="85"/>
      <c r="FXY50" s="85"/>
      <c r="FXZ50" s="85"/>
      <c r="FYA50" s="85"/>
      <c r="FYB50" s="85"/>
      <c r="FYC50" s="85"/>
      <c r="FYD50" s="85"/>
      <c r="FYE50" s="85"/>
      <c r="FYF50" s="85"/>
      <c r="FYG50" s="85"/>
      <c r="FYH50" s="85"/>
      <c r="FYI50" s="85"/>
      <c r="FYJ50" s="85"/>
      <c r="FYK50" s="85"/>
      <c r="FYL50" s="85"/>
      <c r="FYM50" s="85"/>
      <c r="FYN50" s="85"/>
      <c r="FYO50" s="85"/>
      <c r="FYP50" s="85"/>
      <c r="FYQ50" s="85"/>
      <c r="FYR50" s="85"/>
      <c r="FYS50" s="85"/>
      <c r="FYT50" s="85"/>
      <c r="FYU50" s="85"/>
      <c r="FYV50" s="85"/>
      <c r="FYW50" s="85"/>
      <c r="FYX50" s="85"/>
      <c r="FYY50" s="85"/>
      <c r="FYZ50" s="85"/>
      <c r="FZA50" s="85"/>
      <c r="FZB50" s="85"/>
      <c r="FZC50" s="85"/>
      <c r="FZD50" s="85"/>
      <c r="FZE50" s="85"/>
      <c r="FZF50" s="85"/>
      <c r="FZG50" s="85"/>
      <c r="FZH50" s="85"/>
      <c r="FZI50" s="85"/>
      <c r="FZJ50" s="85"/>
      <c r="FZK50" s="85"/>
      <c r="FZL50" s="85"/>
      <c r="FZM50" s="85"/>
      <c r="FZN50" s="85"/>
      <c r="FZO50" s="85"/>
      <c r="FZP50" s="85"/>
      <c r="FZQ50" s="85"/>
      <c r="FZR50" s="85"/>
      <c r="FZS50" s="85"/>
      <c r="FZT50" s="85"/>
      <c r="FZU50" s="85"/>
      <c r="FZV50" s="85"/>
      <c r="FZW50" s="85"/>
      <c r="FZX50" s="85"/>
      <c r="FZY50" s="85"/>
      <c r="FZZ50" s="85"/>
      <c r="GAA50" s="85"/>
      <c r="GAB50" s="85"/>
      <c r="GAC50" s="85"/>
      <c r="GAD50" s="85"/>
      <c r="GAE50" s="85"/>
      <c r="GAF50" s="85"/>
      <c r="GAG50" s="85"/>
      <c r="GAH50" s="85"/>
      <c r="GAI50" s="85"/>
      <c r="GAJ50" s="85"/>
      <c r="GAK50" s="85"/>
      <c r="GAL50" s="85"/>
      <c r="GAM50" s="85"/>
      <c r="GAN50" s="85"/>
      <c r="GAO50" s="85"/>
      <c r="GAP50" s="85"/>
      <c r="GAQ50" s="85"/>
      <c r="GAR50" s="85"/>
      <c r="GAS50" s="85"/>
      <c r="GAT50" s="85"/>
      <c r="GAU50" s="85"/>
      <c r="GAV50" s="85"/>
      <c r="GAW50" s="85"/>
      <c r="GAX50" s="85"/>
      <c r="GAY50" s="85"/>
      <c r="GAZ50" s="85"/>
      <c r="GBA50" s="85"/>
      <c r="GBB50" s="85"/>
      <c r="GBC50" s="85"/>
      <c r="GBD50" s="85"/>
      <c r="GBE50" s="85"/>
      <c r="GBF50" s="85"/>
      <c r="GBG50" s="85"/>
      <c r="GBH50" s="85"/>
      <c r="GBI50" s="85"/>
      <c r="GBJ50" s="85"/>
      <c r="GBK50" s="85"/>
      <c r="GBL50" s="85"/>
      <c r="GBM50" s="85"/>
      <c r="GBN50" s="85"/>
      <c r="GBO50" s="85"/>
      <c r="GBP50" s="85"/>
      <c r="GBQ50" s="85"/>
      <c r="GBR50" s="85"/>
      <c r="GBS50" s="85"/>
      <c r="GBT50" s="85"/>
      <c r="GBU50" s="85"/>
      <c r="GBV50" s="85"/>
      <c r="GBW50" s="85"/>
      <c r="GBX50" s="85"/>
      <c r="GBY50" s="85"/>
      <c r="GBZ50" s="85"/>
      <c r="GCA50" s="85"/>
      <c r="GCB50" s="85"/>
      <c r="GCC50" s="85"/>
      <c r="GCD50" s="85"/>
      <c r="GCE50" s="85"/>
      <c r="GCF50" s="85"/>
      <c r="GCG50" s="85"/>
      <c r="GCH50" s="85"/>
      <c r="GCI50" s="85"/>
      <c r="GCJ50" s="85"/>
      <c r="GCK50" s="85"/>
      <c r="GCL50" s="85"/>
      <c r="GCM50" s="85"/>
      <c r="GCN50" s="85"/>
      <c r="GCO50" s="85"/>
      <c r="GCP50" s="85"/>
      <c r="GCQ50" s="85"/>
      <c r="GCR50" s="85"/>
      <c r="GCS50" s="85"/>
      <c r="GCT50" s="85"/>
      <c r="GCU50" s="85"/>
      <c r="GCV50" s="85"/>
      <c r="GCW50" s="85"/>
      <c r="GCX50" s="85"/>
      <c r="GCY50" s="85"/>
      <c r="GCZ50" s="85"/>
      <c r="GDA50" s="85"/>
      <c r="GDB50" s="85"/>
      <c r="GDC50" s="85"/>
      <c r="GDD50" s="85"/>
      <c r="GDE50" s="85"/>
      <c r="GDF50" s="85"/>
      <c r="GDG50" s="85"/>
      <c r="GDH50" s="85"/>
      <c r="GDI50" s="85"/>
      <c r="GDJ50" s="85"/>
      <c r="GDK50" s="85"/>
      <c r="GDL50" s="85"/>
      <c r="GDM50" s="85"/>
      <c r="GDN50" s="85"/>
      <c r="GDO50" s="85"/>
      <c r="GDP50" s="85"/>
      <c r="GDQ50" s="85"/>
      <c r="GDR50" s="85"/>
      <c r="GDS50" s="85"/>
      <c r="GDT50" s="85"/>
      <c r="GDU50" s="85"/>
      <c r="GDV50" s="85"/>
      <c r="GDW50" s="85"/>
      <c r="GDX50" s="85"/>
      <c r="GDY50" s="85"/>
      <c r="GDZ50" s="85"/>
      <c r="GEA50" s="85"/>
      <c r="GEB50" s="85"/>
      <c r="GEC50" s="85"/>
      <c r="GED50" s="85"/>
      <c r="GEE50" s="85"/>
      <c r="GEF50" s="85"/>
      <c r="GEG50" s="85"/>
      <c r="GEH50" s="85"/>
      <c r="GEI50" s="85"/>
      <c r="GEJ50" s="85"/>
      <c r="GEK50" s="85"/>
      <c r="GEL50" s="85"/>
      <c r="GEM50" s="85"/>
      <c r="GEN50" s="85"/>
      <c r="GEO50" s="85"/>
      <c r="GEP50" s="85"/>
      <c r="GEQ50" s="85"/>
      <c r="GER50" s="85"/>
      <c r="GES50" s="85"/>
      <c r="GET50" s="85"/>
      <c r="GEU50" s="85"/>
      <c r="GEV50" s="85"/>
      <c r="GEW50" s="85"/>
      <c r="GEX50" s="85"/>
      <c r="GEY50" s="85"/>
      <c r="GEZ50" s="85"/>
      <c r="GFA50" s="85"/>
      <c r="GFB50" s="85"/>
      <c r="GFC50" s="85"/>
      <c r="GFD50" s="85"/>
      <c r="GFE50" s="85"/>
      <c r="GFF50" s="85"/>
      <c r="GFG50" s="85"/>
      <c r="GFH50" s="85"/>
      <c r="GFI50" s="85"/>
      <c r="GFJ50" s="85"/>
      <c r="GFK50" s="85"/>
      <c r="GFL50" s="85"/>
      <c r="GFM50" s="85"/>
      <c r="GFN50" s="85"/>
      <c r="GFO50" s="85"/>
      <c r="GFP50" s="85"/>
      <c r="GFQ50" s="85"/>
      <c r="GFR50" s="85"/>
      <c r="GFS50" s="85"/>
      <c r="GFT50" s="85"/>
      <c r="GFU50" s="85"/>
      <c r="GFV50" s="85"/>
      <c r="GFW50" s="85"/>
      <c r="GFX50" s="85"/>
      <c r="GFY50" s="85"/>
      <c r="GFZ50" s="85"/>
      <c r="GGA50" s="85"/>
      <c r="GGB50" s="85"/>
      <c r="GGC50" s="85"/>
      <c r="GGD50" s="85"/>
      <c r="GGE50" s="85"/>
      <c r="GGF50" s="85"/>
      <c r="GGG50" s="85"/>
      <c r="GGH50" s="85"/>
      <c r="GGI50" s="85"/>
      <c r="GGJ50" s="85"/>
      <c r="GGK50" s="85"/>
      <c r="GGL50" s="85"/>
      <c r="GGM50" s="85"/>
      <c r="GGN50" s="85"/>
      <c r="GGO50" s="85"/>
      <c r="GGP50" s="85"/>
      <c r="GGQ50" s="85"/>
      <c r="GGR50" s="85"/>
      <c r="GGS50" s="85"/>
      <c r="GGT50" s="85"/>
      <c r="GGU50" s="85"/>
      <c r="GGV50" s="85"/>
      <c r="GGW50" s="85"/>
      <c r="GGX50" s="85"/>
      <c r="GGY50" s="85"/>
      <c r="GGZ50" s="85"/>
      <c r="GHA50" s="85"/>
      <c r="GHB50" s="85"/>
      <c r="GHC50" s="85"/>
      <c r="GHD50" s="85"/>
      <c r="GHE50" s="85"/>
      <c r="GHF50" s="85"/>
      <c r="GHG50" s="85"/>
      <c r="GHH50" s="85"/>
      <c r="GHI50" s="85"/>
      <c r="GHJ50" s="85"/>
      <c r="GHK50" s="85"/>
      <c r="GHL50" s="85"/>
      <c r="GHM50" s="85"/>
      <c r="GHN50" s="85"/>
      <c r="GHO50" s="85"/>
      <c r="GHP50" s="85"/>
      <c r="GHQ50" s="85"/>
      <c r="GHR50" s="85"/>
      <c r="GHS50" s="85"/>
      <c r="GHT50" s="85"/>
      <c r="GHU50" s="85"/>
      <c r="GHV50" s="85"/>
      <c r="GHW50" s="85"/>
      <c r="GHX50" s="85"/>
      <c r="GHY50" s="85"/>
      <c r="GHZ50" s="85"/>
      <c r="GIA50" s="85"/>
      <c r="GIB50" s="85"/>
      <c r="GIC50" s="85"/>
      <c r="GID50" s="85"/>
      <c r="GIE50" s="85"/>
      <c r="GIF50" s="85"/>
      <c r="GIG50" s="85"/>
      <c r="GIH50" s="85"/>
      <c r="GII50" s="85"/>
      <c r="GIJ50" s="85"/>
      <c r="GIK50" s="85"/>
      <c r="GIL50" s="85"/>
      <c r="GIM50" s="85"/>
      <c r="GIN50" s="85"/>
      <c r="GIO50" s="85"/>
      <c r="GIP50" s="85"/>
      <c r="GIQ50" s="85"/>
      <c r="GIR50" s="85"/>
      <c r="GIS50" s="85"/>
      <c r="GIT50" s="85"/>
      <c r="GIU50" s="85"/>
      <c r="GIV50" s="85"/>
      <c r="GIW50" s="85"/>
      <c r="GIX50" s="85"/>
      <c r="GIY50" s="85"/>
      <c r="GIZ50" s="85"/>
      <c r="GJA50" s="85"/>
      <c r="GJB50" s="85"/>
      <c r="GJC50" s="85"/>
      <c r="GJD50" s="85"/>
      <c r="GJE50" s="85"/>
      <c r="GJF50" s="85"/>
      <c r="GJG50" s="85"/>
      <c r="GJH50" s="85"/>
      <c r="GJI50" s="85"/>
      <c r="GJJ50" s="85"/>
      <c r="GJK50" s="85"/>
      <c r="GJL50" s="85"/>
      <c r="GJM50" s="85"/>
      <c r="GJN50" s="85"/>
      <c r="GJO50" s="85"/>
      <c r="GJP50" s="85"/>
      <c r="GJQ50" s="85"/>
      <c r="GJR50" s="85"/>
      <c r="GJS50" s="85"/>
      <c r="GJT50" s="85"/>
      <c r="GJU50" s="85"/>
      <c r="GJV50" s="85"/>
      <c r="GJW50" s="85"/>
      <c r="GJX50" s="85"/>
      <c r="GJY50" s="85"/>
      <c r="GJZ50" s="85"/>
      <c r="GKA50" s="85"/>
      <c r="GKB50" s="85"/>
      <c r="GKC50" s="85"/>
      <c r="GKD50" s="85"/>
      <c r="GKE50" s="85"/>
      <c r="GKF50" s="85"/>
      <c r="GKG50" s="85"/>
      <c r="GKH50" s="85"/>
      <c r="GKI50" s="85"/>
      <c r="GKJ50" s="85"/>
      <c r="GKK50" s="85"/>
      <c r="GKL50" s="85"/>
      <c r="GKM50" s="85"/>
      <c r="GKN50" s="85"/>
      <c r="GKO50" s="85"/>
      <c r="GKP50" s="85"/>
      <c r="GKQ50" s="85"/>
      <c r="GKR50" s="85"/>
      <c r="GKS50" s="85"/>
      <c r="GKT50" s="85"/>
      <c r="GKU50" s="85"/>
      <c r="GKV50" s="85"/>
      <c r="GKW50" s="85"/>
      <c r="GKX50" s="85"/>
      <c r="GKY50" s="85"/>
      <c r="GKZ50" s="85"/>
      <c r="GLA50" s="85"/>
      <c r="GLB50" s="85"/>
      <c r="GLC50" s="85"/>
      <c r="GLD50" s="85"/>
      <c r="GLE50" s="85"/>
      <c r="GLF50" s="85"/>
      <c r="GLG50" s="85"/>
      <c r="GLH50" s="85"/>
      <c r="GLI50" s="85"/>
      <c r="GLJ50" s="85"/>
      <c r="GLK50" s="85"/>
      <c r="GLL50" s="85"/>
      <c r="GLM50" s="85"/>
      <c r="GLN50" s="85"/>
      <c r="GLO50" s="85"/>
      <c r="GLP50" s="85"/>
      <c r="GLQ50" s="85"/>
      <c r="GLR50" s="85"/>
      <c r="GLS50" s="85"/>
      <c r="GLT50" s="85"/>
      <c r="GLU50" s="85"/>
      <c r="GLV50" s="85"/>
      <c r="GLW50" s="85"/>
      <c r="GLX50" s="85"/>
      <c r="GLY50" s="85"/>
      <c r="GLZ50" s="85"/>
      <c r="GMA50" s="85"/>
      <c r="GMB50" s="85"/>
      <c r="GMC50" s="85"/>
      <c r="GMD50" s="85"/>
      <c r="GME50" s="85"/>
      <c r="GMF50" s="85"/>
      <c r="GMG50" s="85"/>
      <c r="GMH50" s="85"/>
      <c r="GMI50" s="85"/>
      <c r="GMJ50" s="85"/>
      <c r="GMK50" s="85"/>
      <c r="GML50" s="85"/>
      <c r="GMM50" s="85"/>
      <c r="GMN50" s="85"/>
      <c r="GMO50" s="85"/>
      <c r="GMP50" s="85"/>
      <c r="GMQ50" s="85"/>
      <c r="GMR50" s="85"/>
      <c r="GMS50" s="85"/>
      <c r="GMT50" s="85"/>
      <c r="GMU50" s="85"/>
      <c r="GMV50" s="85"/>
      <c r="GMW50" s="85"/>
      <c r="GMX50" s="85"/>
      <c r="GMY50" s="85"/>
      <c r="GMZ50" s="85"/>
      <c r="GNA50" s="85"/>
      <c r="GNB50" s="85"/>
      <c r="GNC50" s="85"/>
      <c r="GND50" s="85"/>
      <c r="GNE50" s="85"/>
      <c r="GNF50" s="85"/>
      <c r="GNG50" s="85"/>
      <c r="GNH50" s="85"/>
      <c r="GNI50" s="85"/>
      <c r="GNJ50" s="85"/>
      <c r="GNK50" s="85"/>
      <c r="GNL50" s="85"/>
      <c r="GNM50" s="85"/>
      <c r="GNN50" s="85"/>
      <c r="GNO50" s="85"/>
      <c r="GNP50" s="85"/>
      <c r="GNQ50" s="85"/>
      <c r="GNR50" s="85"/>
      <c r="GNS50" s="85"/>
      <c r="GNT50" s="85"/>
      <c r="GNU50" s="85"/>
      <c r="GNV50" s="85"/>
      <c r="GNW50" s="85"/>
      <c r="GNX50" s="85"/>
      <c r="GNY50" s="85"/>
      <c r="GNZ50" s="85"/>
      <c r="GOA50" s="85"/>
      <c r="GOB50" s="85"/>
      <c r="GOC50" s="85"/>
      <c r="GOD50" s="85"/>
      <c r="GOE50" s="85"/>
      <c r="GOF50" s="85"/>
      <c r="GOG50" s="85"/>
      <c r="GOH50" s="85"/>
      <c r="GOI50" s="85"/>
      <c r="GOJ50" s="85"/>
      <c r="GOK50" s="85"/>
      <c r="GOL50" s="85"/>
      <c r="GOM50" s="85"/>
      <c r="GON50" s="85"/>
      <c r="GOO50" s="85"/>
      <c r="GOP50" s="85"/>
      <c r="GOQ50" s="85"/>
      <c r="GOR50" s="85"/>
      <c r="GOS50" s="85"/>
      <c r="GOT50" s="85"/>
      <c r="GOU50" s="85"/>
      <c r="GOV50" s="85"/>
      <c r="GOW50" s="85"/>
      <c r="GOX50" s="85"/>
      <c r="GOY50" s="85"/>
      <c r="GOZ50" s="85"/>
      <c r="GPA50" s="85"/>
      <c r="GPB50" s="85"/>
      <c r="GPC50" s="85"/>
      <c r="GPD50" s="85"/>
      <c r="GPE50" s="85"/>
      <c r="GPF50" s="85"/>
      <c r="GPG50" s="85"/>
      <c r="GPH50" s="85"/>
      <c r="GPI50" s="85"/>
      <c r="GPJ50" s="85"/>
      <c r="GPK50" s="85"/>
      <c r="GPL50" s="85"/>
      <c r="GPM50" s="85"/>
      <c r="GPN50" s="85"/>
      <c r="GPO50" s="85"/>
      <c r="GPP50" s="85"/>
      <c r="GPQ50" s="85"/>
      <c r="GPR50" s="85"/>
      <c r="GPS50" s="85"/>
      <c r="GPT50" s="85"/>
      <c r="GPU50" s="85"/>
      <c r="GPV50" s="85"/>
      <c r="GPW50" s="85"/>
      <c r="GPX50" s="85"/>
      <c r="GPY50" s="85"/>
      <c r="GPZ50" s="85"/>
      <c r="GQA50" s="85"/>
      <c r="GQB50" s="85"/>
      <c r="GQC50" s="85"/>
      <c r="GQD50" s="85"/>
      <c r="GQE50" s="85"/>
      <c r="GQF50" s="85"/>
      <c r="GQG50" s="85"/>
      <c r="GQH50" s="85"/>
      <c r="GQI50" s="85"/>
      <c r="GQJ50" s="85"/>
      <c r="GQK50" s="85"/>
      <c r="GQL50" s="85"/>
      <c r="GQM50" s="85"/>
      <c r="GQN50" s="85"/>
      <c r="GQO50" s="85"/>
      <c r="GQP50" s="85"/>
      <c r="GQQ50" s="85"/>
      <c r="GQR50" s="85"/>
      <c r="GQS50" s="85"/>
      <c r="GQT50" s="85"/>
      <c r="GQU50" s="85"/>
      <c r="GQV50" s="85"/>
      <c r="GQW50" s="85"/>
      <c r="GQX50" s="85"/>
      <c r="GQY50" s="85"/>
      <c r="GQZ50" s="85"/>
      <c r="GRA50" s="85"/>
      <c r="GRB50" s="85"/>
      <c r="GRC50" s="85"/>
      <c r="GRD50" s="85"/>
      <c r="GRE50" s="85"/>
      <c r="GRF50" s="85"/>
      <c r="GRG50" s="85"/>
      <c r="GRH50" s="85"/>
      <c r="GRI50" s="85"/>
      <c r="GRJ50" s="85"/>
      <c r="GRK50" s="85"/>
      <c r="GRL50" s="85"/>
      <c r="GRM50" s="85"/>
      <c r="GRN50" s="85"/>
      <c r="GRO50" s="85"/>
      <c r="GRP50" s="85"/>
      <c r="GRQ50" s="85"/>
      <c r="GRR50" s="85"/>
      <c r="GRS50" s="85"/>
      <c r="GRT50" s="85"/>
      <c r="GRU50" s="85"/>
      <c r="GRV50" s="85"/>
      <c r="GRW50" s="85"/>
      <c r="GRX50" s="85"/>
      <c r="GRY50" s="85"/>
      <c r="GRZ50" s="85"/>
      <c r="GSA50" s="85"/>
      <c r="GSB50" s="85"/>
      <c r="GSC50" s="85"/>
      <c r="GSD50" s="85"/>
      <c r="GSE50" s="85"/>
      <c r="GSF50" s="85"/>
      <c r="GSG50" s="85"/>
      <c r="GSH50" s="85"/>
      <c r="GSI50" s="85"/>
      <c r="GSJ50" s="85"/>
      <c r="GSK50" s="85"/>
      <c r="GSL50" s="85"/>
      <c r="GSM50" s="85"/>
      <c r="GSN50" s="85"/>
      <c r="GSO50" s="85"/>
      <c r="GSP50" s="85"/>
      <c r="GSQ50" s="85"/>
      <c r="GSR50" s="85"/>
      <c r="GSS50" s="85"/>
      <c r="GST50" s="85"/>
      <c r="GSU50" s="85"/>
      <c r="GSV50" s="85"/>
      <c r="GSW50" s="85"/>
      <c r="GSX50" s="85"/>
      <c r="GSY50" s="85"/>
      <c r="GSZ50" s="85"/>
      <c r="GTA50" s="85"/>
      <c r="GTB50" s="85"/>
      <c r="GTC50" s="85"/>
      <c r="GTD50" s="85"/>
      <c r="GTE50" s="85"/>
      <c r="GTF50" s="85"/>
      <c r="GTG50" s="85"/>
      <c r="GTH50" s="85"/>
      <c r="GTI50" s="85"/>
      <c r="GTJ50" s="85"/>
      <c r="GTK50" s="85"/>
      <c r="GTL50" s="85"/>
      <c r="GTM50" s="85"/>
      <c r="GTN50" s="85"/>
      <c r="GTO50" s="85"/>
      <c r="GTP50" s="85"/>
      <c r="GTQ50" s="85"/>
      <c r="GTR50" s="85"/>
      <c r="GTS50" s="85"/>
      <c r="GTT50" s="85"/>
      <c r="GTU50" s="85"/>
      <c r="GTV50" s="85"/>
      <c r="GTW50" s="85"/>
      <c r="GTX50" s="85"/>
      <c r="GTY50" s="85"/>
      <c r="GTZ50" s="85"/>
      <c r="GUA50" s="85"/>
      <c r="GUB50" s="85"/>
      <c r="GUC50" s="85"/>
      <c r="GUD50" s="85"/>
      <c r="GUE50" s="85"/>
      <c r="GUF50" s="85"/>
      <c r="GUG50" s="85"/>
      <c r="GUH50" s="85"/>
      <c r="GUI50" s="85"/>
      <c r="GUJ50" s="85"/>
      <c r="GUK50" s="85"/>
      <c r="GUL50" s="85"/>
      <c r="GUM50" s="85"/>
      <c r="GUN50" s="85"/>
      <c r="GUO50" s="85"/>
      <c r="GUP50" s="85"/>
      <c r="GUQ50" s="85"/>
      <c r="GUR50" s="85"/>
      <c r="GUS50" s="85"/>
      <c r="GUT50" s="85"/>
      <c r="GUU50" s="85"/>
      <c r="GUV50" s="85"/>
      <c r="GUW50" s="85"/>
      <c r="GUX50" s="85"/>
      <c r="GUY50" s="85"/>
      <c r="GUZ50" s="85"/>
      <c r="GVA50" s="85"/>
      <c r="GVB50" s="85"/>
      <c r="GVC50" s="85"/>
      <c r="GVD50" s="85"/>
      <c r="GVE50" s="85"/>
      <c r="GVF50" s="85"/>
      <c r="GVG50" s="85"/>
      <c r="GVH50" s="85"/>
      <c r="GVI50" s="85"/>
      <c r="GVJ50" s="85"/>
      <c r="GVK50" s="85"/>
      <c r="GVL50" s="85"/>
      <c r="GVM50" s="85"/>
      <c r="GVN50" s="85"/>
      <c r="GVO50" s="85"/>
      <c r="GVP50" s="85"/>
      <c r="GVQ50" s="85"/>
      <c r="GVR50" s="85"/>
      <c r="GVS50" s="85"/>
      <c r="GVT50" s="85"/>
      <c r="GVU50" s="85"/>
      <c r="GVV50" s="85"/>
      <c r="GVW50" s="85"/>
      <c r="GVX50" s="85"/>
      <c r="GVY50" s="85"/>
      <c r="GVZ50" s="85"/>
      <c r="GWA50" s="85"/>
      <c r="GWB50" s="85"/>
      <c r="GWC50" s="85"/>
      <c r="GWD50" s="85"/>
      <c r="GWE50" s="85"/>
      <c r="GWF50" s="85"/>
      <c r="GWG50" s="85"/>
      <c r="GWH50" s="85"/>
      <c r="GWI50" s="85"/>
      <c r="GWJ50" s="85"/>
      <c r="GWK50" s="85"/>
      <c r="GWL50" s="85"/>
      <c r="GWM50" s="85"/>
      <c r="GWN50" s="85"/>
      <c r="GWO50" s="85"/>
      <c r="GWP50" s="85"/>
      <c r="GWQ50" s="85"/>
      <c r="GWR50" s="85"/>
      <c r="GWS50" s="85"/>
      <c r="GWT50" s="85"/>
      <c r="GWU50" s="85"/>
      <c r="GWV50" s="85"/>
      <c r="GWW50" s="85"/>
      <c r="GWX50" s="85"/>
      <c r="GWY50" s="85"/>
      <c r="GWZ50" s="85"/>
      <c r="GXA50" s="85"/>
      <c r="GXB50" s="85"/>
      <c r="GXC50" s="85"/>
      <c r="GXD50" s="85"/>
      <c r="GXE50" s="85"/>
      <c r="GXF50" s="85"/>
      <c r="GXG50" s="85"/>
      <c r="GXH50" s="85"/>
      <c r="GXI50" s="85"/>
      <c r="GXJ50" s="85"/>
      <c r="GXK50" s="85"/>
      <c r="GXL50" s="85"/>
      <c r="GXM50" s="85"/>
      <c r="GXN50" s="85"/>
      <c r="GXO50" s="85"/>
      <c r="GXP50" s="85"/>
      <c r="GXQ50" s="85"/>
      <c r="GXR50" s="85"/>
      <c r="GXS50" s="85"/>
      <c r="GXT50" s="85"/>
      <c r="GXU50" s="85"/>
      <c r="GXV50" s="85"/>
      <c r="GXW50" s="85"/>
      <c r="GXX50" s="85"/>
      <c r="GXY50" s="85"/>
      <c r="GXZ50" s="85"/>
      <c r="GYA50" s="85"/>
      <c r="GYB50" s="85"/>
      <c r="GYC50" s="85"/>
      <c r="GYD50" s="85"/>
      <c r="GYE50" s="85"/>
      <c r="GYF50" s="85"/>
      <c r="GYG50" s="85"/>
      <c r="GYH50" s="85"/>
      <c r="GYI50" s="85"/>
      <c r="GYJ50" s="85"/>
      <c r="GYK50" s="85"/>
      <c r="GYL50" s="85"/>
      <c r="GYM50" s="85"/>
      <c r="GYN50" s="85"/>
      <c r="GYO50" s="85"/>
      <c r="GYP50" s="85"/>
      <c r="GYQ50" s="85"/>
      <c r="GYR50" s="85"/>
      <c r="GYS50" s="85"/>
      <c r="GYT50" s="85"/>
      <c r="GYU50" s="85"/>
      <c r="GYV50" s="85"/>
      <c r="GYW50" s="85"/>
      <c r="GYX50" s="85"/>
      <c r="GYY50" s="85"/>
      <c r="GYZ50" s="85"/>
      <c r="GZA50" s="85"/>
      <c r="GZB50" s="85"/>
      <c r="GZC50" s="85"/>
      <c r="GZD50" s="85"/>
      <c r="GZE50" s="85"/>
      <c r="GZF50" s="85"/>
      <c r="GZG50" s="85"/>
      <c r="GZH50" s="85"/>
      <c r="GZI50" s="85"/>
      <c r="GZJ50" s="85"/>
      <c r="GZK50" s="85"/>
      <c r="GZL50" s="85"/>
      <c r="GZM50" s="85"/>
      <c r="GZN50" s="85"/>
      <c r="GZO50" s="85"/>
      <c r="GZP50" s="85"/>
      <c r="GZQ50" s="85"/>
      <c r="GZR50" s="85"/>
      <c r="GZS50" s="85"/>
      <c r="GZT50" s="85"/>
      <c r="GZU50" s="85"/>
      <c r="GZV50" s="85"/>
      <c r="GZW50" s="85"/>
      <c r="GZX50" s="85"/>
      <c r="GZY50" s="85"/>
      <c r="GZZ50" s="85"/>
      <c r="HAA50" s="85"/>
      <c r="HAB50" s="85"/>
      <c r="HAC50" s="85"/>
      <c r="HAD50" s="85"/>
      <c r="HAE50" s="85"/>
      <c r="HAF50" s="85"/>
      <c r="HAG50" s="85"/>
      <c r="HAH50" s="85"/>
      <c r="HAI50" s="85"/>
      <c r="HAJ50" s="85"/>
      <c r="HAK50" s="85"/>
      <c r="HAL50" s="85"/>
      <c r="HAM50" s="85"/>
      <c r="HAN50" s="85"/>
      <c r="HAO50" s="85"/>
      <c r="HAP50" s="85"/>
      <c r="HAQ50" s="85"/>
      <c r="HAR50" s="85"/>
      <c r="HAS50" s="85"/>
      <c r="HAT50" s="85"/>
      <c r="HAU50" s="85"/>
      <c r="HAV50" s="85"/>
      <c r="HAW50" s="85"/>
      <c r="HAX50" s="85"/>
      <c r="HAY50" s="85"/>
      <c r="HAZ50" s="85"/>
      <c r="HBA50" s="85"/>
      <c r="HBB50" s="85"/>
      <c r="HBC50" s="85"/>
      <c r="HBD50" s="85"/>
      <c r="HBE50" s="85"/>
      <c r="HBF50" s="85"/>
      <c r="HBG50" s="85"/>
      <c r="HBH50" s="85"/>
      <c r="HBI50" s="85"/>
      <c r="HBJ50" s="85"/>
      <c r="HBK50" s="85"/>
      <c r="HBL50" s="85"/>
      <c r="HBM50" s="85"/>
      <c r="HBN50" s="85"/>
      <c r="HBO50" s="85"/>
      <c r="HBP50" s="85"/>
      <c r="HBQ50" s="85"/>
      <c r="HBR50" s="85"/>
      <c r="HBS50" s="85"/>
      <c r="HBT50" s="85"/>
      <c r="HBU50" s="85"/>
      <c r="HBV50" s="85"/>
      <c r="HBW50" s="85"/>
      <c r="HBX50" s="85"/>
      <c r="HBY50" s="85"/>
      <c r="HBZ50" s="85"/>
      <c r="HCA50" s="85"/>
      <c r="HCB50" s="85"/>
      <c r="HCC50" s="85"/>
      <c r="HCD50" s="85"/>
      <c r="HCE50" s="85"/>
      <c r="HCF50" s="85"/>
      <c r="HCG50" s="85"/>
      <c r="HCH50" s="85"/>
      <c r="HCI50" s="85"/>
      <c r="HCJ50" s="85"/>
      <c r="HCK50" s="85"/>
      <c r="HCL50" s="85"/>
      <c r="HCM50" s="85"/>
      <c r="HCN50" s="85"/>
      <c r="HCO50" s="85"/>
      <c r="HCP50" s="85"/>
      <c r="HCQ50" s="85"/>
      <c r="HCR50" s="85"/>
      <c r="HCS50" s="85"/>
      <c r="HCT50" s="85"/>
      <c r="HCU50" s="85"/>
      <c r="HCV50" s="85"/>
      <c r="HCW50" s="85"/>
      <c r="HCX50" s="85"/>
      <c r="HCY50" s="85"/>
      <c r="HCZ50" s="85"/>
      <c r="HDA50" s="85"/>
      <c r="HDB50" s="85"/>
      <c r="HDC50" s="85"/>
      <c r="HDD50" s="85"/>
      <c r="HDE50" s="85"/>
      <c r="HDF50" s="85"/>
      <c r="HDG50" s="85"/>
      <c r="HDH50" s="85"/>
      <c r="HDI50" s="85"/>
      <c r="HDJ50" s="85"/>
      <c r="HDK50" s="85"/>
      <c r="HDL50" s="85"/>
      <c r="HDM50" s="85"/>
      <c r="HDN50" s="85"/>
      <c r="HDO50" s="85"/>
      <c r="HDP50" s="85"/>
      <c r="HDQ50" s="85"/>
      <c r="HDR50" s="85"/>
      <c r="HDS50" s="85"/>
      <c r="HDT50" s="85"/>
      <c r="HDU50" s="85"/>
      <c r="HDV50" s="85"/>
      <c r="HDW50" s="85"/>
      <c r="HDX50" s="85"/>
      <c r="HDY50" s="85"/>
      <c r="HDZ50" s="85"/>
      <c r="HEA50" s="85"/>
      <c r="HEB50" s="85"/>
      <c r="HEC50" s="85"/>
      <c r="HED50" s="85"/>
      <c r="HEE50" s="85"/>
      <c r="HEF50" s="85"/>
      <c r="HEG50" s="85"/>
      <c r="HEH50" s="85"/>
      <c r="HEI50" s="85"/>
      <c r="HEJ50" s="85"/>
      <c r="HEK50" s="85"/>
      <c r="HEL50" s="85"/>
      <c r="HEM50" s="85"/>
      <c r="HEN50" s="85"/>
      <c r="HEO50" s="85"/>
      <c r="HEP50" s="85"/>
      <c r="HEQ50" s="85"/>
      <c r="HER50" s="85"/>
      <c r="HES50" s="85"/>
      <c r="HET50" s="85"/>
      <c r="HEU50" s="85"/>
      <c r="HEV50" s="85"/>
      <c r="HEW50" s="85"/>
      <c r="HEX50" s="85"/>
      <c r="HEY50" s="85"/>
      <c r="HEZ50" s="85"/>
      <c r="HFA50" s="85"/>
      <c r="HFB50" s="85"/>
      <c r="HFC50" s="85"/>
      <c r="HFD50" s="85"/>
      <c r="HFE50" s="85"/>
      <c r="HFF50" s="85"/>
      <c r="HFG50" s="85"/>
      <c r="HFH50" s="85"/>
      <c r="HFI50" s="85"/>
      <c r="HFJ50" s="85"/>
      <c r="HFK50" s="85"/>
      <c r="HFL50" s="85"/>
      <c r="HFM50" s="85"/>
      <c r="HFN50" s="85"/>
      <c r="HFO50" s="85"/>
      <c r="HFP50" s="85"/>
      <c r="HFQ50" s="85"/>
      <c r="HFR50" s="85"/>
      <c r="HFS50" s="85"/>
      <c r="HFT50" s="85"/>
      <c r="HFU50" s="85"/>
      <c r="HFV50" s="85"/>
      <c r="HFW50" s="85"/>
      <c r="HFX50" s="85"/>
      <c r="HFY50" s="85"/>
      <c r="HFZ50" s="85"/>
      <c r="HGA50" s="85"/>
      <c r="HGB50" s="85"/>
      <c r="HGC50" s="85"/>
      <c r="HGD50" s="85"/>
      <c r="HGE50" s="85"/>
      <c r="HGF50" s="85"/>
      <c r="HGG50" s="85"/>
      <c r="HGH50" s="85"/>
      <c r="HGI50" s="85"/>
      <c r="HGJ50" s="85"/>
      <c r="HGK50" s="85"/>
      <c r="HGL50" s="85"/>
      <c r="HGM50" s="85"/>
      <c r="HGN50" s="85"/>
      <c r="HGO50" s="85"/>
      <c r="HGP50" s="85"/>
      <c r="HGQ50" s="85"/>
      <c r="HGR50" s="85"/>
      <c r="HGS50" s="85"/>
      <c r="HGT50" s="85"/>
      <c r="HGU50" s="85"/>
      <c r="HGV50" s="85"/>
      <c r="HGW50" s="85"/>
      <c r="HGX50" s="85"/>
      <c r="HGY50" s="85"/>
      <c r="HGZ50" s="85"/>
      <c r="HHA50" s="85"/>
      <c r="HHB50" s="85"/>
      <c r="HHC50" s="85"/>
      <c r="HHD50" s="85"/>
      <c r="HHE50" s="85"/>
      <c r="HHF50" s="85"/>
      <c r="HHG50" s="85"/>
      <c r="HHH50" s="85"/>
      <c r="HHI50" s="85"/>
      <c r="HHJ50" s="85"/>
      <c r="HHK50" s="85"/>
      <c r="HHL50" s="85"/>
      <c r="HHM50" s="85"/>
      <c r="HHN50" s="85"/>
      <c r="HHO50" s="85"/>
      <c r="HHP50" s="85"/>
      <c r="HHQ50" s="85"/>
      <c r="HHR50" s="85"/>
      <c r="HHS50" s="85"/>
      <c r="HHT50" s="85"/>
      <c r="HHU50" s="85"/>
      <c r="HHV50" s="85"/>
      <c r="HHW50" s="85"/>
      <c r="HHX50" s="85"/>
      <c r="HHY50" s="85"/>
      <c r="HHZ50" s="85"/>
      <c r="HIA50" s="85"/>
      <c r="HIB50" s="85"/>
      <c r="HIC50" s="85"/>
      <c r="HID50" s="85"/>
      <c r="HIE50" s="85"/>
      <c r="HIF50" s="85"/>
      <c r="HIG50" s="85"/>
      <c r="HIH50" s="85"/>
      <c r="HII50" s="85"/>
      <c r="HIJ50" s="85"/>
      <c r="HIK50" s="85"/>
      <c r="HIL50" s="85"/>
      <c r="HIM50" s="85"/>
      <c r="HIN50" s="85"/>
      <c r="HIO50" s="85"/>
      <c r="HIP50" s="85"/>
      <c r="HIQ50" s="85"/>
      <c r="HIR50" s="85"/>
      <c r="HIS50" s="85"/>
      <c r="HIT50" s="85"/>
      <c r="HIU50" s="85"/>
      <c r="HIV50" s="85"/>
      <c r="HIW50" s="85"/>
      <c r="HIX50" s="85"/>
      <c r="HIY50" s="85"/>
      <c r="HIZ50" s="85"/>
      <c r="HJA50" s="85"/>
      <c r="HJB50" s="85"/>
      <c r="HJC50" s="85"/>
      <c r="HJD50" s="85"/>
      <c r="HJE50" s="85"/>
      <c r="HJF50" s="85"/>
      <c r="HJG50" s="85"/>
      <c r="HJH50" s="85"/>
      <c r="HJI50" s="85"/>
      <c r="HJJ50" s="85"/>
      <c r="HJK50" s="85"/>
      <c r="HJL50" s="85"/>
      <c r="HJM50" s="85"/>
      <c r="HJN50" s="85"/>
      <c r="HJO50" s="85"/>
      <c r="HJP50" s="85"/>
      <c r="HJQ50" s="85"/>
      <c r="HJR50" s="85"/>
      <c r="HJS50" s="85"/>
      <c r="HJT50" s="85"/>
      <c r="HJU50" s="85"/>
      <c r="HJV50" s="85"/>
      <c r="HJW50" s="85"/>
      <c r="HJX50" s="85"/>
      <c r="HJY50" s="85"/>
      <c r="HJZ50" s="85"/>
      <c r="HKA50" s="85"/>
      <c r="HKB50" s="85"/>
      <c r="HKC50" s="85"/>
      <c r="HKD50" s="85"/>
      <c r="HKE50" s="85"/>
      <c r="HKF50" s="85"/>
      <c r="HKG50" s="85"/>
      <c r="HKH50" s="85"/>
      <c r="HKI50" s="85"/>
      <c r="HKJ50" s="85"/>
      <c r="HKK50" s="85"/>
      <c r="HKL50" s="85"/>
      <c r="HKM50" s="85"/>
      <c r="HKN50" s="85"/>
      <c r="HKO50" s="85"/>
      <c r="HKP50" s="85"/>
      <c r="HKQ50" s="85"/>
      <c r="HKR50" s="85"/>
      <c r="HKS50" s="85"/>
      <c r="HKT50" s="85"/>
      <c r="HKU50" s="85"/>
      <c r="HKV50" s="85"/>
      <c r="HKW50" s="85"/>
      <c r="HKX50" s="85"/>
      <c r="HKY50" s="85"/>
      <c r="HKZ50" s="85"/>
      <c r="HLA50" s="85"/>
      <c r="HLB50" s="85"/>
      <c r="HLC50" s="85"/>
      <c r="HLD50" s="85"/>
      <c r="HLE50" s="85"/>
      <c r="HLF50" s="85"/>
      <c r="HLG50" s="85"/>
      <c r="HLH50" s="85"/>
      <c r="HLI50" s="85"/>
      <c r="HLJ50" s="85"/>
      <c r="HLK50" s="85"/>
      <c r="HLL50" s="85"/>
      <c r="HLM50" s="85"/>
      <c r="HLN50" s="85"/>
      <c r="HLO50" s="85"/>
      <c r="HLP50" s="85"/>
      <c r="HLQ50" s="85"/>
      <c r="HLR50" s="85"/>
      <c r="HLS50" s="85"/>
      <c r="HLT50" s="85"/>
      <c r="HLU50" s="85"/>
      <c r="HLV50" s="85"/>
      <c r="HLW50" s="85"/>
      <c r="HLX50" s="85"/>
      <c r="HLY50" s="85"/>
      <c r="HLZ50" s="85"/>
      <c r="HMA50" s="85"/>
      <c r="HMB50" s="85"/>
      <c r="HMC50" s="85"/>
      <c r="HMD50" s="85"/>
      <c r="HME50" s="85"/>
      <c r="HMF50" s="85"/>
      <c r="HMG50" s="85"/>
      <c r="HMH50" s="85"/>
      <c r="HMI50" s="85"/>
      <c r="HMJ50" s="85"/>
      <c r="HMK50" s="85"/>
      <c r="HML50" s="85"/>
      <c r="HMM50" s="85"/>
      <c r="HMN50" s="85"/>
      <c r="HMO50" s="85"/>
      <c r="HMP50" s="85"/>
      <c r="HMQ50" s="85"/>
      <c r="HMR50" s="85"/>
      <c r="HMS50" s="85"/>
      <c r="HMT50" s="85"/>
      <c r="HMU50" s="85"/>
      <c r="HMV50" s="85"/>
      <c r="HMW50" s="85"/>
      <c r="HMX50" s="85"/>
      <c r="HMY50" s="85"/>
      <c r="HMZ50" s="85"/>
      <c r="HNA50" s="85"/>
      <c r="HNB50" s="85"/>
      <c r="HNC50" s="85"/>
      <c r="HND50" s="85"/>
      <c r="HNE50" s="85"/>
      <c r="HNF50" s="85"/>
      <c r="HNG50" s="85"/>
      <c r="HNH50" s="85"/>
      <c r="HNI50" s="85"/>
      <c r="HNJ50" s="85"/>
      <c r="HNK50" s="85"/>
      <c r="HNL50" s="85"/>
      <c r="HNM50" s="85"/>
      <c r="HNN50" s="85"/>
      <c r="HNO50" s="85"/>
      <c r="HNP50" s="85"/>
      <c r="HNQ50" s="85"/>
      <c r="HNR50" s="85"/>
      <c r="HNS50" s="85"/>
      <c r="HNT50" s="85"/>
      <c r="HNU50" s="85"/>
      <c r="HNV50" s="85"/>
      <c r="HNW50" s="85"/>
      <c r="HNX50" s="85"/>
      <c r="HNY50" s="85"/>
      <c r="HNZ50" s="85"/>
      <c r="HOA50" s="85"/>
      <c r="HOB50" s="85"/>
      <c r="HOC50" s="85"/>
      <c r="HOD50" s="85"/>
      <c r="HOE50" s="85"/>
      <c r="HOF50" s="85"/>
      <c r="HOG50" s="85"/>
      <c r="HOH50" s="85"/>
      <c r="HOI50" s="85"/>
      <c r="HOJ50" s="85"/>
      <c r="HOK50" s="85"/>
      <c r="HOL50" s="85"/>
      <c r="HOM50" s="85"/>
      <c r="HON50" s="85"/>
      <c r="HOO50" s="85"/>
      <c r="HOP50" s="85"/>
      <c r="HOQ50" s="85"/>
      <c r="HOR50" s="85"/>
      <c r="HOS50" s="85"/>
      <c r="HOT50" s="85"/>
      <c r="HOU50" s="85"/>
      <c r="HOV50" s="85"/>
      <c r="HOW50" s="85"/>
      <c r="HOX50" s="85"/>
      <c r="HOY50" s="85"/>
      <c r="HOZ50" s="85"/>
      <c r="HPA50" s="85"/>
      <c r="HPB50" s="85"/>
      <c r="HPC50" s="85"/>
      <c r="HPD50" s="85"/>
      <c r="HPE50" s="85"/>
      <c r="HPF50" s="85"/>
      <c r="HPG50" s="85"/>
      <c r="HPH50" s="85"/>
      <c r="HPI50" s="85"/>
      <c r="HPJ50" s="85"/>
      <c r="HPK50" s="85"/>
      <c r="HPL50" s="85"/>
      <c r="HPM50" s="85"/>
      <c r="HPN50" s="85"/>
      <c r="HPO50" s="85"/>
      <c r="HPP50" s="85"/>
      <c r="HPQ50" s="85"/>
      <c r="HPR50" s="85"/>
      <c r="HPS50" s="85"/>
      <c r="HPT50" s="85"/>
      <c r="HPU50" s="85"/>
      <c r="HPV50" s="85"/>
      <c r="HPW50" s="85"/>
      <c r="HPX50" s="85"/>
      <c r="HPY50" s="85"/>
      <c r="HPZ50" s="85"/>
      <c r="HQA50" s="85"/>
      <c r="HQB50" s="85"/>
      <c r="HQC50" s="85"/>
      <c r="HQD50" s="85"/>
      <c r="HQE50" s="85"/>
      <c r="HQF50" s="85"/>
      <c r="HQG50" s="85"/>
      <c r="HQH50" s="85"/>
      <c r="HQI50" s="85"/>
      <c r="HQJ50" s="85"/>
      <c r="HQK50" s="85"/>
      <c r="HQL50" s="85"/>
      <c r="HQM50" s="85"/>
      <c r="HQN50" s="85"/>
      <c r="HQO50" s="85"/>
      <c r="HQP50" s="85"/>
      <c r="HQQ50" s="85"/>
      <c r="HQR50" s="85"/>
      <c r="HQS50" s="85"/>
      <c r="HQT50" s="85"/>
      <c r="HQU50" s="85"/>
      <c r="HQV50" s="85"/>
      <c r="HQW50" s="85"/>
      <c r="HQX50" s="85"/>
      <c r="HQY50" s="85"/>
      <c r="HQZ50" s="85"/>
      <c r="HRA50" s="85"/>
      <c r="HRB50" s="85"/>
      <c r="HRC50" s="85"/>
      <c r="HRD50" s="85"/>
      <c r="HRE50" s="85"/>
      <c r="HRF50" s="85"/>
      <c r="HRG50" s="85"/>
      <c r="HRH50" s="85"/>
      <c r="HRI50" s="85"/>
      <c r="HRJ50" s="85"/>
      <c r="HRK50" s="85"/>
      <c r="HRL50" s="85"/>
      <c r="HRM50" s="85"/>
      <c r="HRN50" s="85"/>
      <c r="HRO50" s="85"/>
      <c r="HRP50" s="85"/>
      <c r="HRQ50" s="85"/>
      <c r="HRR50" s="85"/>
      <c r="HRS50" s="85"/>
      <c r="HRT50" s="85"/>
      <c r="HRU50" s="85"/>
      <c r="HRV50" s="85"/>
      <c r="HRW50" s="85"/>
      <c r="HRX50" s="85"/>
      <c r="HRY50" s="85"/>
      <c r="HRZ50" s="85"/>
      <c r="HSA50" s="85"/>
      <c r="HSB50" s="85"/>
      <c r="HSC50" s="85"/>
      <c r="HSD50" s="85"/>
      <c r="HSE50" s="85"/>
      <c r="HSF50" s="85"/>
      <c r="HSG50" s="85"/>
      <c r="HSH50" s="85"/>
      <c r="HSI50" s="85"/>
      <c r="HSJ50" s="85"/>
      <c r="HSK50" s="85"/>
      <c r="HSL50" s="85"/>
      <c r="HSM50" s="85"/>
      <c r="HSN50" s="85"/>
      <c r="HSO50" s="85"/>
      <c r="HSP50" s="85"/>
      <c r="HSQ50" s="85"/>
      <c r="HSR50" s="85"/>
      <c r="HSS50" s="85"/>
      <c r="HST50" s="85"/>
      <c r="HSU50" s="85"/>
      <c r="HSV50" s="85"/>
      <c r="HSW50" s="85"/>
      <c r="HSX50" s="85"/>
      <c r="HSY50" s="85"/>
      <c r="HSZ50" s="85"/>
      <c r="HTA50" s="85"/>
      <c r="HTB50" s="85"/>
      <c r="HTC50" s="85"/>
      <c r="HTD50" s="85"/>
      <c r="HTE50" s="85"/>
      <c r="HTF50" s="85"/>
      <c r="HTG50" s="85"/>
      <c r="HTH50" s="85"/>
      <c r="HTI50" s="85"/>
      <c r="HTJ50" s="85"/>
      <c r="HTK50" s="85"/>
      <c r="HTL50" s="85"/>
      <c r="HTM50" s="85"/>
      <c r="HTN50" s="85"/>
      <c r="HTO50" s="85"/>
      <c r="HTP50" s="85"/>
      <c r="HTQ50" s="85"/>
      <c r="HTR50" s="85"/>
      <c r="HTS50" s="85"/>
      <c r="HTT50" s="85"/>
      <c r="HTU50" s="85"/>
      <c r="HTV50" s="85"/>
      <c r="HTW50" s="85"/>
      <c r="HTX50" s="85"/>
      <c r="HTY50" s="85"/>
      <c r="HTZ50" s="85"/>
      <c r="HUA50" s="85"/>
      <c r="HUB50" s="85"/>
      <c r="HUC50" s="85"/>
      <c r="HUD50" s="85"/>
      <c r="HUE50" s="85"/>
      <c r="HUF50" s="85"/>
      <c r="HUG50" s="85"/>
      <c r="HUH50" s="85"/>
      <c r="HUI50" s="85"/>
      <c r="HUJ50" s="85"/>
      <c r="HUK50" s="85"/>
      <c r="HUL50" s="85"/>
      <c r="HUM50" s="85"/>
      <c r="HUN50" s="85"/>
      <c r="HUO50" s="85"/>
      <c r="HUP50" s="85"/>
      <c r="HUQ50" s="85"/>
      <c r="HUR50" s="85"/>
      <c r="HUS50" s="85"/>
      <c r="HUT50" s="85"/>
      <c r="HUU50" s="85"/>
      <c r="HUV50" s="85"/>
      <c r="HUW50" s="85"/>
      <c r="HUX50" s="85"/>
      <c r="HUY50" s="85"/>
      <c r="HUZ50" s="85"/>
      <c r="HVA50" s="85"/>
      <c r="HVB50" s="85"/>
      <c r="HVC50" s="85"/>
      <c r="HVD50" s="85"/>
      <c r="HVE50" s="85"/>
      <c r="HVF50" s="85"/>
      <c r="HVG50" s="85"/>
      <c r="HVH50" s="85"/>
      <c r="HVI50" s="85"/>
      <c r="HVJ50" s="85"/>
      <c r="HVK50" s="85"/>
      <c r="HVL50" s="85"/>
      <c r="HVM50" s="85"/>
      <c r="HVN50" s="85"/>
      <c r="HVO50" s="85"/>
      <c r="HVP50" s="85"/>
      <c r="HVQ50" s="85"/>
      <c r="HVR50" s="85"/>
      <c r="HVS50" s="85"/>
      <c r="HVT50" s="85"/>
      <c r="HVU50" s="85"/>
      <c r="HVV50" s="85"/>
      <c r="HVW50" s="85"/>
      <c r="HVX50" s="85"/>
      <c r="HVY50" s="85"/>
      <c r="HVZ50" s="85"/>
      <c r="HWA50" s="85"/>
      <c r="HWB50" s="85"/>
      <c r="HWC50" s="85"/>
      <c r="HWD50" s="85"/>
      <c r="HWE50" s="85"/>
      <c r="HWF50" s="85"/>
      <c r="HWG50" s="85"/>
      <c r="HWH50" s="85"/>
      <c r="HWI50" s="85"/>
      <c r="HWJ50" s="85"/>
      <c r="HWK50" s="85"/>
      <c r="HWL50" s="85"/>
      <c r="HWM50" s="85"/>
      <c r="HWN50" s="85"/>
      <c r="HWO50" s="85"/>
      <c r="HWP50" s="85"/>
      <c r="HWQ50" s="85"/>
      <c r="HWR50" s="85"/>
      <c r="HWS50" s="85"/>
      <c r="HWT50" s="85"/>
      <c r="HWU50" s="85"/>
      <c r="HWV50" s="85"/>
      <c r="HWW50" s="85"/>
      <c r="HWX50" s="85"/>
      <c r="HWY50" s="85"/>
      <c r="HWZ50" s="85"/>
      <c r="HXA50" s="85"/>
      <c r="HXB50" s="85"/>
      <c r="HXC50" s="85"/>
      <c r="HXD50" s="85"/>
      <c r="HXE50" s="85"/>
      <c r="HXF50" s="85"/>
      <c r="HXG50" s="85"/>
      <c r="HXH50" s="85"/>
      <c r="HXI50" s="85"/>
      <c r="HXJ50" s="85"/>
      <c r="HXK50" s="85"/>
      <c r="HXL50" s="85"/>
      <c r="HXM50" s="85"/>
      <c r="HXN50" s="85"/>
      <c r="HXO50" s="85"/>
      <c r="HXP50" s="85"/>
      <c r="HXQ50" s="85"/>
      <c r="HXR50" s="85"/>
      <c r="HXS50" s="85"/>
      <c r="HXT50" s="85"/>
      <c r="HXU50" s="85"/>
      <c r="HXV50" s="85"/>
      <c r="HXW50" s="85"/>
      <c r="HXX50" s="85"/>
      <c r="HXY50" s="85"/>
      <c r="HXZ50" s="85"/>
      <c r="HYA50" s="85"/>
      <c r="HYB50" s="85"/>
      <c r="HYC50" s="85"/>
      <c r="HYD50" s="85"/>
      <c r="HYE50" s="85"/>
      <c r="HYF50" s="85"/>
      <c r="HYG50" s="85"/>
      <c r="HYH50" s="85"/>
      <c r="HYI50" s="85"/>
      <c r="HYJ50" s="85"/>
      <c r="HYK50" s="85"/>
      <c r="HYL50" s="85"/>
      <c r="HYM50" s="85"/>
      <c r="HYN50" s="85"/>
      <c r="HYO50" s="85"/>
      <c r="HYP50" s="85"/>
      <c r="HYQ50" s="85"/>
      <c r="HYR50" s="85"/>
      <c r="HYS50" s="85"/>
      <c r="HYT50" s="85"/>
      <c r="HYU50" s="85"/>
      <c r="HYV50" s="85"/>
      <c r="HYW50" s="85"/>
      <c r="HYX50" s="85"/>
      <c r="HYY50" s="85"/>
      <c r="HYZ50" s="85"/>
      <c r="HZA50" s="85"/>
      <c r="HZB50" s="85"/>
      <c r="HZC50" s="85"/>
      <c r="HZD50" s="85"/>
      <c r="HZE50" s="85"/>
      <c r="HZF50" s="85"/>
      <c r="HZG50" s="85"/>
      <c r="HZH50" s="85"/>
      <c r="HZI50" s="85"/>
      <c r="HZJ50" s="85"/>
      <c r="HZK50" s="85"/>
      <c r="HZL50" s="85"/>
      <c r="HZM50" s="85"/>
      <c r="HZN50" s="85"/>
      <c r="HZO50" s="85"/>
      <c r="HZP50" s="85"/>
      <c r="HZQ50" s="85"/>
      <c r="HZR50" s="85"/>
      <c r="HZS50" s="85"/>
      <c r="HZT50" s="85"/>
      <c r="HZU50" s="85"/>
      <c r="HZV50" s="85"/>
      <c r="HZW50" s="85"/>
      <c r="HZX50" s="85"/>
      <c r="HZY50" s="85"/>
      <c r="HZZ50" s="85"/>
      <c r="IAA50" s="85"/>
      <c r="IAB50" s="85"/>
      <c r="IAC50" s="85"/>
      <c r="IAD50" s="85"/>
      <c r="IAE50" s="85"/>
      <c r="IAF50" s="85"/>
      <c r="IAG50" s="85"/>
      <c r="IAH50" s="85"/>
      <c r="IAI50" s="85"/>
      <c r="IAJ50" s="85"/>
      <c r="IAK50" s="85"/>
      <c r="IAL50" s="85"/>
      <c r="IAM50" s="85"/>
      <c r="IAN50" s="85"/>
      <c r="IAO50" s="85"/>
      <c r="IAP50" s="85"/>
      <c r="IAQ50" s="85"/>
      <c r="IAR50" s="85"/>
      <c r="IAS50" s="85"/>
      <c r="IAT50" s="85"/>
      <c r="IAU50" s="85"/>
      <c r="IAV50" s="85"/>
      <c r="IAW50" s="85"/>
      <c r="IAX50" s="85"/>
      <c r="IAY50" s="85"/>
      <c r="IAZ50" s="85"/>
      <c r="IBA50" s="85"/>
      <c r="IBB50" s="85"/>
      <c r="IBC50" s="85"/>
      <c r="IBD50" s="85"/>
      <c r="IBE50" s="85"/>
      <c r="IBF50" s="85"/>
      <c r="IBG50" s="85"/>
      <c r="IBH50" s="85"/>
      <c r="IBI50" s="85"/>
      <c r="IBJ50" s="85"/>
      <c r="IBK50" s="85"/>
      <c r="IBL50" s="85"/>
      <c r="IBM50" s="85"/>
      <c r="IBN50" s="85"/>
      <c r="IBO50" s="85"/>
      <c r="IBP50" s="85"/>
      <c r="IBQ50" s="85"/>
      <c r="IBR50" s="85"/>
      <c r="IBS50" s="85"/>
      <c r="IBT50" s="85"/>
      <c r="IBU50" s="85"/>
      <c r="IBV50" s="85"/>
      <c r="IBW50" s="85"/>
      <c r="IBX50" s="85"/>
      <c r="IBY50" s="85"/>
      <c r="IBZ50" s="85"/>
      <c r="ICA50" s="85"/>
      <c r="ICB50" s="85"/>
      <c r="ICC50" s="85"/>
      <c r="ICD50" s="85"/>
      <c r="ICE50" s="85"/>
      <c r="ICF50" s="85"/>
      <c r="ICG50" s="85"/>
      <c r="ICH50" s="85"/>
      <c r="ICI50" s="85"/>
      <c r="ICJ50" s="85"/>
      <c r="ICK50" s="85"/>
      <c r="ICL50" s="85"/>
      <c r="ICM50" s="85"/>
      <c r="ICN50" s="85"/>
      <c r="ICO50" s="85"/>
      <c r="ICP50" s="85"/>
      <c r="ICQ50" s="85"/>
      <c r="ICR50" s="85"/>
      <c r="ICS50" s="85"/>
      <c r="ICT50" s="85"/>
      <c r="ICU50" s="85"/>
      <c r="ICV50" s="85"/>
      <c r="ICW50" s="85"/>
      <c r="ICX50" s="85"/>
      <c r="ICY50" s="85"/>
      <c r="ICZ50" s="85"/>
      <c r="IDA50" s="85"/>
      <c r="IDB50" s="85"/>
      <c r="IDC50" s="85"/>
      <c r="IDD50" s="85"/>
      <c r="IDE50" s="85"/>
      <c r="IDF50" s="85"/>
      <c r="IDG50" s="85"/>
      <c r="IDH50" s="85"/>
      <c r="IDI50" s="85"/>
      <c r="IDJ50" s="85"/>
      <c r="IDK50" s="85"/>
      <c r="IDL50" s="85"/>
      <c r="IDM50" s="85"/>
      <c r="IDN50" s="85"/>
      <c r="IDO50" s="85"/>
      <c r="IDP50" s="85"/>
      <c r="IDQ50" s="85"/>
      <c r="IDR50" s="85"/>
      <c r="IDS50" s="85"/>
      <c r="IDT50" s="85"/>
      <c r="IDU50" s="85"/>
      <c r="IDV50" s="85"/>
      <c r="IDW50" s="85"/>
      <c r="IDX50" s="85"/>
      <c r="IDY50" s="85"/>
      <c r="IDZ50" s="85"/>
      <c r="IEA50" s="85"/>
      <c r="IEB50" s="85"/>
      <c r="IEC50" s="85"/>
      <c r="IED50" s="85"/>
      <c r="IEE50" s="85"/>
      <c r="IEF50" s="85"/>
      <c r="IEG50" s="85"/>
      <c r="IEH50" s="85"/>
      <c r="IEI50" s="85"/>
      <c r="IEJ50" s="85"/>
      <c r="IEK50" s="85"/>
      <c r="IEL50" s="85"/>
      <c r="IEM50" s="85"/>
      <c r="IEN50" s="85"/>
      <c r="IEO50" s="85"/>
      <c r="IEP50" s="85"/>
      <c r="IEQ50" s="85"/>
      <c r="IER50" s="85"/>
      <c r="IES50" s="85"/>
      <c r="IET50" s="85"/>
      <c r="IEU50" s="85"/>
      <c r="IEV50" s="85"/>
      <c r="IEW50" s="85"/>
      <c r="IEX50" s="85"/>
      <c r="IEY50" s="85"/>
      <c r="IEZ50" s="85"/>
      <c r="IFA50" s="85"/>
      <c r="IFB50" s="85"/>
      <c r="IFC50" s="85"/>
      <c r="IFD50" s="85"/>
      <c r="IFE50" s="85"/>
      <c r="IFF50" s="85"/>
      <c r="IFG50" s="85"/>
      <c r="IFH50" s="85"/>
      <c r="IFI50" s="85"/>
      <c r="IFJ50" s="85"/>
      <c r="IFK50" s="85"/>
      <c r="IFL50" s="85"/>
      <c r="IFM50" s="85"/>
      <c r="IFN50" s="85"/>
      <c r="IFO50" s="85"/>
      <c r="IFP50" s="85"/>
      <c r="IFQ50" s="85"/>
      <c r="IFR50" s="85"/>
      <c r="IFS50" s="85"/>
      <c r="IFT50" s="85"/>
      <c r="IFU50" s="85"/>
      <c r="IFV50" s="85"/>
      <c r="IFW50" s="85"/>
      <c r="IFX50" s="85"/>
      <c r="IFY50" s="85"/>
      <c r="IFZ50" s="85"/>
      <c r="IGA50" s="85"/>
      <c r="IGB50" s="85"/>
      <c r="IGC50" s="85"/>
      <c r="IGD50" s="85"/>
      <c r="IGE50" s="85"/>
      <c r="IGF50" s="85"/>
      <c r="IGG50" s="85"/>
      <c r="IGH50" s="85"/>
      <c r="IGI50" s="85"/>
      <c r="IGJ50" s="85"/>
      <c r="IGK50" s="85"/>
      <c r="IGL50" s="85"/>
      <c r="IGM50" s="85"/>
      <c r="IGN50" s="85"/>
      <c r="IGO50" s="85"/>
      <c r="IGP50" s="85"/>
      <c r="IGQ50" s="85"/>
      <c r="IGR50" s="85"/>
      <c r="IGS50" s="85"/>
      <c r="IGT50" s="85"/>
      <c r="IGU50" s="85"/>
      <c r="IGV50" s="85"/>
      <c r="IGW50" s="85"/>
      <c r="IGX50" s="85"/>
      <c r="IGY50" s="85"/>
      <c r="IGZ50" s="85"/>
      <c r="IHA50" s="85"/>
      <c r="IHB50" s="85"/>
      <c r="IHC50" s="85"/>
      <c r="IHD50" s="85"/>
      <c r="IHE50" s="85"/>
      <c r="IHF50" s="85"/>
      <c r="IHG50" s="85"/>
      <c r="IHH50" s="85"/>
      <c r="IHI50" s="85"/>
      <c r="IHJ50" s="85"/>
      <c r="IHK50" s="85"/>
      <c r="IHL50" s="85"/>
      <c r="IHM50" s="85"/>
      <c r="IHN50" s="85"/>
      <c r="IHO50" s="85"/>
      <c r="IHP50" s="85"/>
      <c r="IHQ50" s="85"/>
      <c r="IHR50" s="85"/>
      <c r="IHS50" s="85"/>
      <c r="IHT50" s="85"/>
      <c r="IHU50" s="85"/>
      <c r="IHV50" s="85"/>
      <c r="IHW50" s="85"/>
      <c r="IHX50" s="85"/>
      <c r="IHY50" s="85"/>
      <c r="IHZ50" s="85"/>
      <c r="IIA50" s="85"/>
      <c r="IIB50" s="85"/>
      <c r="IIC50" s="85"/>
      <c r="IID50" s="85"/>
      <c r="IIE50" s="85"/>
      <c r="IIF50" s="85"/>
      <c r="IIG50" s="85"/>
      <c r="IIH50" s="85"/>
      <c r="III50" s="85"/>
      <c r="IIJ50" s="85"/>
      <c r="IIK50" s="85"/>
      <c r="IIL50" s="85"/>
      <c r="IIM50" s="85"/>
      <c r="IIN50" s="85"/>
      <c r="IIO50" s="85"/>
      <c r="IIP50" s="85"/>
      <c r="IIQ50" s="85"/>
      <c r="IIR50" s="85"/>
      <c r="IIS50" s="85"/>
      <c r="IIT50" s="85"/>
      <c r="IIU50" s="85"/>
      <c r="IIV50" s="85"/>
      <c r="IIW50" s="85"/>
      <c r="IIX50" s="85"/>
      <c r="IIY50" s="85"/>
      <c r="IIZ50" s="85"/>
      <c r="IJA50" s="85"/>
      <c r="IJB50" s="85"/>
      <c r="IJC50" s="85"/>
      <c r="IJD50" s="85"/>
      <c r="IJE50" s="85"/>
      <c r="IJF50" s="85"/>
      <c r="IJG50" s="85"/>
      <c r="IJH50" s="85"/>
      <c r="IJI50" s="85"/>
      <c r="IJJ50" s="85"/>
      <c r="IJK50" s="85"/>
      <c r="IJL50" s="85"/>
      <c r="IJM50" s="85"/>
      <c r="IJN50" s="85"/>
      <c r="IJO50" s="85"/>
      <c r="IJP50" s="85"/>
      <c r="IJQ50" s="85"/>
      <c r="IJR50" s="85"/>
      <c r="IJS50" s="85"/>
      <c r="IJT50" s="85"/>
      <c r="IJU50" s="85"/>
      <c r="IJV50" s="85"/>
      <c r="IJW50" s="85"/>
      <c r="IJX50" s="85"/>
      <c r="IJY50" s="85"/>
      <c r="IJZ50" s="85"/>
      <c r="IKA50" s="85"/>
      <c r="IKB50" s="85"/>
      <c r="IKC50" s="85"/>
      <c r="IKD50" s="85"/>
      <c r="IKE50" s="85"/>
      <c r="IKF50" s="85"/>
      <c r="IKG50" s="85"/>
      <c r="IKH50" s="85"/>
      <c r="IKI50" s="85"/>
      <c r="IKJ50" s="85"/>
      <c r="IKK50" s="85"/>
      <c r="IKL50" s="85"/>
      <c r="IKM50" s="85"/>
      <c r="IKN50" s="85"/>
      <c r="IKO50" s="85"/>
      <c r="IKP50" s="85"/>
      <c r="IKQ50" s="85"/>
      <c r="IKR50" s="85"/>
      <c r="IKS50" s="85"/>
      <c r="IKT50" s="85"/>
      <c r="IKU50" s="85"/>
      <c r="IKV50" s="85"/>
      <c r="IKW50" s="85"/>
      <c r="IKX50" s="85"/>
      <c r="IKY50" s="85"/>
      <c r="IKZ50" s="85"/>
      <c r="ILA50" s="85"/>
      <c r="ILB50" s="85"/>
      <c r="ILC50" s="85"/>
      <c r="ILD50" s="85"/>
      <c r="ILE50" s="85"/>
      <c r="ILF50" s="85"/>
      <c r="ILG50" s="85"/>
      <c r="ILH50" s="85"/>
      <c r="ILI50" s="85"/>
      <c r="ILJ50" s="85"/>
      <c r="ILK50" s="85"/>
      <c r="ILL50" s="85"/>
      <c r="ILM50" s="85"/>
      <c r="ILN50" s="85"/>
      <c r="ILO50" s="85"/>
      <c r="ILP50" s="85"/>
      <c r="ILQ50" s="85"/>
      <c r="ILR50" s="85"/>
      <c r="ILS50" s="85"/>
      <c r="ILT50" s="85"/>
      <c r="ILU50" s="85"/>
      <c r="ILV50" s="85"/>
      <c r="ILW50" s="85"/>
      <c r="ILX50" s="85"/>
      <c r="ILY50" s="85"/>
      <c r="ILZ50" s="85"/>
      <c r="IMA50" s="85"/>
      <c r="IMB50" s="85"/>
      <c r="IMC50" s="85"/>
      <c r="IMD50" s="85"/>
      <c r="IME50" s="85"/>
      <c r="IMF50" s="85"/>
      <c r="IMG50" s="85"/>
      <c r="IMH50" s="85"/>
      <c r="IMI50" s="85"/>
      <c r="IMJ50" s="85"/>
      <c r="IMK50" s="85"/>
      <c r="IML50" s="85"/>
      <c r="IMM50" s="85"/>
      <c r="IMN50" s="85"/>
      <c r="IMO50" s="85"/>
      <c r="IMP50" s="85"/>
      <c r="IMQ50" s="85"/>
      <c r="IMR50" s="85"/>
      <c r="IMS50" s="85"/>
      <c r="IMT50" s="85"/>
      <c r="IMU50" s="85"/>
      <c r="IMV50" s="85"/>
      <c r="IMW50" s="85"/>
      <c r="IMX50" s="85"/>
      <c r="IMY50" s="85"/>
      <c r="IMZ50" s="85"/>
      <c r="INA50" s="85"/>
      <c r="INB50" s="85"/>
      <c r="INC50" s="85"/>
      <c r="IND50" s="85"/>
      <c r="INE50" s="85"/>
      <c r="INF50" s="85"/>
      <c r="ING50" s="85"/>
      <c r="INH50" s="85"/>
      <c r="INI50" s="85"/>
      <c r="INJ50" s="85"/>
      <c r="INK50" s="85"/>
      <c r="INL50" s="85"/>
      <c r="INM50" s="85"/>
      <c r="INN50" s="85"/>
      <c r="INO50" s="85"/>
      <c r="INP50" s="85"/>
      <c r="INQ50" s="85"/>
      <c r="INR50" s="85"/>
      <c r="INS50" s="85"/>
      <c r="INT50" s="85"/>
      <c r="INU50" s="85"/>
      <c r="INV50" s="85"/>
      <c r="INW50" s="85"/>
      <c r="INX50" s="85"/>
      <c r="INY50" s="85"/>
      <c r="INZ50" s="85"/>
      <c r="IOA50" s="85"/>
      <c r="IOB50" s="85"/>
      <c r="IOC50" s="85"/>
      <c r="IOD50" s="85"/>
      <c r="IOE50" s="85"/>
      <c r="IOF50" s="85"/>
      <c r="IOG50" s="85"/>
      <c r="IOH50" s="85"/>
      <c r="IOI50" s="85"/>
      <c r="IOJ50" s="85"/>
      <c r="IOK50" s="85"/>
      <c r="IOL50" s="85"/>
      <c r="IOM50" s="85"/>
      <c r="ION50" s="85"/>
      <c r="IOO50" s="85"/>
      <c r="IOP50" s="85"/>
      <c r="IOQ50" s="85"/>
      <c r="IOR50" s="85"/>
      <c r="IOS50" s="85"/>
      <c r="IOT50" s="85"/>
      <c r="IOU50" s="85"/>
      <c r="IOV50" s="85"/>
      <c r="IOW50" s="85"/>
      <c r="IOX50" s="85"/>
      <c r="IOY50" s="85"/>
      <c r="IOZ50" s="85"/>
      <c r="IPA50" s="85"/>
      <c r="IPB50" s="85"/>
      <c r="IPC50" s="85"/>
      <c r="IPD50" s="85"/>
      <c r="IPE50" s="85"/>
      <c r="IPF50" s="85"/>
      <c r="IPG50" s="85"/>
      <c r="IPH50" s="85"/>
      <c r="IPI50" s="85"/>
      <c r="IPJ50" s="85"/>
      <c r="IPK50" s="85"/>
      <c r="IPL50" s="85"/>
      <c r="IPM50" s="85"/>
      <c r="IPN50" s="85"/>
      <c r="IPO50" s="85"/>
      <c r="IPP50" s="85"/>
      <c r="IPQ50" s="85"/>
      <c r="IPR50" s="85"/>
      <c r="IPS50" s="85"/>
      <c r="IPT50" s="85"/>
      <c r="IPU50" s="85"/>
      <c r="IPV50" s="85"/>
      <c r="IPW50" s="85"/>
      <c r="IPX50" s="85"/>
      <c r="IPY50" s="85"/>
      <c r="IPZ50" s="85"/>
      <c r="IQA50" s="85"/>
      <c r="IQB50" s="85"/>
      <c r="IQC50" s="85"/>
      <c r="IQD50" s="85"/>
      <c r="IQE50" s="85"/>
      <c r="IQF50" s="85"/>
      <c r="IQG50" s="85"/>
      <c r="IQH50" s="85"/>
      <c r="IQI50" s="85"/>
      <c r="IQJ50" s="85"/>
      <c r="IQK50" s="85"/>
      <c r="IQL50" s="85"/>
      <c r="IQM50" s="85"/>
      <c r="IQN50" s="85"/>
      <c r="IQO50" s="85"/>
      <c r="IQP50" s="85"/>
      <c r="IQQ50" s="85"/>
      <c r="IQR50" s="85"/>
      <c r="IQS50" s="85"/>
      <c r="IQT50" s="85"/>
      <c r="IQU50" s="85"/>
      <c r="IQV50" s="85"/>
      <c r="IQW50" s="85"/>
      <c r="IQX50" s="85"/>
      <c r="IQY50" s="85"/>
      <c r="IQZ50" s="85"/>
      <c r="IRA50" s="85"/>
      <c r="IRB50" s="85"/>
      <c r="IRC50" s="85"/>
      <c r="IRD50" s="85"/>
      <c r="IRE50" s="85"/>
      <c r="IRF50" s="85"/>
      <c r="IRG50" s="85"/>
      <c r="IRH50" s="85"/>
      <c r="IRI50" s="85"/>
      <c r="IRJ50" s="85"/>
      <c r="IRK50" s="85"/>
      <c r="IRL50" s="85"/>
      <c r="IRM50" s="85"/>
      <c r="IRN50" s="85"/>
      <c r="IRO50" s="85"/>
      <c r="IRP50" s="85"/>
      <c r="IRQ50" s="85"/>
      <c r="IRR50" s="85"/>
      <c r="IRS50" s="85"/>
      <c r="IRT50" s="85"/>
      <c r="IRU50" s="85"/>
      <c r="IRV50" s="85"/>
      <c r="IRW50" s="85"/>
      <c r="IRX50" s="85"/>
      <c r="IRY50" s="85"/>
      <c r="IRZ50" s="85"/>
      <c r="ISA50" s="85"/>
      <c r="ISB50" s="85"/>
      <c r="ISC50" s="85"/>
      <c r="ISD50" s="85"/>
      <c r="ISE50" s="85"/>
      <c r="ISF50" s="85"/>
      <c r="ISG50" s="85"/>
      <c r="ISH50" s="85"/>
      <c r="ISI50" s="85"/>
      <c r="ISJ50" s="85"/>
      <c r="ISK50" s="85"/>
      <c r="ISL50" s="85"/>
      <c r="ISM50" s="85"/>
      <c r="ISN50" s="85"/>
      <c r="ISO50" s="85"/>
      <c r="ISP50" s="85"/>
      <c r="ISQ50" s="85"/>
      <c r="ISR50" s="85"/>
      <c r="ISS50" s="85"/>
      <c r="IST50" s="85"/>
      <c r="ISU50" s="85"/>
      <c r="ISV50" s="85"/>
      <c r="ISW50" s="85"/>
      <c r="ISX50" s="85"/>
      <c r="ISY50" s="85"/>
      <c r="ISZ50" s="85"/>
      <c r="ITA50" s="85"/>
      <c r="ITB50" s="85"/>
      <c r="ITC50" s="85"/>
      <c r="ITD50" s="85"/>
      <c r="ITE50" s="85"/>
      <c r="ITF50" s="85"/>
      <c r="ITG50" s="85"/>
      <c r="ITH50" s="85"/>
      <c r="ITI50" s="85"/>
      <c r="ITJ50" s="85"/>
      <c r="ITK50" s="85"/>
      <c r="ITL50" s="85"/>
      <c r="ITM50" s="85"/>
      <c r="ITN50" s="85"/>
      <c r="ITO50" s="85"/>
      <c r="ITP50" s="85"/>
      <c r="ITQ50" s="85"/>
      <c r="ITR50" s="85"/>
      <c r="ITS50" s="85"/>
      <c r="ITT50" s="85"/>
      <c r="ITU50" s="85"/>
      <c r="ITV50" s="85"/>
      <c r="ITW50" s="85"/>
      <c r="ITX50" s="85"/>
      <c r="ITY50" s="85"/>
      <c r="ITZ50" s="85"/>
      <c r="IUA50" s="85"/>
      <c r="IUB50" s="85"/>
      <c r="IUC50" s="85"/>
      <c r="IUD50" s="85"/>
      <c r="IUE50" s="85"/>
      <c r="IUF50" s="85"/>
      <c r="IUG50" s="85"/>
      <c r="IUH50" s="85"/>
      <c r="IUI50" s="85"/>
      <c r="IUJ50" s="85"/>
      <c r="IUK50" s="85"/>
      <c r="IUL50" s="85"/>
      <c r="IUM50" s="85"/>
      <c r="IUN50" s="85"/>
      <c r="IUO50" s="85"/>
      <c r="IUP50" s="85"/>
      <c r="IUQ50" s="85"/>
      <c r="IUR50" s="85"/>
      <c r="IUS50" s="85"/>
      <c r="IUT50" s="85"/>
      <c r="IUU50" s="85"/>
      <c r="IUV50" s="85"/>
      <c r="IUW50" s="85"/>
      <c r="IUX50" s="85"/>
      <c r="IUY50" s="85"/>
      <c r="IUZ50" s="85"/>
      <c r="IVA50" s="85"/>
      <c r="IVB50" s="85"/>
      <c r="IVC50" s="85"/>
      <c r="IVD50" s="85"/>
      <c r="IVE50" s="85"/>
      <c r="IVF50" s="85"/>
      <c r="IVG50" s="85"/>
      <c r="IVH50" s="85"/>
      <c r="IVI50" s="85"/>
      <c r="IVJ50" s="85"/>
      <c r="IVK50" s="85"/>
      <c r="IVL50" s="85"/>
      <c r="IVM50" s="85"/>
      <c r="IVN50" s="85"/>
      <c r="IVO50" s="85"/>
      <c r="IVP50" s="85"/>
      <c r="IVQ50" s="85"/>
      <c r="IVR50" s="85"/>
      <c r="IVS50" s="85"/>
      <c r="IVT50" s="85"/>
      <c r="IVU50" s="85"/>
      <c r="IVV50" s="85"/>
      <c r="IVW50" s="85"/>
      <c r="IVX50" s="85"/>
      <c r="IVY50" s="85"/>
      <c r="IVZ50" s="85"/>
      <c r="IWA50" s="85"/>
      <c r="IWB50" s="85"/>
      <c r="IWC50" s="85"/>
      <c r="IWD50" s="85"/>
      <c r="IWE50" s="85"/>
      <c r="IWF50" s="85"/>
      <c r="IWG50" s="85"/>
      <c r="IWH50" s="85"/>
      <c r="IWI50" s="85"/>
      <c r="IWJ50" s="85"/>
      <c r="IWK50" s="85"/>
      <c r="IWL50" s="85"/>
      <c r="IWM50" s="85"/>
      <c r="IWN50" s="85"/>
      <c r="IWO50" s="85"/>
      <c r="IWP50" s="85"/>
      <c r="IWQ50" s="85"/>
      <c r="IWR50" s="85"/>
      <c r="IWS50" s="85"/>
      <c r="IWT50" s="85"/>
      <c r="IWU50" s="85"/>
      <c r="IWV50" s="85"/>
      <c r="IWW50" s="85"/>
      <c r="IWX50" s="85"/>
      <c r="IWY50" s="85"/>
      <c r="IWZ50" s="85"/>
      <c r="IXA50" s="85"/>
      <c r="IXB50" s="85"/>
      <c r="IXC50" s="85"/>
      <c r="IXD50" s="85"/>
      <c r="IXE50" s="85"/>
      <c r="IXF50" s="85"/>
      <c r="IXG50" s="85"/>
      <c r="IXH50" s="85"/>
      <c r="IXI50" s="85"/>
      <c r="IXJ50" s="85"/>
      <c r="IXK50" s="85"/>
      <c r="IXL50" s="85"/>
      <c r="IXM50" s="85"/>
      <c r="IXN50" s="85"/>
      <c r="IXO50" s="85"/>
      <c r="IXP50" s="85"/>
      <c r="IXQ50" s="85"/>
      <c r="IXR50" s="85"/>
      <c r="IXS50" s="85"/>
      <c r="IXT50" s="85"/>
      <c r="IXU50" s="85"/>
      <c r="IXV50" s="85"/>
      <c r="IXW50" s="85"/>
      <c r="IXX50" s="85"/>
      <c r="IXY50" s="85"/>
      <c r="IXZ50" s="85"/>
      <c r="IYA50" s="85"/>
      <c r="IYB50" s="85"/>
      <c r="IYC50" s="85"/>
      <c r="IYD50" s="85"/>
      <c r="IYE50" s="85"/>
      <c r="IYF50" s="85"/>
      <c r="IYG50" s="85"/>
      <c r="IYH50" s="85"/>
      <c r="IYI50" s="85"/>
      <c r="IYJ50" s="85"/>
      <c r="IYK50" s="85"/>
      <c r="IYL50" s="85"/>
      <c r="IYM50" s="85"/>
      <c r="IYN50" s="85"/>
      <c r="IYO50" s="85"/>
      <c r="IYP50" s="85"/>
      <c r="IYQ50" s="85"/>
      <c r="IYR50" s="85"/>
      <c r="IYS50" s="85"/>
      <c r="IYT50" s="85"/>
      <c r="IYU50" s="85"/>
      <c r="IYV50" s="85"/>
      <c r="IYW50" s="85"/>
      <c r="IYX50" s="85"/>
      <c r="IYY50" s="85"/>
      <c r="IYZ50" s="85"/>
      <c r="IZA50" s="85"/>
      <c r="IZB50" s="85"/>
      <c r="IZC50" s="85"/>
      <c r="IZD50" s="85"/>
      <c r="IZE50" s="85"/>
      <c r="IZF50" s="85"/>
      <c r="IZG50" s="85"/>
      <c r="IZH50" s="85"/>
      <c r="IZI50" s="85"/>
      <c r="IZJ50" s="85"/>
      <c r="IZK50" s="85"/>
      <c r="IZL50" s="85"/>
      <c r="IZM50" s="85"/>
      <c r="IZN50" s="85"/>
      <c r="IZO50" s="85"/>
      <c r="IZP50" s="85"/>
      <c r="IZQ50" s="85"/>
      <c r="IZR50" s="85"/>
      <c r="IZS50" s="85"/>
      <c r="IZT50" s="85"/>
      <c r="IZU50" s="85"/>
      <c r="IZV50" s="85"/>
      <c r="IZW50" s="85"/>
      <c r="IZX50" s="85"/>
      <c r="IZY50" s="85"/>
      <c r="IZZ50" s="85"/>
      <c r="JAA50" s="85"/>
      <c r="JAB50" s="85"/>
      <c r="JAC50" s="85"/>
      <c r="JAD50" s="85"/>
      <c r="JAE50" s="85"/>
      <c r="JAF50" s="85"/>
      <c r="JAG50" s="85"/>
      <c r="JAH50" s="85"/>
      <c r="JAI50" s="85"/>
      <c r="JAJ50" s="85"/>
      <c r="JAK50" s="85"/>
      <c r="JAL50" s="85"/>
      <c r="JAM50" s="85"/>
      <c r="JAN50" s="85"/>
      <c r="JAO50" s="85"/>
      <c r="JAP50" s="85"/>
      <c r="JAQ50" s="85"/>
      <c r="JAR50" s="85"/>
      <c r="JAS50" s="85"/>
      <c r="JAT50" s="85"/>
      <c r="JAU50" s="85"/>
      <c r="JAV50" s="85"/>
      <c r="JAW50" s="85"/>
      <c r="JAX50" s="85"/>
      <c r="JAY50" s="85"/>
      <c r="JAZ50" s="85"/>
      <c r="JBA50" s="85"/>
      <c r="JBB50" s="85"/>
      <c r="JBC50" s="85"/>
      <c r="JBD50" s="85"/>
      <c r="JBE50" s="85"/>
      <c r="JBF50" s="85"/>
      <c r="JBG50" s="85"/>
      <c r="JBH50" s="85"/>
      <c r="JBI50" s="85"/>
      <c r="JBJ50" s="85"/>
      <c r="JBK50" s="85"/>
      <c r="JBL50" s="85"/>
      <c r="JBM50" s="85"/>
      <c r="JBN50" s="85"/>
      <c r="JBO50" s="85"/>
      <c r="JBP50" s="85"/>
      <c r="JBQ50" s="85"/>
      <c r="JBR50" s="85"/>
      <c r="JBS50" s="85"/>
      <c r="JBT50" s="85"/>
      <c r="JBU50" s="85"/>
      <c r="JBV50" s="85"/>
      <c r="JBW50" s="85"/>
      <c r="JBX50" s="85"/>
      <c r="JBY50" s="85"/>
      <c r="JBZ50" s="85"/>
      <c r="JCA50" s="85"/>
      <c r="JCB50" s="85"/>
      <c r="JCC50" s="85"/>
      <c r="JCD50" s="85"/>
      <c r="JCE50" s="85"/>
      <c r="JCF50" s="85"/>
      <c r="JCG50" s="85"/>
      <c r="JCH50" s="85"/>
      <c r="JCI50" s="85"/>
      <c r="JCJ50" s="85"/>
      <c r="JCK50" s="85"/>
      <c r="JCL50" s="85"/>
      <c r="JCM50" s="85"/>
      <c r="JCN50" s="85"/>
      <c r="JCO50" s="85"/>
      <c r="JCP50" s="85"/>
      <c r="JCQ50" s="85"/>
      <c r="JCR50" s="85"/>
      <c r="JCS50" s="85"/>
      <c r="JCT50" s="85"/>
      <c r="JCU50" s="85"/>
      <c r="JCV50" s="85"/>
      <c r="JCW50" s="85"/>
      <c r="JCX50" s="85"/>
      <c r="JCY50" s="85"/>
      <c r="JCZ50" s="85"/>
      <c r="JDA50" s="85"/>
      <c r="JDB50" s="85"/>
      <c r="JDC50" s="85"/>
      <c r="JDD50" s="85"/>
      <c r="JDE50" s="85"/>
      <c r="JDF50" s="85"/>
      <c r="JDG50" s="85"/>
      <c r="JDH50" s="85"/>
      <c r="JDI50" s="85"/>
      <c r="JDJ50" s="85"/>
      <c r="JDK50" s="85"/>
      <c r="JDL50" s="85"/>
      <c r="JDM50" s="85"/>
      <c r="JDN50" s="85"/>
      <c r="JDO50" s="85"/>
      <c r="JDP50" s="85"/>
      <c r="JDQ50" s="85"/>
      <c r="JDR50" s="85"/>
      <c r="JDS50" s="85"/>
      <c r="JDT50" s="85"/>
      <c r="JDU50" s="85"/>
      <c r="JDV50" s="85"/>
      <c r="JDW50" s="85"/>
      <c r="JDX50" s="85"/>
      <c r="JDY50" s="85"/>
      <c r="JDZ50" s="85"/>
      <c r="JEA50" s="85"/>
      <c r="JEB50" s="85"/>
      <c r="JEC50" s="85"/>
      <c r="JED50" s="85"/>
      <c r="JEE50" s="85"/>
      <c r="JEF50" s="85"/>
      <c r="JEG50" s="85"/>
      <c r="JEH50" s="85"/>
      <c r="JEI50" s="85"/>
      <c r="JEJ50" s="85"/>
      <c r="JEK50" s="85"/>
      <c r="JEL50" s="85"/>
      <c r="JEM50" s="85"/>
      <c r="JEN50" s="85"/>
      <c r="JEO50" s="85"/>
      <c r="JEP50" s="85"/>
      <c r="JEQ50" s="85"/>
      <c r="JER50" s="85"/>
      <c r="JES50" s="85"/>
      <c r="JET50" s="85"/>
      <c r="JEU50" s="85"/>
      <c r="JEV50" s="85"/>
      <c r="JEW50" s="85"/>
      <c r="JEX50" s="85"/>
      <c r="JEY50" s="85"/>
      <c r="JEZ50" s="85"/>
      <c r="JFA50" s="85"/>
      <c r="JFB50" s="85"/>
      <c r="JFC50" s="85"/>
      <c r="JFD50" s="85"/>
      <c r="JFE50" s="85"/>
      <c r="JFF50" s="85"/>
      <c r="JFG50" s="85"/>
      <c r="JFH50" s="85"/>
      <c r="JFI50" s="85"/>
      <c r="JFJ50" s="85"/>
      <c r="JFK50" s="85"/>
      <c r="JFL50" s="85"/>
      <c r="JFM50" s="85"/>
      <c r="JFN50" s="85"/>
      <c r="JFO50" s="85"/>
      <c r="JFP50" s="85"/>
      <c r="JFQ50" s="85"/>
      <c r="JFR50" s="85"/>
      <c r="JFS50" s="85"/>
      <c r="JFT50" s="85"/>
      <c r="JFU50" s="85"/>
      <c r="JFV50" s="85"/>
      <c r="JFW50" s="85"/>
      <c r="JFX50" s="85"/>
      <c r="JFY50" s="85"/>
      <c r="JFZ50" s="85"/>
      <c r="JGA50" s="85"/>
      <c r="JGB50" s="85"/>
      <c r="JGC50" s="85"/>
      <c r="JGD50" s="85"/>
      <c r="JGE50" s="85"/>
      <c r="JGF50" s="85"/>
      <c r="JGG50" s="85"/>
      <c r="JGH50" s="85"/>
      <c r="JGI50" s="85"/>
      <c r="JGJ50" s="85"/>
      <c r="JGK50" s="85"/>
      <c r="JGL50" s="85"/>
      <c r="JGM50" s="85"/>
      <c r="JGN50" s="85"/>
      <c r="JGO50" s="85"/>
      <c r="JGP50" s="85"/>
      <c r="JGQ50" s="85"/>
      <c r="JGR50" s="85"/>
      <c r="JGS50" s="85"/>
      <c r="JGT50" s="85"/>
      <c r="JGU50" s="85"/>
      <c r="JGV50" s="85"/>
      <c r="JGW50" s="85"/>
      <c r="JGX50" s="85"/>
      <c r="JGY50" s="85"/>
      <c r="JGZ50" s="85"/>
      <c r="JHA50" s="85"/>
      <c r="JHB50" s="85"/>
      <c r="JHC50" s="85"/>
      <c r="JHD50" s="85"/>
      <c r="JHE50" s="85"/>
      <c r="JHF50" s="85"/>
      <c r="JHG50" s="85"/>
      <c r="JHH50" s="85"/>
      <c r="JHI50" s="85"/>
      <c r="JHJ50" s="85"/>
      <c r="JHK50" s="85"/>
      <c r="JHL50" s="85"/>
      <c r="JHM50" s="85"/>
      <c r="JHN50" s="85"/>
      <c r="JHO50" s="85"/>
      <c r="JHP50" s="85"/>
      <c r="JHQ50" s="85"/>
      <c r="JHR50" s="85"/>
      <c r="JHS50" s="85"/>
      <c r="JHT50" s="85"/>
      <c r="JHU50" s="85"/>
      <c r="JHV50" s="85"/>
      <c r="JHW50" s="85"/>
      <c r="JHX50" s="85"/>
      <c r="JHY50" s="85"/>
      <c r="JHZ50" s="85"/>
      <c r="JIA50" s="85"/>
      <c r="JIB50" s="85"/>
      <c r="JIC50" s="85"/>
      <c r="JID50" s="85"/>
      <c r="JIE50" s="85"/>
      <c r="JIF50" s="85"/>
      <c r="JIG50" s="85"/>
      <c r="JIH50" s="85"/>
      <c r="JII50" s="85"/>
      <c r="JIJ50" s="85"/>
      <c r="JIK50" s="85"/>
      <c r="JIL50" s="85"/>
      <c r="JIM50" s="85"/>
      <c r="JIN50" s="85"/>
      <c r="JIO50" s="85"/>
      <c r="JIP50" s="85"/>
      <c r="JIQ50" s="85"/>
      <c r="JIR50" s="85"/>
      <c r="JIS50" s="85"/>
      <c r="JIT50" s="85"/>
      <c r="JIU50" s="85"/>
      <c r="JIV50" s="85"/>
      <c r="JIW50" s="85"/>
      <c r="JIX50" s="85"/>
      <c r="JIY50" s="85"/>
      <c r="JIZ50" s="85"/>
      <c r="JJA50" s="85"/>
      <c r="JJB50" s="85"/>
      <c r="JJC50" s="85"/>
      <c r="JJD50" s="85"/>
      <c r="JJE50" s="85"/>
      <c r="JJF50" s="85"/>
      <c r="JJG50" s="85"/>
      <c r="JJH50" s="85"/>
      <c r="JJI50" s="85"/>
      <c r="JJJ50" s="85"/>
      <c r="JJK50" s="85"/>
      <c r="JJL50" s="85"/>
      <c r="JJM50" s="85"/>
      <c r="JJN50" s="85"/>
      <c r="JJO50" s="85"/>
      <c r="JJP50" s="85"/>
      <c r="JJQ50" s="85"/>
      <c r="JJR50" s="85"/>
      <c r="JJS50" s="85"/>
      <c r="JJT50" s="85"/>
      <c r="JJU50" s="85"/>
      <c r="JJV50" s="85"/>
      <c r="JJW50" s="85"/>
      <c r="JJX50" s="85"/>
      <c r="JJY50" s="85"/>
      <c r="JJZ50" s="85"/>
      <c r="JKA50" s="85"/>
      <c r="JKB50" s="85"/>
      <c r="JKC50" s="85"/>
      <c r="JKD50" s="85"/>
      <c r="JKE50" s="85"/>
      <c r="JKF50" s="85"/>
      <c r="JKG50" s="85"/>
      <c r="JKH50" s="85"/>
      <c r="JKI50" s="85"/>
      <c r="JKJ50" s="85"/>
      <c r="JKK50" s="85"/>
      <c r="JKL50" s="85"/>
      <c r="JKM50" s="85"/>
      <c r="JKN50" s="85"/>
      <c r="JKO50" s="85"/>
      <c r="JKP50" s="85"/>
      <c r="JKQ50" s="85"/>
      <c r="JKR50" s="85"/>
      <c r="JKS50" s="85"/>
      <c r="JKT50" s="85"/>
      <c r="JKU50" s="85"/>
      <c r="JKV50" s="85"/>
      <c r="JKW50" s="85"/>
      <c r="JKX50" s="85"/>
      <c r="JKY50" s="85"/>
      <c r="JKZ50" s="85"/>
      <c r="JLA50" s="85"/>
      <c r="JLB50" s="85"/>
      <c r="JLC50" s="85"/>
      <c r="JLD50" s="85"/>
      <c r="JLE50" s="85"/>
      <c r="JLF50" s="85"/>
      <c r="JLG50" s="85"/>
      <c r="JLH50" s="85"/>
      <c r="JLI50" s="85"/>
      <c r="JLJ50" s="85"/>
      <c r="JLK50" s="85"/>
      <c r="JLL50" s="85"/>
      <c r="JLM50" s="85"/>
      <c r="JLN50" s="85"/>
      <c r="JLO50" s="85"/>
      <c r="JLP50" s="85"/>
      <c r="JLQ50" s="85"/>
      <c r="JLR50" s="85"/>
      <c r="JLS50" s="85"/>
      <c r="JLT50" s="85"/>
      <c r="JLU50" s="85"/>
      <c r="JLV50" s="85"/>
      <c r="JLW50" s="85"/>
      <c r="JLX50" s="85"/>
      <c r="JLY50" s="85"/>
      <c r="JLZ50" s="85"/>
      <c r="JMA50" s="85"/>
      <c r="JMB50" s="85"/>
      <c r="JMC50" s="85"/>
      <c r="JMD50" s="85"/>
      <c r="JME50" s="85"/>
      <c r="JMF50" s="85"/>
      <c r="JMG50" s="85"/>
      <c r="JMH50" s="85"/>
      <c r="JMI50" s="85"/>
      <c r="JMJ50" s="85"/>
      <c r="JMK50" s="85"/>
      <c r="JML50" s="85"/>
      <c r="JMM50" s="85"/>
      <c r="JMN50" s="85"/>
      <c r="JMO50" s="85"/>
      <c r="JMP50" s="85"/>
      <c r="JMQ50" s="85"/>
      <c r="JMR50" s="85"/>
      <c r="JMS50" s="85"/>
      <c r="JMT50" s="85"/>
      <c r="JMU50" s="85"/>
      <c r="JMV50" s="85"/>
      <c r="JMW50" s="85"/>
      <c r="JMX50" s="85"/>
      <c r="JMY50" s="85"/>
      <c r="JMZ50" s="85"/>
      <c r="JNA50" s="85"/>
      <c r="JNB50" s="85"/>
      <c r="JNC50" s="85"/>
      <c r="JND50" s="85"/>
      <c r="JNE50" s="85"/>
      <c r="JNF50" s="85"/>
      <c r="JNG50" s="85"/>
      <c r="JNH50" s="85"/>
      <c r="JNI50" s="85"/>
      <c r="JNJ50" s="85"/>
      <c r="JNK50" s="85"/>
      <c r="JNL50" s="85"/>
      <c r="JNM50" s="85"/>
      <c r="JNN50" s="85"/>
      <c r="JNO50" s="85"/>
      <c r="JNP50" s="85"/>
      <c r="JNQ50" s="85"/>
      <c r="JNR50" s="85"/>
      <c r="JNS50" s="85"/>
      <c r="JNT50" s="85"/>
      <c r="JNU50" s="85"/>
      <c r="JNV50" s="85"/>
      <c r="JNW50" s="85"/>
      <c r="JNX50" s="85"/>
      <c r="JNY50" s="85"/>
      <c r="JNZ50" s="85"/>
      <c r="JOA50" s="85"/>
      <c r="JOB50" s="85"/>
      <c r="JOC50" s="85"/>
      <c r="JOD50" s="85"/>
      <c r="JOE50" s="85"/>
      <c r="JOF50" s="85"/>
      <c r="JOG50" s="85"/>
      <c r="JOH50" s="85"/>
      <c r="JOI50" s="85"/>
      <c r="JOJ50" s="85"/>
      <c r="JOK50" s="85"/>
      <c r="JOL50" s="85"/>
      <c r="JOM50" s="85"/>
      <c r="JON50" s="85"/>
      <c r="JOO50" s="85"/>
      <c r="JOP50" s="85"/>
      <c r="JOQ50" s="85"/>
      <c r="JOR50" s="85"/>
      <c r="JOS50" s="85"/>
      <c r="JOT50" s="85"/>
      <c r="JOU50" s="85"/>
      <c r="JOV50" s="85"/>
      <c r="JOW50" s="85"/>
      <c r="JOX50" s="85"/>
      <c r="JOY50" s="85"/>
      <c r="JOZ50" s="85"/>
      <c r="JPA50" s="85"/>
      <c r="JPB50" s="85"/>
      <c r="JPC50" s="85"/>
      <c r="JPD50" s="85"/>
      <c r="JPE50" s="85"/>
      <c r="JPF50" s="85"/>
      <c r="JPG50" s="85"/>
      <c r="JPH50" s="85"/>
      <c r="JPI50" s="85"/>
      <c r="JPJ50" s="85"/>
      <c r="JPK50" s="85"/>
      <c r="JPL50" s="85"/>
      <c r="JPM50" s="85"/>
      <c r="JPN50" s="85"/>
      <c r="JPO50" s="85"/>
      <c r="JPP50" s="85"/>
      <c r="JPQ50" s="85"/>
      <c r="JPR50" s="85"/>
      <c r="JPS50" s="85"/>
      <c r="JPT50" s="85"/>
      <c r="JPU50" s="85"/>
      <c r="JPV50" s="85"/>
      <c r="JPW50" s="85"/>
      <c r="JPX50" s="85"/>
      <c r="JPY50" s="85"/>
      <c r="JPZ50" s="85"/>
      <c r="JQA50" s="85"/>
      <c r="JQB50" s="85"/>
      <c r="JQC50" s="85"/>
      <c r="JQD50" s="85"/>
      <c r="JQE50" s="85"/>
      <c r="JQF50" s="85"/>
      <c r="JQG50" s="85"/>
      <c r="JQH50" s="85"/>
      <c r="JQI50" s="85"/>
      <c r="JQJ50" s="85"/>
      <c r="JQK50" s="85"/>
      <c r="JQL50" s="85"/>
      <c r="JQM50" s="85"/>
      <c r="JQN50" s="85"/>
      <c r="JQO50" s="85"/>
      <c r="JQP50" s="85"/>
      <c r="JQQ50" s="85"/>
      <c r="JQR50" s="85"/>
      <c r="JQS50" s="85"/>
      <c r="JQT50" s="85"/>
      <c r="JQU50" s="85"/>
      <c r="JQV50" s="85"/>
      <c r="JQW50" s="85"/>
      <c r="JQX50" s="85"/>
      <c r="JQY50" s="85"/>
      <c r="JQZ50" s="85"/>
      <c r="JRA50" s="85"/>
      <c r="JRB50" s="85"/>
      <c r="JRC50" s="85"/>
      <c r="JRD50" s="85"/>
      <c r="JRE50" s="85"/>
      <c r="JRF50" s="85"/>
      <c r="JRG50" s="85"/>
      <c r="JRH50" s="85"/>
      <c r="JRI50" s="85"/>
      <c r="JRJ50" s="85"/>
      <c r="JRK50" s="85"/>
      <c r="JRL50" s="85"/>
      <c r="JRM50" s="85"/>
      <c r="JRN50" s="85"/>
      <c r="JRO50" s="85"/>
      <c r="JRP50" s="85"/>
      <c r="JRQ50" s="85"/>
      <c r="JRR50" s="85"/>
      <c r="JRS50" s="85"/>
      <c r="JRT50" s="85"/>
      <c r="JRU50" s="85"/>
      <c r="JRV50" s="85"/>
      <c r="JRW50" s="85"/>
      <c r="JRX50" s="85"/>
      <c r="JRY50" s="85"/>
      <c r="JRZ50" s="85"/>
      <c r="JSA50" s="85"/>
      <c r="JSB50" s="85"/>
      <c r="JSC50" s="85"/>
      <c r="JSD50" s="85"/>
      <c r="JSE50" s="85"/>
      <c r="JSF50" s="85"/>
      <c r="JSG50" s="85"/>
      <c r="JSH50" s="85"/>
      <c r="JSI50" s="85"/>
      <c r="JSJ50" s="85"/>
      <c r="JSK50" s="85"/>
      <c r="JSL50" s="85"/>
      <c r="JSM50" s="85"/>
      <c r="JSN50" s="85"/>
      <c r="JSO50" s="85"/>
      <c r="JSP50" s="85"/>
      <c r="JSQ50" s="85"/>
      <c r="JSR50" s="85"/>
      <c r="JSS50" s="85"/>
      <c r="JST50" s="85"/>
      <c r="JSU50" s="85"/>
      <c r="JSV50" s="85"/>
      <c r="JSW50" s="85"/>
      <c r="JSX50" s="85"/>
      <c r="JSY50" s="85"/>
      <c r="JSZ50" s="85"/>
      <c r="JTA50" s="85"/>
      <c r="JTB50" s="85"/>
      <c r="JTC50" s="85"/>
      <c r="JTD50" s="85"/>
      <c r="JTE50" s="85"/>
      <c r="JTF50" s="85"/>
      <c r="JTG50" s="85"/>
      <c r="JTH50" s="85"/>
      <c r="JTI50" s="85"/>
      <c r="JTJ50" s="85"/>
      <c r="JTK50" s="85"/>
      <c r="JTL50" s="85"/>
      <c r="JTM50" s="85"/>
      <c r="JTN50" s="85"/>
      <c r="JTO50" s="85"/>
      <c r="JTP50" s="85"/>
      <c r="JTQ50" s="85"/>
      <c r="JTR50" s="85"/>
      <c r="JTS50" s="85"/>
      <c r="JTT50" s="85"/>
      <c r="JTU50" s="85"/>
      <c r="JTV50" s="85"/>
      <c r="JTW50" s="85"/>
      <c r="JTX50" s="85"/>
      <c r="JTY50" s="85"/>
      <c r="JTZ50" s="85"/>
      <c r="JUA50" s="85"/>
      <c r="JUB50" s="85"/>
      <c r="JUC50" s="85"/>
      <c r="JUD50" s="85"/>
      <c r="JUE50" s="85"/>
      <c r="JUF50" s="85"/>
      <c r="JUG50" s="85"/>
      <c r="JUH50" s="85"/>
      <c r="JUI50" s="85"/>
      <c r="JUJ50" s="85"/>
      <c r="JUK50" s="85"/>
      <c r="JUL50" s="85"/>
      <c r="JUM50" s="85"/>
      <c r="JUN50" s="85"/>
      <c r="JUO50" s="85"/>
      <c r="JUP50" s="85"/>
      <c r="JUQ50" s="85"/>
      <c r="JUR50" s="85"/>
      <c r="JUS50" s="85"/>
      <c r="JUT50" s="85"/>
      <c r="JUU50" s="85"/>
      <c r="JUV50" s="85"/>
      <c r="JUW50" s="85"/>
      <c r="JUX50" s="85"/>
      <c r="JUY50" s="85"/>
      <c r="JUZ50" s="85"/>
      <c r="JVA50" s="85"/>
      <c r="JVB50" s="85"/>
      <c r="JVC50" s="85"/>
      <c r="JVD50" s="85"/>
      <c r="JVE50" s="85"/>
      <c r="JVF50" s="85"/>
      <c r="JVG50" s="85"/>
      <c r="JVH50" s="85"/>
      <c r="JVI50" s="85"/>
      <c r="JVJ50" s="85"/>
      <c r="JVK50" s="85"/>
      <c r="JVL50" s="85"/>
      <c r="JVM50" s="85"/>
      <c r="JVN50" s="85"/>
      <c r="JVO50" s="85"/>
      <c r="JVP50" s="85"/>
      <c r="JVQ50" s="85"/>
      <c r="JVR50" s="85"/>
      <c r="JVS50" s="85"/>
      <c r="JVT50" s="85"/>
      <c r="JVU50" s="85"/>
      <c r="JVV50" s="85"/>
      <c r="JVW50" s="85"/>
      <c r="JVX50" s="85"/>
      <c r="JVY50" s="85"/>
      <c r="JVZ50" s="85"/>
      <c r="JWA50" s="85"/>
      <c r="JWB50" s="85"/>
      <c r="JWC50" s="85"/>
      <c r="JWD50" s="85"/>
      <c r="JWE50" s="85"/>
      <c r="JWF50" s="85"/>
      <c r="JWG50" s="85"/>
      <c r="JWH50" s="85"/>
      <c r="JWI50" s="85"/>
      <c r="JWJ50" s="85"/>
      <c r="JWK50" s="85"/>
      <c r="JWL50" s="85"/>
      <c r="JWM50" s="85"/>
      <c r="JWN50" s="85"/>
      <c r="JWO50" s="85"/>
      <c r="JWP50" s="85"/>
      <c r="JWQ50" s="85"/>
      <c r="JWR50" s="85"/>
      <c r="JWS50" s="85"/>
      <c r="JWT50" s="85"/>
      <c r="JWU50" s="85"/>
      <c r="JWV50" s="85"/>
      <c r="JWW50" s="85"/>
      <c r="JWX50" s="85"/>
      <c r="JWY50" s="85"/>
      <c r="JWZ50" s="85"/>
      <c r="JXA50" s="85"/>
      <c r="JXB50" s="85"/>
      <c r="JXC50" s="85"/>
      <c r="JXD50" s="85"/>
      <c r="JXE50" s="85"/>
      <c r="JXF50" s="85"/>
      <c r="JXG50" s="85"/>
      <c r="JXH50" s="85"/>
      <c r="JXI50" s="85"/>
      <c r="JXJ50" s="85"/>
      <c r="JXK50" s="85"/>
      <c r="JXL50" s="85"/>
      <c r="JXM50" s="85"/>
      <c r="JXN50" s="85"/>
      <c r="JXO50" s="85"/>
      <c r="JXP50" s="85"/>
      <c r="JXQ50" s="85"/>
      <c r="JXR50" s="85"/>
      <c r="JXS50" s="85"/>
      <c r="JXT50" s="85"/>
      <c r="JXU50" s="85"/>
      <c r="JXV50" s="85"/>
      <c r="JXW50" s="85"/>
      <c r="JXX50" s="85"/>
      <c r="JXY50" s="85"/>
      <c r="JXZ50" s="85"/>
      <c r="JYA50" s="85"/>
      <c r="JYB50" s="85"/>
      <c r="JYC50" s="85"/>
      <c r="JYD50" s="85"/>
      <c r="JYE50" s="85"/>
      <c r="JYF50" s="85"/>
      <c r="JYG50" s="85"/>
      <c r="JYH50" s="85"/>
      <c r="JYI50" s="85"/>
      <c r="JYJ50" s="85"/>
      <c r="JYK50" s="85"/>
      <c r="JYL50" s="85"/>
      <c r="JYM50" s="85"/>
      <c r="JYN50" s="85"/>
      <c r="JYO50" s="85"/>
      <c r="JYP50" s="85"/>
      <c r="JYQ50" s="85"/>
      <c r="JYR50" s="85"/>
      <c r="JYS50" s="85"/>
      <c r="JYT50" s="85"/>
      <c r="JYU50" s="85"/>
      <c r="JYV50" s="85"/>
      <c r="JYW50" s="85"/>
      <c r="JYX50" s="85"/>
      <c r="JYY50" s="85"/>
      <c r="JYZ50" s="85"/>
      <c r="JZA50" s="85"/>
      <c r="JZB50" s="85"/>
      <c r="JZC50" s="85"/>
      <c r="JZD50" s="85"/>
      <c r="JZE50" s="85"/>
      <c r="JZF50" s="85"/>
      <c r="JZG50" s="85"/>
      <c r="JZH50" s="85"/>
      <c r="JZI50" s="85"/>
      <c r="JZJ50" s="85"/>
      <c r="JZK50" s="85"/>
      <c r="JZL50" s="85"/>
      <c r="JZM50" s="85"/>
      <c r="JZN50" s="85"/>
      <c r="JZO50" s="85"/>
      <c r="JZP50" s="85"/>
      <c r="JZQ50" s="85"/>
      <c r="JZR50" s="85"/>
      <c r="JZS50" s="85"/>
      <c r="JZT50" s="85"/>
      <c r="JZU50" s="85"/>
      <c r="JZV50" s="85"/>
      <c r="JZW50" s="85"/>
      <c r="JZX50" s="85"/>
      <c r="JZY50" s="85"/>
      <c r="JZZ50" s="85"/>
      <c r="KAA50" s="85"/>
      <c r="KAB50" s="85"/>
      <c r="KAC50" s="85"/>
      <c r="KAD50" s="85"/>
      <c r="KAE50" s="85"/>
      <c r="KAF50" s="85"/>
      <c r="KAG50" s="85"/>
      <c r="KAH50" s="85"/>
      <c r="KAI50" s="85"/>
      <c r="KAJ50" s="85"/>
      <c r="KAK50" s="85"/>
      <c r="KAL50" s="85"/>
      <c r="KAM50" s="85"/>
      <c r="KAN50" s="85"/>
      <c r="KAO50" s="85"/>
      <c r="KAP50" s="85"/>
      <c r="KAQ50" s="85"/>
      <c r="KAR50" s="85"/>
      <c r="KAS50" s="85"/>
      <c r="KAT50" s="85"/>
      <c r="KAU50" s="85"/>
      <c r="KAV50" s="85"/>
      <c r="KAW50" s="85"/>
      <c r="KAX50" s="85"/>
      <c r="KAY50" s="85"/>
      <c r="KAZ50" s="85"/>
      <c r="KBA50" s="85"/>
      <c r="KBB50" s="85"/>
      <c r="KBC50" s="85"/>
      <c r="KBD50" s="85"/>
      <c r="KBE50" s="85"/>
      <c r="KBF50" s="85"/>
      <c r="KBG50" s="85"/>
      <c r="KBH50" s="85"/>
      <c r="KBI50" s="85"/>
      <c r="KBJ50" s="85"/>
      <c r="KBK50" s="85"/>
      <c r="KBL50" s="85"/>
      <c r="KBM50" s="85"/>
      <c r="KBN50" s="85"/>
      <c r="KBO50" s="85"/>
      <c r="KBP50" s="85"/>
      <c r="KBQ50" s="85"/>
      <c r="KBR50" s="85"/>
      <c r="KBS50" s="85"/>
      <c r="KBT50" s="85"/>
      <c r="KBU50" s="85"/>
      <c r="KBV50" s="85"/>
      <c r="KBW50" s="85"/>
      <c r="KBX50" s="85"/>
      <c r="KBY50" s="85"/>
      <c r="KBZ50" s="85"/>
      <c r="KCA50" s="85"/>
      <c r="KCB50" s="85"/>
      <c r="KCC50" s="85"/>
      <c r="KCD50" s="85"/>
      <c r="KCE50" s="85"/>
      <c r="KCF50" s="85"/>
      <c r="KCG50" s="85"/>
      <c r="KCH50" s="85"/>
      <c r="KCI50" s="85"/>
      <c r="KCJ50" s="85"/>
      <c r="KCK50" s="85"/>
      <c r="KCL50" s="85"/>
      <c r="KCM50" s="85"/>
      <c r="KCN50" s="85"/>
      <c r="KCO50" s="85"/>
      <c r="KCP50" s="85"/>
      <c r="KCQ50" s="85"/>
      <c r="KCR50" s="85"/>
      <c r="KCS50" s="85"/>
      <c r="KCT50" s="85"/>
      <c r="KCU50" s="85"/>
      <c r="KCV50" s="85"/>
      <c r="KCW50" s="85"/>
      <c r="KCX50" s="85"/>
      <c r="KCY50" s="85"/>
      <c r="KCZ50" s="85"/>
      <c r="KDA50" s="85"/>
      <c r="KDB50" s="85"/>
      <c r="KDC50" s="85"/>
      <c r="KDD50" s="85"/>
      <c r="KDE50" s="85"/>
      <c r="KDF50" s="85"/>
      <c r="KDG50" s="85"/>
      <c r="KDH50" s="85"/>
      <c r="KDI50" s="85"/>
      <c r="KDJ50" s="85"/>
      <c r="KDK50" s="85"/>
      <c r="KDL50" s="85"/>
      <c r="KDM50" s="85"/>
      <c r="KDN50" s="85"/>
      <c r="KDO50" s="85"/>
      <c r="KDP50" s="85"/>
      <c r="KDQ50" s="85"/>
      <c r="KDR50" s="85"/>
      <c r="KDS50" s="85"/>
      <c r="KDT50" s="85"/>
      <c r="KDU50" s="85"/>
      <c r="KDV50" s="85"/>
      <c r="KDW50" s="85"/>
      <c r="KDX50" s="85"/>
      <c r="KDY50" s="85"/>
      <c r="KDZ50" s="85"/>
      <c r="KEA50" s="85"/>
      <c r="KEB50" s="85"/>
      <c r="KEC50" s="85"/>
      <c r="KED50" s="85"/>
      <c r="KEE50" s="85"/>
      <c r="KEF50" s="85"/>
      <c r="KEG50" s="85"/>
      <c r="KEH50" s="85"/>
      <c r="KEI50" s="85"/>
      <c r="KEJ50" s="85"/>
      <c r="KEK50" s="85"/>
      <c r="KEL50" s="85"/>
      <c r="KEM50" s="85"/>
      <c r="KEN50" s="85"/>
      <c r="KEO50" s="85"/>
      <c r="KEP50" s="85"/>
      <c r="KEQ50" s="85"/>
      <c r="KER50" s="85"/>
      <c r="KES50" s="85"/>
      <c r="KET50" s="85"/>
      <c r="KEU50" s="85"/>
      <c r="KEV50" s="85"/>
      <c r="KEW50" s="85"/>
      <c r="KEX50" s="85"/>
      <c r="KEY50" s="85"/>
      <c r="KEZ50" s="85"/>
      <c r="KFA50" s="85"/>
      <c r="KFB50" s="85"/>
      <c r="KFC50" s="85"/>
      <c r="KFD50" s="85"/>
      <c r="KFE50" s="85"/>
      <c r="KFF50" s="85"/>
      <c r="KFG50" s="85"/>
      <c r="KFH50" s="85"/>
      <c r="KFI50" s="85"/>
      <c r="KFJ50" s="85"/>
      <c r="KFK50" s="85"/>
      <c r="KFL50" s="85"/>
      <c r="KFM50" s="85"/>
      <c r="KFN50" s="85"/>
      <c r="KFO50" s="85"/>
      <c r="KFP50" s="85"/>
      <c r="KFQ50" s="85"/>
      <c r="KFR50" s="85"/>
      <c r="KFS50" s="85"/>
      <c r="KFT50" s="85"/>
      <c r="KFU50" s="85"/>
      <c r="KFV50" s="85"/>
      <c r="KFW50" s="85"/>
      <c r="KFX50" s="85"/>
      <c r="KFY50" s="85"/>
      <c r="KFZ50" s="85"/>
      <c r="KGA50" s="85"/>
      <c r="KGB50" s="85"/>
      <c r="KGC50" s="85"/>
      <c r="KGD50" s="85"/>
      <c r="KGE50" s="85"/>
      <c r="KGF50" s="85"/>
      <c r="KGG50" s="85"/>
      <c r="KGH50" s="85"/>
      <c r="KGI50" s="85"/>
      <c r="KGJ50" s="85"/>
      <c r="KGK50" s="85"/>
      <c r="KGL50" s="85"/>
      <c r="KGM50" s="85"/>
      <c r="KGN50" s="85"/>
      <c r="KGO50" s="85"/>
      <c r="KGP50" s="85"/>
      <c r="KGQ50" s="85"/>
      <c r="KGR50" s="85"/>
      <c r="KGS50" s="85"/>
      <c r="KGT50" s="85"/>
      <c r="KGU50" s="85"/>
      <c r="KGV50" s="85"/>
      <c r="KGW50" s="85"/>
      <c r="KGX50" s="85"/>
      <c r="KGY50" s="85"/>
      <c r="KGZ50" s="85"/>
      <c r="KHA50" s="85"/>
      <c r="KHB50" s="85"/>
      <c r="KHC50" s="85"/>
      <c r="KHD50" s="85"/>
      <c r="KHE50" s="85"/>
      <c r="KHF50" s="85"/>
      <c r="KHG50" s="85"/>
      <c r="KHH50" s="85"/>
      <c r="KHI50" s="85"/>
      <c r="KHJ50" s="85"/>
      <c r="KHK50" s="85"/>
      <c r="KHL50" s="85"/>
      <c r="KHM50" s="85"/>
      <c r="KHN50" s="85"/>
      <c r="KHO50" s="85"/>
      <c r="KHP50" s="85"/>
      <c r="KHQ50" s="85"/>
      <c r="KHR50" s="85"/>
      <c r="KHS50" s="85"/>
      <c r="KHT50" s="85"/>
      <c r="KHU50" s="85"/>
      <c r="KHV50" s="85"/>
      <c r="KHW50" s="85"/>
      <c r="KHX50" s="85"/>
      <c r="KHY50" s="85"/>
      <c r="KHZ50" s="85"/>
      <c r="KIA50" s="85"/>
      <c r="KIB50" s="85"/>
      <c r="KIC50" s="85"/>
      <c r="KID50" s="85"/>
      <c r="KIE50" s="85"/>
      <c r="KIF50" s="85"/>
      <c r="KIG50" s="85"/>
      <c r="KIH50" s="85"/>
      <c r="KII50" s="85"/>
      <c r="KIJ50" s="85"/>
      <c r="KIK50" s="85"/>
      <c r="KIL50" s="85"/>
      <c r="KIM50" s="85"/>
      <c r="KIN50" s="85"/>
      <c r="KIO50" s="85"/>
      <c r="KIP50" s="85"/>
      <c r="KIQ50" s="85"/>
      <c r="KIR50" s="85"/>
      <c r="KIS50" s="85"/>
      <c r="KIT50" s="85"/>
      <c r="KIU50" s="85"/>
      <c r="KIV50" s="85"/>
      <c r="KIW50" s="85"/>
      <c r="KIX50" s="85"/>
      <c r="KIY50" s="85"/>
      <c r="KIZ50" s="85"/>
      <c r="KJA50" s="85"/>
      <c r="KJB50" s="85"/>
      <c r="KJC50" s="85"/>
      <c r="KJD50" s="85"/>
      <c r="KJE50" s="85"/>
      <c r="KJF50" s="85"/>
      <c r="KJG50" s="85"/>
      <c r="KJH50" s="85"/>
      <c r="KJI50" s="85"/>
      <c r="KJJ50" s="85"/>
      <c r="KJK50" s="85"/>
      <c r="KJL50" s="85"/>
      <c r="KJM50" s="85"/>
      <c r="KJN50" s="85"/>
      <c r="KJO50" s="85"/>
      <c r="KJP50" s="85"/>
      <c r="KJQ50" s="85"/>
      <c r="KJR50" s="85"/>
      <c r="KJS50" s="85"/>
      <c r="KJT50" s="85"/>
      <c r="KJU50" s="85"/>
      <c r="KJV50" s="85"/>
      <c r="KJW50" s="85"/>
      <c r="KJX50" s="85"/>
      <c r="KJY50" s="85"/>
      <c r="KJZ50" s="85"/>
      <c r="KKA50" s="85"/>
      <c r="KKB50" s="85"/>
      <c r="KKC50" s="85"/>
      <c r="KKD50" s="85"/>
      <c r="KKE50" s="85"/>
      <c r="KKF50" s="85"/>
      <c r="KKG50" s="85"/>
      <c r="KKH50" s="85"/>
      <c r="KKI50" s="85"/>
      <c r="KKJ50" s="85"/>
      <c r="KKK50" s="85"/>
      <c r="KKL50" s="85"/>
      <c r="KKM50" s="85"/>
      <c r="KKN50" s="85"/>
      <c r="KKO50" s="85"/>
      <c r="KKP50" s="85"/>
      <c r="KKQ50" s="85"/>
      <c r="KKR50" s="85"/>
      <c r="KKS50" s="85"/>
      <c r="KKT50" s="85"/>
      <c r="KKU50" s="85"/>
      <c r="KKV50" s="85"/>
      <c r="KKW50" s="85"/>
      <c r="KKX50" s="85"/>
      <c r="KKY50" s="85"/>
      <c r="KKZ50" s="85"/>
      <c r="KLA50" s="85"/>
      <c r="KLB50" s="85"/>
      <c r="KLC50" s="85"/>
      <c r="KLD50" s="85"/>
      <c r="KLE50" s="85"/>
      <c r="KLF50" s="85"/>
      <c r="KLG50" s="85"/>
      <c r="KLH50" s="85"/>
      <c r="KLI50" s="85"/>
      <c r="KLJ50" s="85"/>
      <c r="KLK50" s="85"/>
      <c r="KLL50" s="85"/>
      <c r="KLM50" s="85"/>
      <c r="KLN50" s="85"/>
      <c r="KLO50" s="85"/>
      <c r="KLP50" s="85"/>
      <c r="KLQ50" s="85"/>
      <c r="KLR50" s="85"/>
      <c r="KLS50" s="85"/>
      <c r="KLT50" s="85"/>
      <c r="KLU50" s="85"/>
      <c r="KLV50" s="85"/>
      <c r="KLW50" s="85"/>
      <c r="KLX50" s="85"/>
      <c r="KLY50" s="85"/>
      <c r="KLZ50" s="85"/>
      <c r="KMA50" s="85"/>
      <c r="KMB50" s="85"/>
      <c r="KMC50" s="85"/>
      <c r="KMD50" s="85"/>
      <c r="KME50" s="85"/>
      <c r="KMF50" s="85"/>
      <c r="KMG50" s="85"/>
      <c r="KMH50" s="85"/>
      <c r="KMI50" s="85"/>
      <c r="KMJ50" s="85"/>
      <c r="KMK50" s="85"/>
      <c r="KML50" s="85"/>
      <c r="KMM50" s="85"/>
      <c r="KMN50" s="85"/>
      <c r="KMO50" s="85"/>
      <c r="KMP50" s="85"/>
      <c r="KMQ50" s="85"/>
      <c r="KMR50" s="85"/>
      <c r="KMS50" s="85"/>
      <c r="KMT50" s="85"/>
      <c r="KMU50" s="85"/>
      <c r="KMV50" s="85"/>
      <c r="KMW50" s="85"/>
      <c r="KMX50" s="85"/>
      <c r="KMY50" s="85"/>
      <c r="KMZ50" s="85"/>
      <c r="KNA50" s="85"/>
      <c r="KNB50" s="85"/>
      <c r="KNC50" s="85"/>
      <c r="KND50" s="85"/>
      <c r="KNE50" s="85"/>
      <c r="KNF50" s="85"/>
      <c r="KNG50" s="85"/>
      <c r="KNH50" s="85"/>
      <c r="KNI50" s="85"/>
      <c r="KNJ50" s="85"/>
      <c r="KNK50" s="85"/>
      <c r="KNL50" s="85"/>
      <c r="KNM50" s="85"/>
      <c r="KNN50" s="85"/>
      <c r="KNO50" s="85"/>
      <c r="KNP50" s="85"/>
      <c r="KNQ50" s="85"/>
      <c r="KNR50" s="85"/>
      <c r="KNS50" s="85"/>
      <c r="KNT50" s="85"/>
      <c r="KNU50" s="85"/>
      <c r="KNV50" s="85"/>
      <c r="KNW50" s="85"/>
      <c r="KNX50" s="85"/>
      <c r="KNY50" s="85"/>
      <c r="KNZ50" s="85"/>
      <c r="KOA50" s="85"/>
      <c r="KOB50" s="85"/>
      <c r="KOC50" s="85"/>
      <c r="KOD50" s="85"/>
      <c r="KOE50" s="85"/>
      <c r="KOF50" s="85"/>
      <c r="KOG50" s="85"/>
      <c r="KOH50" s="85"/>
      <c r="KOI50" s="85"/>
      <c r="KOJ50" s="85"/>
      <c r="KOK50" s="85"/>
      <c r="KOL50" s="85"/>
      <c r="KOM50" s="85"/>
      <c r="KON50" s="85"/>
      <c r="KOO50" s="85"/>
      <c r="KOP50" s="85"/>
      <c r="KOQ50" s="85"/>
      <c r="KOR50" s="85"/>
      <c r="KOS50" s="85"/>
      <c r="KOT50" s="85"/>
      <c r="KOU50" s="85"/>
      <c r="KOV50" s="85"/>
      <c r="KOW50" s="85"/>
      <c r="KOX50" s="85"/>
      <c r="KOY50" s="85"/>
      <c r="KOZ50" s="85"/>
      <c r="KPA50" s="85"/>
      <c r="KPB50" s="85"/>
      <c r="KPC50" s="85"/>
      <c r="KPD50" s="85"/>
      <c r="KPE50" s="85"/>
      <c r="KPF50" s="85"/>
      <c r="KPG50" s="85"/>
      <c r="KPH50" s="85"/>
      <c r="KPI50" s="85"/>
      <c r="KPJ50" s="85"/>
      <c r="KPK50" s="85"/>
      <c r="KPL50" s="85"/>
      <c r="KPM50" s="85"/>
      <c r="KPN50" s="85"/>
      <c r="KPO50" s="85"/>
      <c r="KPP50" s="85"/>
      <c r="KPQ50" s="85"/>
      <c r="KPR50" s="85"/>
      <c r="KPS50" s="85"/>
      <c r="KPT50" s="85"/>
      <c r="KPU50" s="85"/>
      <c r="KPV50" s="85"/>
      <c r="KPW50" s="85"/>
      <c r="KPX50" s="85"/>
      <c r="KPY50" s="85"/>
      <c r="KPZ50" s="85"/>
      <c r="KQA50" s="85"/>
      <c r="KQB50" s="85"/>
      <c r="KQC50" s="85"/>
      <c r="KQD50" s="85"/>
      <c r="KQE50" s="85"/>
      <c r="KQF50" s="85"/>
      <c r="KQG50" s="85"/>
      <c r="KQH50" s="85"/>
      <c r="KQI50" s="85"/>
      <c r="KQJ50" s="85"/>
      <c r="KQK50" s="85"/>
      <c r="KQL50" s="85"/>
      <c r="KQM50" s="85"/>
      <c r="KQN50" s="85"/>
      <c r="KQO50" s="85"/>
      <c r="KQP50" s="85"/>
      <c r="KQQ50" s="85"/>
      <c r="KQR50" s="85"/>
      <c r="KQS50" s="85"/>
      <c r="KQT50" s="85"/>
      <c r="KQU50" s="85"/>
      <c r="KQV50" s="85"/>
      <c r="KQW50" s="85"/>
      <c r="KQX50" s="85"/>
      <c r="KQY50" s="85"/>
      <c r="KQZ50" s="85"/>
      <c r="KRA50" s="85"/>
      <c r="KRB50" s="85"/>
      <c r="KRC50" s="85"/>
      <c r="KRD50" s="85"/>
      <c r="KRE50" s="85"/>
      <c r="KRF50" s="85"/>
      <c r="KRG50" s="85"/>
      <c r="KRH50" s="85"/>
      <c r="KRI50" s="85"/>
      <c r="KRJ50" s="85"/>
      <c r="KRK50" s="85"/>
      <c r="KRL50" s="85"/>
      <c r="KRM50" s="85"/>
      <c r="KRN50" s="85"/>
      <c r="KRO50" s="85"/>
      <c r="KRP50" s="85"/>
      <c r="KRQ50" s="85"/>
      <c r="KRR50" s="85"/>
      <c r="KRS50" s="85"/>
      <c r="KRT50" s="85"/>
      <c r="KRU50" s="85"/>
      <c r="KRV50" s="85"/>
      <c r="KRW50" s="85"/>
      <c r="KRX50" s="85"/>
      <c r="KRY50" s="85"/>
      <c r="KRZ50" s="85"/>
      <c r="KSA50" s="85"/>
      <c r="KSB50" s="85"/>
      <c r="KSC50" s="85"/>
      <c r="KSD50" s="85"/>
      <c r="KSE50" s="85"/>
      <c r="KSF50" s="85"/>
      <c r="KSG50" s="85"/>
      <c r="KSH50" s="85"/>
      <c r="KSI50" s="85"/>
      <c r="KSJ50" s="85"/>
      <c r="KSK50" s="85"/>
      <c r="KSL50" s="85"/>
      <c r="KSM50" s="85"/>
      <c r="KSN50" s="85"/>
      <c r="KSO50" s="85"/>
      <c r="KSP50" s="85"/>
      <c r="KSQ50" s="85"/>
      <c r="KSR50" s="85"/>
      <c r="KSS50" s="85"/>
      <c r="KST50" s="85"/>
      <c r="KSU50" s="85"/>
      <c r="KSV50" s="85"/>
      <c r="KSW50" s="85"/>
      <c r="KSX50" s="85"/>
      <c r="KSY50" s="85"/>
      <c r="KSZ50" s="85"/>
      <c r="KTA50" s="85"/>
      <c r="KTB50" s="85"/>
      <c r="KTC50" s="85"/>
      <c r="KTD50" s="85"/>
      <c r="KTE50" s="85"/>
      <c r="KTF50" s="85"/>
      <c r="KTG50" s="85"/>
      <c r="KTH50" s="85"/>
      <c r="KTI50" s="85"/>
      <c r="KTJ50" s="85"/>
      <c r="KTK50" s="85"/>
      <c r="KTL50" s="85"/>
      <c r="KTM50" s="85"/>
      <c r="KTN50" s="85"/>
      <c r="KTO50" s="85"/>
      <c r="KTP50" s="85"/>
      <c r="KTQ50" s="85"/>
      <c r="KTR50" s="85"/>
      <c r="KTS50" s="85"/>
      <c r="KTT50" s="85"/>
      <c r="KTU50" s="85"/>
      <c r="KTV50" s="85"/>
      <c r="KTW50" s="85"/>
      <c r="KTX50" s="85"/>
      <c r="KTY50" s="85"/>
      <c r="KTZ50" s="85"/>
      <c r="KUA50" s="85"/>
      <c r="KUB50" s="85"/>
      <c r="KUC50" s="85"/>
      <c r="KUD50" s="85"/>
      <c r="KUE50" s="85"/>
      <c r="KUF50" s="85"/>
      <c r="KUG50" s="85"/>
      <c r="KUH50" s="85"/>
      <c r="KUI50" s="85"/>
      <c r="KUJ50" s="85"/>
      <c r="KUK50" s="85"/>
      <c r="KUL50" s="85"/>
      <c r="KUM50" s="85"/>
      <c r="KUN50" s="85"/>
      <c r="KUO50" s="85"/>
      <c r="KUP50" s="85"/>
      <c r="KUQ50" s="85"/>
      <c r="KUR50" s="85"/>
      <c r="KUS50" s="85"/>
      <c r="KUT50" s="85"/>
      <c r="KUU50" s="85"/>
      <c r="KUV50" s="85"/>
      <c r="KUW50" s="85"/>
      <c r="KUX50" s="85"/>
      <c r="KUY50" s="85"/>
      <c r="KUZ50" s="85"/>
      <c r="KVA50" s="85"/>
      <c r="KVB50" s="85"/>
      <c r="KVC50" s="85"/>
      <c r="KVD50" s="85"/>
      <c r="KVE50" s="85"/>
      <c r="KVF50" s="85"/>
      <c r="KVG50" s="85"/>
      <c r="KVH50" s="85"/>
      <c r="KVI50" s="85"/>
      <c r="KVJ50" s="85"/>
      <c r="KVK50" s="85"/>
      <c r="KVL50" s="85"/>
      <c r="KVM50" s="85"/>
      <c r="KVN50" s="85"/>
      <c r="KVO50" s="85"/>
      <c r="KVP50" s="85"/>
      <c r="KVQ50" s="85"/>
      <c r="KVR50" s="85"/>
      <c r="KVS50" s="85"/>
      <c r="KVT50" s="85"/>
      <c r="KVU50" s="85"/>
      <c r="KVV50" s="85"/>
      <c r="KVW50" s="85"/>
      <c r="KVX50" s="85"/>
      <c r="KVY50" s="85"/>
      <c r="KVZ50" s="85"/>
      <c r="KWA50" s="85"/>
      <c r="KWB50" s="85"/>
      <c r="KWC50" s="85"/>
      <c r="KWD50" s="85"/>
      <c r="KWE50" s="85"/>
      <c r="KWF50" s="85"/>
      <c r="KWG50" s="85"/>
      <c r="KWH50" s="85"/>
      <c r="KWI50" s="85"/>
      <c r="KWJ50" s="85"/>
      <c r="KWK50" s="85"/>
      <c r="KWL50" s="85"/>
      <c r="KWM50" s="85"/>
      <c r="KWN50" s="85"/>
      <c r="KWO50" s="85"/>
      <c r="KWP50" s="85"/>
      <c r="KWQ50" s="85"/>
      <c r="KWR50" s="85"/>
      <c r="KWS50" s="85"/>
      <c r="KWT50" s="85"/>
      <c r="KWU50" s="85"/>
      <c r="KWV50" s="85"/>
      <c r="KWW50" s="85"/>
      <c r="KWX50" s="85"/>
      <c r="KWY50" s="85"/>
      <c r="KWZ50" s="85"/>
      <c r="KXA50" s="85"/>
      <c r="KXB50" s="85"/>
      <c r="KXC50" s="85"/>
      <c r="KXD50" s="85"/>
      <c r="KXE50" s="85"/>
      <c r="KXF50" s="85"/>
      <c r="KXG50" s="85"/>
      <c r="KXH50" s="85"/>
      <c r="KXI50" s="85"/>
      <c r="KXJ50" s="85"/>
      <c r="KXK50" s="85"/>
      <c r="KXL50" s="85"/>
      <c r="KXM50" s="85"/>
      <c r="KXN50" s="85"/>
      <c r="KXO50" s="85"/>
      <c r="KXP50" s="85"/>
      <c r="KXQ50" s="85"/>
      <c r="KXR50" s="85"/>
      <c r="KXS50" s="85"/>
      <c r="KXT50" s="85"/>
      <c r="KXU50" s="85"/>
      <c r="KXV50" s="85"/>
      <c r="KXW50" s="85"/>
      <c r="KXX50" s="85"/>
      <c r="KXY50" s="85"/>
      <c r="KXZ50" s="85"/>
      <c r="KYA50" s="85"/>
      <c r="KYB50" s="85"/>
      <c r="KYC50" s="85"/>
      <c r="KYD50" s="85"/>
      <c r="KYE50" s="85"/>
      <c r="KYF50" s="85"/>
      <c r="KYG50" s="85"/>
      <c r="KYH50" s="85"/>
      <c r="KYI50" s="85"/>
      <c r="KYJ50" s="85"/>
      <c r="KYK50" s="85"/>
      <c r="KYL50" s="85"/>
      <c r="KYM50" s="85"/>
      <c r="KYN50" s="85"/>
      <c r="KYO50" s="85"/>
      <c r="KYP50" s="85"/>
      <c r="KYQ50" s="85"/>
      <c r="KYR50" s="85"/>
      <c r="KYS50" s="85"/>
      <c r="KYT50" s="85"/>
      <c r="KYU50" s="85"/>
      <c r="KYV50" s="85"/>
      <c r="KYW50" s="85"/>
      <c r="KYX50" s="85"/>
      <c r="KYY50" s="85"/>
      <c r="KYZ50" s="85"/>
      <c r="KZA50" s="85"/>
      <c r="KZB50" s="85"/>
      <c r="KZC50" s="85"/>
      <c r="KZD50" s="85"/>
      <c r="KZE50" s="85"/>
      <c r="KZF50" s="85"/>
      <c r="KZG50" s="85"/>
      <c r="KZH50" s="85"/>
      <c r="KZI50" s="85"/>
      <c r="KZJ50" s="85"/>
      <c r="KZK50" s="85"/>
      <c r="KZL50" s="85"/>
      <c r="KZM50" s="85"/>
      <c r="KZN50" s="85"/>
      <c r="KZO50" s="85"/>
      <c r="KZP50" s="85"/>
      <c r="KZQ50" s="85"/>
      <c r="KZR50" s="85"/>
      <c r="KZS50" s="85"/>
      <c r="KZT50" s="85"/>
      <c r="KZU50" s="85"/>
      <c r="KZV50" s="85"/>
      <c r="KZW50" s="85"/>
      <c r="KZX50" s="85"/>
      <c r="KZY50" s="85"/>
      <c r="KZZ50" s="85"/>
      <c r="LAA50" s="85"/>
      <c r="LAB50" s="85"/>
      <c r="LAC50" s="85"/>
      <c r="LAD50" s="85"/>
      <c r="LAE50" s="85"/>
      <c r="LAF50" s="85"/>
      <c r="LAG50" s="85"/>
      <c r="LAH50" s="85"/>
      <c r="LAI50" s="85"/>
      <c r="LAJ50" s="85"/>
      <c r="LAK50" s="85"/>
      <c r="LAL50" s="85"/>
      <c r="LAM50" s="85"/>
      <c r="LAN50" s="85"/>
      <c r="LAO50" s="85"/>
      <c r="LAP50" s="85"/>
      <c r="LAQ50" s="85"/>
      <c r="LAR50" s="85"/>
      <c r="LAS50" s="85"/>
      <c r="LAT50" s="85"/>
      <c r="LAU50" s="85"/>
      <c r="LAV50" s="85"/>
      <c r="LAW50" s="85"/>
      <c r="LAX50" s="85"/>
      <c r="LAY50" s="85"/>
      <c r="LAZ50" s="85"/>
      <c r="LBA50" s="85"/>
      <c r="LBB50" s="85"/>
      <c r="LBC50" s="85"/>
      <c r="LBD50" s="85"/>
      <c r="LBE50" s="85"/>
      <c r="LBF50" s="85"/>
      <c r="LBG50" s="85"/>
      <c r="LBH50" s="85"/>
      <c r="LBI50" s="85"/>
      <c r="LBJ50" s="85"/>
      <c r="LBK50" s="85"/>
      <c r="LBL50" s="85"/>
      <c r="LBM50" s="85"/>
      <c r="LBN50" s="85"/>
      <c r="LBO50" s="85"/>
      <c r="LBP50" s="85"/>
      <c r="LBQ50" s="85"/>
      <c r="LBR50" s="85"/>
      <c r="LBS50" s="85"/>
      <c r="LBT50" s="85"/>
      <c r="LBU50" s="85"/>
      <c r="LBV50" s="85"/>
      <c r="LBW50" s="85"/>
      <c r="LBX50" s="85"/>
      <c r="LBY50" s="85"/>
      <c r="LBZ50" s="85"/>
      <c r="LCA50" s="85"/>
      <c r="LCB50" s="85"/>
      <c r="LCC50" s="85"/>
      <c r="LCD50" s="85"/>
      <c r="LCE50" s="85"/>
      <c r="LCF50" s="85"/>
      <c r="LCG50" s="85"/>
      <c r="LCH50" s="85"/>
      <c r="LCI50" s="85"/>
      <c r="LCJ50" s="85"/>
      <c r="LCK50" s="85"/>
      <c r="LCL50" s="85"/>
      <c r="LCM50" s="85"/>
      <c r="LCN50" s="85"/>
      <c r="LCO50" s="85"/>
      <c r="LCP50" s="85"/>
      <c r="LCQ50" s="85"/>
      <c r="LCR50" s="85"/>
      <c r="LCS50" s="85"/>
      <c r="LCT50" s="85"/>
      <c r="LCU50" s="85"/>
      <c r="LCV50" s="85"/>
      <c r="LCW50" s="85"/>
      <c r="LCX50" s="85"/>
      <c r="LCY50" s="85"/>
      <c r="LCZ50" s="85"/>
      <c r="LDA50" s="85"/>
      <c r="LDB50" s="85"/>
      <c r="LDC50" s="85"/>
      <c r="LDD50" s="85"/>
      <c r="LDE50" s="85"/>
      <c r="LDF50" s="85"/>
      <c r="LDG50" s="85"/>
      <c r="LDH50" s="85"/>
      <c r="LDI50" s="85"/>
      <c r="LDJ50" s="85"/>
      <c r="LDK50" s="85"/>
      <c r="LDL50" s="85"/>
      <c r="LDM50" s="85"/>
      <c r="LDN50" s="85"/>
      <c r="LDO50" s="85"/>
      <c r="LDP50" s="85"/>
      <c r="LDQ50" s="85"/>
      <c r="LDR50" s="85"/>
      <c r="LDS50" s="85"/>
      <c r="LDT50" s="85"/>
      <c r="LDU50" s="85"/>
      <c r="LDV50" s="85"/>
      <c r="LDW50" s="85"/>
      <c r="LDX50" s="85"/>
      <c r="LDY50" s="85"/>
      <c r="LDZ50" s="85"/>
      <c r="LEA50" s="85"/>
      <c r="LEB50" s="85"/>
      <c r="LEC50" s="85"/>
      <c r="LED50" s="85"/>
      <c r="LEE50" s="85"/>
      <c r="LEF50" s="85"/>
      <c r="LEG50" s="85"/>
      <c r="LEH50" s="85"/>
      <c r="LEI50" s="85"/>
      <c r="LEJ50" s="85"/>
      <c r="LEK50" s="85"/>
      <c r="LEL50" s="85"/>
      <c r="LEM50" s="85"/>
      <c r="LEN50" s="85"/>
      <c r="LEO50" s="85"/>
      <c r="LEP50" s="85"/>
      <c r="LEQ50" s="85"/>
      <c r="LER50" s="85"/>
      <c r="LES50" s="85"/>
      <c r="LET50" s="85"/>
      <c r="LEU50" s="85"/>
      <c r="LEV50" s="85"/>
      <c r="LEW50" s="85"/>
      <c r="LEX50" s="85"/>
      <c r="LEY50" s="85"/>
      <c r="LEZ50" s="85"/>
      <c r="LFA50" s="85"/>
      <c r="LFB50" s="85"/>
      <c r="LFC50" s="85"/>
      <c r="LFD50" s="85"/>
      <c r="LFE50" s="85"/>
      <c r="LFF50" s="85"/>
      <c r="LFG50" s="85"/>
      <c r="LFH50" s="85"/>
      <c r="LFI50" s="85"/>
      <c r="LFJ50" s="85"/>
      <c r="LFK50" s="85"/>
      <c r="LFL50" s="85"/>
      <c r="LFM50" s="85"/>
      <c r="LFN50" s="85"/>
      <c r="LFO50" s="85"/>
      <c r="LFP50" s="85"/>
      <c r="LFQ50" s="85"/>
      <c r="LFR50" s="85"/>
      <c r="LFS50" s="85"/>
      <c r="LFT50" s="85"/>
      <c r="LFU50" s="85"/>
      <c r="LFV50" s="85"/>
      <c r="LFW50" s="85"/>
      <c r="LFX50" s="85"/>
      <c r="LFY50" s="85"/>
      <c r="LFZ50" s="85"/>
      <c r="LGA50" s="85"/>
      <c r="LGB50" s="85"/>
      <c r="LGC50" s="85"/>
      <c r="LGD50" s="85"/>
      <c r="LGE50" s="85"/>
      <c r="LGF50" s="85"/>
      <c r="LGG50" s="85"/>
      <c r="LGH50" s="85"/>
      <c r="LGI50" s="85"/>
      <c r="LGJ50" s="85"/>
      <c r="LGK50" s="85"/>
      <c r="LGL50" s="85"/>
      <c r="LGM50" s="85"/>
      <c r="LGN50" s="85"/>
      <c r="LGO50" s="85"/>
      <c r="LGP50" s="85"/>
      <c r="LGQ50" s="85"/>
      <c r="LGR50" s="85"/>
      <c r="LGS50" s="85"/>
      <c r="LGT50" s="85"/>
      <c r="LGU50" s="85"/>
      <c r="LGV50" s="85"/>
      <c r="LGW50" s="85"/>
      <c r="LGX50" s="85"/>
      <c r="LGY50" s="85"/>
      <c r="LGZ50" s="85"/>
      <c r="LHA50" s="85"/>
      <c r="LHB50" s="85"/>
      <c r="LHC50" s="85"/>
      <c r="LHD50" s="85"/>
      <c r="LHE50" s="85"/>
      <c r="LHF50" s="85"/>
      <c r="LHG50" s="85"/>
      <c r="LHH50" s="85"/>
      <c r="LHI50" s="85"/>
      <c r="LHJ50" s="85"/>
      <c r="LHK50" s="85"/>
      <c r="LHL50" s="85"/>
      <c r="LHM50" s="85"/>
      <c r="LHN50" s="85"/>
      <c r="LHO50" s="85"/>
      <c r="LHP50" s="85"/>
      <c r="LHQ50" s="85"/>
      <c r="LHR50" s="85"/>
      <c r="LHS50" s="85"/>
      <c r="LHT50" s="85"/>
      <c r="LHU50" s="85"/>
      <c r="LHV50" s="85"/>
      <c r="LHW50" s="85"/>
      <c r="LHX50" s="85"/>
      <c r="LHY50" s="85"/>
      <c r="LHZ50" s="85"/>
      <c r="LIA50" s="85"/>
      <c r="LIB50" s="85"/>
      <c r="LIC50" s="85"/>
      <c r="LID50" s="85"/>
      <c r="LIE50" s="85"/>
      <c r="LIF50" s="85"/>
      <c r="LIG50" s="85"/>
      <c r="LIH50" s="85"/>
      <c r="LII50" s="85"/>
      <c r="LIJ50" s="85"/>
      <c r="LIK50" s="85"/>
      <c r="LIL50" s="85"/>
      <c r="LIM50" s="85"/>
      <c r="LIN50" s="85"/>
      <c r="LIO50" s="85"/>
      <c r="LIP50" s="85"/>
      <c r="LIQ50" s="85"/>
      <c r="LIR50" s="85"/>
      <c r="LIS50" s="85"/>
      <c r="LIT50" s="85"/>
      <c r="LIU50" s="85"/>
      <c r="LIV50" s="85"/>
      <c r="LIW50" s="85"/>
      <c r="LIX50" s="85"/>
      <c r="LIY50" s="85"/>
      <c r="LIZ50" s="85"/>
      <c r="LJA50" s="85"/>
      <c r="LJB50" s="85"/>
      <c r="LJC50" s="85"/>
      <c r="LJD50" s="85"/>
      <c r="LJE50" s="85"/>
      <c r="LJF50" s="85"/>
      <c r="LJG50" s="85"/>
      <c r="LJH50" s="85"/>
      <c r="LJI50" s="85"/>
      <c r="LJJ50" s="85"/>
      <c r="LJK50" s="85"/>
      <c r="LJL50" s="85"/>
      <c r="LJM50" s="85"/>
      <c r="LJN50" s="85"/>
      <c r="LJO50" s="85"/>
      <c r="LJP50" s="85"/>
      <c r="LJQ50" s="85"/>
      <c r="LJR50" s="85"/>
      <c r="LJS50" s="85"/>
      <c r="LJT50" s="85"/>
      <c r="LJU50" s="85"/>
      <c r="LJV50" s="85"/>
      <c r="LJW50" s="85"/>
      <c r="LJX50" s="85"/>
      <c r="LJY50" s="85"/>
      <c r="LJZ50" s="85"/>
      <c r="LKA50" s="85"/>
      <c r="LKB50" s="85"/>
      <c r="LKC50" s="85"/>
      <c r="LKD50" s="85"/>
      <c r="LKE50" s="85"/>
      <c r="LKF50" s="85"/>
      <c r="LKG50" s="85"/>
      <c r="LKH50" s="85"/>
      <c r="LKI50" s="85"/>
      <c r="LKJ50" s="85"/>
      <c r="LKK50" s="85"/>
      <c r="LKL50" s="85"/>
      <c r="LKM50" s="85"/>
      <c r="LKN50" s="85"/>
      <c r="LKO50" s="85"/>
      <c r="LKP50" s="85"/>
      <c r="LKQ50" s="85"/>
      <c r="LKR50" s="85"/>
      <c r="LKS50" s="85"/>
      <c r="LKT50" s="85"/>
      <c r="LKU50" s="85"/>
      <c r="LKV50" s="85"/>
      <c r="LKW50" s="85"/>
      <c r="LKX50" s="85"/>
      <c r="LKY50" s="85"/>
      <c r="LKZ50" s="85"/>
      <c r="LLA50" s="85"/>
      <c r="LLB50" s="85"/>
      <c r="LLC50" s="85"/>
      <c r="LLD50" s="85"/>
      <c r="LLE50" s="85"/>
      <c r="LLF50" s="85"/>
      <c r="LLG50" s="85"/>
      <c r="LLH50" s="85"/>
      <c r="LLI50" s="85"/>
      <c r="LLJ50" s="85"/>
      <c r="LLK50" s="85"/>
      <c r="LLL50" s="85"/>
      <c r="LLM50" s="85"/>
      <c r="LLN50" s="85"/>
      <c r="LLO50" s="85"/>
      <c r="LLP50" s="85"/>
      <c r="LLQ50" s="85"/>
      <c r="LLR50" s="85"/>
      <c r="LLS50" s="85"/>
      <c r="LLT50" s="85"/>
      <c r="LLU50" s="85"/>
      <c r="LLV50" s="85"/>
      <c r="LLW50" s="85"/>
      <c r="LLX50" s="85"/>
      <c r="LLY50" s="85"/>
      <c r="LLZ50" s="85"/>
      <c r="LMA50" s="85"/>
      <c r="LMB50" s="85"/>
      <c r="LMC50" s="85"/>
      <c r="LMD50" s="85"/>
      <c r="LME50" s="85"/>
      <c r="LMF50" s="85"/>
      <c r="LMG50" s="85"/>
      <c r="LMH50" s="85"/>
      <c r="LMI50" s="85"/>
      <c r="LMJ50" s="85"/>
      <c r="LMK50" s="85"/>
      <c r="LML50" s="85"/>
      <c r="LMM50" s="85"/>
      <c r="LMN50" s="85"/>
      <c r="LMO50" s="85"/>
      <c r="LMP50" s="85"/>
      <c r="LMQ50" s="85"/>
      <c r="LMR50" s="85"/>
      <c r="LMS50" s="85"/>
      <c r="LMT50" s="85"/>
      <c r="LMU50" s="85"/>
      <c r="LMV50" s="85"/>
      <c r="LMW50" s="85"/>
      <c r="LMX50" s="85"/>
      <c r="LMY50" s="85"/>
      <c r="LMZ50" s="85"/>
      <c r="LNA50" s="85"/>
      <c r="LNB50" s="85"/>
      <c r="LNC50" s="85"/>
      <c r="LND50" s="85"/>
      <c r="LNE50" s="85"/>
      <c r="LNF50" s="85"/>
      <c r="LNG50" s="85"/>
      <c r="LNH50" s="85"/>
      <c r="LNI50" s="85"/>
      <c r="LNJ50" s="85"/>
      <c r="LNK50" s="85"/>
      <c r="LNL50" s="85"/>
      <c r="LNM50" s="85"/>
      <c r="LNN50" s="85"/>
      <c r="LNO50" s="85"/>
      <c r="LNP50" s="85"/>
      <c r="LNQ50" s="85"/>
      <c r="LNR50" s="85"/>
      <c r="LNS50" s="85"/>
      <c r="LNT50" s="85"/>
      <c r="LNU50" s="85"/>
      <c r="LNV50" s="85"/>
      <c r="LNW50" s="85"/>
      <c r="LNX50" s="85"/>
      <c r="LNY50" s="85"/>
      <c r="LNZ50" s="85"/>
      <c r="LOA50" s="85"/>
      <c r="LOB50" s="85"/>
      <c r="LOC50" s="85"/>
      <c r="LOD50" s="85"/>
      <c r="LOE50" s="85"/>
      <c r="LOF50" s="85"/>
      <c r="LOG50" s="85"/>
      <c r="LOH50" s="85"/>
      <c r="LOI50" s="85"/>
      <c r="LOJ50" s="85"/>
      <c r="LOK50" s="85"/>
      <c r="LOL50" s="85"/>
      <c r="LOM50" s="85"/>
      <c r="LON50" s="85"/>
      <c r="LOO50" s="85"/>
      <c r="LOP50" s="85"/>
      <c r="LOQ50" s="85"/>
      <c r="LOR50" s="85"/>
      <c r="LOS50" s="85"/>
      <c r="LOT50" s="85"/>
      <c r="LOU50" s="85"/>
      <c r="LOV50" s="85"/>
      <c r="LOW50" s="85"/>
      <c r="LOX50" s="85"/>
      <c r="LOY50" s="85"/>
      <c r="LOZ50" s="85"/>
      <c r="LPA50" s="85"/>
      <c r="LPB50" s="85"/>
      <c r="LPC50" s="85"/>
      <c r="LPD50" s="85"/>
      <c r="LPE50" s="85"/>
      <c r="LPF50" s="85"/>
      <c r="LPG50" s="85"/>
      <c r="LPH50" s="85"/>
      <c r="LPI50" s="85"/>
      <c r="LPJ50" s="85"/>
      <c r="LPK50" s="85"/>
      <c r="LPL50" s="85"/>
      <c r="LPM50" s="85"/>
      <c r="LPN50" s="85"/>
      <c r="LPO50" s="85"/>
      <c r="LPP50" s="85"/>
      <c r="LPQ50" s="85"/>
      <c r="LPR50" s="85"/>
      <c r="LPS50" s="85"/>
      <c r="LPT50" s="85"/>
      <c r="LPU50" s="85"/>
      <c r="LPV50" s="85"/>
      <c r="LPW50" s="85"/>
      <c r="LPX50" s="85"/>
      <c r="LPY50" s="85"/>
      <c r="LPZ50" s="85"/>
      <c r="LQA50" s="85"/>
      <c r="LQB50" s="85"/>
      <c r="LQC50" s="85"/>
      <c r="LQD50" s="85"/>
      <c r="LQE50" s="85"/>
      <c r="LQF50" s="85"/>
      <c r="LQG50" s="85"/>
      <c r="LQH50" s="85"/>
      <c r="LQI50" s="85"/>
      <c r="LQJ50" s="85"/>
      <c r="LQK50" s="85"/>
      <c r="LQL50" s="85"/>
      <c r="LQM50" s="85"/>
      <c r="LQN50" s="85"/>
      <c r="LQO50" s="85"/>
      <c r="LQP50" s="85"/>
      <c r="LQQ50" s="85"/>
      <c r="LQR50" s="85"/>
      <c r="LQS50" s="85"/>
      <c r="LQT50" s="85"/>
      <c r="LQU50" s="85"/>
      <c r="LQV50" s="85"/>
      <c r="LQW50" s="85"/>
      <c r="LQX50" s="85"/>
      <c r="LQY50" s="85"/>
      <c r="LQZ50" s="85"/>
      <c r="LRA50" s="85"/>
      <c r="LRB50" s="85"/>
      <c r="LRC50" s="85"/>
      <c r="LRD50" s="85"/>
      <c r="LRE50" s="85"/>
      <c r="LRF50" s="85"/>
      <c r="LRG50" s="85"/>
      <c r="LRH50" s="85"/>
      <c r="LRI50" s="85"/>
      <c r="LRJ50" s="85"/>
      <c r="LRK50" s="85"/>
      <c r="LRL50" s="85"/>
      <c r="LRM50" s="85"/>
      <c r="LRN50" s="85"/>
      <c r="LRO50" s="85"/>
      <c r="LRP50" s="85"/>
      <c r="LRQ50" s="85"/>
      <c r="LRR50" s="85"/>
      <c r="LRS50" s="85"/>
      <c r="LRT50" s="85"/>
      <c r="LRU50" s="85"/>
      <c r="LRV50" s="85"/>
      <c r="LRW50" s="85"/>
      <c r="LRX50" s="85"/>
      <c r="LRY50" s="85"/>
      <c r="LRZ50" s="85"/>
      <c r="LSA50" s="85"/>
      <c r="LSB50" s="85"/>
      <c r="LSC50" s="85"/>
      <c r="LSD50" s="85"/>
      <c r="LSE50" s="85"/>
      <c r="LSF50" s="85"/>
      <c r="LSG50" s="85"/>
      <c r="LSH50" s="85"/>
      <c r="LSI50" s="85"/>
      <c r="LSJ50" s="85"/>
      <c r="LSK50" s="85"/>
      <c r="LSL50" s="85"/>
      <c r="LSM50" s="85"/>
      <c r="LSN50" s="85"/>
      <c r="LSO50" s="85"/>
      <c r="LSP50" s="85"/>
      <c r="LSQ50" s="85"/>
      <c r="LSR50" s="85"/>
      <c r="LSS50" s="85"/>
      <c r="LST50" s="85"/>
      <c r="LSU50" s="85"/>
      <c r="LSV50" s="85"/>
      <c r="LSW50" s="85"/>
      <c r="LSX50" s="85"/>
      <c r="LSY50" s="85"/>
      <c r="LSZ50" s="85"/>
      <c r="LTA50" s="85"/>
      <c r="LTB50" s="85"/>
      <c r="LTC50" s="85"/>
      <c r="LTD50" s="85"/>
      <c r="LTE50" s="85"/>
      <c r="LTF50" s="85"/>
      <c r="LTG50" s="85"/>
      <c r="LTH50" s="85"/>
      <c r="LTI50" s="85"/>
      <c r="LTJ50" s="85"/>
      <c r="LTK50" s="85"/>
      <c r="LTL50" s="85"/>
      <c r="LTM50" s="85"/>
      <c r="LTN50" s="85"/>
      <c r="LTO50" s="85"/>
      <c r="LTP50" s="85"/>
      <c r="LTQ50" s="85"/>
      <c r="LTR50" s="85"/>
      <c r="LTS50" s="85"/>
      <c r="LTT50" s="85"/>
      <c r="LTU50" s="85"/>
      <c r="LTV50" s="85"/>
      <c r="LTW50" s="85"/>
      <c r="LTX50" s="85"/>
      <c r="LTY50" s="85"/>
      <c r="LTZ50" s="85"/>
      <c r="LUA50" s="85"/>
      <c r="LUB50" s="85"/>
      <c r="LUC50" s="85"/>
      <c r="LUD50" s="85"/>
      <c r="LUE50" s="85"/>
      <c r="LUF50" s="85"/>
      <c r="LUG50" s="85"/>
      <c r="LUH50" s="85"/>
      <c r="LUI50" s="85"/>
      <c r="LUJ50" s="85"/>
      <c r="LUK50" s="85"/>
      <c r="LUL50" s="85"/>
      <c r="LUM50" s="85"/>
      <c r="LUN50" s="85"/>
      <c r="LUO50" s="85"/>
      <c r="LUP50" s="85"/>
      <c r="LUQ50" s="85"/>
      <c r="LUR50" s="85"/>
      <c r="LUS50" s="85"/>
      <c r="LUT50" s="85"/>
      <c r="LUU50" s="85"/>
      <c r="LUV50" s="85"/>
      <c r="LUW50" s="85"/>
      <c r="LUX50" s="85"/>
      <c r="LUY50" s="85"/>
      <c r="LUZ50" s="85"/>
      <c r="LVA50" s="85"/>
      <c r="LVB50" s="85"/>
      <c r="LVC50" s="85"/>
      <c r="LVD50" s="85"/>
      <c r="LVE50" s="85"/>
      <c r="LVF50" s="85"/>
      <c r="LVG50" s="85"/>
      <c r="LVH50" s="85"/>
      <c r="LVI50" s="85"/>
      <c r="LVJ50" s="85"/>
      <c r="LVK50" s="85"/>
      <c r="LVL50" s="85"/>
      <c r="LVM50" s="85"/>
      <c r="LVN50" s="85"/>
      <c r="LVO50" s="85"/>
      <c r="LVP50" s="85"/>
      <c r="LVQ50" s="85"/>
      <c r="LVR50" s="85"/>
      <c r="LVS50" s="85"/>
      <c r="LVT50" s="85"/>
      <c r="LVU50" s="85"/>
      <c r="LVV50" s="85"/>
      <c r="LVW50" s="85"/>
      <c r="LVX50" s="85"/>
      <c r="LVY50" s="85"/>
      <c r="LVZ50" s="85"/>
      <c r="LWA50" s="85"/>
      <c r="LWB50" s="85"/>
      <c r="LWC50" s="85"/>
      <c r="LWD50" s="85"/>
      <c r="LWE50" s="85"/>
      <c r="LWF50" s="85"/>
      <c r="LWG50" s="85"/>
      <c r="LWH50" s="85"/>
      <c r="LWI50" s="85"/>
      <c r="LWJ50" s="85"/>
      <c r="LWK50" s="85"/>
      <c r="LWL50" s="85"/>
      <c r="LWM50" s="85"/>
      <c r="LWN50" s="85"/>
      <c r="LWO50" s="85"/>
      <c r="LWP50" s="85"/>
      <c r="LWQ50" s="85"/>
      <c r="LWR50" s="85"/>
      <c r="LWS50" s="85"/>
      <c r="LWT50" s="85"/>
      <c r="LWU50" s="85"/>
      <c r="LWV50" s="85"/>
      <c r="LWW50" s="85"/>
      <c r="LWX50" s="85"/>
      <c r="LWY50" s="85"/>
      <c r="LWZ50" s="85"/>
      <c r="LXA50" s="85"/>
      <c r="LXB50" s="85"/>
      <c r="LXC50" s="85"/>
      <c r="LXD50" s="85"/>
      <c r="LXE50" s="85"/>
      <c r="LXF50" s="85"/>
      <c r="LXG50" s="85"/>
      <c r="LXH50" s="85"/>
      <c r="LXI50" s="85"/>
      <c r="LXJ50" s="85"/>
      <c r="LXK50" s="85"/>
      <c r="LXL50" s="85"/>
      <c r="LXM50" s="85"/>
      <c r="LXN50" s="85"/>
      <c r="LXO50" s="85"/>
      <c r="LXP50" s="85"/>
      <c r="LXQ50" s="85"/>
      <c r="LXR50" s="85"/>
      <c r="LXS50" s="85"/>
      <c r="LXT50" s="85"/>
      <c r="LXU50" s="85"/>
      <c r="LXV50" s="85"/>
      <c r="LXW50" s="85"/>
      <c r="LXX50" s="85"/>
      <c r="LXY50" s="85"/>
      <c r="LXZ50" s="85"/>
      <c r="LYA50" s="85"/>
      <c r="LYB50" s="85"/>
      <c r="LYC50" s="85"/>
      <c r="LYD50" s="85"/>
      <c r="LYE50" s="85"/>
      <c r="LYF50" s="85"/>
      <c r="LYG50" s="85"/>
      <c r="LYH50" s="85"/>
      <c r="LYI50" s="85"/>
      <c r="LYJ50" s="85"/>
      <c r="LYK50" s="85"/>
      <c r="LYL50" s="85"/>
      <c r="LYM50" s="85"/>
      <c r="LYN50" s="85"/>
      <c r="LYO50" s="85"/>
      <c r="LYP50" s="85"/>
      <c r="LYQ50" s="85"/>
      <c r="LYR50" s="85"/>
      <c r="LYS50" s="85"/>
      <c r="LYT50" s="85"/>
      <c r="LYU50" s="85"/>
      <c r="LYV50" s="85"/>
      <c r="LYW50" s="85"/>
      <c r="LYX50" s="85"/>
      <c r="LYY50" s="85"/>
      <c r="LYZ50" s="85"/>
      <c r="LZA50" s="85"/>
      <c r="LZB50" s="85"/>
      <c r="LZC50" s="85"/>
      <c r="LZD50" s="85"/>
      <c r="LZE50" s="85"/>
      <c r="LZF50" s="85"/>
      <c r="LZG50" s="85"/>
      <c r="LZH50" s="85"/>
      <c r="LZI50" s="85"/>
      <c r="LZJ50" s="85"/>
      <c r="LZK50" s="85"/>
      <c r="LZL50" s="85"/>
      <c r="LZM50" s="85"/>
      <c r="LZN50" s="85"/>
      <c r="LZO50" s="85"/>
      <c r="LZP50" s="85"/>
      <c r="LZQ50" s="85"/>
      <c r="LZR50" s="85"/>
      <c r="LZS50" s="85"/>
      <c r="LZT50" s="85"/>
      <c r="LZU50" s="85"/>
      <c r="LZV50" s="85"/>
      <c r="LZW50" s="85"/>
      <c r="LZX50" s="85"/>
      <c r="LZY50" s="85"/>
      <c r="LZZ50" s="85"/>
      <c r="MAA50" s="85"/>
      <c r="MAB50" s="85"/>
      <c r="MAC50" s="85"/>
      <c r="MAD50" s="85"/>
      <c r="MAE50" s="85"/>
      <c r="MAF50" s="85"/>
      <c r="MAG50" s="85"/>
      <c r="MAH50" s="85"/>
      <c r="MAI50" s="85"/>
      <c r="MAJ50" s="85"/>
      <c r="MAK50" s="85"/>
      <c r="MAL50" s="85"/>
      <c r="MAM50" s="85"/>
      <c r="MAN50" s="85"/>
      <c r="MAO50" s="85"/>
      <c r="MAP50" s="85"/>
      <c r="MAQ50" s="85"/>
      <c r="MAR50" s="85"/>
      <c r="MAS50" s="85"/>
      <c r="MAT50" s="85"/>
      <c r="MAU50" s="85"/>
      <c r="MAV50" s="85"/>
      <c r="MAW50" s="85"/>
      <c r="MAX50" s="85"/>
      <c r="MAY50" s="85"/>
      <c r="MAZ50" s="85"/>
      <c r="MBA50" s="85"/>
      <c r="MBB50" s="85"/>
      <c r="MBC50" s="85"/>
      <c r="MBD50" s="85"/>
      <c r="MBE50" s="85"/>
      <c r="MBF50" s="85"/>
      <c r="MBG50" s="85"/>
      <c r="MBH50" s="85"/>
      <c r="MBI50" s="85"/>
      <c r="MBJ50" s="85"/>
      <c r="MBK50" s="85"/>
      <c r="MBL50" s="85"/>
      <c r="MBM50" s="85"/>
      <c r="MBN50" s="85"/>
      <c r="MBO50" s="85"/>
      <c r="MBP50" s="85"/>
      <c r="MBQ50" s="85"/>
      <c r="MBR50" s="85"/>
      <c r="MBS50" s="85"/>
      <c r="MBT50" s="85"/>
      <c r="MBU50" s="85"/>
      <c r="MBV50" s="85"/>
      <c r="MBW50" s="85"/>
      <c r="MBX50" s="85"/>
      <c r="MBY50" s="85"/>
      <c r="MBZ50" s="85"/>
      <c r="MCA50" s="85"/>
      <c r="MCB50" s="85"/>
      <c r="MCC50" s="85"/>
      <c r="MCD50" s="85"/>
      <c r="MCE50" s="85"/>
      <c r="MCF50" s="85"/>
      <c r="MCG50" s="85"/>
      <c r="MCH50" s="85"/>
      <c r="MCI50" s="85"/>
      <c r="MCJ50" s="85"/>
      <c r="MCK50" s="85"/>
      <c r="MCL50" s="85"/>
      <c r="MCM50" s="85"/>
      <c r="MCN50" s="85"/>
      <c r="MCO50" s="85"/>
      <c r="MCP50" s="85"/>
      <c r="MCQ50" s="85"/>
      <c r="MCR50" s="85"/>
      <c r="MCS50" s="85"/>
      <c r="MCT50" s="85"/>
      <c r="MCU50" s="85"/>
      <c r="MCV50" s="85"/>
      <c r="MCW50" s="85"/>
      <c r="MCX50" s="85"/>
      <c r="MCY50" s="85"/>
      <c r="MCZ50" s="85"/>
      <c r="MDA50" s="85"/>
      <c r="MDB50" s="85"/>
      <c r="MDC50" s="85"/>
      <c r="MDD50" s="85"/>
      <c r="MDE50" s="85"/>
      <c r="MDF50" s="85"/>
      <c r="MDG50" s="85"/>
      <c r="MDH50" s="85"/>
      <c r="MDI50" s="85"/>
      <c r="MDJ50" s="85"/>
      <c r="MDK50" s="85"/>
      <c r="MDL50" s="85"/>
      <c r="MDM50" s="85"/>
      <c r="MDN50" s="85"/>
      <c r="MDO50" s="85"/>
      <c r="MDP50" s="85"/>
      <c r="MDQ50" s="85"/>
      <c r="MDR50" s="85"/>
      <c r="MDS50" s="85"/>
      <c r="MDT50" s="85"/>
      <c r="MDU50" s="85"/>
      <c r="MDV50" s="85"/>
      <c r="MDW50" s="85"/>
      <c r="MDX50" s="85"/>
      <c r="MDY50" s="85"/>
      <c r="MDZ50" s="85"/>
      <c r="MEA50" s="85"/>
      <c r="MEB50" s="85"/>
      <c r="MEC50" s="85"/>
      <c r="MED50" s="85"/>
      <c r="MEE50" s="85"/>
      <c r="MEF50" s="85"/>
      <c r="MEG50" s="85"/>
      <c r="MEH50" s="85"/>
      <c r="MEI50" s="85"/>
      <c r="MEJ50" s="85"/>
      <c r="MEK50" s="85"/>
      <c r="MEL50" s="85"/>
      <c r="MEM50" s="85"/>
      <c r="MEN50" s="85"/>
      <c r="MEO50" s="85"/>
      <c r="MEP50" s="85"/>
      <c r="MEQ50" s="85"/>
      <c r="MER50" s="85"/>
      <c r="MES50" s="85"/>
      <c r="MET50" s="85"/>
      <c r="MEU50" s="85"/>
      <c r="MEV50" s="85"/>
      <c r="MEW50" s="85"/>
      <c r="MEX50" s="85"/>
      <c r="MEY50" s="85"/>
      <c r="MEZ50" s="85"/>
      <c r="MFA50" s="85"/>
      <c r="MFB50" s="85"/>
      <c r="MFC50" s="85"/>
      <c r="MFD50" s="85"/>
      <c r="MFE50" s="85"/>
      <c r="MFF50" s="85"/>
      <c r="MFG50" s="85"/>
      <c r="MFH50" s="85"/>
      <c r="MFI50" s="85"/>
      <c r="MFJ50" s="85"/>
      <c r="MFK50" s="85"/>
      <c r="MFL50" s="85"/>
      <c r="MFM50" s="85"/>
      <c r="MFN50" s="85"/>
      <c r="MFO50" s="85"/>
      <c r="MFP50" s="85"/>
      <c r="MFQ50" s="85"/>
      <c r="MFR50" s="85"/>
      <c r="MFS50" s="85"/>
      <c r="MFT50" s="85"/>
      <c r="MFU50" s="85"/>
      <c r="MFV50" s="85"/>
      <c r="MFW50" s="85"/>
      <c r="MFX50" s="85"/>
      <c r="MFY50" s="85"/>
      <c r="MFZ50" s="85"/>
      <c r="MGA50" s="85"/>
      <c r="MGB50" s="85"/>
      <c r="MGC50" s="85"/>
      <c r="MGD50" s="85"/>
      <c r="MGE50" s="85"/>
      <c r="MGF50" s="85"/>
      <c r="MGG50" s="85"/>
      <c r="MGH50" s="85"/>
      <c r="MGI50" s="85"/>
      <c r="MGJ50" s="85"/>
      <c r="MGK50" s="85"/>
      <c r="MGL50" s="85"/>
      <c r="MGM50" s="85"/>
      <c r="MGN50" s="85"/>
      <c r="MGO50" s="85"/>
      <c r="MGP50" s="85"/>
      <c r="MGQ50" s="85"/>
      <c r="MGR50" s="85"/>
      <c r="MGS50" s="85"/>
      <c r="MGT50" s="85"/>
      <c r="MGU50" s="85"/>
      <c r="MGV50" s="85"/>
      <c r="MGW50" s="85"/>
      <c r="MGX50" s="85"/>
      <c r="MGY50" s="85"/>
      <c r="MGZ50" s="85"/>
      <c r="MHA50" s="85"/>
      <c r="MHB50" s="85"/>
      <c r="MHC50" s="85"/>
      <c r="MHD50" s="85"/>
      <c r="MHE50" s="85"/>
      <c r="MHF50" s="85"/>
      <c r="MHG50" s="85"/>
      <c r="MHH50" s="85"/>
      <c r="MHI50" s="85"/>
      <c r="MHJ50" s="85"/>
      <c r="MHK50" s="85"/>
      <c r="MHL50" s="85"/>
      <c r="MHM50" s="85"/>
      <c r="MHN50" s="85"/>
      <c r="MHO50" s="85"/>
      <c r="MHP50" s="85"/>
      <c r="MHQ50" s="85"/>
      <c r="MHR50" s="85"/>
      <c r="MHS50" s="85"/>
      <c r="MHT50" s="85"/>
      <c r="MHU50" s="85"/>
      <c r="MHV50" s="85"/>
      <c r="MHW50" s="85"/>
      <c r="MHX50" s="85"/>
      <c r="MHY50" s="85"/>
      <c r="MHZ50" s="85"/>
      <c r="MIA50" s="85"/>
      <c r="MIB50" s="85"/>
      <c r="MIC50" s="85"/>
      <c r="MID50" s="85"/>
      <c r="MIE50" s="85"/>
      <c r="MIF50" s="85"/>
      <c r="MIG50" s="85"/>
      <c r="MIH50" s="85"/>
      <c r="MII50" s="85"/>
      <c r="MIJ50" s="85"/>
      <c r="MIK50" s="85"/>
      <c r="MIL50" s="85"/>
      <c r="MIM50" s="85"/>
      <c r="MIN50" s="85"/>
      <c r="MIO50" s="85"/>
      <c r="MIP50" s="85"/>
      <c r="MIQ50" s="85"/>
      <c r="MIR50" s="85"/>
      <c r="MIS50" s="85"/>
      <c r="MIT50" s="85"/>
      <c r="MIU50" s="85"/>
      <c r="MIV50" s="85"/>
      <c r="MIW50" s="85"/>
      <c r="MIX50" s="85"/>
      <c r="MIY50" s="85"/>
      <c r="MIZ50" s="85"/>
      <c r="MJA50" s="85"/>
      <c r="MJB50" s="85"/>
      <c r="MJC50" s="85"/>
      <c r="MJD50" s="85"/>
      <c r="MJE50" s="85"/>
      <c r="MJF50" s="85"/>
      <c r="MJG50" s="85"/>
      <c r="MJH50" s="85"/>
      <c r="MJI50" s="85"/>
      <c r="MJJ50" s="85"/>
      <c r="MJK50" s="85"/>
      <c r="MJL50" s="85"/>
      <c r="MJM50" s="85"/>
      <c r="MJN50" s="85"/>
      <c r="MJO50" s="85"/>
      <c r="MJP50" s="85"/>
      <c r="MJQ50" s="85"/>
      <c r="MJR50" s="85"/>
      <c r="MJS50" s="85"/>
      <c r="MJT50" s="85"/>
      <c r="MJU50" s="85"/>
      <c r="MJV50" s="85"/>
      <c r="MJW50" s="85"/>
      <c r="MJX50" s="85"/>
      <c r="MJY50" s="85"/>
      <c r="MJZ50" s="85"/>
      <c r="MKA50" s="85"/>
      <c r="MKB50" s="85"/>
      <c r="MKC50" s="85"/>
      <c r="MKD50" s="85"/>
      <c r="MKE50" s="85"/>
      <c r="MKF50" s="85"/>
      <c r="MKG50" s="85"/>
      <c r="MKH50" s="85"/>
      <c r="MKI50" s="85"/>
      <c r="MKJ50" s="85"/>
      <c r="MKK50" s="85"/>
      <c r="MKL50" s="85"/>
      <c r="MKM50" s="85"/>
      <c r="MKN50" s="85"/>
      <c r="MKO50" s="85"/>
      <c r="MKP50" s="85"/>
      <c r="MKQ50" s="85"/>
      <c r="MKR50" s="85"/>
      <c r="MKS50" s="85"/>
      <c r="MKT50" s="85"/>
      <c r="MKU50" s="85"/>
      <c r="MKV50" s="85"/>
      <c r="MKW50" s="85"/>
      <c r="MKX50" s="85"/>
      <c r="MKY50" s="85"/>
      <c r="MKZ50" s="85"/>
      <c r="MLA50" s="85"/>
      <c r="MLB50" s="85"/>
      <c r="MLC50" s="85"/>
      <c r="MLD50" s="85"/>
      <c r="MLE50" s="85"/>
      <c r="MLF50" s="85"/>
      <c r="MLG50" s="85"/>
      <c r="MLH50" s="85"/>
      <c r="MLI50" s="85"/>
      <c r="MLJ50" s="85"/>
      <c r="MLK50" s="85"/>
      <c r="MLL50" s="85"/>
      <c r="MLM50" s="85"/>
      <c r="MLN50" s="85"/>
      <c r="MLO50" s="85"/>
      <c r="MLP50" s="85"/>
      <c r="MLQ50" s="85"/>
      <c r="MLR50" s="85"/>
      <c r="MLS50" s="85"/>
      <c r="MLT50" s="85"/>
      <c r="MLU50" s="85"/>
      <c r="MLV50" s="85"/>
      <c r="MLW50" s="85"/>
      <c r="MLX50" s="85"/>
      <c r="MLY50" s="85"/>
      <c r="MLZ50" s="85"/>
      <c r="MMA50" s="85"/>
      <c r="MMB50" s="85"/>
      <c r="MMC50" s="85"/>
      <c r="MMD50" s="85"/>
      <c r="MME50" s="85"/>
      <c r="MMF50" s="85"/>
      <c r="MMG50" s="85"/>
      <c r="MMH50" s="85"/>
      <c r="MMI50" s="85"/>
      <c r="MMJ50" s="85"/>
      <c r="MMK50" s="85"/>
      <c r="MML50" s="85"/>
      <c r="MMM50" s="85"/>
      <c r="MMN50" s="85"/>
      <c r="MMO50" s="85"/>
      <c r="MMP50" s="85"/>
      <c r="MMQ50" s="85"/>
      <c r="MMR50" s="85"/>
      <c r="MMS50" s="85"/>
      <c r="MMT50" s="85"/>
      <c r="MMU50" s="85"/>
      <c r="MMV50" s="85"/>
      <c r="MMW50" s="85"/>
      <c r="MMX50" s="85"/>
      <c r="MMY50" s="85"/>
      <c r="MMZ50" s="85"/>
      <c r="MNA50" s="85"/>
      <c r="MNB50" s="85"/>
      <c r="MNC50" s="85"/>
      <c r="MND50" s="85"/>
      <c r="MNE50" s="85"/>
      <c r="MNF50" s="85"/>
      <c r="MNG50" s="85"/>
      <c r="MNH50" s="85"/>
      <c r="MNI50" s="85"/>
      <c r="MNJ50" s="85"/>
      <c r="MNK50" s="85"/>
      <c r="MNL50" s="85"/>
      <c r="MNM50" s="85"/>
      <c r="MNN50" s="85"/>
      <c r="MNO50" s="85"/>
      <c r="MNP50" s="85"/>
      <c r="MNQ50" s="85"/>
      <c r="MNR50" s="85"/>
      <c r="MNS50" s="85"/>
      <c r="MNT50" s="85"/>
      <c r="MNU50" s="85"/>
      <c r="MNV50" s="85"/>
      <c r="MNW50" s="85"/>
      <c r="MNX50" s="85"/>
      <c r="MNY50" s="85"/>
      <c r="MNZ50" s="85"/>
      <c r="MOA50" s="85"/>
      <c r="MOB50" s="85"/>
      <c r="MOC50" s="85"/>
      <c r="MOD50" s="85"/>
      <c r="MOE50" s="85"/>
      <c r="MOF50" s="85"/>
      <c r="MOG50" s="85"/>
      <c r="MOH50" s="85"/>
      <c r="MOI50" s="85"/>
      <c r="MOJ50" s="85"/>
      <c r="MOK50" s="85"/>
      <c r="MOL50" s="85"/>
      <c r="MOM50" s="85"/>
      <c r="MON50" s="85"/>
      <c r="MOO50" s="85"/>
      <c r="MOP50" s="85"/>
      <c r="MOQ50" s="85"/>
      <c r="MOR50" s="85"/>
      <c r="MOS50" s="85"/>
      <c r="MOT50" s="85"/>
      <c r="MOU50" s="85"/>
      <c r="MOV50" s="85"/>
      <c r="MOW50" s="85"/>
      <c r="MOX50" s="85"/>
      <c r="MOY50" s="85"/>
      <c r="MOZ50" s="85"/>
      <c r="MPA50" s="85"/>
      <c r="MPB50" s="85"/>
      <c r="MPC50" s="85"/>
      <c r="MPD50" s="85"/>
      <c r="MPE50" s="85"/>
      <c r="MPF50" s="85"/>
      <c r="MPG50" s="85"/>
      <c r="MPH50" s="85"/>
      <c r="MPI50" s="85"/>
      <c r="MPJ50" s="85"/>
      <c r="MPK50" s="85"/>
      <c r="MPL50" s="85"/>
      <c r="MPM50" s="85"/>
      <c r="MPN50" s="85"/>
      <c r="MPO50" s="85"/>
      <c r="MPP50" s="85"/>
      <c r="MPQ50" s="85"/>
      <c r="MPR50" s="85"/>
      <c r="MPS50" s="85"/>
      <c r="MPT50" s="85"/>
      <c r="MPU50" s="85"/>
      <c r="MPV50" s="85"/>
      <c r="MPW50" s="85"/>
      <c r="MPX50" s="85"/>
      <c r="MPY50" s="85"/>
      <c r="MPZ50" s="85"/>
      <c r="MQA50" s="85"/>
      <c r="MQB50" s="85"/>
      <c r="MQC50" s="85"/>
      <c r="MQD50" s="85"/>
      <c r="MQE50" s="85"/>
      <c r="MQF50" s="85"/>
      <c r="MQG50" s="85"/>
      <c r="MQH50" s="85"/>
      <c r="MQI50" s="85"/>
      <c r="MQJ50" s="85"/>
      <c r="MQK50" s="85"/>
      <c r="MQL50" s="85"/>
      <c r="MQM50" s="85"/>
      <c r="MQN50" s="85"/>
      <c r="MQO50" s="85"/>
      <c r="MQP50" s="85"/>
      <c r="MQQ50" s="85"/>
      <c r="MQR50" s="85"/>
      <c r="MQS50" s="85"/>
      <c r="MQT50" s="85"/>
      <c r="MQU50" s="85"/>
      <c r="MQV50" s="85"/>
      <c r="MQW50" s="85"/>
      <c r="MQX50" s="85"/>
      <c r="MQY50" s="85"/>
      <c r="MQZ50" s="85"/>
      <c r="MRA50" s="85"/>
      <c r="MRB50" s="85"/>
      <c r="MRC50" s="85"/>
      <c r="MRD50" s="85"/>
      <c r="MRE50" s="85"/>
      <c r="MRF50" s="85"/>
      <c r="MRG50" s="85"/>
      <c r="MRH50" s="85"/>
      <c r="MRI50" s="85"/>
      <c r="MRJ50" s="85"/>
      <c r="MRK50" s="85"/>
      <c r="MRL50" s="85"/>
      <c r="MRM50" s="85"/>
      <c r="MRN50" s="85"/>
      <c r="MRO50" s="85"/>
      <c r="MRP50" s="85"/>
      <c r="MRQ50" s="85"/>
      <c r="MRR50" s="85"/>
      <c r="MRS50" s="85"/>
      <c r="MRT50" s="85"/>
      <c r="MRU50" s="85"/>
      <c r="MRV50" s="85"/>
      <c r="MRW50" s="85"/>
      <c r="MRX50" s="85"/>
      <c r="MRY50" s="85"/>
      <c r="MRZ50" s="85"/>
      <c r="MSA50" s="85"/>
      <c r="MSB50" s="85"/>
      <c r="MSC50" s="85"/>
      <c r="MSD50" s="85"/>
      <c r="MSE50" s="85"/>
      <c r="MSF50" s="85"/>
      <c r="MSG50" s="85"/>
      <c r="MSH50" s="85"/>
      <c r="MSI50" s="85"/>
      <c r="MSJ50" s="85"/>
      <c r="MSK50" s="85"/>
      <c r="MSL50" s="85"/>
      <c r="MSM50" s="85"/>
      <c r="MSN50" s="85"/>
      <c r="MSO50" s="85"/>
      <c r="MSP50" s="85"/>
      <c r="MSQ50" s="85"/>
      <c r="MSR50" s="85"/>
      <c r="MSS50" s="85"/>
      <c r="MST50" s="85"/>
      <c r="MSU50" s="85"/>
      <c r="MSV50" s="85"/>
      <c r="MSW50" s="85"/>
      <c r="MSX50" s="85"/>
      <c r="MSY50" s="85"/>
      <c r="MSZ50" s="85"/>
      <c r="MTA50" s="85"/>
      <c r="MTB50" s="85"/>
      <c r="MTC50" s="85"/>
      <c r="MTD50" s="85"/>
      <c r="MTE50" s="85"/>
      <c r="MTF50" s="85"/>
      <c r="MTG50" s="85"/>
      <c r="MTH50" s="85"/>
      <c r="MTI50" s="85"/>
      <c r="MTJ50" s="85"/>
      <c r="MTK50" s="85"/>
      <c r="MTL50" s="85"/>
      <c r="MTM50" s="85"/>
      <c r="MTN50" s="85"/>
      <c r="MTO50" s="85"/>
      <c r="MTP50" s="85"/>
      <c r="MTQ50" s="85"/>
      <c r="MTR50" s="85"/>
      <c r="MTS50" s="85"/>
      <c r="MTT50" s="85"/>
      <c r="MTU50" s="85"/>
      <c r="MTV50" s="85"/>
      <c r="MTW50" s="85"/>
      <c r="MTX50" s="85"/>
      <c r="MTY50" s="85"/>
      <c r="MTZ50" s="85"/>
      <c r="MUA50" s="85"/>
      <c r="MUB50" s="85"/>
      <c r="MUC50" s="85"/>
      <c r="MUD50" s="85"/>
      <c r="MUE50" s="85"/>
      <c r="MUF50" s="85"/>
      <c r="MUG50" s="85"/>
      <c r="MUH50" s="85"/>
      <c r="MUI50" s="85"/>
      <c r="MUJ50" s="85"/>
      <c r="MUK50" s="85"/>
      <c r="MUL50" s="85"/>
      <c r="MUM50" s="85"/>
      <c r="MUN50" s="85"/>
      <c r="MUO50" s="85"/>
      <c r="MUP50" s="85"/>
      <c r="MUQ50" s="85"/>
      <c r="MUR50" s="85"/>
      <c r="MUS50" s="85"/>
      <c r="MUT50" s="85"/>
      <c r="MUU50" s="85"/>
      <c r="MUV50" s="85"/>
      <c r="MUW50" s="85"/>
      <c r="MUX50" s="85"/>
      <c r="MUY50" s="85"/>
      <c r="MUZ50" s="85"/>
      <c r="MVA50" s="85"/>
      <c r="MVB50" s="85"/>
      <c r="MVC50" s="85"/>
      <c r="MVD50" s="85"/>
      <c r="MVE50" s="85"/>
      <c r="MVF50" s="85"/>
      <c r="MVG50" s="85"/>
      <c r="MVH50" s="85"/>
      <c r="MVI50" s="85"/>
      <c r="MVJ50" s="85"/>
      <c r="MVK50" s="85"/>
      <c r="MVL50" s="85"/>
      <c r="MVM50" s="85"/>
      <c r="MVN50" s="85"/>
      <c r="MVO50" s="85"/>
      <c r="MVP50" s="85"/>
      <c r="MVQ50" s="85"/>
      <c r="MVR50" s="85"/>
      <c r="MVS50" s="85"/>
      <c r="MVT50" s="85"/>
      <c r="MVU50" s="85"/>
      <c r="MVV50" s="85"/>
      <c r="MVW50" s="85"/>
      <c r="MVX50" s="85"/>
      <c r="MVY50" s="85"/>
      <c r="MVZ50" s="85"/>
      <c r="MWA50" s="85"/>
      <c r="MWB50" s="85"/>
      <c r="MWC50" s="85"/>
      <c r="MWD50" s="85"/>
      <c r="MWE50" s="85"/>
      <c r="MWF50" s="85"/>
      <c r="MWG50" s="85"/>
      <c r="MWH50" s="85"/>
      <c r="MWI50" s="85"/>
      <c r="MWJ50" s="85"/>
      <c r="MWK50" s="85"/>
      <c r="MWL50" s="85"/>
      <c r="MWM50" s="85"/>
      <c r="MWN50" s="85"/>
      <c r="MWO50" s="85"/>
      <c r="MWP50" s="85"/>
      <c r="MWQ50" s="85"/>
      <c r="MWR50" s="85"/>
      <c r="MWS50" s="85"/>
      <c r="MWT50" s="85"/>
      <c r="MWU50" s="85"/>
      <c r="MWV50" s="85"/>
      <c r="MWW50" s="85"/>
      <c r="MWX50" s="85"/>
      <c r="MWY50" s="85"/>
      <c r="MWZ50" s="85"/>
      <c r="MXA50" s="85"/>
      <c r="MXB50" s="85"/>
      <c r="MXC50" s="85"/>
      <c r="MXD50" s="85"/>
      <c r="MXE50" s="85"/>
      <c r="MXF50" s="85"/>
      <c r="MXG50" s="85"/>
      <c r="MXH50" s="85"/>
      <c r="MXI50" s="85"/>
      <c r="MXJ50" s="85"/>
      <c r="MXK50" s="85"/>
      <c r="MXL50" s="85"/>
      <c r="MXM50" s="85"/>
      <c r="MXN50" s="85"/>
      <c r="MXO50" s="85"/>
      <c r="MXP50" s="85"/>
      <c r="MXQ50" s="85"/>
      <c r="MXR50" s="85"/>
      <c r="MXS50" s="85"/>
      <c r="MXT50" s="85"/>
      <c r="MXU50" s="85"/>
      <c r="MXV50" s="85"/>
      <c r="MXW50" s="85"/>
      <c r="MXX50" s="85"/>
      <c r="MXY50" s="85"/>
      <c r="MXZ50" s="85"/>
      <c r="MYA50" s="85"/>
      <c r="MYB50" s="85"/>
      <c r="MYC50" s="85"/>
      <c r="MYD50" s="85"/>
      <c r="MYE50" s="85"/>
      <c r="MYF50" s="85"/>
      <c r="MYG50" s="85"/>
      <c r="MYH50" s="85"/>
      <c r="MYI50" s="85"/>
      <c r="MYJ50" s="85"/>
      <c r="MYK50" s="85"/>
      <c r="MYL50" s="85"/>
      <c r="MYM50" s="85"/>
      <c r="MYN50" s="85"/>
      <c r="MYO50" s="85"/>
      <c r="MYP50" s="85"/>
      <c r="MYQ50" s="85"/>
      <c r="MYR50" s="85"/>
      <c r="MYS50" s="85"/>
      <c r="MYT50" s="85"/>
      <c r="MYU50" s="85"/>
      <c r="MYV50" s="85"/>
      <c r="MYW50" s="85"/>
      <c r="MYX50" s="85"/>
      <c r="MYY50" s="85"/>
      <c r="MYZ50" s="85"/>
      <c r="MZA50" s="85"/>
      <c r="MZB50" s="85"/>
      <c r="MZC50" s="85"/>
      <c r="MZD50" s="85"/>
      <c r="MZE50" s="85"/>
      <c r="MZF50" s="85"/>
      <c r="MZG50" s="85"/>
      <c r="MZH50" s="85"/>
      <c r="MZI50" s="85"/>
      <c r="MZJ50" s="85"/>
      <c r="MZK50" s="85"/>
      <c r="MZL50" s="85"/>
      <c r="MZM50" s="85"/>
      <c r="MZN50" s="85"/>
      <c r="MZO50" s="85"/>
      <c r="MZP50" s="85"/>
      <c r="MZQ50" s="85"/>
      <c r="MZR50" s="85"/>
      <c r="MZS50" s="85"/>
      <c r="MZT50" s="85"/>
      <c r="MZU50" s="85"/>
      <c r="MZV50" s="85"/>
      <c r="MZW50" s="85"/>
      <c r="MZX50" s="85"/>
      <c r="MZY50" s="85"/>
      <c r="MZZ50" s="85"/>
      <c r="NAA50" s="85"/>
      <c r="NAB50" s="85"/>
      <c r="NAC50" s="85"/>
      <c r="NAD50" s="85"/>
      <c r="NAE50" s="85"/>
      <c r="NAF50" s="85"/>
      <c r="NAG50" s="85"/>
      <c r="NAH50" s="85"/>
      <c r="NAI50" s="85"/>
      <c r="NAJ50" s="85"/>
      <c r="NAK50" s="85"/>
      <c r="NAL50" s="85"/>
      <c r="NAM50" s="85"/>
      <c r="NAN50" s="85"/>
      <c r="NAO50" s="85"/>
      <c r="NAP50" s="85"/>
      <c r="NAQ50" s="85"/>
      <c r="NAR50" s="85"/>
      <c r="NAS50" s="85"/>
      <c r="NAT50" s="85"/>
      <c r="NAU50" s="85"/>
      <c r="NAV50" s="85"/>
      <c r="NAW50" s="85"/>
      <c r="NAX50" s="85"/>
      <c r="NAY50" s="85"/>
      <c r="NAZ50" s="85"/>
      <c r="NBA50" s="85"/>
      <c r="NBB50" s="85"/>
      <c r="NBC50" s="85"/>
      <c r="NBD50" s="85"/>
      <c r="NBE50" s="85"/>
      <c r="NBF50" s="85"/>
      <c r="NBG50" s="85"/>
      <c r="NBH50" s="85"/>
      <c r="NBI50" s="85"/>
      <c r="NBJ50" s="85"/>
      <c r="NBK50" s="85"/>
      <c r="NBL50" s="85"/>
      <c r="NBM50" s="85"/>
      <c r="NBN50" s="85"/>
      <c r="NBO50" s="85"/>
      <c r="NBP50" s="85"/>
      <c r="NBQ50" s="85"/>
      <c r="NBR50" s="85"/>
      <c r="NBS50" s="85"/>
      <c r="NBT50" s="85"/>
      <c r="NBU50" s="85"/>
      <c r="NBV50" s="85"/>
      <c r="NBW50" s="85"/>
      <c r="NBX50" s="85"/>
      <c r="NBY50" s="85"/>
      <c r="NBZ50" s="85"/>
      <c r="NCA50" s="85"/>
      <c r="NCB50" s="85"/>
      <c r="NCC50" s="85"/>
      <c r="NCD50" s="85"/>
      <c r="NCE50" s="85"/>
      <c r="NCF50" s="85"/>
      <c r="NCG50" s="85"/>
      <c r="NCH50" s="85"/>
      <c r="NCI50" s="85"/>
      <c r="NCJ50" s="85"/>
      <c r="NCK50" s="85"/>
      <c r="NCL50" s="85"/>
      <c r="NCM50" s="85"/>
      <c r="NCN50" s="85"/>
      <c r="NCO50" s="85"/>
      <c r="NCP50" s="85"/>
      <c r="NCQ50" s="85"/>
      <c r="NCR50" s="85"/>
      <c r="NCS50" s="85"/>
      <c r="NCT50" s="85"/>
      <c r="NCU50" s="85"/>
      <c r="NCV50" s="85"/>
      <c r="NCW50" s="85"/>
      <c r="NCX50" s="85"/>
      <c r="NCY50" s="85"/>
      <c r="NCZ50" s="85"/>
      <c r="NDA50" s="85"/>
      <c r="NDB50" s="85"/>
      <c r="NDC50" s="85"/>
      <c r="NDD50" s="85"/>
      <c r="NDE50" s="85"/>
      <c r="NDF50" s="85"/>
      <c r="NDG50" s="85"/>
      <c r="NDH50" s="85"/>
      <c r="NDI50" s="85"/>
      <c r="NDJ50" s="85"/>
      <c r="NDK50" s="85"/>
      <c r="NDL50" s="85"/>
      <c r="NDM50" s="85"/>
      <c r="NDN50" s="85"/>
      <c r="NDO50" s="85"/>
      <c r="NDP50" s="85"/>
      <c r="NDQ50" s="85"/>
      <c r="NDR50" s="85"/>
      <c r="NDS50" s="85"/>
      <c r="NDT50" s="85"/>
      <c r="NDU50" s="85"/>
      <c r="NDV50" s="85"/>
      <c r="NDW50" s="85"/>
      <c r="NDX50" s="85"/>
      <c r="NDY50" s="85"/>
      <c r="NDZ50" s="85"/>
      <c r="NEA50" s="85"/>
      <c r="NEB50" s="85"/>
      <c r="NEC50" s="85"/>
      <c r="NED50" s="85"/>
      <c r="NEE50" s="85"/>
      <c r="NEF50" s="85"/>
      <c r="NEG50" s="85"/>
      <c r="NEH50" s="85"/>
      <c r="NEI50" s="85"/>
      <c r="NEJ50" s="85"/>
      <c r="NEK50" s="85"/>
      <c r="NEL50" s="85"/>
      <c r="NEM50" s="85"/>
      <c r="NEN50" s="85"/>
      <c r="NEO50" s="85"/>
      <c r="NEP50" s="85"/>
      <c r="NEQ50" s="85"/>
      <c r="NER50" s="85"/>
      <c r="NES50" s="85"/>
      <c r="NET50" s="85"/>
      <c r="NEU50" s="85"/>
      <c r="NEV50" s="85"/>
      <c r="NEW50" s="85"/>
      <c r="NEX50" s="85"/>
      <c r="NEY50" s="85"/>
      <c r="NEZ50" s="85"/>
      <c r="NFA50" s="85"/>
      <c r="NFB50" s="85"/>
      <c r="NFC50" s="85"/>
      <c r="NFD50" s="85"/>
      <c r="NFE50" s="85"/>
      <c r="NFF50" s="85"/>
      <c r="NFG50" s="85"/>
      <c r="NFH50" s="85"/>
      <c r="NFI50" s="85"/>
      <c r="NFJ50" s="85"/>
      <c r="NFK50" s="85"/>
      <c r="NFL50" s="85"/>
      <c r="NFM50" s="85"/>
      <c r="NFN50" s="85"/>
      <c r="NFO50" s="85"/>
      <c r="NFP50" s="85"/>
      <c r="NFQ50" s="85"/>
      <c r="NFR50" s="85"/>
      <c r="NFS50" s="85"/>
      <c r="NFT50" s="85"/>
      <c r="NFU50" s="85"/>
      <c r="NFV50" s="85"/>
      <c r="NFW50" s="85"/>
      <c r="NFX50" s="85"/>
      <c r="NFY50" s="85"/>
      <c r="NFZ50" s="85"/>
      <c r="NGA50" s="85"/>
      <c r="NGB50" s="85"/>
      <c r="NGC50" s="85"/>
      <c r="NGD50" s="85"/>
      <c r="NGE50" s="85"/>
      <c r="NGF50" s="85"/>
      <c r="NGG50" s="85"/>
      <c r="NGH50" s="85"/>
      <c r="NGI50" s="85"/>
      <c r="NGJ50" s="85"/>
      <c r="NGK50" s="85"/>
      <c r="NGL50" s="85"/>
      <c r="NGM50" s="85"/>
      <c r="NGN50" s="85"/>
      <c r="NGO50" s="85"/>
      <c r="NGP50" s="85"/>
      <c r="NGQ50" s="85"/>
      <c r="NGR50" s="85"/>
      <c r="NGS50" s="85"/>
      <c r="NGT50" s="85"/>
      <c r="NGU50" s="85"/>
      <c r="NGV50" s="85"/>
      <c r="NGW50" s="85"/>
      <c r="NGX50" s="85"/>
      <c r="NGY50" s="85"/>
      <c r="NGZ50" s="85"/>
      <c r="NHA50" s="85"/>
      <c r="NHB50" s="85"/>
      <c r="NHC50" s="85"/>
      <c r="NHD50" s="85"/>
      <c r="NHE50" s="85"/>
      <c r="NHF50" s="85"/>
      <c r="NHG50" s="85"/>
      <c r="NHH50" s="85"/>
      <c r="NHI50" s="85"/>
      <c r="NHJ50" s="85"/>
      <c r="NHK50" s="85"/>
      <c r="NHL50" s="85"/>
      <c r="NHM50" s="85"/>
      <c r="NHN50" s="85"/>
      <c r="NHO50" s="85"/>
      <c r="NHP50" s="85"/>
      <c r="NHQ50" s="85"/>
      <c r="NHR50" s="85"/>
      <c r="NHS50" s="85"/>
      <c r="NHT50" s="85"/>
      <c r="NHU50" s="85"/>
      <c r="NHV50" s="85"/>
      <c r="NHW50" s="85"/>
      <c r="NHX50" s="85"/>
      <c r="NHY50" s="85"/>
      <c r="NHZ50" s="85"/>
      <c r="NIA50" s="85"/>
      <c r="NIB50" s="85"/>
      <c r="NIC50" s="85"/>
      <c r="NID50" s="85"/>
      <c r="NIE50" s="85"/>
      <c r="NIF50" s="85"/>
      <c r="NIG50" s="85"/>
      <c r="NIH50" s="85"/>
      <c r="NII50" s="85"/>
      <c r="NIJ50" s="85"/>
      <c r="NIK50" s="85"/>
      <c r="NIL50" s="85"/>
      <c r="NIM50" s="85"/>
      <c r="NIN50" s="85"/>
      <c r="NIO50" s="85"/>
      <c r="NIP50" s="85"/>
      <c r="NIQ50" s="85"/>
      <c r="NIR50" s="85"/>
      <c r="NIS50" s="85"/>
      <c r="NIT50" s="85"/>
      <c r="NIU50" s="85"/>
      <c r="NIV50" s="85"/>
      <c r="NIW50" s="85"/>
      <c r="NIX50" s="85"/>
      <c r="NIY50" s="85"/>
      <c r="NIZ50" s="85"/>
      <c r="NJA50" s="85"/>
      <c r="NJB50" s="85"/>
      <c r="NJC50" s="85"/>
      <c r="NJD50" s="85"/>
      <c r="NJE50" s="85"/>
      <c r="NJF50" s="85"/>
      <c r="NJG50" s="85"/>
      <c r="NJH50" s="85"/>
      <c r="NJI50" s="85"/>
      <c r="NJJ50" s="85"/>
      <c r="NJK50" s="85"/>
      <c r="NJL50" s="85"/>
      <c r="NJM50" s="85"/>
      <c r="NJN50" s="85"/>
      <c r="NJO50" s="85"/>
      <c r="NJP50" s="85"/>
      <c r="NJQ50" s="85"/>
      <c r="NJR50" s="85"/>
      <c r="NJS50" s="85"/>
      <c r="NJT50" s="85"/>
      <c r="NJU50" s="85"/>
      <c r="NJV50" s="85"/>
      <c r="NJW50" s="85"/>
      <c r="NJX50" s="85"/>
      <c r="NJY50" s="85"/>
      <c r="NJZ50" s="85"/>
      <c r="NKA50" s="85"/>
      <c r="NKB50" s="85"/>
      <c r="NKC50" s="85"/>
      <c r="NKD50" s="85"/>
      <c r="NKE50" s="85"/>
      <c r="NKF50" s="85"/>
      <c r="NKG50" s="85"/>
      <c r="NKH50" s="85"/>
      <c r="NKI50" s="85"/>
      <c r="NKJ50" s="85"/>
      <c r="NKK50" s="85"/>
      <c r="NKL50" s="85"/>
      <c r="NKM50" s="85"/>
      <c r="NKN50" s="85"/>
      <c r="NKO50" s="85"/>
      <c r="NKP50" s="85"/>
      <c r="NKQ50" s="85"/>
      <c r="NKR50" s="85"/>
      <c r="NKS50" s="85"/>
      <c r="NKT50" s="85"/>
      <c r="NKU50" s="85"/>
      <c r="NKV50" s="85"/>
      <c r="NKW50" s="85"/>
      <c r="NKX50" s="85"/>
      <c r="NKY50" s="85"/>
      <c r="NKZ50" s="85"/>
      <c r="NLA50" s="85"/>
      <c r="NLB50" s="85"/>
      <c r="NLC50" s="85"/>
      <c r="NLD50" s="85"/>
      <c r="NLE50" s="85"/>
      <c r="NLF50" s="85"/>
      <c r="NLG50" s="85"/>
      <c r="NLH50" s="85"/>
      <c r="NLI50" s="85"/>
      <c r="NLJ50" s="85"/>
      <c r="NLK50" s="85"/>
      <c r="NLL50" s="85"/>
      <c r="NLM50" s="85"/>
      <c r="NLN50" s="85"/>
      <c r="NLO50" s="85"/>
      <c r="NLP50" s="85"/>
      <c r="NLQ50" s="85"/>
      <c r="NLR50" s="85"/>
      <c r="NLS50" s="85"/>
      <c r="NLT50" s="85"/>
      <c r="NLU50" s="85"/>
      <c r="NLV50" s="85"/>
      <c r="NLW50" s="85"/>
      <c r="NLX50" s="85"/>
      <c r="NLY50" s="85"/>
      <c r="NLZ50" s="85"/>
      <c r="NMA50" s="85"/>
      <c r="NMB50" s="85"/>
      <c r="NMC50" s="85"/>
      <c r="NMD50" s="85"/>
      <c r="NME50" s="85"/>
      <c r="NMF50" s="85"/>
      <c r="NMG50" s="85"/>
      <c r="NMH50" s="85"/>
      <c r="NMI50" s="85"/>
      <c r="NMJ50" s="85"/>
      <c r="NMK50" s="85"/>
      <c r="NML50" s="85"/>
      <c r="NMM50" s="85"/>
      <c r="NMN50" s="85"/>
      <c r="NMO50" s="85"/>
      <c r="NMP50" s="85"/>
      <c r="NMQ50" s="85"/>
      <c r="NMR50" s="85"/>
      <c r="NMS50" s="85"/>
      <c r="NMT50" s="85"/>
      <c r="NMU50" s="85"/>
      <c r="NMV50" s="85"/>
      <c r="NMW50" s="85"/>
      <c r="NMX50" s="85"/>
      <c r="NMY50" s="85"/>
      <c r="NMZ50" s="85"/>
      <c r="NNA50" s="85"/>
      <c r="NNB50" s="85"/>
      <c r="NNC50" s="85"/>
      <c r="NND50" s="85"/>
      <c r="NNE50" s="85"/>
      <c r="NNF50" s="85"/>
      <c r="NNG50" s="85"/>
      <c r="NNH50" s="85"/>
      <c r="NNI50" s="85"/>
      <c r="NNJ50" s="85"/>
      <c r="NNK50" s="85"/>
      <c r="NNL50" s="85"/>
      <c r="NNM50" s="85"/>
      <c r="NNN50" s="85"/>
      <c r="NNO50" s="85"/>
      <c r="NNP50" s="85"/>
      <c r="NNQ50" s="85"/>
      <c r="NNR50" s="85"/>
      <c r="NNS50" s="85"/>
      <c r="NNT50" s="85"/>
      <c r="NNU50" s="85"/>
      <c r="NNV50" s="85"/>
      <c r="NNW50" s="85"/>
      <c r="NNX50" s="85"/>
      <c r="NNY50" s="85"/>
      <c r="NNZ50" s="85"/>
      <c r="NOA50" s="85"/>
      <c r="NOB50" s="85"/>
      <c r="NOC50" s="85"/>
      <c r="NOD50" s="85"/>
      <c r="NOE50" s="85"/>
      <c r="NOF50" s="85"/>
      <c r="NOG50" s="85"/>
      <c r="NOH50" s="85"/>
      <c r="NOI50" s="85"/>
      <c r="NOJ50" s="85"/>
      <c r="NOK50" s="85"/>
      <c r="NOL50" s="85"/>
      <c r="NOM50" s="85"/>
      <c r="NON50" s="85"/>
      <c r="NOO50" s="85"/>
      <c r="NOP50" s="85"/>
      <c r="NOQ50" s="85"/>
      <c r="NOR50" s="85"/>
      <c r="NOS50" s="85"/>
      <c r="NOT50" s="85"/>
      <c r="NOU50" s="85"/>
      <c r="NOV50" s="85"/>
      <c r="NOW50" s="85"/>
      <c r="NOX50" s="85"/>
      <c r="NOY50" s="85"/>
      <c r="NOZ50" s="85"/>
      <c r="NPA50" s="85"/>
      <c r="NPB50" s="85"/>
      <c r="NPC50" s="85"/>
      <c r="NPD50" s="85"/>
      <c r="NPE50" s="85"/>
      <c r="NPF50" s="85"/>
      <c r="NPG50" s="85"/>
      <c r="NPH50" s="85"/>
      <c r="NPI50" s="85"/>
      <c r="NPJ50" s="85"/>
      <c r="NPK50" s="85"/>
      <c r="NPL50" s="85"/>
      <c r="NPM50" s="85"/>
      <c r="NPN50" s="85"/>
      <c r="NPO50" s="85"/>
      <c r="NPP50" s="85"/>
      <c r="NPQ50" s="85"/>
      <c r="NPR50" s="85"/>
      <c r="NPS50" s="85"/>
      <c r="NPT50" s="85"/>
      <c r="NPU50" s="85"/>
      <c r="NPV50" s="85"/>
      <c r="NPW50" s="85"/>
      <c r="NPX50" s="85"/>
      <c r="NPY50" s="85"/>
      <c r="NPZ50" s="85"/>
      <c r="NQA50" s="85"/>
      <c r="NQB50" s="85"/>
      <c r="NQC50" s="85"/>
      <c r="NQD50" s="85"/>
      <c r="NQE50" s="85"/>
      <c r="NQF50" s="85"/>
      <c r="NQG50" s="85"/>
      <c r="NQH50" s="85"/>
      <c r="NQI50" s="85"/>
      <c r="NQJ50" s="85"/>
      <c r="NQK50" s="85"/>
      <c r="NQL50" s="85"/>
      <c r="NQM50" s="85"/>
      <c r="NQN50" s="85"/>
      <c r="NQO50" s="85"/>
      <c r="NQP50" s="85"/>
      <c r="NQQ50" s="85"/>
      <c r="NQR50" s="85"/>
      <c r="NQS50" s="85"/>
      <c r="NQT50" s="85"/>
      <c r="NQU50" s="85"/>
      <c r="NQV50" s="85"/>
      <c r="NQW50" s="85"/>
      <c r="NQX50" s="85"/>
      <c r="NQY50" s="85"/>
      <c r="NQZ50" s="85"/>
      <c r="NRA50" s="85"/>
      <c r="NRB50" s="85"/>
      <c r="NRC50" s="85"/>
      <c r="NRD50" s="85"/>
      <c r="NRE50" s="85"/>
      <c r="NRF50" s="85"/>
      <c r="NRG50" s="85"/>
      <c r="NRH50" s="85"/>
      <c r="NRI50" s="85"/>
      <c r="NRJ50" s="85"/>
      <c r="NRK50" s="85"/>
      <c r="NRL50" s="85"/>
      <c r="NRM50" s="85"/>
      <c r="NRN50" s="85"/>
      <c r="NRO50" s="85"/>
      <c r="NRP50" s="85"/>
      <c r="NRQ50" s="85"/>
      <c r="NRR50" s="85"/>
      <c r="NRS50" s="85"/>
      <c r="NRT50" s="85"/>
      <c r="NRU50" s="85"/>
      <c r="NRV50" s="85"/>
      <c r="NRW50" s="85"/>
      <c r="NRX50" s="85"/>
      <c r="NRY50" s="85"/>
      <c r="NRZ50" s="85"/>
      <c r="NSA50" s="85"/>
      <c r="NSB50" s="85"/>
      <c r="NSC50" s="85"/>
      <c r="NSD50" s="85"/>
      <c r="NSE50" s="85"/>
      <c r="NSF50" s="85"/>
      <c r="NSG50" s="85"/>
      <c r="NSH50" s="85"/>
      <c r="NSI50" s="85"/>
      <c r="NSJ50" s="85"/>
      <c r="NSK50" s="85"/>
      <c r="NSL50" s="85"/>
      <c r="NSM50" s="85"/>
      <c r="NSN50" s="85"/>
      <c r="NSO50" s="85"/>
      <c r="NSP50" s="85"/>
      <c r="NSQ50" s="85"/>
      <c r="NSR50" s="85"/>
      <c r="NSS50" s="85"/>
      <c r="NST50" s="85"/>
      <c r="NSU50" s="85"/>
      <c r="NSV50" s="85"/>
      <c r="NSW50" s="85"/>
      <c r="NSX50" s="85"/>
      <c r="NSY50" s="85"/>
      <c r="NSZ50" s="85"/>
      <c r="NTA50" s="85"/>
      <c r="NTB50" s="85"/>
      <c r="NTC50" s="85"/>
      <c r="NTD50" s="85"/>
      <c r="NTE50" s="85"/>
      <c r="NTF50" s="85"/>
      <c r="NTG50" s="85"/>
      <c r="NTH50" s="85"/>
      <c r="NTI50" s="85"/>
      <c r="NTJ50" s="85"/>
      <c r="NTK50" s="85"/>
      <c r="NTL50" s="85"/>
      <c r="NTM50" s="85"/>
      <c r="NTN50" s="85"/>
      <c r="NTO50" s="85"/>
      <c r="NTP50" s="85"/>
      <c r="NTQ50" s="85"/>
      <c r="NTR50" s="85"/>
      <c r="NTS50" s="85"/>
      <c r="NTT50" s="85"/>
      <c r="NTU50" s="85"/>
      <c r="NTV50" s="85"/>
      <c r="NTW50" s="85"/>
      <c r="NTX50" s="85"/>
      <c r="NTY50" s="85"/>
      <c r="NTZ50" s="85"/>
      <c r="NUA50" s="85"/>
      <c r="NUB50" s="85"/>
      <c r="NUC50" s="85"/>
      <c r="NUD50" s="85"/>
      <c r="NUE50" s="85"/>
      <c r="NUF50" s="85"/>
      <c r="NUG50" s="85"/>
      <c r="NUH50" s="85"/>
      <c r="NUI50" s="85"/>
      <c r="NUJ50" s="85"/>
      <c r="NUK50" s="85"/>
      <c r="NUL50" s="85"/>
      <c r="NUM50" s="85"/>
      <c r="NUN50" s="85"/>
      <c r="NUO50" s="85"/>
      <c r="NUP50" s="85"/>
      <c r="NUQ50" s="85"/>
      <c r="NUR50" s="85"/>
      <c r="NUS50" s="85"/>
      <c r="NUT50" s="85"/>
      <c r="NUU50" s="85"/>
      <c r="NUV50" s="85"/>
      <c r="NUW50" s="85"/>
      <c r="NUX50" s="85"/>
      <c r="NUY50" s="85"/>
      <c r="NUZ50" s="85"/>
      <c r="NVA50" s="85"/>
      <c r="NVB50" s="85"/>
      <c r="NVC50" s="85"/>
      <c r="NVD50" s="85"/>
      <c r="NVE50" s="85"/>
      <c r="NVF50" s="85"/>
      <c r="NVG50" s="85"/>
      <c r="NVH50" s="85"/>
      <c r="NVI50" s="85"/>
      <c r="NVJ50" s="85"/>
      <c r="NVK50" s="85"/>
      <c r="NVL50" s="85"/>
      <c r="NVM50" s="85"/>
      <c r="NVN50" s="85"/>
      <c r="NVO50" s="85"/>
      <c r="NVP50" s="85"/>
      <c r="NVQ50" s="85"/>
      <c r="NVR50" s="85"/>
      <c r="NVS50" s="85"/>
      <c r="NVT50" s="85"/>
      <c r="NVU50" s="85"/>
      <c r="NVV50" s="85"/>
      <c r="NVW50" s="85"/>
      <c r="NVX50" s="85"/>
      <c r="NVY50" s="85"/>
      <c r="NVZ50" s="85"/>
      <c r="NWA50" s="85"/>
      <c r="NWB50" s="85"/>
      <c r="NWC50" s="85"/>
      <c r="NWD50" s="85"/>
      <c r="NWE50" s="85"/>
      <c r="NWF50" s="85"/>
      <c r="NWG50" s="85"/>
      <c r="NWH50" s="85"/>
      <c r="NWI50" s="85"/>
      <c r="NWJ50" s="85"/>
      <c r="NWK50" s="85"/>
      <c r="NWL50" s="85"/>
      <c r="NWM50" s="85"/>
      <c r="NWN50" s="85"/>
      <c r="NWO50" s="85"/>
      <c r="NWP50" s="85"/>
      <c r="NWQ50" s="85"/>
      <c r="NWR50" s="85"/>
      <c r="NWS50" s="85"/>
      <c r="NWT50" s="85"/>
      <c r="NWU50" s="85"/>
      <c r="NWV50" s="85"/>
      <c r="NWW50" s="85"/>
      <c r="NWX50" s="85"/>
      <c r="NWY50" s="85"/>
      <c r="NWZ50" s="85"/>
      <c r="NXA50" s="85"/>
      <c r="NXB50" s="85"/>
      <c r="NXC50" s="85"/>
      <c r="NXD50" s="85"/>
      <c r="NXE50" s="85"/>
      <c r="NXF50" s="85"/>
      <c r="NXG50" s="85"/>
      <c r="NXH50" s="85"/>
      <c r="NXI50" s="85"/>
      <c r="NXJ50" s="85"/>
      <c r="NXK50" s="85"/>
      <c r="NXL50" s="85"/>
      <c r="NXM50" s="85"/>
      <c r="NXN50" s="85"/>
      <c r="NXO50" s="85"/>
      <c r="NXP50" s="85"/>
      <c r="NXQ50" s="85"/>
      <c r="NXR50" s="85"/>
      <c r="NXS50" s="85"/>
      <c r="NXT50" s="85"/>
      <c r="NXU50" s="85"/>
      <c r="NXV50" s="85"/>
      <c r="NXW50" s="85"/>
      <c r="NXX50" s="85"/>
      <c r="NXY50" s="85"/>
      <c r="NXZ50" s="85"/>
      <c r="NYA50" s="85"/>
      <c r="NYB50" s="85"/>
      <c r="NYC50" s="85"/>
      <c r="NYD50" s="85"/>
      <c r="NYE50" s="85"/>
      <c r="NYF50" s="85"/>
      <c r="NYG50" s="85"/>
      <c r="NYH50" s="85"/>
      <c r="NYI50" s="85"/>
      <c r="NYJ50" s="85"/>
      <c r="NYK50" s="85"/>
      <c r="NYL50" s="85"/>
      <c r="NYM50" s="85"/>
      <c r="NYN50" s="85"/>
      <c r="NYO50" s="85"/>
      <c r="NYP50" s="85"/>
      <c r="NYQ50" s="85"/>
      <c r="NYR50" s="85"/>
      <c r="NYS50" s="85"/>
      <c r="NYT50" s="85"/>
      <c r="NYU50" s="85"/>
      <c r="NYV50" s="85"/>
      <c r="NYW50" s="85"/>
      <c r="NYX50" s="85"/>
      <c r="NYY50" s="85"/>
      <c r="NYZ50" s="85"/>
      <c r="NZA50" s="85"/>
      <c r="NZB50" s="85"/>
      <c r="NZC50" s="85"/>
      <c r="NZD50" s="85"/>
      <c r="NZE50" s="85"/>
      <c r="NZF50" s="85"/>
      <c r="NZG50" s="85"/>
      <c r="NZH50" s="85"/>
      <c r="NZI50" s="85"/>
      <c r="NZJ50" s="85"/>
      <c r="NZK50" s="85"/>
      <c r="NZL50" s="85"/>
      <c r="NZM50" s="85"/>
      <c r="NZN50" s="85"/>
      <c r="NZO50" s="85"/>
      <c r="NZP50" s="85"/>
      <c r="NZQ50" s="85"/>
      <c r="NZR50" s="85"/>
      <c r="NZS50" s="85"/>
      <c r="NZT50" s="85"/>
      <c r="NZU50" s="85"/>
      <c r="NZV50" s="85"/>
      <c r="NZW50" s="85"/>
      <c r="NZX50" s="85"/>
      <c r="NZY50" s="85"/>
      <c r="NZZ50" s="85"/>
      <c r="OAA50" s="85"/>
      <c r="OAB50" s="85"/>
      <c r="OAC50" s="85"/>
      <c r="OAD50" s="85"/>
      <c r="OAE50" s="85"/>
      <c r="OAF50" s="85"/>
      <c r="OAG50" s="85"/>
      <c r="OAH50" s="85"/>
      <c r="OAI50" s="85"/>
      <c r="OAJ50" s="85"/>
      <c r="OAK50" s="85"/>
      <c r="OAL50" s="85"/>
      <c r="OAM50" s="85"/>
      <c r="OAN50" s="85"/>
      <c r="OAO50" s="85"/>
      <c r="OAP50" s="85"/>
      <c r="OAQ50" s="85"/>
      <c r="OAR50" s="85"/>
      <c r="OAS50" s="85"/>
      <c r="OAT50" s="85"/>
      <c r="OAU50" s="85"/>
      <c r="OAV50" s="85"/>
      <c r="OAW50" s="85"/>
      <c r="OAX50" s="85"/>
      <c r="OAY50" s="85"/>
      <c r="OAZ50" s="85"/>
      <c r="OBA50" s="85"/>
      <c r="OBB50" s="85"/>
      <c r="OBC50" s="85"/>
      <c r="OBD50" s="85"/>
      <c r="OBE50" s="85"/>
      <c r="OBF50" s="85"/>
      <c r="OBG50" s="85"/>
      <c r="OBH50" s="85"/>
      <c r="OBI50" s="85"/>
      <c r="OBJ50" s="85"/>
      <c r="OBK50" s="85"/>
      <c r="OBL50" s="85"/>
      <c r="OBM50" s="85"/>
      <c r="OBN50" s="85"/>
      <c r="OBO50" s="85"/>
      <c r="OBP50" s="85"/>
      <c r="OBQ50" s="85"/>
      <c r="OBR50" s="85"/>
      <c r="OBS50" s="85"/>
      <c r="OBT50" s="85"/>
      <c r="OBU50" s="85"/>
      <c r="OBV50" s="85"/>
      <c r="OBW50" s="85"/>
      <c r="OBX50" s="85"/>
      <c r="OBY50" s="85"/>
      <c r="OBZ50" s="85"/>
      <c r="OCA50" s="85"/>
      <c r="OCB50" s="85"/>
      <c r="OCC50" s="85"/>
      <c r="OCD50" s="85"/>
      <c r="OCE50" s="85"/>
      <c r="OCF50" s="85"/>
      <c r="OCG50" s="85"/>
      <c r="OCH50" s="85"/>
      <c r="OCI50" s="85"/>
      <c r="OCJ50" s="85"/>
      <c r="OCK50" s="85"/>
      <c r="OCL50" s="85"/>
      <c r="OCM50" s="85"/>
      <c r="OCN50" s="85"/>
      <c r="OCO50" s="85"/>
      <c r="OCP50" s="85"/>
      <c r="OCQ50" s="85"/>
      <c r="OCR50" s="85"/>
      <c r="OCS50" s="85"/>
      <c r="OCT50" s="85"/>
      <c r="OCU50" s="85"/>
      <c r="OCV50" s="85"/>
      <c r="OCW50" s="85"/>
      <c r="OCX50" s="85"/>
      <c r="OCY50" s="85"/>
      <c r="OCZ50" s="85"/>
      <c r="ODA50" s="85"/>
      <c r="ODB50" s="85"/>
      <c r="ODC50" s="85"/>
      <c r="ODD50" s="85"/>
      <c r="ODE50" s="85"/>
      <c r="ODF50" s="85"/>
      <c r="ODG50" s="85"/>
      <c r="ODH50" s="85"/>
      <c r="ODI50" s="85"/>
      <c r="ODJ50" s="85"/>
      <c r="ODK50" s="85"/>
      <c r="ODL50" s="85"/>
      <c r="ODM50" s="85"/>
      <c r="ODN50" s="85"/>
      <c r="ODO50" s="85"/>
      <c r="ODP50" s="85"/>
      <c r="ODQ50" s="85"/>
      <c r="ODR50" s="85"/>
      <c r="ODS50" s="85"/>
      <c r="ODT50" s="85"/>
      <c r="ODU50" s="85"/>
      <c r="ODV50" s="85"/>
      <c r="ODW50" s="85"/>
      <c r="ODX50" s="85"/>
      <c r="ODY50" s="85"/>
      <c r="ODZ50" s="85"/>
      <c r="OEA50" s="85"/>
      <c r="OEB50" s="85"/>
      <c r="OEC50" s="85"/>
      <c r="OED50" s="85"/>
      <c r="OEE50" s="85"/>
      <c r="OEF50" s="85"/>
      <c r="OEG50" s="85"/>
      <c r="OEH50" s="85"/>
      <c r="OEI50" s="85"/>
      <c r="OEJ50" s="85"/>
      <c r="OEK50" s="85"/>
      <c r="OEL50" s="85"/>
      <c r="OEM50" s="85"/>
      <c r="OEN50" s="85"/>
      <c r="OEO50" s="85"/>
      <c r="OEP50" s="85"/>
      <c r="OEQ50" s="85"/>
      <c r="OER50" s="85"/>
      <c r="OES50" s="85"/>
      <c r="OET50" s="85"/>
      <c r="OEU50" s="85"/>
      <c r="OEV50" s="85"/>
      <c r="OEW50" s="85"/>
      <c r="OEX50" s="85"/>
      <c r="OEY50" s="85"/>
      <c r="OEZ50" s="85"/>
      <c r="OFA50" s="85"/>
      <c r="OFB50" s="85"/>
      <c r="OFC50" s="85"/>
      <c r="OFD50" s="85"/>
      <c r="OFE50" s="85"/>
      <c r="OFF50" s="85"/>
      <c r="OFG50" s="85"/>
      <c r="OFH50" s="85"/>
      <c r="OFI50" s="85"/>
      <c r="OFJ50" s="85"/>
      <c r="OFK50" s="85"/>
      <c r="OFL50" s="85"/>
      <c r="OFM50" s="85"/>
      <c r="OFN50" s="85"/>
      <c r="OFO50" s="85"/>
      <c r="OFP50" s="85"/>
      <c r="OFQ50" s="85"/>
      <c r="OFR50" s="85"/>
      <c r="OFS50" s="85"/>
      <c r="OFT50" s="85"/>
      <c r="OFU50" s="85"/>
      <c r="OFV50" s="85"/>
      <c r="OFW50" s="85"/>
      <c r="OFX50" s="85"/>
      <c r="OFY50" s="85"/>
      <c r="OFZ50" s="85"/>
      <c r="OGA50" s="85"/>
      <c r="OGB50" s="85"/>
      <c r="OGC50" s="85"/>
      <c r="OGD50" s="85"/>
      <c r="OGE50" s="85"/>
      <c r="OGF50" s="85"/>
      <c r="OGG50" s="85"/>
      <c r="OGH50" s="85"/>
      <c r="OGI50" s="85"/>
      <c r="OGJ50" s="85"/>
      <c r="OGK50" s="85"/>
      <c r="OGL50" s="85"/>
      <c r="OGM50" s="85"/>
      <c r="OGN50" s="85"/>
      <c r="OGO50" s="85"/>
      <c r="OGP50" s="85"/>
      <c r="OGQ50" s="85"/>
      <c r="OGR50" s="85"/>
      <c r="OGS50" s="85"/>
      <c r="OGT50" s="85"/>
      <c r="OGU50" s="85"/>
      <c r="OGV50" s="85"/>
      <c r="OGW50" s="85"/>
      <c r="OGX50" s="85"/>
      <c r="OGY50" s="85"/>
      <c r="OGZ50" s="85"/>
      <c r="OHA50" s="85"/>
      <c r="OHB50" s="85"/>
      <c r="OHC50" s="85"/>
      <c r="OHD50" s="85"/>
      <c r="OHE50" s="85"/>
      <c r="OHF50" s="85"/>
      <c r="OHG50" s="85"/>
      <c r="OHH50" s="85"/>
      <c r="OHI50" s="85"/>
      <c r="OHJ50" s="85"/>
      <c r="OHK50" s="85"/>
      <c r="OHL50" s="85"/>
      <c r="OHM50" s="85"/>
      <c r="OHN50" s="85"/>
      <c r="OHO50" s="85"/>
      <c r="OHP50" s="85"/>
      <c r="OHQ50" s="85"/>
      <c r="OHR50" s="85"/>
      <c r="OHS50" s="85"/>
      <c r="OHT50" s="85"/>
      <c r="OHU50" s="85"/>
      <c r="OHV50" s="85"/>
      <c r="OHW50" s="85"/>
      <c r="OHX50" s="85"/>
      <c r="OHY50" s="85"/>
      <c r="OHZ50" s="85"/>
      <c r="OIA50" s="85"/>
      <c r="OIB50" s="85"/>
      <c r="OIC50" s="85"/>
      <c r="OID50" s="85"/>
      <c r="OIE50" s="85"/>
      <c r="OIF50" s="85"/>
      <c r="OIG50" s="85"/>
      <c r="OIH50" s="85"/>
      <c r="OII50" s="85"/>
      <c r="OIJ50" s="85"/>
      <c r="OIK50" s="85"/>
      <c r="OIL50" s="85"/>
      <c r="OIM50" s="85"/>
      <c r="OIN50" s="85"/>
      <c r="OIO50" s="85"/>
      <c r="OIP50" s="85"/>
      <c r="OIQ50" s="85"/>
      <c r="OIR50" s="85"/>
      <c r="OIS50" s="85"/>
      <c r="OIT50" s="85"/>
      <c r="OIU50" s="85"/>
      <c r="OIV50" s="85"/>
      <c r="OIW50" s="85"/>
      <c r="OIX50" s="85"/>
      <c r="OIY50" s="85"/>
      <c r="OIZ50" s="85"/>
      <c r="OJA50" s="85"/>
      <c r="OJB50" s="85"/>
      <c r="OJC50" s="85"/>
      <c r="OJD50" s="85"/>
      <c r="OJE50" s="85"/>
      <c r="OJF50" s="85"/>
      <c r="OJG50" s="85"/>
      <c r="OJH50" s="85"/>
      <c r="OJI50" s="85"/>
      <c r="OJJ50" s="85"/>
      <c r="OJK50" s="85"/>
      <c r="OJL50" s="85"/>
      <c r="OJM50" s="85"/>
      <c r="OJN50" s="85"/>
      <c r="OJO50" s="85"/>
      <c r="OJP50" s="85"/>
      <c r="OJQ50" s="85"/>
      <c r="OJR50" s="85"/>
      <c r="OJS50" s="85"/>
      <c r="OJT50" s="85"/>
      <c r="OJU50" s="85"/>
      <c r="OJV50" s="85"/>
      <c r="OJW50" s="85"/>
      <c r="OJX50" s="85"/>
      <c r="OJY50" s="85"/>
      <c r="OJZ50" s="85"/>
      <c r="OKA50" s="85"/>
      <c r="OKB50" s="85"/>
      <c r="OKC50" s="85"/>
      <c r="OKD50" s="85"/>
      <c r="OKE50" s="85"/>
      <c r="OKF50" s="85"/>
      <c r="OKG50" s="85"/>
      <c r="OKH50" s="85"/>
      <c r="OKI50" s="85"/>
      <c r="OKJ50" s="85"/>
      <c r="OKK50" s="85"/>
      <c r="OKL50" s="85"/>
      <c r="OKM50" s="85"/>
      <c r="OKN50" s="85"/>
      <c r="OKO50" s="85"/>
      <c r="OKP50" s="85"/>
      <c r="OKQ50" s="85"/>
      <c r="OKR50" s="85"/>
      <c r="OKS50" s="85"/>
      <c r="OKT50" s="85"/>
      <c r="OKU50" s="85"/>
      <c r="OKV50" s="85"/>
      <c r="OKW50" s="85"/>
      <c r="OKX50" s="85"/>
      <c r="OKY50" s="85"/>
      <c r="OKZ50" s="85"/>
      <c r="OLA50" s="85"/>
      <c r="OLB50" s="85"/>
      <c r="OLC50" s="85"/>
      <c r="OLD50" s="85"/>
      <c r="OLE50" s="85"/>
      <c r="OLF50" s="85"/>
      <c r="OLG50" s="85"/>
      <c r="OLH50" s="85"/>
      <c r="OLI50" s="85"/>
      <c r="OLJ50" s="85"/>
      <c r="OLK50" s="85"/>
      <c r="OLL50" s="85"/>
      <c r="OLM50" s="85"/>
      <c r="OLN50" s="85"/>
      <c r="OLO50" s="85"/>
      <c r="OLP50" s="85"/>
      <c r="OLQ50" s="85"/>
      <c r="OLR50" s="85"/>
      <c r="OLS50" s="85"/>
      <c r="OLT50" s="85"/>
      <c r="OLU50" s="85"/>
      <c r="OLV50" s="85"/>
      <c r="OLW50" s="85"/>
      <c r="OLX50" s="85"/>
      <c r="OLY50" s="85"/>
      <c r="OLZ50" s="85"/>
      <c r="OMA50" s="85"/>
      <c r="OMB50" s="85"/>
      <c r="OMC50" s="85"/>
      <c r="OMD50" s="85"/>
      <c r="OME50" s="85"/>
      <c r="OMF50" s="85"/>
      <c r="OMG50" s="85"/>
      <c r="OMH50" s="85"/>
      <c r="OMI50" s="85"/>
      <c r="OMJ50" s="85"/>
      <c r="OMK50" s="85"/>
      <c r="OML50" s="85"/>
      <c r="OMM50" s="85"/>
      <c r="OMN50" s="85"/>
      <c r="OMO50" s="85"/>
      <c r="OMP50" s="85"/>
      <c r="OMQ50" s="85"/>
      <c r="OMR50" s="85"/>
      <c r="OMS50" s="85"/>
      <c r="OMT50" s="85"/>
      <c r="OMU50" s="85"/>
      <c r="OMV50" s="85"/>
      <c r="OMW50" s="85"/>
      <c r="OMX50" s="85"/>
      <c r="OMY50" s="85"/>
      <c r="OMZ50" s="85"/>
      <c r="ONA50" s="85"/>
      <c r="ONB50" s="85"/>
      <c r="ONC50" s="85"/>
      <c r="OND50" s="85"/>
      <c r="ONE50" s="85"/>
      <c r="ONF50" s="85"/>
      <c r="ONG50" s="85"/>
      <c r="ONH50" s="85"/>
      <c r="ONI50" s="85"/>
      <c r="ONJ50" s="85"/>
      <c r="ONK50" s="85"/>
      <c r="ONL50" s="85"/>
      <c r="ONM50" s="85"/>
      <c r="ONN50" s="85"/>
      <c r="ONO50" s="85"/>
      <c r="ONP50" s="85"/>
      <c r="ONQ50" s="85"/>
      <c r="ONR50" s="85"/>
      <c r="ONS50" s="85"/>
      <c r="ONT50" s="85"/>
      <c r="ONU50" s="85"/>
      <c r="ONV50" s="85"/>
      <c r="ONW50" s="85"/>
      <c r="ONX50" s="85"/>
      <c r="ONY50" s="85"/>
      <c r="ONZ50" s="85"/>
      <c r="OOA50" s="85"/>
      <c r="OOB50" s="85"/>
      <c r="OOC50" s="85"/>
      <c r="OOD50" s="85"/>
      <c r="OOE50" s="85"/>
      <c r="OOF50" s="85"/>
      <c r="OOG50" s="85"/>
      <c r="OOH50" s="85"/>
      <c r="OOI50" s="85"/>
      <c r="OOJ50" s="85"/>
      <c r="OOK50" s="85"/>
      <c r="OOL50" s="85"/>
      <c r="OOM50" s="85"/>
      <c r="OON50" s="85"/>
      <c r="OOO50" s="85"/>
      <c r="OOP50" s="85"/>
      <c r="OOQ50" s="85"/>
      <c r="OOR50" s="85"/>
      <c r="OOS50" s="85"/>
      <c r="OOT50" s="85"/>
      <c r="OOU50" s="85"/>
      <c r="OOV50" s="85"/>
      <c r="OOW50" s="85"/>
      <c r="OOX50" s="85"/>
      <c r="OOY50" s="85"/>
      <c r="OOZ50" s="85"/>
      <c r="OPA50" s="85"/>
      <c r="OPB50" s="85"/>
      <c r="OPC50" s="85"/>
      <c r="OPD50" s="85"/>
      <c r="OPE50" s="85"/>
      <c r="OPF50" s="85"/>
      <c r="OPG50" s="85"/>
      <c r="OPH50" s="85"/>
      <c r="OPI50" s="85"/>
      <c r="OPJ50" s="85"/>
      <c r="OPK50" s="85"/>
      <c r="OPL50" s="85"/>
      <c r="OPM50" s="85"/>
      <c r="OPN50" s="85"/>
      <c r="OPO50" s="85"/>
      <c r="OPP50" s="85"/>
      <c r="OPQ50" s="85"/>
      <c r="OPR50" s="85"/>
      <c r="OPS50" s="85"/>
      <c r="OPT50" s="85"/>
      <c r="OPU50" s="85"/>
      <c r="OPV50" s="85"/>
      <c r="OPW50" s="85"/>
      <c r="OPX50" s="85"/>
      <c r="OPY50" s="85"/>
      <c r="OPZ50" s="85"/>
      <c r="OQA50" s="85"/>
      <c r="OQB50" s="85"/>
      <c r="OQC50" s="85"/>
      <c r="OQD50" s="85"/>
      <c r="OQE50" s="85"/>
      <c r="OQF50" s="85"/>
      <c r="OQG50" s="85"/>
      <c r="OQH50" s="85"/>
      <c r="OQI50" s="85"/>
      <c r="OQJ50" s="85"/>
      <c r="OQK50" s="85"/>
      <c r="OQL50" s="85"/>
      <c r="OQM50" s="85"/>
      <c r="OQN50" s="85"/>
      <c r="OQO50" s="85"/>
      <c r="OQP50" s="85"/>
      <c r="OQQ50" s="85"/>
      <c r="OQR50" s="85"/>
      <c r="OQS50" s="85"/>
      <c r="OQT50" s="85"/>
      <c r="OQU50" s="85"/>
      <c r="OQV50" s="85"/>
      <c r="OQW50" s="85"/>
      <c r="OQX50" s="85"/>
      <c r="OQY50" s="85"/>
      <c r="OQZ50" s="85"/>
      <c r="ORA50" s="85"/>
      <c r="ORB50" s="85"/>
      <c r="ORC50" s="85"/>
      <c r="ORD50" s="85"/>
      <c r="ORE50" s="85"/>
      <c r="ORF50" s="85"/>
      <c r="ORG50" s="85"/>
      <c r="ORH50" s="85"/>
      <c r="ORI50" s="85"/>
      <c r="ORJ50" s="85"/>
      <c r="ORK50" s="85"/>
      <c r="ORL50" s="85"/>
      <c r="ORM50" s="85"/>
      <c r="ORN50" s="85"/>
      <c r="ORO50" s="85"/>
      <c r="ORP50" s="85"/>
      <c r="ORQ50" s="85"/>
      <c r="ORR50" s="85"/>
      <c r="ORS50" s="85"/>
      <c r="ORT50" s="85"/>
      <c r="ORU50" s="85"/>
      <c r="ORV50" s="85"/>
      <c r="ORW50" s="85"/>
      <c r="ORX50" s="85"/>
      <c r="ORY50" s="85"/>
      <c r="ORZ50" s="85"/>
      <c r="OSA50" s="85"/>
      <c r="OSB50" s="85"/>
      <c r="OSC50" s="85"/>
      <c r="OSD50" s="85"/>
      <c r="OSE50" s="85"/>
      <c r="OSF50" s="85"/>
      <c r="OSG50" s="85"/>
      <c r="OSH50" s="85"/>
      <c r="OSI50" s="85"/>
      <c r="OSJ50" s="85"/>
      <c r="OSK50" s="85"/>
      <c r="OSL50" s="85"/>
      <c r="OSM50" s="85"/>
      <c r="OSN50" s="85"/>
      <c r="OSO50" s="85"/>
      <c r="OSP50" s="85"/>
      <c r="OSQ50" s="85"/>
      <c r="OSR50" s="85"/>
      <c r="OSS50" s="85"/>
      <c r="OST50" s="85"/>
      <c r="OSU50" s="85"/>
      <c r="OSV50" s="85"/>
      <c r="OSW50" s="85"/>
      <c r="OSX50" s="85"/>
      <c r="OSY50" s="85"/>
      <c r="OSZ50" s="85"/>
      <c r="OTA50" s="85"/>
      <c r="OTB50" s="85"/>
      <c r="OTC50" s="85"/>
      <c r="OTD50" s="85"/>
      <c r="OTE50" s="85"/>
      <c r="OTF50" s="85"/>
      <c r="OTG50" s="85"/>
      <c r="OTH50" s="85"/>
      <c r="OTI50" s="85"/>
      <c r="OTJ50" s="85"/>
      <c r="OTK50" s="85"/>
      <c r="OTL50" s="85"/>
      <c r="OTM50" s="85"/>
      <c r="OTN50" s="85"/>
      <c r="OTO50" s="85"/>
      <c r="OTP50" s="85"/>
      <c r="OTQ50" s="85"/>
      <c r="OTR50" s="85"/>
      <c r="OTS50" s="85"/>
      <c r="OTT50" s="85"/>
      <c r="OTU50" s="85"/>
      <c r="OTV50" s="85"/>
      <c r="OTW50" s="85"/>
      <c r="OTX50" s="85"/>
      <c r="OTY50" s="85"/>
      <c r="OTZ50" s="85"/>
      <c r="OUA50" s="85"/>
      <c r="OUB50" s="85"/>
      <c r="OUC50" s="85"/>
      <c r="OUD50" s="85"/>
      <c r="OUE50" s="85"/>
      <c r="OUF50" s="85"/>
      <c r="OUG50" s="85"/>
      <c r="OUH50" s="85"/>
      <c r="OUI50" s="85"/>
      <c r="OUJ50" s="85"/>
      <c r="OUK50" s="85"/>
      <c r="OUL50" s="85"/>
      <c r="OUM50" s="85"/>
      <c r="OUN50" s="85"/>
      <c r="OUO50" s="85"/>
      <c r="OUP50" s="85"/>
      <c r="OUQ50" s="85"/>
      <c r="OUR50" s="85"/>
      <c r="OUS50" s="85"/>
      <c r="OUT50" s="85"/>
      <c r="OUU50" s="85"/>
      <c r="OUV50" s="85"/>
      <c r="OUW50" s="85"/>
      <c r="OUX50" s="85"/>
      <c r="OUY50" s="85"/>
      <c r="OUZ50" s="85"/>
      <c r="OVA50" s="85"/>
      <c r="OVB50" s="85"/>
      <c r="OVC50" s="85"/>
      <c r="OVD50" s="85"/>
      <c r="OVE50" s="85"/>
      <c r="OVF50" s="85"/>
      <c r="OVG50" s="85"/>
      <c r="OVH50" s="85"/>
      <c r="OVI50" s="85"/>
      <c r="OVJ50" s="85"/>
      <c r="OVK50" s="85"/>
      <c r="OVL50" s="85"/>
      <c r="OVM50" s="85"/>
      <c r="OVN50" s="85"/>
      <c r="OVO50" s="85"/>
      <c r="OVP50" s="85"/>
      <c r="OVQ50" s="85"/>
      <c r="OVR50" s="85"/>
      <c r="OVS50" s="85"/>
      <c r="OVT50" s="85"/>
      <c r="OVU50" s="85"/>
      <c r="OVV50" s="85"/>
      <c r="OVW50" s="85"/>
      <c r="OVX50" s="85"/>
      <c r="OVY50" s="85"/>
      <c r="OVZ50" s="85"/>
      <c r="OWA50" s="85"/>
      <c r="OWB50" s="85"/>
      <c r="OWC50" s="85"/>
      <c r="OWD50" s="85"/>
      <c r="OWE50" s="85"/>
      <c r="OWF50" s="85"/>
      <c r="OWG50" s="85"/>
      <c r="OWH50" s="85"/>
      <c r="OWI50" s="85"/>
      <c r="OWJ50" s="85"/>
      <c r="OWK50" s="85"/>
      <c r="OWL50" s="85"/>
      <c r="OWM50" s="85"/>
      <c r="OWN50" s="85"/>
      <c r="OWO50" s="85"/>
      <c r="OWP50" s="85"/>
      <c r="OWQ50" s="85"/>
      <c r="OWR50" s="85"/>
      <c r="OWS50" s="85"/>
      <c r="OWT50" s="85"/>
      <c r="OWU50" s="85"/>
      <c r="OWV50" s="85"/>
      <c r="OWW50" s="85"/>
      <c r="OWX50" s="85"/>
      <c r="OWY50" s="85"/>
      <c r="OWZ50" s="85"/>
      <c r="OXA50" s="85"/>
      <c r="OXB50" s="85"/>
      <c r="OXC50" s="85"/>
      <c r="OXD50" s="85"/>
      <c r="OXE50" s="85"/>
      <c r="OXF50" s="85"/>
      <c r="OXG50" s="85"/>
      <c r="OXH50" s="85"/>
      <c r="OXI50" s="85"/>
      <c r="OXJ50" s="85"/>
      <c r="OXK50" s="85"/>
      <c r="OXL50" s="85"/>
      <c r="OXM50" s="85"/>
      <c r="OXN50" s="85"/>
      <c r="OXO50" s="85"/>
      <c r="OXP50" s="85"/>
      <c r="OXQ50" s="85"/>
      <c r="OXR50" s="85"/>
      <c r="OXS50" s="85"/>
      <c r="OXT50" s="85"/>
      <c r="OXU50" s="85"/>
      <c r="OXV50" s="85"/>
      <c r="OXW50" s="85"/>
      <c r="OXX50" s="85"/>
      <c r="OXY50" s="85"/>
      <c r="OXZ50" s="85"/>
      <c r="OYA50" s="85"/>
      <c r="OYB50" s="85"/>
      <c r="OYC50" s="85"/>
      <c r="OYD50" s="85"/>
      <c r="OYE50" s="85"/>
      <c r="OYF50" s="85"/>
      <c r="OYG50" s="85"/>
      <c r="OYH50" s="85"/>
      <c r="OYI50" s="85"/>
      <c r="OYJ50" s="85"/>
      <c r="OYK50" s="85"/>
      <c r="OYL50" s="85"/>
      <c r="OYM50" s="85"/>
      <c r="OYN50" s="85"/>
      <c r="OYO50" s="85"/>
      <c r="OYP50" s="85"/>
      <c r="OYQ50" s="85"/>
      <c r="OYR50" s="85"/>
      <c r="OYS50" s="85"/>
      <c r="OYT50" s="85"/>
      <c r="OYU50" s="85"/>
      <c r="OYV50" s="85"/>
      <c r="OYW50" s="85"/>
      <c r="OYX50" s="85"/>
      <c r="OYY50" s="85"/>
      <c r="OYZ50" s="85"/>
      <c r="OZA50" s="85"/>
      <c r="OZB50" s="85"/>
      <c r="OZC50" s="85"/>
      <c r="OZD50" s="85"/>
      <c r="OZE50" s="85"/>
      <c r="OZF50" s="85"/>
      <c r="OZG50" s="85"/>
      <c r="OZH50" s="85"/>
      <c r="OZI50" s="85"/>
      <c r="OZJ50" s="85"/>
      <c r="OZK50" s="85"/>
      <c r="OZL50" s="85"/>
      <c r="OZM50" s="85"/>
      <c r="OZN50" s="85"/>
      <c r="OZO50" s="85"/>
      <c r="OZP50" s="85"/>
      <c r="OZQ50" s="85"/>
      <c r="OZR50" s="85"/>
      <c r="OZS50" s="85"/>
      <c r="OZT50" s="85"/>
      <c r="OZU50" s="85"/>
      <c r="OZV50" s="85"/>
      <c r="OZW50" s="85"/>
      <c r="OZX50" s="85"/>
      <c r="OZY50" s="85"/>
      <c r="OZZ50" s="85"/>
      <c r="PAA50" s="85"/>
      <c r="PAB50" s="85"/>
      <c r="PAC50" s="85"/>
      <c r="PAD50" s="85"/>
      <c r="PAE50" s="85"/>
      <c r="PAF50" s="85"/>
      <c r="PAG50" s="85"/>
      <c r="PAH50" s="85"/>
      <c r="PAI50" s="85"/>
      <c r="PAJ50" s="85"/>
      <c r="PAK50" s="85"/>
      <c r="PAL50" s="85"/>
      <c r="PAM50" s="85"/>
      <c r="PAN50" s="85"/>
      <c r="PAO50" s="85"/>
      <c r="PAP50" s="85"/>
      <c r="PAQ50" s="85"/>
      <c r="PAR50" s="85"/>
      <c r="PAS50" s="85"/>
      <c r="PAT50" s="85"/>
      <c r="PAU50" s="85"/>
      <c r="PAV50" s="85"/>
      <c r="PAW50" s="85"/>
      <c r="PAX50" s="85"/>
      <c r="PAY50" s="85"/>
      <c r="PAZ50" s="85"/>
      <c r="PBA50" s="85"/>
      <c r="PBB50" s="85"/>
      <c r="PBC50" s="85"/>
      <c r="PBD50" s="85"/>
      <c r="PBE50" s="85"/>
      <c r="PBF50" s="85"/>
      <c r="PBG50" s="85"/>
      <c r="PBH50" s="85"/>
      <c r="PBI50" s="85"/>
      <c r="PBJ50" s="85"/>
      <c r="PBK50" s="85"/>
      <c r="PBL50" s="85"/>
      <c r="PBM50" s="85"/>
      <c r="PBN50" s="85"/>
      <c r="PBO50" s="85"/>
      <c r="PBP50" s="85"/>
      <c r="PBQ50" s="85"/>
      <c r="PBR50" s="85"/>
      <c r="PBS50" s="85"/>
      <c r="PBT50" s="85"/>
      <c r="PBU50" s="85"/>
      <c r="PBV50" s="85"/>
      <c r="PBW50" s="85"/>
      <c r="PBX50" s="85"/>
      <c r="PBY50" s="85"/>
      <c r="PBZ50" s="85"/>
      <c r="PCA50" s="85"/>
      <c r="PCB50" s="85"/>
      <c r="PCC50" s="85"/>
      <c r="PCD50" s="85"/>
      <c r="PCE50" s="85"/>
      <c r="PCF50" s="85"/>
      <c r="PCG50" s="85"/>
      <c r="PCH50" s="85"/>
      <c r="PCI50" s="85"/>
      <c r="PCJ50" s="85"/>
      <c r="PCK50" s="85"/>
      <c r="PCL50" s="85"/>
      <c r="PCM50" s="85"/>
      <c r="PCN50" s="85"/>
      <c r="PCO50" s="85"/>
      <c r="PCP50" s="85"/>
      <c r="PCQ50" s="85"/>
      <c r="PCR50" s="85"/>
      <c r="PCS50" s="85"/>
      <c r="PCT50" s="85"/>
      <c r="PCU50" s="85"/>
      <c r="PCV50" s="85"/>
      <c r="PCW50" s="85"/>
      <c r="PCX50" s="85"/>
      <c r="PCY50" s="85"/>
      <c r="PCZ50" s="85"/>
      <c r="PDA50" s="85"/>
      <c r="PDB50" s="85"/>
      <c r="PDC50" s="85"/>
      <c r="PDD50" s="85"/>
      <c r="PDE50" s="85"/>
      <c r="PDF50" s="85"/>
      <c r="PDG50" s="85"/>
      <c r="PDH50" s="85"/>
      <c r="PDI50" s="85"/>
      <c r="PDJ50" s="85"/>
      <c r="PDK50" s="85"/>
      <c r="PDL50" s="85"/>
      <c r="PDM50" s="85"/>
      <c r="PDN50" s="85"/>
      <c r="PDO50" s="85"/>
      <c r="PDP50" s="85"/>
      <c r="PDQ50" s="85"/>
      <c r="PDR50" s="85"/>
      <c r="PDS50" s="85"/>
      <c r="PDT50" s="85"/>
      <c r="PDU50" s="85"/>
      <c r="PDV50" s="85"/>
      <c r="PDW50" s="85"/>
      <c r="PDX50" s="85"/>
      <c r="PDY50" s="85"/>
      <c r="PDZ50" s="85"/>
      <c r="PEA50" s="85"/>
      <c r="PEB50" s="85"/>
      <c r="PEC50" s="85"/>
      <c r="PED50" s="85"/>
      <c r="PEE50" s="85"/>
      <c r="PEF50" s="85"/>
      <c r="PEG50" s="85"/>
      <c r="PEH50" s="85"/>
      <c r="PEI50" s="85"/>
      <c r="PEJ50" s="85"/>
      <c r="PEK50" s="85"/>
      <c r="PEL50" s="85"/>
      <c r="PEM50" s="85"/>
      <c r="PEN50" s="85"/>
      <c r="PEO50" s="85"/>
      <c r="PEP50" s="85"/>
      <c r="PEQ50" s="85"/>
      <c r="PER50" s="85"/>
      <c r="PES50" s="85"/>
      <c r="PET50" s="85"/>
      <c r="PEU50" s="85"/>
      <c r="PEV50" s="85"/>
      <c r="PEW50" s="85"/>
      <c r="PEX50" s="85"/>
      <c r="PEY50" s="85"/>
      <c r="PEZ50" s="85"/>
      <c r="PFA50" s="85"/>
      <c r="PFB50" s="85"/>
      <c r="PFC50" s="85"/>
      <c r="PFD50" s="85"/>
      <c r="PFE50" s="85"/>
      <c r="PFF50" s="85"/>
      <c r="PFG50" s="85"/>
      <c r="PFH50" s="85"/>
      <c r="PFI50" s="85"/>
      <c r="PFJ50" s="85"/>
      <c r="PFK50" s="85"/>
      <c r="PFL50" s="85"/>
      <c r="PFM50" s="85"/>
      <c r="PFN50" s="85"/>
      <c r="PFO50" s="85"/>
      <c r="PFP50" s="85"/>
      <c r="PFQ50" s="85"/>
      <c r="PFR50" s="85"/>
      <c r="PFS50" s="85"/>
      <c r="PFT50" s="85"/>
      <c r="PFU50" s="85"/>
      <c r="PFV50" s="85"/>
      <c r="PFW50" s="85"/>
      <c r="PFX50" s="85"/>
      <c r="PFY50" s="85"/>
      <c r="PFZ50" s="85"/>
      <c r="PGA50" s="85"/>
      <c r="PGB50" s="85"/>
      <c r="PGC50" s="85"/>
      <c r="PGD50" s="85"/>
      <c r="PGE50" s="85"/>
      <c r="PGF50" s="85"/>
      <c r="PGG50" s="85"/>
      <c r="PGH50" s="85"/>
      <c r="PGI50" s="85"/>
      <c r="PGJ50" s="85"/>
      <c r="PGK50" s="85"/>
      <c r="PGL50" s="85"/>
      <c r="PGM50" s="85"/>
      <c r="PGN50" s="85"/>
      <c r="PGO50" s="85"/>
      <c r="PGP50" s="85"/>
      <c r="PGQ50" s="85"/>
      <c r="PGR50" s="85"/>
      <c r="PGS50" s="85"/>
      <c r="PGT50" s="85"/>
      <c r="PGU50" s="85"/>
      <c r="PGV50" s="85"/>
      <c r="PGW50" s="85"/>
      <c r="PGX50" s="85"/>
      <c r="PGY50" s="85"/>
      <c r="PGZ50" s="85"/>
      <c r="PHA50" s="85"/>
      <c r="PHB50" s="85"/>
      <c r="PHC50" s="85"/>
      <c r="PHD50" s="85"/>
      <c r="PHE50" s="85"/>
      <c r="PHF50" s="85"/>
      <c r="PHG50" s="85"/>
      <c r="PHH50" s="85"/>
      <c r="PHI50" s="85"/>
      <c r="PHJ50" s="85"/>
      <c r="PHK50" s="85"/>
      <c r="PHL50" s="85"/>
      <c r="PHM50" s="85"/>
      <c r="PHN50" s="85"/>
      <c r="PHO50" s="85"/>
      <c r="PHP50" s="85"/>
      <c r="PHQ50" s="85"/>
      <c r="PHR50" s="85"/>
      <c r="PHS50" s="85"/>
      <c r="PHT50" s="85"/>
      <c r="PHU50" s="85"/>
      <c r="PHV50" s="85"/>
      <c r="PHW50" s="85"/>
      <c r="PHX50" s="85"/>
      <c r="PHY50" s="85"/>
      <c r="PHZ50" s="85"/>
      <c r="PIA50" s="85"/>
      <c r="PIB50" s="85"/>
      <c r="PIC50" s="85"/>
      <c r="PID50" s="85"/>
      <c r="PIE50" s="85"/>
      <c r="PIF50" s="85"/>
      <c r="PIG50" s="85"/>
      <c r="PIH50" s="85"/>
      <c r="PII50" s="85"/>
      <c r="PIJ50" s="85"/>
      <c r="PIK50" s="85"/>
      <c r="PIL50" s="85"/>
      <c r="PIM50" s="85"/>
      <c r="PIN50" s="85"/>
      <c r="PIO50" s="85"/>
      <c r="PIP50" s="85"/>
      <c r="PIQ50" s="85"/>
      <c r="PIR50" s="85"/>
      <c r="PIS50" s="85"/>
      <c r="PIT50" s="85"/>
      <c r="PIU50" s="85"/>
      <c r="PIV50" s="85"/>
      <c r="PIW50" s="85"/>
      <c r="PIX50" s="85"/>
      <c r="PIY50" s="85"/>
      <c r="PIZ50" s="85"/>
      <c r="PJA50" s="85"/>
      <c r="PJB50" s="85"/>
      <c r="PJC50" s="85"/>
      <c r="PJD50" s="85"/>
      <c r="PJE50" s="85"/>
      <c r="PJF50" s="85"/>
      <c r="PJG50" s="85"/>
      <c r="PJH50" s="85"/>
      <c r="PJI50" s="85"/>
      <c r="PJJ50" s="85"/>
      <c r="PJK50" s="85"/>
      <c r="PJL50" s="85"/>
      <c r="PJM50" s="85"/>
      <c r="PJN50" s="85"/>
      <c r="PJO50" s="85"/>
      <c r="PJP50" s="85"/>
      <c r="PJQ50" s="85"/>
      <c r="PJR50" s="85"/>
      <c r="PJS50" s="85"/>
      <c r="PJT50" s="85"/>
      <c r="PJU50" s="85"/>
      <c r="PJV50" s="85"/>
      <c r="PJW50" s="85"/>
      <c r="PJX50" s="85"/>
      <c r="PJY50" s="85"/>
      <c r="PJZ50" s="85"/>
      <c r="PKA50" s="85"/>
      <c r="PKB50" s="85"/>
      <c r="PKC50" s="85"/>
      <c r="PKD50" s="85"/>
      <c r="PKE50" s="85"/>
      <c r="PKF50" s="85"/>
      <c r="PKG50" s="85"/>
      <c r="PKH50" s="85"/>
      <c r="PKI50" s="85"/>
      <c r="PKJ50" s="85"/>
      <c r="PKK50" s="85"/>
      <c r="PKL50" s="85"/>
      <c r="PKM50" s="85"/>
      <c r="PKN50" s="85"/>
      <c r="PKO50" s="85"/>
      <c r="PKP50" s="85"/>
      <c r="PKQ50" s="85"/>
      <c r="PKR50" s="85"/>
      <c r="PKS50" s="85"/>
      <c r="PKT50" s="85"/>
      <c r="PKU50" s="85"/>
      <c r="PKV50" s="85"/>
      <c r="PKW50" s="85"/>
      <c r="PKX50" s="85"/>
      <c r="PKY50" s="85"/>
      <c r="PKZ50" s="85"/>
      <c r="PLA50" s="85"/>
      <c r="PLB50" s="85"/>
      <c r="PLC50" s="85"/>
      <c r="PLD50" s="85"/>
      <c r="PLE50" s="85"/>
      <c r="PLF50" s="85"/>
      <c r="PLG50" s="85"/>
      <c r="PLH50" s="85"/>
      <c r="PLI50" s="85"/>
      <c r="PLJ50" s="85"/>
      <c r="PLK50" s="85"/>
      <c r="PLL50" s="85"/>
      <c r="PLM50" s="85"/>
      <c r="PLN50" s="85"/>
      <c r="PLO50" s="85"/>
      <c r="PLP50" s="85"/>
      <c r="PLQ50" s="85"/>
      <c r="PLR50" s="85"/>
      <c r="PLS50" s="85"/>
      <c r="PLT50" s="85"/>
      <c r="PLU50" s="85"/>
      <c r="PLV50" s="85"/>
      <c r="PLW50" s="85"/>
      <c r="PLX50" s="85"/>
      <c r="PLY50" s="85"/>
      <c r="PLZ50" s="85"/>
      <c r="PMA50" s="85"/>
      <c r="PMB50" s="85"/>
      <c r="PMC50" s="85"/>
      <c r="PMD50" s="85"/>
      <c r="PME50" s="85"/>
      <c r="PMF50" s="85"/>
      <c r="PMG50" s="85"/>
      <c r="PMH50" s="85"/>
      <c r="PMI50" s="85"/>
      <c r="PMJ50" s="85"/>
      <c r="PMK50" s="85"/>
      <c r="PML50" s="85"/>
      <c r="PMM50" s="85"/>
      <c r="PMN50" s="85"/>
      <c r="PMO50" s="85"/>
      <c r="PMP50" s="85"/>
      <c r="PMQ50" s="85"/>
      <c r="PMR50" s="85"/>
      <c r="PMS50" s="85"/>
      <c r="PMT50" s="85"/>
      <c r="PMU50" s="85"/>
      <c r="PMV50" s="85"/>
      <c r="PMW50" s="85"/>
      <c r="PMX50" s="85"/>
      <c r="PMY50" s="85"/>
      <c r="PMZ50" s="85"/>
      <c r="PNA50" s="85"/>
      <c r="PNB50" s="85"/>
      <c r="PNC50" s="85"/>
      <c r="PND50" s="85"/>
      <c r="PNE50" s="85"/>
      <c r="PNF50" s="85"/>
      <c r="PNG50" s="85"/>
      <c r="PNH50" s="85"/>
      <c r="PNI50" s="85"/>
      <c r="PNJ50" s="85"/>
      <c r="PNK50" s="85"/>
      <c r="PNL50" s="85"/>
      <c r="PNM50" s="85"/>
      <c r="PNN50" s="85"/>
      <c r="PNO50" s="85"/>
      <c r="PNP50" s="85"/>
      <c r="PNQ50" s="85"/>
      <c r="PNR50" s="85"/>
      <c r="PNS50" s="85"/>
      <c r="PNT50" s="85"/>
      <c r="PNU50" s="85"/>
      <c r="PNV50" s="85"/>
      <c r="PNW50" s="85"/>
      <c r="PNX50" s="85"/>
      <c r="PNY50" s="85"/>
      <c r="PNZ50" s="85"/>
      <c r="POA50" s="85"/>
      <c r="POB50" s="85"/>
      <c r="POC50" s="85"/>
      <c r="POD50" s="85"/>
      <c r="POE50" s="85"/>
      <c r="POF50" s="85"/>
      <c r="POG50" s="85"/>
      <c r="POH50" s="85"/>
      <c r="POI50" s="85"/>
      <c r="POJ50" s="85"/>
      <c r="POK50" s="85"/>
      <c r="POL50" s="85"/>
      <c r="POM50" s="85"/>
      <c r="PON50" s="85"/>
      <c r="POO50" s="85"/>
      <c r="POP50" s="85"/>
      <c r="POQ50" s="85"/>
      <c r="POR50" s="85"/>
      <c r="POS50" s="85"/>
      <c r="POT50" s="85"/>
      <c r="POU50" s="85"/>
      <c r="POV50" s="85"/>
      <c r="POW50" s="85"/>
      <c r="POX50" s="85"/>
      <c r="POY50" s="85"/>
      <c r="POZ50" s="85"/>
      <c r="PPA50" s="85"/>
      <c r="PPB50" s="85"/>
      <c r="PPC50" s="85"/>
      <c r="PPD50" s="85"/>
      <c r="PPE50" s="85"/>
      <c r="PPF50" s="85"/>
      <c r="PPG50" s="85"/>
      <c r="PPH50" s="85"/>
      <c r="PPI50" s="85"/>
      <c r="PPJ50" s="85"/>
      <c r="PPK50" s="85"/>
      <c r="PPL50" s="85"/>
      <c r="PPM50" s="85"/>
      <c r="PPN50" s="85"/>
      <c r="PPO50" s="85"/>
      <c r="PPP50" s="85"/>
      <c r="PPQ50" s="85"/>
      <c r="PPR50" s="85"/>
      <c r="PPS50" s="85"/>
      <c r="PPT50" s="85"/>
      <c r="PPU50" s="85"/>
      <c r="PPV50" s="85"/>
      <c r="PPW50" s="85"/>
      <c r="PPX50" s="85"/>
      <c r="PPY50" s="85"/>
      <c r="PPZ50" s="85"/>
      <c r="PQA50" s="85"/>
      <c r="PQB50" s="85"/>
      <c r="PQC50" s="85"/>
      <c r="PQD50" s="85"/>
      <c r="PQE50" s="85"/>
      <c r="PQF50" s="85"/>
      <c r="PQG50" s="85"/>
      <c r="PQH50" s="85"/>
      <c r="PQI50" s="85"/>
      <c r="PQJ50" s="85"/>
      <c r="PQK50" s="85"/>
      <c r="PQL50" s="85"/>
      <c r="PQM50" s="85"/>
      <c r="PQN50" s="85"/>
      <c r="PQO50" s="85"/>
      <c r="PQP50" s="85"/>
      <c r="PQQ50" s="85"/>
      <c r="PQR50" s="85"/>
      <c r="PQS50" s="85"/>
      <c r="PQT50" s="85"/>
      <c r="PQU50" s="85"/>
      <c r="PQV50" s="85"/>
      <c r="PQW50" s="85"/>
      <c r="PQX50" s="85"/>
      <c r="PQY50" s="85"/>
      <c r="PQZ50" s="85"/>
      <c r="PRA50" s="85"/>
      <c r="PRB50" s="85"/>
      <c r="PRC50" s="85"/>
      <c r="PRD50" s="85"/>
      <c r="PRE50" s="85"/>
      <c r="PRF50" s="85"/>
      <c r="PRG50" s="85"/>
      <c r="PRH50" s="85"/>
      <c r="PRI50" s="85"/>
      <c r="PRJ50" s="85"/>
      <c r="PRK50" s="85"/>
      <c r="PRL50" s="85"/>
      <c r="PRM50" s="85"/>
      <c r="PRN50" s="85"/>
      <c r="PRO50" s="85"/>
      <c r="PRP50" s="85"/>
      <c r="PRQ50" s="85"/>
      <c r="PRR50" s="85"/>
      <c r="PRS50" s="85"/>
      <c r="PRT50" s="85"/>
      <c r="PRU50" s="85"/>
      <c r="PRV50" s="85"/>
      <c r="PRW50" s="85"/>
      <c r="PRX50" s="85"/>
      <c r="PRY50" s="85"/>
      <c r="PRZ50" s="85"/>
      <c r="PSA50" s="85"/>
      <c r="PSB50" s="85"/>
      <c r="PSC50" s="85"/>
      <c r="PSD50" s="85"/>
      <c r="PSE50" s="85"/>
      <c r="PSF50" s="85"/>
      <c r="PSG50" s="85"/>
      <c r="PSH50" s="85"/>
      <c r="PSI50" s="85"/>
      <c r="PSJ50" s="85"/>
      <c r="PSK50" s="85"/>
      <c r="PSL50" s="85"/>
      <c r="PSM50" s="85"/>
      <c r="PSN50" s="85"/>
      <c r="PSO50" s="85"/>
      <c r="PSP50" s="85"/>
      <c r="PSQ50" s="85"/>
      <c r="PSR50" s="85"/>
      <c r="PSS50" s="85"/>
      <c r="PST50" s="85"/>
      <c r="PSU50" s="85"/>
      <c r="PSV50" s="85"/>
      <c r="PSW50" s="85"/>
      <c r="PSX50" s="85"/>
      <c r="PSY50" s="85"/>
      <c r="PSZ50" s="85"/>
      <c r="PTA50" s="85"/>
      <c r="PTB50" s="85"/>
      <c r="PTC50" s="85"/>
      <c r="PTD50" s="85"/>
      <c r="PTE50" s="85"/>
      <c r="PTF50" s="85"/>
      <c r="PTG50" s="85"/>
      <c r="PTH50" s="85"/>
      <c r="PTI50" s="85"/>
      <c r="PTJ50" s="85"/>
      <c r="PTK50" s="85"/>
      <c r="PTL50" s="85"/>
      <c r="PTM50" s="85"/>
      <c r="PTN50" s="85"/>
      <c r="PTO50" s="85"/>
      <c r="PTP50" s="85"/>
      <c r="PTQ50" s="85"/>
      <c r="PTR50" s="85"/>
      <c r="PTS50" s="85"/>
      <c r="PTT50" s="85"/>
      <c r="PTU50" s="85"/>
      <c r="PTV50" s="85"/>
      <c r="PTW50" s="85"/>
      <c r="PTX50" s="85"/>
      <c r="PTY50" s="85"/>
      <c r="PTZ50" s="85"/>
      <c r="PUA50" s="85"/>
      <c r="PUB50" s="85"/>
      <c r="PUC50" s="85"/>
      <c r="PUD50" s="85"/>
      <c r="PUE50" s="85"/>
      <c r="PUF50" s="85"/>
      <c r="PUG50" s="85"/>
      <c r="PUH50" s="85"/>
      <c r="PUI50" s="85"/>
      <c r="PUJ50" s="85"/>
      <c r="PUK50" s="85"/>
      <c r="PUL50" s="85"/>
      <c r="PUM50" s="85"/>
      <c r="PUN50" s="85"/>
      <c r="PUO50" s="85"/>
      <c r="PUP50" s="85"/>
      <c r="PUQ50" s="85"/>
      <c r="PUR50" s="85"/>
      <c r="PUS50" s="85"/>
      <c r="PUT50" s="85"/>
      <c r="PUU50" s="85"/>
      <c r="PUV50" s="85"/>
      <c r="PUW50" s="85"/>
      <c r="PUX50" s="85"/>
      <c r="PUY50" s="85"/>
      <c r="PUZ50" s="85"/>
      <c r="PVA50" s="85"/>
      <c r="PVB50" s="85"/>
      <c r="PVC50" s="85"/>
      <c r="PVD50" s="85"/>
      <c r="PVE50" s="85"/>
      <c r="PVF50" s="85"/>
      <c r="PVG50" s="85"/>
      <c r="PVH50" s="85"/>
      <c r="PVI50" s="85"/>
      <c r="PVJ50" s="85"/>
      <c r="PVK50" s="85"/>
      <c r="PVL50" s="85"/>
      <c r="PVM50" s="85"/>
      <c r="PVN50" s="85"/>
      <c r="PVO50" s="85"/>
      <c r="PVP50" s="85"/>
      <c r="PVQ50" s="85"/>
      <c r="PVR50" s="85"/>
      <c r="PVS50" s="85"/>
      <c r="PVT50" s="85"/>
      <c r="PVU50" s="85"/>
      <c r="PVV50" s="85"/>
      <c r="PVW50" s="85"/>
      <c r="PVX50" s="85"/>
      <c r="PVY50" s="85"/>
      <c r="PVZ50" s="85"/>
      <c r="PWA50" s="85"/>
      <c r="PWB50" s="85"/>
      <c r="PWC50" s="85"/>
      <c r="PWD50" s="85"/>
      <c r="PWE50" s="85"/>
      <c r="PWF50" s="85"/>
      <c r="PWG50" s="85"/>
      <c r="PWH50" s="85"/>
      <c r="PWI50" s="85"/>
      <c r="PWJ50" s="85"/>
      <c r="PWK50" s="85"/>
      <c r="PWL50" s="85"/>
      <c r="PWM50" s="85"/>
      <c r="PWN50" s="85"/>
      <c r="PWO50" s="85"/>
      <c r="PWP50" s="85"/>
      <c r="PWQ50" s="85"/>
      <c r="PWR50" s="85"/>
      <c r="PWS50" s="85"/>
      <c r="PWT50" s="85"/>
      <c r="PWU50" s="85"/>
      <c r="PWV50" s="85"/>
      <c r="PWW50" s="85"/>
      <c r="PWX50" s="85"/>
      <c r="PWY50" s="85"/>
      <c r="PWZ50" s="85"/>
      <c r="PXA50" s="85"/>
      <c r="PXB50" s="85"/>
      <c r="PXC50" s="85"/>
      <c r="PXD50" s="85"/>
      <c r="PXE50" s="85"/>
      <c r="PXF50" s="85"/>
      <c r="PXG50" s="85"/>
      <c r="PXH50" s="85"/>
      <c r="PXI50" s="85"/>
      <c r="PXJ50" s="85"/>
      <c r="PXK50" s="85"/>
      <c r="PXL50" s="85"/>
      <c r="PXM50" s="85"/>
      <c r="PXN50" s="85"/>
      <c r="PXO50" s="85"/>
      <c r="PXP50" s="85"/>
      <c r="PXQ50" s="85"/>
      <c r="PXR50" s="85"/>
      <c r="PXS50" s="85"/>
      <c r="PXT50" s="85"/>
      <c r="PXU50" s="85"/>
      <c r="PXV50" s="85"/>
      <c r="PXW50" s="85"/>
      <c r="PXX50" s="85"/>
      <c r="PXY50" s="85"/>
      <c r="PXZ50" s="85"/>
      <c r="PYA50" s="85"/>
      <c r="PYB50" s="85"/>
      <c r="PYC50" s="85"/>
      <c r="PYD50" s="85"/>
      <c r="PYE50" s="85"/>
      <c r="PYF50" s="85"/>
      <c r="PYG50" s="85"/>
      <c r="PYH50" s="85"/>
      <c r="PYI50" s="85"/>
      <c r="PYJ50" s="85"/>
      <c r="PYK50" s="85"/>
      <c r="PYL50" s="85"/>
      <c r="PYM50" s="85"/>
      <c r="PYN50" s="85"/>
      <c r="PYO50" s="85"/>
      <c r="PYP50" s="85"/>
      <c r="PYQ50" s="85"/>
      <c r="PYR50" s="85"/>
      <c r="PYS50" s="85"/>
      <c r="PYT50" s="85"/>
      <c r="PYU50" s="85"/>
      <c r="PYV50" s="85"/>
      <c r="PYW50" s="85"/>
      <c r="PYX50" s="85"/>
      <c r="PYY50" s="85"/>
      <c r="PYZ50" s="85"/>
      <c r="PZA50" s="85"/>
      <c r="PZB50" s="85"/>
      <c r="PZC50" s="85"/>
      <c r="PZD50" s="85"/>
      <c r="PZE50" s="85"/>
      <c r="PZF50" s="85"/>
      <c r="PZG50" s="85"/>
      <c r="PZH50" s="85"/>
      <c r="PZI50" s="85"/>
      <c r="PZJ50" s="85"/>
      <c r="PZK50" s="85"/>
      <c r="PZL50" s="85"/>
      <c r="PZM50" s="85"/>
      <c r="PZN50" s="85"/>
      <c r="PZO50" s="85"/>
      <c r="PZP50" s="85"/>
      <c r="PZQ50" s="85"/>
      <c r="PZR50" s="85"/>
      <c r="PZS50" s="85"/>
      <c r="PZT50" s="85"/>
      <c r="PZU50" s="85"/>
      <c r="PZV50" s="85"/>
      <c r="PZW50" s="85"/>
      <c r="PZX50" s="85"/>
      <c r="PZY50" s="85"/>
      <c r="PZZ50" s="85"/>
      <c r="QAA50" s="85"/>
      <c r="QAB50" s="85"/>
      <c r="QAC50" s="85"/>
      <c r="QAD50" s="85"/>
      <c r="QAE50" s="85"/>
      <c r="QAF50" s="85"/>
      <c r="QAG50" s="85"/>
      <c r="QAH50" s="85"/>
      <c r="QAI50" s="85"/>
      <c r="QAJ50" s="85"/>
      <c r="QAK50" s="85"/>
      <c r="QAL50" s="85"/>
      <c r="QAM50" s="85"/>
      <c r="QAN50" s="85"/>
      <c r="QAO50" s="85"/>
      <c r="QAP50" s="85"/>
      <c r="QAQ50" s="85"/>
      <c r="QAR50" s="85"/>
      <c r="QAS50" s="85"/>
      <c r="QAT50" s="85"/>
      <c r="QAU50" s="85"/>
      <c r="QAV50" s="85"/>
      <c r="QAW50" s="85"/>
      <c r="QAX50" s="85"/>
      <c r="QAY50" s="85"/>
      <c r="QAZ50" s="85"/>
      <c r="QBA50" s="85"/>
      <c r="QBB50" s="85"/>
      <c r="QBC50" s="85"/>
      <c r="QBD50" s="85"/>
      <c r="QBE50" s="85"/>
      <c r="QBF50" s="85"/>
      <c r="QBG50" s="85"/>
      <c r="QBH50" s="85"/>
      <c r="QBI50" s="85"/>
      <c r="QBJ50" s="85"/>
      <c r="QBK50" s="85"/>
      <c r="QBL50" s="85"/>
      <c r="QBM50" s="85"/>
      <c r="QBN50" s="85"/>
      <c r="QBO50" s="85"/>
      <c r="QBP50" s="85"/>
      <c r="QBQ50" s="85"/>
      <c r="QBR50" s="85"/>
      <c r="QBS50" s="85"/>
      <c r="QBT50" s="85"/>
      <c r="QBU50" s="85"/>
      <c r="QBV50" s="85"/>
      <c r="QBW50" s="85"/>
      <c r="QBX50" s="85"/>
      <c r="QBY50" s="85"/>
      <c r="QBZ50" s="85"/>
      <c r="QCA50" s="85"/>
      <c r="QCB50" s="85"/>
      <c r="QCC50" s="85"/>
      <c r="QCD50" s="85"/>
      <c r="QCE50" s="85"/>
      <c r="QCF50" s="85"/>
      <c r="QCG50" s="85"/>
      <c r="QCH50" s="85"/>
      <c r="QCI50" s="85"/>
      <c r="QCJ50" s="85"/>
      <c r="QCK50" s="85"/>
      <c r="QCL50" s="85"/>
      <c r="QCM50" s="85"/>
      <c r="QCN50" s="85"/>
      <c r="QCO50" s="85"/>
      <c r="QCP50" s="85"/>
      <c r="QCQ50" s="85"/>
      <c r="QCR50" s="85"/>
      <c r="QCS50" s="85"/>
      <c r="QCT50" s="85"/>
      <c r="QCU50" s="85"/>
      <c r="QCV50" s="85"/>
      <c r="QCW50" s="85"/>
      <c r="QCX50" s="85"/>
      <c r="QCY50" s="85"/>
      <c r="QCZ50" s="85"/>
      <c r="QDA50" s="85"/>
      <c r="QDB50" s="85"/>
      <c r="QDC50" s="85"/>
      <c r="QDD50" s="85"/>
      <c r="QDE50" s="85"/>
      <c r="QDF50" s="85"/>
      <c r="QDG50" s="85"/>
      <c r="QDH50" s="85"/>
      <c r="QDI50" s="85"/>
      <c r="QDJ50" s="85"/>
      <c r="QDK50" s="85"/>
      <c r="QDL50" s="85"/>
      <c r="QDM50" s="85"/>
      <c r="QDN50" s="85"/>
      <c r="QDO50" s="85"/>
      <c r="QDP50" s="85"/>
      <c r="QDQ50" s="85"/>
      <c r="QDR50" s="85"/>
      <c r="QDS50" s="85"/>
      <c r="QDT50" s="85"/>
      <c r="QDU50" s="85"/>
      <c r="QDV50" s="85"/>
      <c r="QDW50" s="85"/>
      <c r="QDX50" s="85"/>
      <c r="QDY50" s="85"/>
      <c r="QDZ50" s="85"/>
      <c r="QEA50" s="85"/>
      <c r="QEB50" s="85"/>
      <c r="QEC50" s="85"/>
      <c r="QED50" s="85"/>
      <c r="QEE50" s="85"/>
      <c r="QEF50" s="85"/>
      <c r="QEG50" s="85"/>
      <c r="QEH50" s="85"/>
      <c r="QEI50" s="85"/>
      <c r="QEJ50" s="85"/>
      <c r="QEK50" s="85"/>
      <c r="QEL50" s="85"/>
      <c r="QEM50" s="85"/>
      <c r="QEN50" s="85"/>
      <c r="QEO50" s="85"/>
      <c r="QEP50" s="85"/>
      <c r="QEQ50" s="85"/>
      <c r="QER50" s="85"/>
      <c r="QES50" s="85"/>
      <c r="QET50" s="85"/>
      <c r="QEU50" s="85"/>
      <c r="QEV50" s="85"/>
      <c r="QEW50" s="85"/>
      <c r="QEX50" s="85"/>
      <c r="QEY50" s="85"/>
      <c r="QEZ50" s="85"/>
      <c r="QFA50" s="85"/>
      <c r="QFB50" s="85"/>
      <c r="QFC50" s="85"/>
      <c r="QFD50" s="85"/>
      <c r="QFE50" s="85"/>
      <c r="QFF50" s="85"/>
      <c r="QFG50" s="85"/>
      <c r="QFH50" s="85"/>
      <c r="QFI50" s="85"/>
      <c r="QFJ50" s="85"/>
      <c r="QFK50" s="85"/>
      <c r="QFL50" s="85"/>
      <c r="QFM50" s="85"/>
      <c r="QFN50" s="85"/>
      <c r="QFO50" s="85"/>
      <c r="QFP50" s="85"/>
      <c r="QFQ50" s="85"/>
      <c r="QFR50" s="85"/>
      <c r="QFS50" s="85"/>
      <c r="QFT50" s="85"/>
      <c r="QFU50" s="85"/>
      <c r="QFV50" s="85"/>
      <c r="QFW50" s="85"/>
      <c r="QFX50" s="85"/>
      <c r="QFY50" s="85"/>
      <c r="QFZ50" s="85"/>
      <c r="QGA50" s="85"/>
      <c r="QGB50" s="85"/>
      <c r="QGC50" s="85"/>
      <c r="QGD50" s="85"/>
      <c r="QGE50" s="85"/>
      <c r="QGF50" s="85"/>
      <c r="QGG50" s="85"/>
      <c r="QGH50" s="85"/>
      <c r="QGI50" s="85"/>
      <c r="QGJ50" s="85"/>
      <c r="QGK50" s="85"/>
      <c r="QGL50" s="85"/>
      <c r="QGM50" s="85"/>
      <c r="QGN50" s="85"/>
      <c r="QGO50" s="85"/>
      <c r="QGP50" s="85"/>
      <c r="QGQ50" s="85"/>
      <c r="QGR50" s="85"/>
      <c r="QGS50" s="85"/>
      <c r="QGT50" s="85"/>
      <c r="QGU50" s="85"/>
      <c r="QGV50" s="85"/>
      <c r="QGW50" s="85"/>
      <c r="QGX50" s="85"/>
      <c r="QGY50" s="85"/>
      <c r="QGZ50" s="85"/>
      <c r="QHA50" s="85"/>
      <c r="QHB50" s="85"/>
      <c r="QHC50" s="85"/>
      <c r="QHD50" s="85"/>
      <c r="QHE50" s="85"/>
      <c r="QHF50" s="85"/>
      <c r="QHG50" s="85"/>
      <c r="QHH50" s="85"/>
      <c r="QHI50" s="85"/>
      <c r="QHJ50" s="85"/>
      <c r="QHK50" s="85"/>
      <c r="QHL50" s="85"/>
      <c r="QHM50" s="85"/>
      <c r="QHN50" s="85"/>
      <c r="QHO50" s="85"/>
      <c r="QHP50" s="85"/>
      <c r="QHQ50" s="85"/>
      <c r="QHR50" s="85"/>
      <c r="QHS50" s="85"/>
      <c r="QHT50" s="85"/>
      <c r="QHU50" s="85"/>
      <c r="QHV50" s="85"/>
      <c r="QHW50" s="85"/>
      <c r="QHX50" s="85"/>
      <c r="QHY50" s="85"/>
      <c r="QHZ50" s="85"/>
      <c r="QIA50" s="85"/>
      <c r="QIB50" s="85"/>
      <c r="QIC50" s="85"/>
      <c r="QID50" s="85"/>
      <c r="QIE50" s="85"/>
      <c r="QIF50" s="85"/>
      <c r="QIG50" s="85"/>
      <c r="QIH50" s="85"/>
      <c r="QII50" s="85"/>
      <c r="QIJ50" s="85"/>
      <c r="QIK50" s="85"/>
      <c r="QIL50" s="85"/>
      <c r="QIM50" s="85"/>
      <c r="QIN50" s="85"/>
      <c r="QIO50" s="85"/>
      <c r="QIP50" s="85"/>
      <c r="QIQ50" s="85"/>
      <c r="QIR50" s="85"/>
      <c r="QIS50" s="85"/>
      <c r="QIT50" s="85"/>
      <c r="QIU50" s="85"/>
      <c r="QIV50" s="85"/>
      <c r="QIW50" s="85"/>
      <c r="QIX50" s="85"/>
      <c r="QIY50" s="85"/>
      <c r="QIZ50" s="85"/>
      <c r="QJA50" s="85"/>
      <c r="QJB50" s="85"/>
      <c r="QJC50" s="85"/>
      <c r="QJD50" s="85"/>
      <c r="QJE50" s="85"/>
      <c r="QJF50" s="85"/>
      <c r="QJG50" s="85"/>
      <c r="QJH50" s="85"/>
      <c r="QJI50" s="85"/>
      <c r="QJJ50" s="85"/>
      <c r="QJK50" s="85"/>
      <c r="QJL50" s="85"/>
      <c r="QJM50" s="85"/>
      <c r="QJN50" s="85"/>
      <c r="QJO50" s="85"/>
      <c r="QJP50" s="85"/>
      <c r="QJQ50" s="85"/>
      <c r="QJR50" s="85"/>
      <c r="QJS50" s="85"/>
      <c r="QJT50" s="85"/>
      <c r="QJU50" s="85"/>
      <c r="QJV50" s="85"/>
      <c r="QJW50" s="85"/>
      <c r="QJX50" s="85"/>
      <c r="QJY50" s="85"/>
      <c r="QJZ50" s="85"/>
      <c r="QKA50" s="85"/>
      <c r="QKB50" s="85"/>
      <c r="QKC50" s="85"/>
      <c r="QKD50" s="85"/>
      <c r="QKE50" s="85"/>
      <c r="QKF50" s="85"/>
      <c r="QKG50" s="85"/>
      <c r="QKH50" s="85"/>
      <c r="QKI50" s="85"/>
      <c r="QKJ50" s="85"/>
      <c r="QKK50" s="85"/>
      <c r="QKL50" s="85"/>
      <c r="QKM50" s="85"/>
      <c r="QKN50" s="85"/>
      <c r="QKO50" s="85"/>
      <c r="QKP50" s="85"/>
      <c r="QKQ50" s="85"/>
      <c r="QKR50" s="85"/>
      <c r="QKS50" s="85"/>
      <c r="QKT50" s="85"/>
      <c r="QKU50" s="85"/>
      <c r="QKV50" s="85"/>
      <c r="QKW50" s="85"/>
      <c r="QKX50" s="85"/>
      <c r="QKY50" s="85"/>
      <c r="QKZ50" s="85"/>
      <c r="QLA50" s="85"/>
      <c r="QLB50" s="85"/>
      <c r="QLC50" s="85"/>
      <c r="QLD50" s="85"/>
      <c r="QLE50" s="85"/>
      <c r="QLF50" s="85"/>
      <c r="QLG50" s="85"/>
      <c r="QLH50" s="85"/>
      <c r="QLI50" s="85"/>
      <c r="QLJ50" s="85"/>
      <c r="QLK50" s="85"/>
      <c r="QLL50" s="85"/>
      <c r="QLM50" s="85"/>
      <c r="QLN50" s="85"/>
      <c r="QLO50" s="85"/>
      <c r="QLP50" s="85"/>
      <c r="QLQ50" s="85"/>
      <c r="QLR50" s="85"/>
      <c r="QLS50" s="85"/>
      <c r="QLT50" s="85"/>
      <c r="QLU50" s="85"/>
      <c r="QLV50" s="85"/>
      <c r="QLW50" s="85"/>
      <c r="QLX50" s="85"/>
      <c r="QLY50" s="85"/>
      <c r="QLZ50" s="85"/>
      <c r="QMA50" s="85"/>
      <c r="QMB50" s="85"/>
      <c r="QMC50" s="85"/>
      <c r="QMD50" s="85"/>
      <c r="QME50" s="85"/>
      <c r="QMF50" s="85"/>
      <c r="QMG50" s="85"/>
      <c r="QMH50" s="85"/>
      <c r="QMI50" s="85"/>
      <c r="QMJ50" s="85"/>
      <c r="QMK50" s="85"/>
      <c r="QML50" s="85"/>
      <c r="QMM50" s="85"/>
      <c r="QMN50" s="85"/>
      <c r="QMO50" s="85"/>
      <c r="QMP50" s="85"/>
      <c r="QMQ50" s="85"/>
      <c r="QMR50" s="85"/>
      <c r="QMS50" s="85"/>
      <c r="QMT50" s="85"/>
      <c r="QMU50" s="85"/>
      <c r="QMV50" s="85"/>
      <c r="QMW50" s="85"/>
      <c r="QMX50" s="85"/>
      <c r="QMY50" s="85"/>
      <c r="QMZ50" s="85"/>
      <c r="QNA50" s="85"/>
      <c r="QNB50" s="85"/>
      <c r="QNC50" s="85"/>
      <c r="QND50" s="85"/>
      <c r="QNE50" s="85"/>
      <c r="QNF50" s="85"/>
      <c r="QNG50" s="85"/>
      <c r="QNH50" s="85"/>
      <c r="QNI50" s="85"/>
      <c r="QNJ50" s="85"/>
      <c r="QNK50" s="85"/>
      <c r="QNL50" s="85"/>
      <c r="QNM50" s="85"/>
      <c r="QNN50" s="85"/>
      <c r="QNO50" s="85"/>
      <c r="QNP50" s="85"/>
      <c r="QNQ50" s="85"/>
      <c r="QNR50" s="85"/>
      <c r="QNS50" s="85"/>
      <c r="QNT50" s="85"/>
      <c r="QNU50" s="85"/>
      <c r="QNV50" s="85"/>
      <c r="QNW50" s="85"/>
      <c r="QNX50" s="85"/>
      <c r="QNY50" s="85"/>
      <c r="QNZ50" s="85"/>
      <c r="QOA50" s="85"/>
      <c r="QOB50" s="85"/>
      <c r="QOC50" s="85"/>
      <c r="QOD50" s="85"/>
      <c r="QOE50" s="85"/>
      <c r="QOF50" s="85"/>
      <c r="QOG50" s="85"/>
      <c r="QOH50" s="85"/>
      <c r="QOI50" s="85"/>
      <c r="QOJ50" s="85"/>
      <c r="QOK50" s="85"/>
      <c r="QOL50" s="85"/>
      <c r="QOM50" s="85"/>
      <c r="QON50" s="85"/>
      <c r="QOO50" s="85"/>
      <c r="QOP50" s="85"/>
      <c r="QOQ50" s="85"/>
      <c r="QOR50" s="85"/>
      <c r="QOS50" s="85"/>
      <c r="QOT50" s="85"/>
      <c r="QOU50" s="85"/>
      <c r="QOV50" s="85"/>
      <c r="QOW50" s="85"/>
      <c r="QOX50" s="85"/>
      <c r="QOY50" s="85"/>
      <c r="QOZ50" s="85"/>
      <c r="QPA50" s="85"/>
      <c r="QPB50" s="85"/>
      <c r="QPC50" s="85"/>
      <c r="QPD50" s="85"/>
      <c r="QPE50" s="85"/>
      <c r="QPF50" s="85"/>
      <c r="QPG50" s="85"/>
      <c r="QPH50" s="85"/>
      <c r="QPI50" s="85"/>
      <c r="QPJ50" s="85"/>
      <c r="QPK50" s="85"/>
      <c r="QPL50" s="85"/>
      <c r="QPM50" s="85"/>
      <c r="QPN50" s="85"/>
      <c r="QPO50" s="85"/>
      <c r="QPP50" s="85"/>
      <c r="QPQ50" s="85"/>
      <c r="QPR50" s="85"/>
      <c r="QPS50" s="85"/>
      <c r="QPT50" s="85"/>
      <c r="QPU50" s="85"/>
      <c r="QPV50" s="85"/>
      <c r="QPW50" s="85"/>
      <c r="QPX50" s="85"/>
      <c r="QPY50" s="85"/>
      <c r="QPZ50" s="85"/>
      <c r="QQA50" s="85"/>
      <c r="QQB50" s="85"/>
      <c r="QQC50" s="85"/>
      <c r="QQD50" s="85"/>
      <c r="QQE50" s="85"/>
      <c r="QQF50" s="85"/>
      <c r="QQG50" s="85"/>
      <c r="QQH50" s="85"/>
      <c r="QQI50" s="85"/>
      <c r="QQJ50" s="85"/>
      <c r="QQK50" s="85"/>
      <c r="QQL50" s="85"/>
      <c r="QQM50" s="85"/>
      <c r="QQN50" s="85"/>
      <c r="QQO50" s="85"/>
      <c r="QQP50" s="85"/>
      <c r="QQQ50" s="85"/>
      <c r="QQR50" s="85"/>
      <c r="QQS50" s="85"/>
      <c r="QQT50" s="85"/>
      <c r="QQU50" s="85"/>
      <c r="QQV50" s="85"/>
      <c r="QQW50" s="85"/>
      <c r="QQX50" s="85"/>
      <c r="QQY50" s="85"/>
      <c r="QQZ50" s="85"/>
      <c r="QRA50" s="85"/>
      <c r="QRB50" s="85"/>
      <c r="QRC50" s="85"/>
      <c r="QRD50" s="85"/>
      <c r="QRE50" s="85"/>
      <c r="QRF50" s="85"/>
      <c r="QRG50" s="85"/>
      <c r="QRH50" s="85"/>
      <c r="QRI50" s="85"/>
      <c r="QRJ50" s="85"/>
      <c r="QRK50" s="85"/>
      <c r="QRL50" s="85"/>
      <c r="QRM50" s="85"/>
      <c r="QRN50" s="85"/>
      <c r="QRO50" s="85"/>
      <c r="QRP50" s="85"/>
      <c r="QRQ50" s="85"/>
      <c r="QRR50" s="85"/>
      <c r="QRS50" s="85"/>
      <c r="QRT50" s="85"/>
      <c r="QRU50" s="85"/>
      <c r="QRV50" s="85"/>
      <c r="QRW50" s="85"/>
      <c r="QRX50" s="85"/>
      <c r="QRY50" s="85"/>
      <c r="QRZ50" s="85"/>
      <c r="QSA50" s="85"/>
      <c r="QSB50" s="85"/>
      <c r="QSC50" s="85"/>
      <c r="QSD50" s="85"/>
      <c r="QSE50" s="85"/>
      <c r="QSF50" s="85"/>
      <c r="QSG50" s="85"/>
      <c r="QSH50" s="85"/>
      <c r="QSI50" s="85"/>
      <c r="QSJ50" s="85"/>
      <c r="QSK50" s="85"/>
      <c r="QSL50" s="85"/>
      <c r="QSM50" s="85"/>
      <c r="QSN50" s="85"/>
      <c r="QSO50" s="85"/>
      <c r="QSP50" s="85"/>
      <c r="QSQ50" s="85"/>
      <c r="QSR50" s="85"/>
      <c r="QSS50" s="85"/>
      <c r="QST50" s="85"/>
      <c r="QSU50" s="85"/>
      <c r="QSV50" s="85"/>
      <c r="QSW50" s="85"/>
      <c r="QSX50" s="85"/>
      <c r="QSY50" s="85"/>
      <c r="QSZ50" s="85"/>
      <c r="QTA50" s="85"/>
      <c r="QTB50" s="85"/>
      <c r="QTC50" s="85"/>
      <c r="QTD50" s="85"/>
      <c r="QTE50" s="85"/>
      <c r="QTF50" s="85"/>
      <c r="QTG50" s="85"/>
      <c r="QTH50" s="85"/>
      <c r="QTI50" s="85"/>
      <c r="QTJ50" s="85"/>
      <c r="QTK50" s="85"/>
      <c r="QTL50" s="85"/>
      <c r="QTM50" s="85"/>
      <c r="QTN50" s="85"/>
      <c r="QTO50" s="85"/>
      <c r="QTP50" s="85"/>
      <c r="QTQ50" s="85"/>
      <c r="QTR50" s="85"/>
      <c r="QTS50" s="85"/>
      <c r="QTT50" s="85"/>
      <c r="QTU50" s="85"/>
      <c r="QTV50" s="85"/>
      <c r="QTW50" s="85"/>
      <c r="QTX50" s="85"/>
      <c r="QTY50" s="85"/>
      <c r="QTZ50" s="85"/>
      <c r="QUA50" s="85"/>
      <c r="QUB50" s="85"/>
      <c r="QUC50" s="85"/>
      <c r="QUD50" s="85"/>
      <c r="QUE50" s="85"/>
      <c r="QUF50" s="85"/>
      <c r="QUG50" s="85"/>
      <c r="QUH50" s="85"/>
      <c r="QUI50" s="85"/>
      <c r="QUJ50" s="85"/>
      <c r="QUK50" s="85"/>
      <c r="QUL50" s="85"/>
      <c r="QUM50" s="85"/>
      <c r="QUN50" s="85"/>
      <c r="QUO50" s="85"/>
      <c r="QUP50" s="85"/>
      <c r="QUQ50" s="85"/>
      <c r="QUR50" s="85"/>
      <c r="QUS50" s="85"/>
      <c r="QUT50" s="85"/>
      <c r="QUU50" s="85"/>
      <c r="QUV50" s="85"/>
      <c r="QUW50" s="85"/>
      <c r="QUX50" s="85"/>
      <c r="QUY50" s="85"/>
      <c r="QUZ50" s="85"/>
      <c r="QVA50" s="85"/>
      <c r="QVB50" s="85"/>
      <c r="QVC50" s="85"/>
      <c r="QVD50" s="85"/>
      <c r="QVE50" s="85"/>
      <c r="QVF50" s="85"/>
      <c r="QVG50" s="85"/>
      <c r="QVH50" s="85"/>
      <c r="QVI50" s="85"/>
      <c r="QVJ50" s="85"/>
      <c r="QVK50" s="85"/>
      <c r="QVL50" s="85"/>
      <c r="QVM50" s="85"/>
      <c r="QVN50" s="85"/>
      <c r="QVO50" s="85"/>
      <c r="QVP50" s="85"/>
      <c r="QVQ50" s="85"/>
      <c r="QVR50" s="85"/>
      <c r="QVS50" s="85"/>
      <c r="QVT50" s="85"/>
      <c r="QVU50" s="85"/>
      <c r="QVV50" s="85"/>
      <c r="QVW50" s="85"/>
      <c r="QVX50" s="85"/>
      <c r="QVY50" s="85"/>
      <c r="QVZ50" s="85"/>
      <c r="QWA50" s="85"/>
      <c r="QWB50" s="85"/>
      <c r="QWC50" s="85"/>
      <c r="QWD50" s="85"/>
      <c r="QWE50" s="85"/>
      <c r="QWF50" s="85"/>
      <c r="QWG50" s="85"/>
      <c r="QWH50" s="85"/>
      <c r="QWI50" s="85"/>
      <c r="QWJ50" s="85"/>
      <c r="QWK50" s="85"/>
      <c r="QWL50" s="85"/>
      <c r="QWM50" s="85"/>
      <c r="QWN50" s="85"/>
      <c r="QWO50" s="85"/>
      <c r="QWP50" s="85"/>
      <c r="QWQ50" s="85"/>
      <c r="QWR50" s="85"/>
      <c r="QWS50" s="85"/>
      <c r="QWT50" s="85"/>
      <c r="QWU50" s="85"/>
      <c r="QWV50" s="85"/>
      <c r="QWW50" s="85"/>
      <c r="QWX50" s="85"/>
      <c r="QWY50" s="85"/>
      <c r="QWZ50" s="85"/>
      <c r="QXA50" s="85"/>
      <c r="QXB50" s="85"/>
      <c r="QXC50" s="85"/>
      <c r="QXD50" s="85"/>
      <c r="QXE50" s="85"/>
      <c r="QXF50" s="85"/>
      <c r="QXG50" s="85"/>
      <c r="QXH50" s="85"/>
      <c r="QXI50" s="85"/>
      <c r="QXJ50" s="85"/>
      <c r="QXK50" s="85"/>
      <c r="QXL50" s="85"/>
      <c r="QXM50" s="85"/>
      <c r="QXN50" s="85"/>
      <c r="QXO50" s="85"/>
      <c r="QXP50" s="85"/>
      <c r="QXQ50" s="85"/>
      <c r="QXR50" s="85"/>
      <c r="QXS50" s="85"/>
      <c r="QXT50" s="85"/>
      <c r="QXU50" s="85"/>
      <c r="QXV50" s="85"/>
      <c r="QXW50" s="85"/>
      <c r="QXX50" s="85"/>
      <c r="QXY50" s="85"/>
      <c r="QXZ50" s="85"/>
      <c r="QYA50" s="85"/>
      <c r="QYB50" s="85"/>
      <c r="QYC50" s="85"/>
      <c r="QYD50" s="85"/>
      <c r="QYE50" s="85"/>
      <c r="QYF50" s="85"/>
      <c r="QYG50" s="85"/>
      <c r="QYH50" s="85"/>
      <c r="QYI50" s="85"/>
      <c r="QYJ50" s="85"/>
      <c r="QYK50" s="85"/>
      <c r="QYL50" s="85"/>
      <c r="QYM50" s="85"/>
      <c r="QYN50" s="85"/>
      <c r="QYO50" s="85"/>
      <c r="QYP50" s="85"/>
      <c r="QYQ50" s="85"/>
      <c r="QYR50" s="85"/>
      <c r="QYS50" s="85"/>
      <c r="QYT50" s="85"/>
      <c r="QYU50" s="85"/>
      <c r="QYV50" s="85"/>
      <c r="QYW50" s="85"/>
      <c r="QYX50" s="85"/>
      <c r="QYY50" s="85"/>
      <c r="QYZ50" s="85"/>
      <c r="QZA50" s="85"/>
      <c r="QZB50" s="85"/>
      <c r="QZC50" s="85"/>
      <c r="QZD50" s="85"/>
      <c r="QZE50" s="85"/>
      <c r="QZF50" s="85"/>
      <c r="QZG50" s="85"/>
      <c r="QZH50" s="85"/>
      <c r="QZI50" s="85"/>
      <c r="QZJ50" s="85"/>
      <c r="QZK50" s="85"/>
      <c r="QZL50" s="85"/>
      <c r="QZM50" s="85"/>
      <c r="QZN50" s="85"/>
      <c r="QZO50" s="85"/>
      <c r="QZP50" s="85"/>
      <c r="QZQ50" s="85"/>
      <c r="QZR50" s="85"/>
      <c r="QZS50" s="85"/>
      <c r="QZT50" s="85"/>
      <c r="QZU50" s="85"/>
      <c r="QZV50" s="85"/>
      <c r="QZW50" s="85"/>
      <c r="QZX50" s="85"/>
      <c r="QZY50" s="85"/>
      <c r="QZZ50" s="85"/>
      <c r="RAA50" s="85"/>
      <c r="RAB50" s="85"/>
      <c r="RAC50" s="85"/>
      <c r="RAD50" s="85"/>
      <c r="RAE50" s="85"/>
      <c r="RAF50" s="85"/>
      <c r="RAG50" s="85"/>
      <c r="RAH50" s="85"/>
      <c r="RAI50" s="85"/>
      <c r="RAJ50" s="85"/>
      <c r="RAK50" s="85"/>
      <c r="RAL50" s="85"/>
      <c r="RAM50" s="85"/>
      <c r="RAN50" s="85"/>
      <c r="RAO50" s="85"/>
      <c r="RAP50" s="85"/>
      <c r="RAQ50" s="85"/>
      <c r="RAR50" s="85"/>
      <c r="RAS50" s="85"/>
      <c r="RAT50" s="85"/>
      <c r="RAU50" s="85"/>
      <c r="RAV50" s="85"/>
      <c r="RAW50" s="85"/>
      <c r="RAX50" s="85"/>
      <c r="RAY50" s="85"/>
      <c r="RAZ50" s="85"/>
      <c r="RBA50" s="85"/>
      <c r="RBB50" s="85"/>
      <c r="RBC50" s="85"/>
      <c r="RBD50" s="85"/>
      <c r="RBE50" s="85"/>
      <c r="RBF50" s="85"/>
      <c r="RBG50" s="85"/>
      <c r="RBH50" s="85"/>
      <c r="RBI50" s="85"/>
      <c r="RBJ50" s="85"/>
      <c r="RBK50" s="85"/>
      <c r="RBL50" s="85"/>
      <c r="RBM50" s="85"/>
      <c r="RBN50" s="85"/>
      <c r="RBO50" s="85"/>
      <c r="RBP50" s="85"/>
      <c r="RBQ50" s="85"/>
      <c r="RBR50" s="85"/>
      <c r="RBS50" s="85"/>
      <c r="RBT50" s="85"/>
      <c r="RBU50" s="85"/>
      <c r="RBV50" s="85"/>
      <c r="RBW50" s="85"/>
      <c r="RBX50" s="85"/>
      <c r="RBY50" s="85"/>
      <c r="RBZ50" s="85"/>
      <c r="RCA50" s="85"/>
      <c r="RCB50" s="85"/>
      <c r="RCC50" s="85"/>
      <c r="RCD50" s="85"/>
      <c r="RCE50" s="85"/>
      <c r="RCF50" s="85"/>
      <c r="RCG50" s="85"/>
      <c r="RCH50" s="85"/>
      <c r="RCI50" s="85"/>
      <c r="RCJ50" s="85"/>
      <c r="RCK50" s="85"/>
      <c r="RCL50" s="85"/>
      <c r="RCM50" s="85"/>
      <c r="RCN50" s="85"/>
      <c r="RCO50" s="85"/>
      <c r="RCP50" s="85"/>
      <c r="RCQ50" s="85"/>
      <c r="RCR50" s="85"/>
      <c r="RCS50" s="85"/>
      <c r="RCT50" s="85"/>
      <c r="RCU50" s="85"/>
      <c r="RCV50" s="85"/>
      <c r="RCW50" s="85"/>
      <c r="RCX50" s="85"/>
      <c r="RCY50" s="85"/>
      <c r="RCZ50" s="85"/>
      <c r="RDA50" s="85"/>
      <c r="RDB50" s="85"/>
      <c r="RDC50" s="85"/>
      <c r="RDD50" s="85"/>
      <c r="RDE50" s="85"/>
      <c r="RDF50" s="85"/>
      <c r="RDG50" s="85"/>
      <c r="RDH50" s="85"/>
      <c r="RDI50" s="85"/>
      <c r="RDJ50" s="85"/>
      <c r="RDK50" s="85"/>
      <c r="RDL50" s="85"/>
      <c r="RDM50" s="85"/>
      <c r="RDN50" s="85"/>
      <c r="RDO50" s="85"/>
      <c r="RDP50" s="85"/>
      <c r="RDQ50" s="85"/>
      <c r="RDR50" s="85"/>
      <c r="RDS50" s="85"/>
      <c r="RDT50" s="85"/>
      <c r="RDU50" s="85"/>
      <c r="RDV50" s="85"/>
      <c r="RDW50" s="85"/>
      <c r="RDX50" s="85"/>
      <c r="RDY50" s="85"/>
      <c r="RDZ50" s="85"/>
      <c r="REA50" s="85"/>
      <c r="REB50" s="85"/>
      <c r="REC50" s="85"/>
      <c r="RED50" s="85"/>
      <c r="REE50" s="85"/>
      <c r="REF50" s="85"/>
      <c r="REG50" s="85"/>
      <c r="REH50" s="85"/>
      <c r="REI50" s="85"/>
      <c r="REJ50" s="85"/>
      <c r="REK50" s="85"/>
      <c r="REL50" s="85"/>
      <c r="REM50" s="85"/>
      <c r="REN50" s="85"/>
      <c r="REO50" s="85"/>
      <c r="REP50" s="85"/>
      <c r="REQ50" s="85"/>
      <c r="RER50" s="85"/>
      <c r="RES50" s="85"/>
      <c r="RET50" s="85"/>
      <c r="REU50" s="85"/>
      <c r="REV50" s="85"/>
      <c r="REW50" s="85"/>
      <c r="REX50" s="85"/>
      <c r="REY50" s="85"/>
      <c r="REZ50" s="85"/>
      <c r="RFA50" s="85"/>
      <c r="RFB50" s="85"/>
      <c r="RFC50" s="85"/>
      <c r="RFD50" s="85"/>
      <c r="RFE50" s="85"/>
      <c r="RFF50" s="85"/>
      <c r="RFG50" s="85"/>
      <c r="RFH50" s="85"/>
      <c r="RFI50" s="85"/>
      <c r="RFJ50" s="85"/>
      <c r="RFK50" s="85"/>
      <c r="RFL50" s="85"/>
      <c r="RFM50" s="85"/>
      <c r="RFN50" s="85"/>
      <c r="RFO50" s="85"/>
      <c r="RFP50" s="85"/>
      <c r="RFQ50" s="85"/>
      <c r="RFR50" s="85"/>
      <c r="RFS50" s="85"/>
      <c r="RFT50" s="85"/>
      <c r="RFU50" s="85"/>
      <c r="RFV50" s="85"/>
      <c r="RFW50" s="85"/>
      <c r="RFX50" s="85"/>
      <c r="RFY50" s="85"/>
      <c r="RFZ50" s="85"/>
      <c r="RGA50" s="85"/>
      <c r="RGB50" s="85"/>
      <c r="RGC50" s="85"/>
      <c r="RGD50" s="85"/>
      <c r="RGE50" s="85"/>
      <c r="RGF50" s="85"/>
      <c r="RGG50" s="85"/>
      <c r="RGH50" s="85"/>
      <c r="RGI50" s="85"/>
      <c r="RGJ50" s="85"/>
      <c r="RGK50" s="85"/>
      <c r="RGL50" s="85"/>
      <c r="RGM50" s="85"/>
      <c r="RGN50" s="85"/>
      <c r="RGO50" s="85"/>
      <c r="RGP50" s="85"/>
      <c r="RGQ50" s="85"/>
      <c r="RGR50" s="85"/>
      <c r="RGS50" s="85"/>
      <c r="RGT50" s="85"/>
      <c r="RGU50" s="85"/>
      <c r="RGV50" s="85"/>
      <c r="RGW50" s="85"/>
      <c r="RGX50" s="85"/>
      <c r="RGY50" s="85"/>
      <c r="RGZ50" s="85"/>
      <c r="RHA50" s="85"/>
      <c r="RHB50" s="85"/>
      <c r="RHC50" s="85"/>
      <c r="RHD50" s="85"/>
      <c r="RHE50" s="85"/>
      <c r="RHF50" s="85"/>
      <c r="RHG50" s="85"/>
      <c r="RHH50" s="85"/>
      <c r="RHI50" s="85"/>
      <c r="RHJ50" s="85"/>
      <c r="RHK50" s="85"/>
      <c r="RHL50" s="85"/>
      <c r="RHM50" s="85"/>
      <c r="RHN50" s="85"/>
      <c r="RHO50" s="85"/>
      <c r="RHP50" s="85"/>
      <c r="RHQ50" s="85"/>
      <c r="RHR50" s="85"/>
      <c r="RHS50" s="85"/>
      <c r="RHT50" s="85"/>
      <c r="RHU50" s="85"/>
      <c r="RHV50" s="85"/>
      <c r="RHW50" s="85"/>
      <c r="RHX50" s="85"/>
      <c r="RHY50" s="85"/>
      <c r="RHZ50" s="85"/>
      <c r="RIA50" s="85"/>
      <c r="RIB50" s="85"/>
      <c r="RIC50" s="85"/>
      <c r="RID50" s="85"/>
      <c r="RIE50" s="85"/>
      <c r="RIF50" s="85"/>
      <c r="RIG50" s="85"/>
      <c r="RIH50" s="85"/>
      <c r="RII50" s="85"/>
      <c r="RIJ50" s="85"/>
      <c r="RIK50" s="85"/>
      <c r="RIL50" s="85"/>
      <c r="RIM50" s="85"/>
      <c r="RIN50" s="85"/>
      <c r="RIO50" s="85"/>
      <c r="RIP50" s="85"/>
      <c r="RIQ50" s="85"/>
      <c r="RIR50" s="85"/>
      <c r="RIS50" s="85"/>
      <c r="RIT50" s="85"/>
      <c r="RIU50" s="85"/>
      <c r="RIV50" s="85"/>
      <c r="RIW50" s="85"/>
      <c r="RIX50" s="85"/>
      <c r="RIY50" s="85"/>
      <c r="RIZ50" s="85"/>
      <c r="RJA50" s="85"/>
      <c r="RJB50" s="85"/>
      <c r="RJC50" s="85"/>
      <c r="RJD50" s="85"/>
      <c r="RJE50" s="85"/>
      <c r="RJF50" s="85"/>
      <c r="RJG50" s="85"/>
      <c r="RJH50" s="85"/>
      <c r="RJI50" s="85"/>
      <c r="RJJ50" s="85"/>
      <c r="RJK50" s="85"/>
      <c r="RJL50" s="85"/>
      <c r="RJM50" s="85"/>
      <c r="RJN50" s="85"/>
      <c r="RJO50" s="85"/>
      <c r="RJP50" s="85"/>
      <c r="RJQ50" s="85"/>
      <c r="RJR50" s="85"/>
      <c r="RJS50" s="85"/>
      <c r="RJT50" s="85"/>
      <c r="RJU50" s="85"/>
      <c r="RJV50" s="85"/>
      <c r="RJW50" s="85"/>
      <c r="RJX50" s="85"/>
      <c r="RJY50" s="85"/>
      <c r="RJZ50" s="85"/>
      <c r="RKA50" s="85"/>
      <c r="RKB50" s="85"/>
      <c r="RKC50" s="85"/>
      <c r="RKD50" s="85"/>
      <c r="RKE50" s="85"/>
      <c r="RKF50" s="85"/>
      <c r="RKG50" s="85"/>
      <c r="RKH50" s="85"/>
      <c r="RKI50" s="85"/>
      <c r="RKJ50" s="85"/>
      <c r="RKK50" s="85"/>
      <c r="RKL50" s="85"/>
      <c r="RKM50" s="85"/>
      <c r="RKN50" s="85"/>
      <c r="RKO50" s="85"/>
      <c r="RKP50" s="85"/>
      <c r="RKQ50" s="85"/>
      <c r="RKR50" s="85"/>
      <c r="RKS50" s="85"/>
      <c r="RKT50" s="85"/>
      <c r="RKU50" s="85"/>
      <c r="RKV50" s="85"/>
      <c r="RKW50" s="85"/>
      <c r="RKX50" s="85"/>
      <c r="RKY50" s="85"/>
      <c r="RKZ50" s="85"/>
      <c r="RLA50" s="85"/>
      <c r="RLB50" s="85"/>
      <c r="RLC50" s="85"/>
      <c r="RLD50" s="85"/>
      <c r="RLE50" s="85"/>
      <c r="RLF50" s="85"/>
      <c r="RLG50" s="85"/>
      <c r="RLH50" s="85"/>
      <c r="RLI50" s="85"/>
      <c r="RLJ50" s="85"/>
      <c r="RLK50" s="85"/>
      <c r="RLL50" s="85"/>
      <c r="RLM50" s="85"/>
      <c r="RLN50" s="85"/>
      <c r="RLO50" s="85"/>
      <c r="RLP50" s="85"/>
      <c r="RLQ50" s="85"/>
      <c r="RLR50" s="85"/>
      <c r="RLS50" s="85"/>
      <c r="RLT50" s="85"/>
      <c r="RLU50" s="85"/>
      <c r="RLV50" s="85"/>
      <c r="RLW50" s="85"/>
      <c r="RLX50" s="85"/>
      <c r="RLY50" s="85"/>
      <c r="RLZ50" s="85"/>
      <c r="RMA50" s="85"/>
      <c r="RMB50" s="85"/>
      <c r="RMC50" s="85"/>
      <c r="RMD50" s="85"/>
      <c r="RME50" s="85"/>
      <c r="RMF50" s="85"/>
      <c r="RMG50" s="85"/>
      <c r="RMH50" s="85"/>
      <c r="RMI50" s="85"/>
      <c r="RMJ50" s="85"/>
      <c r="RMK50" s="85"/>
      <c r="RML50" s="85"/>
      <c r="RMM50" s="85"/>
      <c r="RMN50" s="85"/>
      <c r="RMO50" s="85"/>
      <c r="RMP50" s="85"/>
      <c r="RMQ50" s="85"/>
      <c r="RMR50" s="85"/>
      <c r="RMS50" s="85"/>
      <c r="RMT50" s="85"/>
      <c r="RMU50" s="85"/>
      <c r="RMV50" s="85"/>
      <c r="RMW50" s="85"/>
      <c r="RMX50" s="85"/>
      <c r="RMY50" s="85"/>
      <c r="RMZ50" s="85"/>
      <c r="RNA50" s="85"/>
      <c r="RNB50" s="85"/>
      <c r="RNC50" s="85"/>
      <c r="RND50" s="85"/>
      <c r="RNE50" s="85"/>
      <c r="RNF50" s="85"/>
      <c r="RNG50" s="85"/>
      <c r="RNH50" s="85"/>
      <c r="RNI50" s="85"/>
      <c r="RNJ50" s="85"/>
      <c r="RNK50" s="85"/>
      <c r="RNL50" s="85"/>
      <c r="RNM50" s="85"/>
      <c r="RNN50" s="85"/>
      <c r="RNO50" s="85"/>
      <c r="RNP50" s="85"/>
      <c r="RNQ50" s="85"/>
      <c r="RNR50" s="85"/>
      <c r="RNS50" s="85"/>
      <c r="RNT50" s="85"/>
      <c r="RNU50" s="85"/>
      <c r="RNV50" s="85"/>
      <c r="RNW50" s="85"/>
      <c r="RNX50" s="85"/>
      <c r="RNY50" s="85"/>
      <c r="RNZ50" s="85"/>
      <c r="ROA50" s="85"/>
      <c r="ROB50" s="85"/>
      <c r="ROC50" s="85"/>
      <c r="ROD50" s="85"/>
      <c r="ROE50" s="85"/>
      <c r="ROF50" s="85"/>
      <c r="ROG50" s="85"/>
      <c r="ROH50" s="85"/>
      <c r="ROI50" s="85"/>
      <c r="ROJ50" s="85"/>
      <c r="ROK50" s="85"/>
      <c r="ROL50" s="85"/>
      <c r="ROM50" s="85"/>
      <c r="RON50" s="85"/>
      <c r="ROO50" s="85"/>
      <c r="ROP50" s="85"/>
      <c r="ROQ50" s="85"/>
      <c r="ROR50" s="85"/>
      <c r="ROS50" s="85"/>
      <c r="ROT50" s="85"/>
      <c r="ROU50" s="85"/>
      <c r="ROV50" s="85"/>
      <c r="ROW50" s="85"/>
      <c r="ROX50" s="85"/>
      <c r="ROY50" s="85"/>
      <c r="ROZ50" s="85"/>
      <c r="RPA50" s="85"/>
      <c r="RPB50" s="85"/>
      <c r="RPC50" s="85"/>
      <c r="RPD50" s="85"/>
      <c r="RPE50" s="85"/>
      <c r="RPF50" s="85"/>
      <c r="RPG50" s="85"/>
      <c r="RPH50" s="85"/>
      <c r="RPI50" s="85"/>
      <c r="RPJ50" s="85"/>
      <c r="RPK50" s="85"/>
      <c r="RPL50" s="85"/>
      <c r="RPM50" s="85"/>
      <c r="RPN50" s="85"/>
      <c r="RPO50" s="85"/>
      <c r="RPP50" s="85"/>
      <c r="RPQ50" s="85"/>
      <c r="RPR50" s="85"/>
      <c r="RPS50" s="85"/>
      <c r="RPT50" s="85"/>
      <c r="RPU50" s="85"/>
      <c r="RPV50" s="85"/>
      <c r="RPW50" s="85"/>
      <c r="RPX50" s="85"/>
      <c r="RPY50" s="85"/>
      <c r="RPZ50" s="85"/>
      <c r="RQA50" s="85"/>
      <c r="RQB50" s="85"/>
      <c r="RQC50" s="85"/>
      <c r="RQD50" s="85"/>
      <c r="RQE50" s="85"/>
      <c r="RQF50" s="85"/>
      <c r="RQG50" s="85"/>
      <c r="RQH50" s="85"/>
      <c r="RQI50" s="85"/>
      <c r="RQJ50" s="85"/>
      <c r="RQK50" s="85"/>
      <c r="RQL50" s="85"/>
      <c r="RQM50" s="85"/>
      <c r="RQN50" s="85"/>
      <c r="RQO50" s="85"/>
      <c r="RQP50" s="85"/>
      <c r="RQQ50" s="85"/>
      <c r="RQR50" s="85"/>
      <c r="RQS50" s="85"/>
      <c r="RQT50" s="85"/>
      <c r="RQU50" s="85"/>
      <c r="RQV50" s="85"/>
      <c r="RQW50" s="85"/>
      <c r="RQX50" s="85"/>
      <c r="RQY50" s="85"/>
      <c r="RQZ50" s="85"/>
      <c r="RRA50" s="85"/>
      <c r="RRB50" s="85"/>
      <c r="RRC50" s="85"/>
      <c r="RRD50" s="85"/>
      <c r="RRE50" s="85"/>
      <c r="RRF50" s="85"/>
      <c r="RRG50" s="85"/>
      <c r="RRH50" s="85"/>
      <c r="RRI50" s="85"/>
      <c r="RRJ50" s="85"/>
      <c r="RRK50" s="85"/>
      <c r="RRL50" s="85"/>
      <c r="RRM50" s="85"/>
      <c r="RRN50" s="85"/>
      <c r="RRO50" s="85"/>
      <c r="RRP50" s="85"/>
      <c r="RRQ50" s="85"/>
      <c r="RRR50" s="85"/>
      <c r="RRS50" s="85"/>
      <c r="RRT50" s="85"/>
      <c r="RRU50" s="85"/>
      <c r="RRV50" s="85"/>
      <c r="RRW50" s="85"/>
      <c r="RRX50" s="85"/>
      <c r="RRY50" s="85"/>
      <c r="RRZ50" s="85"/>
      <c r="RSA50" s="85"/>
      <c r="RSB50" s="85"/>
      <c r="RSC50" s="85"/>
      <c r="RSD50" s="85"/>
      <c r="RSE50" s="85"/>
      <c r="RSF50" s="85"/>
      <c r="RSG50" s="85"/>
      <c r="RSH50" s="85"/>
      <c r="RSI50" s="85"/>
      <c r="RSJ50" s="85"/>
      <c r="RSK50" s="85"/>
      <c r="RSL50" s="85"/>
      <c r="RSM50" s="85"/>
      <c r="RSN50" s="85"/>
      <c r="RSO50" s="85"/>
      <c r="RSP50" s="85"/>
      <c r="RSQ50" s="85"/>
      <c r="RSR50" s="85"/>
      <c r="RSS50" s="85"/>
      <c r="RST50" s="85"/>
      <c r="RSU50" s="85"/>
      <c r="RSV50" s="85"/>
      <c r="RSW50" s="85"/>
      <c r="RSX50" s="85"/>
      <c r="RSY50" s="85"/>
      <c r="RSZ50" s="85"/>
      <c r="RTA50" s="85"/>
      <c r="RTB50" s="85"/>
      <c r="RTC50" s="85"/>
      <c r="RTD50" s="85"/>
      <c r="RTE50" s="85"/>
      <c r="RTF50" s="85"/>
      <c r="RTG50" s="85"/>
      <c r="RTH50" s="85"/>
      <c r="RTI50" s="85"/>
      <c r="RTJ50" s="85"/>
      <c r="RTK50" s="85"/>
      <c r="RTL50" s="85"/>
      <c r="RTM50" s="85"/>
      <c r="RTN50" s="85"/>
      <c r="RTO50" s="85"/>
      <c r="RTP50" s="85"/>
      <c r="RTQ50" s="85"/>
      <c r="RTR50" s="85"/>
      <c r="RTS50" s="85"/>
      <c r="RTT50" s="85"/>
      <c r="RTU50" s="85"/>
      <c r="RTV50" s="85"/>
      <c r="RTW50" s="85"/>
      <c r="RTX50" s="85"/>
      <c r="RTY50" s="85"/>
      <c r="RTZ50" s="85"/>
      <c r="RUA50" s="85"/>
      <c r="RUB50" s="85"/>
      <c r="RUC50" s="85"/>
      <c r="RUD50" s="85"/>
      <c r="RUE50" s="85"/>
      <c r="RUF50" s="85"/>
      <c r="RUG50" s="85"/>
      <c r="RUH50" s="85"/>
      <c r="RUI50" s="85"/>
      <c r="RUJ50" s="85"/>
      <c r="RUK50" s="85"/>
      <c r="RUL50" s="85"/>
      <c r="RUM50" s="85"/>
      <c r="RUN50" s="85"/>
      <c r="RUO50" s="85"/>
      <c r="RUP50" s="85"/>
      <c r="RUQ50" s="85"/>
      <c r="RUR50" s="85"/>
      <c r="RUS50" s="85"/>
      <c r="RUT50" s="85"/>
      <c r="RUU50" s="85"/>
      <c r="RUV50" s="85"/>
      <c r="RUW50" s="85"/>
      <c r="RUX50" s="85"/>
      <c r="RUY50" s="85"/>
      <c r="RUZ50" s="85"/>
      <c r="RVA50" s="85"/>
      <c r="RVB50" s="85"/>
      <c r="RVC50" s="85"/>
      <c r="RVD50" s="85"/>
      <c r="RVE50" s="85"/>
      <c r="RVF50" s="85"/>
      <c r="RVG50" s="85"/>
      <c r="RVH50" s="85"/>
      <c r="RVI50" s="85"/>
      <c r="RVJ50" s="85"/>
      <c r="RVK50" s="85"/>
      <c r="RVL50" s="85"/>
      <c r="RVM50" s="85"/>
      <c r="RVN50" s="85"/>
      <c r="RVO50" s="85"/>
      <c r="RVP50" s="85"/>
      <c r="RVQ50" s="85"/>
      <c r="RVR50" s="85"/>
      <c r="RVS50" s="85"/>
      <c r="RVT50" s="85"/>
      <c r="RVU50" s="85"/>
      <c r="RVV50" s="85"/>
      <c r="RVW50" s="85"/>
      <c r="RVX50" s="85"/>
      <c r="RVY50" s="85"/>
      <c r="RVZ50" s="85"/>
      <c r="RWA50" s="85"/>
      <c r="RWB50" s="85"/>
      <c r="RWC50" s="85"/>
      <c r="RWD50" s="85"/>
      <c r="RWE50" s="85"/>
      <c r="RWF50" s="85"/>
      <c r="RWG50" s="85"/>
      <c r="RWH50" s="85"/>
      <c r="RWI50" s="85"/>
      <c r="RWJ50" s="85"/>
      <c r="RWK50" s="85"/>
      <c r="RWL50" s="85"/>
      <c r="RWM50" s="85"/>
      <c r="RWN50" s="85"/>
      <c r="RWO50" s="85"/>
      <c r="RWP50" s="85"/>
      <c r="RWQ50" s="85"/>
      <c r="RWR50" s="85"/>
      <c r="RWS50" s="85"/>
      <c r="RWT50" s="85"/>
      <c r="RWU50" s="85"/>
      <c r="RWV50" s="85"/>
      <c r="RWW50" s="85"/>
      <c r="RWX50" s="85"/>
      <c r="RWY50" s="85"/>
      <c r="RWZ50" s="85"/>
      <c r="RXA50" s="85"/>
      <c r="RXB50" s="85"/>
      <c r="RXC50" s="85"/>
      <c r="RXD50" s="85"/>
      <c r="RXE50" s="85"/>
      <c r="RXF50" s="85"/>
      <c r="RXG50" s="85"/>
      <c r="RXH50" s="85"/>
      <c r="RXI50" s="85"/>
      <c r="RXJ50" s="85"/>
      <c r="RXK50" s="85"/>
      <c r="RXL50" s="85"/>
      <c r="RXM50" s="85"/>
      <c r="RXN50" s="85"/>
      <c r="RXO50" s="85"/>
      <c r="RXP50" s="85"/>
      <c r="RXQ50" s="85"/>
      <c r="RXR50" s="85"/>
      <c r="RXS50" s="85"/>
      <c r="RXT50" s="85"/>
      <c r="RXU50" s="85"/>
      <c r="RXV50" s="85"/>
      <c r="RXW50" s="85"/>
      <c r="RXX50" s="85"/>
      <c r="RXY50" s="85"/>
      <c r="RXZ50" s="85"/>
      <c r="RYA50" s="85"/>
      <c r="RYB50" s="85"/>
      <c r="RYC50" s="85"/>
      <c r="RYD50" s="85"/>
      <c r="RYE50" s="85"/>
      <c r="RYF50" s="85"/>
      <c r="RYG50" s="85"/>
      <c r="RYH50" s="85"/>
      <c r="RYI50" s="85"/>
      <c r="RYJ50" s="85"/>
      <c r="RYK50" s="85"/>
      <c r="RYL50" s="85"/>
      <c r="RYM50" s="85"/>
      <c r="RYN50" s="85"/>
      <c r="RYO50" s="85"/>
      <c r="RYP50" s="85"/>
      <c r="RYQ50" s="85"/>
      <c r="RYR50" s="85"/>
      <c r="RYS50" s="85"/>
      <c r="RYT50" s="85"/>
      <c r="RYU50" s="85"/>
      <c r="RYV50" s="85"/>
      <c r="RYW50" s="85"/>
      <c r="RYX50" s="85"/>
      <c r="RYY50" s="85"/>
      <c r="RYZ50" s="85"/>
      <c r="RZA50" s="85"/>
      <c r="RZB50" s="85"/>
      <c r="RZC50" s="85"/>
      <c r="RZD50" s="85"/>
      <c r="RZE50" s="85"/>
      <c r="RZF50" s="85"/>
      <c r="RZG50" s="85"/>
      <c r="RZH50" s="85"/>
      <c r="RZI50" s="85"/>
      <c r="RZJ50" s="85"/>
      <c r="RZK50" s="85"/>
      <c r="RZL50" s="85"/>
      <c r="RZM50" s="85"/>
      <c r="RZN50" s="85"/>
      <c r="RZO50" s="85"/>
      <c r="RZP50" s="85"/>
      <c r="RZQ50" s="85"/>
      <c r="RZR50" s="85"/>
      <c r="RZS50" s="85"/>
      <c r="RZT50" s="85"/>
      <c r="RZU50" s="85"/>
      <c r="RZV50" s="85"/>
      <c r="RZW50" s="85"/>
      <c r="RZX50" s="85"/>
      <c r="RZY50" s="85"/>
      <c r="RZZ50" s="85"/>
      <c r="SAA50" s="85"/>
      <c r="SAB50" s="85"/>
      <c r="SAC50" s="85"/>
      <c r="SAD50" s="85"/>
      <c r="SAE50" s="85"/>
      <c r="SAF50" s="85"/>
      <c r="SAG50" s="85"/>
      <c r="SAH50" s="85"/>
      <c r="SAI50" s="85"/>
      <c r="SAJ50" s="85"/>
      <c r="SAK50" s="85"/>
      <c r="SAL50" s="85"/>
      <c r="SAM50" s="85"/>
      <c r="SAN50" s="85"/>
      <c r="SAO50" s="85"/>
      <c r="SAP50" s="85"/>
      <c r="SAQ50" s="85"/>
      <c r="SAR50" s="85"/>
      <c r="SAS50" s="85"/>
      <c r="SAT50" s="85"/>
      <c r="SAU50" s="85"/>
      <c r="SAV50" s="85"/>
      <c r="SAW50" s="85"/>
      <c r="SAX50" s="85"/>
      <c r="SAY50" s="85"/>
      <c r="SAZ50" s="85"/>
      <c r="SBA50" s="85"/>
      <c r="SBB50" s="85"/>
      <c r="SBC50" s="85"/>
      <c r="SBD50" s="85"/>
      <c r="SBE50" s="85"/>
      <c r="SBF50" s="85"/>
      <c r="SBG50" s="85"/>
      <c r="SBH50" s="85"/>
      <c r="SBI50" s="85"/>
      <c r="SBJ50" s="85"/>
      <c r="SBK50" s="85"/>
      <c r="SBL50" s="85"/>
      <c r="SBM50" s="85"/>
      <c r="SBN50" s="85"/>
      <c r="SBO50" s="85"/>
      <c r="SBP50" s="85"/>
      <c r="SBQ50" s="85"/>
      <c r="SBR50" s="85"/>
      <c r="SBS50" s="85"/>
      <c r="SBT50" s="85"/>
      <c r="SBU50" s="85"/>
      <c r="SBV50" s="85"/>
      <c r="SBW50" s="85"/>
      <c r="SBX50" s="85"/>
      <c r="SBY50" s="85"/>
      <c r="SBZ50" s="85"/>
      <c r="SCA50" s="85"/>
      <c r="SCB50" s="85"/>
      <c r="SCC50" s="85"/>
      <c r="SCD50" s="85"/>
      <c r="SCE50" s="85"/>
      <c r="SCF50" s="85"/>
      <c r="SCG50" s="85"/>
      <c r="SCH50" s="85"/>
      <c r="SCI50" s="85"/>
      <c r="SCJ50" s="85"/>
      <c r="SCK50" s="85"/>
      <c r="SCL50" s="85"/>
      <c r="SCM50" s="85"/>
      <c r="SCN50" s="85"/>
      <c r="SCO50" s="85"/>
      <c r="SCP50" s="85"/>
      <c r="SCQ50" s="85"/>
      <c r="SCR50" s="85"/>
      <c r="SCS50" s="85"/>
      <c r="SCT50" s="85"/>
      <c r="SCU50" s="85"/>
      <c r="SCV50" s="85"/>
      <c r="SCW50" s="85"/>
      <c r="SCX50" s="85"/>
      <c r="SCY50" s="85"/>
      <c r="SCZ50" s="85"/>
      <c r="SDA50" s="85"/>
      <c r="SDB50" s="85"/>
      <c r="SDC50" s="85"/>
      <c r="SDD50" s="85"/>
      <c r="SDE50" s="85"/>
      <c r="SDF50" s="85"/>
      <c r="SDG50" s="85"/>
      <c r="SDH50" s="85"/>
      <c r="SDI50" s="85"/>
      <c r="SDJ50" s="85"/>
      <c r="SDK50" s="85"/>
      <c r="SDL50" s="85"/>
      <c r="SDM50" s="85"/>
      <c r="SDN50" s="85"/>
      <c r="SDO50" s="85"/>
      <c r="SDP50" s="85"/>
      <c r="SDQ50" s="85"/>
      <c r="SDR50" s="85"/>
      <c r="SDS50" s="85"/>
      <c r="SDT50" s="85"/>
      <c r="SDU50" s="85"/>
      <c r="SDV50" s="85"/>
      <c r="SDW50" s="85"/>
      <c r="SDX50" s="85"/>
      <c r="SDY50" s="85"/>
      <c r="SDZ50" s="85"/>
      <c r="SEA50" s="85"/>
      <c r="SEB50" s="85"/>
      <c r="SEC50" s="85"/>
      <c r="SED50" s="85"/>
      <c r="SEE50" s="85"/>
      <c r="SEF50" s="85"/>
      <c r="SEG50" s="85"/>
      <c r="SEH50" s="85"/>
      <c r="SEI50" s="85"/>
      <c r="SEJ50" s="85"/>
      <c r="SEK50" s="85"/>
      <c r="SEL50" s="85"/>
      <c r="SEM50" s="85"/>
      <c r="SEN50" s="85"/>
      <c r="SEO50" s="85"/>
      <c r="SEP50" s="85"/>
      <c r="SEQ50" s="85"/>
      <c r="SER50" s="85"/>
      <c r="SES50" s="85"/>
      <c r="SET50" s="85"/>
      <c r="SEU50" s="85"/>
      <c r="SEV50" s="85"/>
      <c r="SEW50" s="85"/>
      <c r="SEX50" s="85"/>
      <c r="SEY50" s="85"/>
      <c r="SEZ50" s="85"/>
      <c r="SFA50" s="85"/>
      <c r="SFB50" s="85"/>
      <c r="SFC50" s="85"/>
      <c r="SFD50" s="85"/>
      <c r="SFE50" s="85"/>
      <c r="SFF50" s="85"/>
      <c r="SFG50" s="85"/>
      <c r="SFH50" s="85"/>
      <c r="SFI50" s="85"/>
      <c r="SFJ50" s="85"/>
      <c r="SFK50" s="85"/>
      <c r="SFL50" s="85"/>
      <c r="SFM50" s="85"/>
      <c r="SFN50" s="85"/>
      <c r="SFO50" s="85"/>
      <c r="SFP50" s="85"/>
      <c r="SFQ50" s="85"/>
      <c r="SFR50" s="85"/>
      <c r="SFS50" s="85"/>
      <c r="SFT50" s="85"/>
      <c r="SFU50" s="85"/>
      <c r="SFV50" s="85"/>
      <c r="SFW50" s="85"/>
      <c r="SFX50" s="85"/>
      <c r="SFY50" s="85"/>
      <c r="SFZ50" s="85"/>
      <c r="SGA50" s="85"/>
      <c r="SGB50" s="85"/>
      <c r="SGC50" s="85"/>
      <c r="SGD50" s="85"/>
      <c r="SGE50" s="85"/>
      <c r="SGF50" s="85"/>
      <c r="SGG50" s="85"/>
      <c r="SGH50" s="85"/>
      <c r="SGI50" s="85"/>
      <c r="SGJ50" s="85"/>
      <c r="SGK50" s="85"/>
      <c r="SGL50" s="85"/>
      <c r="SGM50" s="85"/>
      <c r="SGN50" s="85"/>
      <c r="SGO50" s="85"/>
      <c r="SGP50" s="85"/>
      <c r="SGQ50" s="85"/>
      <c r="SGR50" s="85"/>
      <c r="SGS50" s="85"/>
      <c r="SGT50" s="85"/>
      <c r="SGU50" s="85"/>
      <c r="SGV50" s="85"/>
      <c r="SGW50" s="85"/>
      <c r="SGX50" s="85"/>
      <c r="SGY50" s="85"/>
      <c r="SGZ50" s="85"/>
      <c r="SHA50" s="85"/>
      <c r="SHB50" s="85"/>
      <c r="SHC50" s="85"/>
      <c r="SHD50" s="85"/>
      <c r="SHE50" s="85"/>
      <c r="SHF50" s="85"/>
      <c r="SHG50" s="85"/>
      <c r="SHH50" s="85"/>
      <c r="SHI50" s="85"/>
      <c r="SHJ50" s="85"/>
      <c r="SHK50" s="85"/>
      <c r="SHL50" s="85"/>
      <c r="SHM50" s="85"/>
      <c r="SHN50" s="85"/>
      <c r="SHO50" s="85"/>
      <c r="SHP50" s="85"/>
      <c r="SHQ50" s="85"/>
      <c r="SHR50" s="85"/>
      <c r="SHS50" s="85"/>
      <c r="SHT50" s="85"/>
      <c r="SHU50" s="85"/>
      <c r="SHV50" s="85"/>
      <c r="SHW50" s="85"/>
      <c r="SHX50" s="85"/>
      <c r="SHY50" s="85"/>
      <c r="SHZ50" s="85"/>
      <c r="SIA50" s="85"/>
      <c r="SIB50" s="85"/>
      <c r="SIC50" s="85"/>
      <c r="SID50" s="85"/>
      <c r="SIE50" s="85"/>
      <c r="SIF50" s="85"/>
      <c r="SIG50" s="85"/>
      <c r="SIH50" s="85"/>
      <c r="SII50" s="85"/>
      <c r="SIJ50" s="85"/>
      <c r="SIK50" s="85"/>
      <c r="SIL50" s="85"/>
      <c r="SIM50" s="85"/>
      <c r="SIN50" s="85"/>
      <c r="SIO50" s="85"/>
      <c r="SIP50" s="85"/>
      <c r="SIQ50" s="85"/>
      <c r="SIR50" s="85"/>
      <c r="SIS50" s="85"/>
      <c r="SIT50" s="85"/>
      <c r="SIU50" s="85"/>
      <c r="SIV50" s="85"/>
      <c r="SIW50" s="85"/>
      <c r="SIX50" s="85"/>
      <c r="SIY50" s="85"/>
      <c r="SIZ50" s="85"/>
      <c r="SJA50" s="85"/>
      <c r="SJB50" s="85"/>
      <c r="SJC50" s="85"/>
      <c r="SJD50" s="85"/>
      <c r="SJE50" s="85"/>
      <c r="SJF50" s="85"/>
      <c r="SJG50" s="85"/>
      <c r="SJH50" s="85"/>
      <c r="SJI50" s="85"/>
      <c r="SJJ50" s="85"/>
      <c r="SJK50" s="85"/>
      <c r="SJL50" s="85"/>
      <c r="SJM50" s="85"/>
      <c r="SJN50" s="85"/>
      <c r="SJO50" s="85"/>
      <c r="SJP50" s="85"/>
      <c r="SJQ50" s="85"/>
      <c r="SJR50" s="85"/>
      <c r="SJS50" s="85"/>
      <c r="SJT50" s="85"/>
      <c r="SJU50" s="85"/>
      <c r="SJV50" s="85"/>
      <c r="SJW50" s="85"/>
      <c r="SJX50" s="85"/>
      <c r="SJY50" s="85"/>
      <c r="SJZ50" s="85"/>
      <c r="SKA50" s="85"/>
      <c r="SKB50" s="85"/>
      <c r="SKC50" s="85"/>
      <c r="SKD50" s="85"/>
      <c r="SKE50" s="85"/>
      <c r="SKF50" s="85"/>
      <c r="SKG50" s="85"/>
      <c r="SKH50" s="85"/>
      <c r="SKI50" s="85"/>
      <c r="SKJ50" s="85"/>
      <c r="SKK50" s="85"/>
      <c r="SKL50" s="85"/>
      <c r="SKM50" s="85"/>
      <c r="SKN50" s="85"/>
      <c r="SKO50" s="85"/>
      <c r="SKP50" s="85"/>
      <c r="SKQ50" s="85"/>
      <c r="SKR50" s="85"/>
      <c r="SKS50" s="85"/>
      <c r="SKT50" s="85"/>
      <c r="SKU50" s="85"/>
      <c r="SKV50" s="85"/>
      <c r="SKW50" s="85"/>
      <c r="SKX50" s="85"/>
      <c r="SKY50" s="85"/>
      <c r="SKZ50" s="85"/>
      <c r="SLA50" s="85"/>
      <c r="SLB50" s="85"/>
      <c r="SLC50" s="85"/>
      <c r="SLD50" s="85"/>
      <c r="SLE50" s="85"/>
      <c r="SLF50" s="85"/>
      <c r="SLG50" s="85"/>
      <c r="SLH50" s="85"/>
      <c r="SLI50" s="85"/>
      <c r="SLJ50" s="85"/>
      <c r="SLK50" s="85"/>
      <c r="SLL50" s="85"/>
      <c r="SLM50" s="85"/>
      <c r="SLN50" s="85"/>
      <c r="SLO50" s="85"/>
      <c r="SLP50" s="85"/>
      <c r="SLQ50" s="85"/>
      <c r="SLR50" s="85"/>
      <c r="SLS50" s="85"/>
      <c r="SLT50" s="85"/>
      <c r="SLU50" s="85"/>
      <c r="SLV50" s="85"/>
      <c r="SLW50" s="85"/>
      <c r="SLX50" s="85"/>
      <c r="SLY50" s="85"/>
      <c r="SLZ50" s="85"/>
      <c r="SMA50" s="85"/>
      <c r="SMB50" s="85"/>
      <c r="SMC50" s="85"/>
      <c r="SMD50" s="85"/>
      <c r="SME50" s="85"/>
      <c r="SMF50" s="85"/>
      <c r="SMG50" s="85"/>
      <c r="SMH50" s="85"/>
      <c r="SMI50" s="85"/>
      <c r="SMJ50" s="85"/>
      <c r="SMK50" s="85"/>
      <c r="SML50" s="85"/>
      <c r="SMM50" s="85"/>
      <c r="SMN50" s="85"/>
      <c r="SMO50" s="85"/>
      <c r="SMP50" s="85"/>
      <c r="SMQ50" s="85"/>
      <c r="SMR50" s="85"/>
      <c r="SMS50" s="85"/>
      <c r="SMT50" s="85"/>
      <c r="SMU50" s="85"/>
      <c r="SMV50" s="85"/>
      <c r="SMW50" s="85"/>
      <c r="SMX50" s="85"/>
      <c r="SMY50" s="85"/>
      <c r="SMZ50" s="85"/>
      <c r="SNA50" s="85"/>
      <c r="SNB50" s="85"/>
      <c r="SNC50" s="85"/>
      <c r="SND50" s="85"/>
      <c r="SNE50" s="85"/>
      <c r="SNF50" s="85"/>
      <c r="SNG50" s="85"/>
      <c r="SNH50" s="85"/>
      <c r="SNI50" s="85"/>
      <c r="SNJ50" s="85"/>
      <c r="SNK50" s="85"/>
      <c r="SNL50" s="85"/>
      <c r="SNM50" s="85"/>
      <c r="SNN50" s="85"/>
      <c r="SNO50" s="85"/>
      <c r="SNP50" s="85"/>
      <c r="SNQ50" s="85"/>
      <c r="SNR50" s="85"/>
      <c r="SNS50" s="85"/>
      <c r="SNT50" s="85"/>
      <c r="SNU50" s="85"/>
      <c r="SNV50" s="85"/>
      <c r="SNW50" s="85"/>
      <c r="SNX50" s="85"/>
      <c r="SNY50" s="85"/>
      <c r="SNZ50" s="85"/>
      <c r="SOA50" s="85"/>
      <c r="SOB50" s="85"/>
      <c r="SOC50" s="85"/>
      <c r="SOD50" s="85"/>
      <c r="SOE50" s="85"/>
      <c r="SOF50" s="85"/>
      <c r="SOG50" s="85"/>
      <c r="SOH50" s="85"/>
      <c r="SOI50" s="85"/>
      <c r="SOJ50" s="85"/>
      <c r="SOK50" s="85"/>
      <c r="SOL50" s="85"/>
      <c r="SOM50" s="85"/>
      <c r="SON50" s="85"/>
      <c r="SOO50" s="85"/>
      <c r="SOP50" s="85"/>
      <c r="SOQ50" s="85"/>
      <c r="SOR50" s="85"/>
      <c r="SOS50" s="85"/>
      <c r="SOT50" s="85"/>
      <c r="SOU50" s="85"/>
      <c r="SOV50" s="85"/>
      <c r="SOW50" s="85"/>
      <c r="SOX50" s="85"/>
      <c r="SOY50" s="85"/>
      <c r="SOZ50" s="85"/>
      <c r="SPA50" s="85"/>
      <c r="SPB50" s="85"/>
      <c r="SPC50" s="85"/>
      <c r="SPD50" s="85"/>
      <c r="SPE50" s="85"/>
      <c r="SPF50" s="85"/>
      <c r="SPG50" s="85"/>
      <c r="SPH50" s="85"/>
      <c r="SPI50" s="85"/>
      <c r="SPJ50" s="85"/>
      <c r="SPK50" s="85"/>
      <c r="SPL50" s="85"/>
      <c r="SPM50" s="85"/>
      <c r="SPN50" s="85"/>
      <c r="SPO50" s="85"/>
      <c r="SPP50" s="85"/>
      <c r="SPQ50" s="85"/>
      <c r="SPR50" s="85"/>
      <c r="SPS50" s="85"/>
      <c r="SPT50" s="85"/>
      <c r="SPU50" s="85"/>
      <c r="SPV50" s="85"/>
      <c r="SPW50" s="85"/>
      <c r="SPX50" s="85"/>
      <c r="SPY50" s="85"/>
      <c r="SPZ50" s="85"/>
      <c r="SQA50" s="85"/>
      <c r="SQB50" s="85"/>
      <c r="SQC50" s="85"/>
      <c r="SQD50" s="85"/>
      <c r="SQE50" s="85"/>
      <c r="SQF50" s="85"/>
      <c r="SQG50" s="85"/>
      <c r="SQH50" s="85"/>
      <c r="SQI50" s="85"/>
      <c r="SQJ50" s="85"/>
      <c r="SQK50" s="85"/>
      <c r="SQL50" s="85"/>
      <c r="SQM50" s="85"/>
      <c r="SQN50" s="85"/>
      <c r="SQO50" s="85"/>
      <c r="SQP50" s="85"/>
      <c r="SQQ50" s="85"/>
      <c r="SQR50" s="85"/>
      <c r="SQS50" s="85"/>
      <c r="SQT50" s="85"/>
      <c r="SQU50" s="85"/>
      <c r="SQV50" s="85"/>
      <c r="SQW50" s="85"/>
      <c r="SQX50" s="85"/>
      <c r="SQY50" s="85"/>
      <c r="SQZ50" s="85"/>
      <c r="SRA50" s="85"/>
      <c r="SRB50" s="85"/>
      <c r="SRC50" s="85"/>
      <c r="SRD50" s="85"/>
      <c r="SRE50" s="85"/>
      <c r="SRF50" s="85"/>
      <c r="SRG50" s="85"/>
      <c r="SRH50" s="85"/>
      <c r="SRI50" s="85"/>
      <c r="SRJ50" s="85"/>
      <c r="SRK50" s="85"/>
      <c r="SRL50" s="85"/>
      <c r="SRM50" s="85"/>
      <c r="SRN50" s="85"/>
      <c r="SRO50" s="85"/>
      <c r="SRP50" s="85"/>
      <c r="SRQ50" s="85"/>
      <c r="SRR50" s="85"/>
      <c r="SRS50" s="85"/>
      <c r="SRT50" s="85"/>
      <c r="SRU50" s="85"/>
      <c r="SRV50" s="85"/>
      <c r="SRW50" s="85"/>
      <c r="SRX50" s="85"/>
      <c r="SRY50" s="85"/>
      <c r="SRZ50" s="85"/>
      <c r="SSA50" s="85"/>
      <c r="SSB50" s="85"/>
      <c r="SSC50" s="85"/>
      <c r="SSD50" s="85"/>
      <c r="SSE50" s="85"/>
      <c r="SSF50" s="85"/>
      <c r="SSG50" s="85"/>
      <c r="SSH50" s="85"/>
      <c r="SSI50" s="85"/>
      <c r="SSJ50" s="85"/>
      <c r="SSK50" s="85"/>
      <c r="SSL50" s="85"/>
      <c r="SSM50" s="85"/>
      <c r="SSN50" s="85"/>
      <c r="SSO50" s="85"/>
      <c r="SSP50" s="85"/>
      <c r="SSQ50" s="85"/>
      <c r="SSR50" s="85"/>
      <c r="SSS50" s="85"/>
      <c r="SST50" s="85"/>
      <c r="SSU50" s="85"/>
      <c r="SSV50" s="85"/>
      <c r="SSW50" s="85"/>
      <c r="SSX50" s="85"/>
      <c r="SSY50" s="85"/>
      <c r="SSZ50" s="85"/>
      <c r="STA50" s="85"/>
      <c r="STB50" s="85"/>
      <c r="STC50" s="85"/>
      <c r="STD50" s="85"/>
      <c r="STE50" s="85"/>
      <c r="STF50" s="85"/>
      <c r="STG50" s="85"/>
      <c r="STH50" s="85"/>
      <c r="STI50" s="85"/>
      <c r="STJ50" s="85"/>
      <c r="STK50" s="85"/>
      <c r="STL50" s="85"/>
      <c r="STM50" s="85"/>
      <c r="STN50" s="85"/>
      <c r="STO50" s="85"/>
      <c r="STP50" s="85"/>
      <c r="STQ50" s="85"/>
      <c r="STR50" s="85"/>
      <c r="STS50" s="85"/>
      <c r="STT50" s="85"/>
      <c r="STU50" s="85"/>
      <c r="STV50" s="85"/>
      <c r="STW50" s="85"/>
      <c r="STX50" s="85"/>
      <c r="STY50" s="85"/>
      <c r="STZ50" s="85"/>
      <c r="SUA50" s="85"/>
      <c r="SUB50" s="85"/>
      <c r="SUC50" s="85"/>
      <c r="SUD50" s="85"/>
      <c r="SUE50" s="85"/>
      <c r="SUF50" s="85"/>
      <c r="SUG50" s="85"/>
      <c r="SUH50" s="85"/>
      <c r="SUI50" s="85"/>
      <c r="SUJ50" s="85"/>
      <c r="SUK50" s="85"/>
      <c r="SUL50" s="85"/>
      <c r="SUM50" s="85"/>
      <c r="SUN50" s="85"/>
      <c r="SUO50" s="85"/>
      <c r="SUP50" s="85"/>
      <c r="SUQ50" s="85"/>
      <c r="SUR50" s="85"/>
      <c r="SUS50" s="85"/>
      <c r="SUT50" s="85"/>
      <c r="SUU50" s="85"/>
      <c r="SUV50" s="85"/>
      <c r="SUW50" s="85"/>
      <c r="SUX50" s="85"/>
      <c r="SUY50" s="85"/>
      <c r="SUZ50" s="85"/>
      <c r="SVA50" s="85"/>
      <c r="SVB50" s="85"/>
      <c r="SVC50" s="85"/>
      <c r="SVD50" s="85"/>
      <c r="SVE50" s="85"/>
      <c r="SVF50" s="85"/>
      <c r="SVG50" s="85"/>
      <c r="SVH50" s="85"/>
      <c r="SVI50" s="85"/>
      <c r="SVJ50" s="85"/>
      <c r="SVK50" s="85"/>
      <c r="SVL50" s="85"/>
      <c r="SVM50" s="85"/>
      <c r="SVN50" s="85"/>
      <c r="SVO50" s="85"/>
      <c r="SVP50" s="85"/>
      <c r="SVQ50" s="85"/>
      <c r="SVR50" s="85"/>
      <c r="SVS50" s="85"/>
      <c r="SVT50" s="85"/>
      <c r="SVU50" s="85"/>
      <c r="SVV50" s="85"/>
      <c r="SVW50" s="85"/>
      <c r="SVX50" s="85"/>
      <c r="SVY50" s="85"/>
      <c r="SVZ50" s="85"/>
      <c r="SWA50" s="85"/>
      <c r="SWB50" s="85"/>
      <c r="SWC50" s="85"/>
      <c r="SWD50" s="85"/>
      <c r="SWE50" s="85"/>
      <c r="SWF50" s="85"/>
      <c r="SWG50" s="85"/>
      <c r="SWH50" s="85"/>
      <c r="SWI50" s="85"/>
      <c r="SWJ50" s="85"/>
      <c r="SWK50" s="85"/>
      <c r="SWL50" s="85"/>
      <c r="SWM50" s="85"/>
      <c r="SWN50" s="85"/>
      <c r="SWO50" s="85"/>
      <c r="SWP50" s="85"/>
      <c r="SWQ50" s="85"/>
      <c r="SWR50" s="85"/>
      <c r="SWS50" s="85"/>
      <c r="SWT50" s="85"/>
      <c r="SWU50" s="85"/>
      <c r="SWV50" s="85"/>
      <c r="SWW50" s="85"/>
      <c r="SWX50" s="85"/>
      <c r="SWY50" s="85"/>
      <c r="SWZ50" s="85"/>
      <c r="SXA50" s="85"/>
      <c r="SXB50" s="85"/>
      <c r="SXC50" s="85"/>
      <c r="SXD50" s="85"/>
      <c r="SXE50" s="85"/>
      <c r="SXF50" s="85"/>
      <c r="SXG50" s="85"/>
      <c r="SXH50" s="85"/>
      <c r="SXI50" s="85"/>
      <c r="SXJ50" s="85"/>
      <c r="SXK50" s="85"/>
      <c r="SXL50" s="85"/>
      <c r="SXM50" s="85"/>
      <c r="SXN50" s="85"/>
      <c r="SXO50" s="85"/>
      <c r="SXP50" s="85"/>
      <c r="SXQ50" s="85"/>
      <c r="SXR50" s="85"/>
      <c r="SXS50" s="85"/>
      <c r="SXT50" s="85"/>
      <c r="SXU50" s="85"/>
      <c r="SXV50" s="85"/>
      <c r="SXW50" s="85"/>
      <c r="SXX50" s="85"/>
      <c r="SXY50" s="85"/>
      <c r="SXZ50" s="85"/>
      <c r="SYA50" s="85"/>
      <c r="SYB50" s="85"/>
      <c r="SYC50" s="85"/>
      <c r="SYD50" s="85"/>
      <c r="SYE50" s="85"/>
      <c r="SYF50" s="85"/>
      <c r="SYG50" s="85"/>
      <c r="SYH50" s="85"/>
      <c r="SYI50" s="85"/>
      <c r="SYJ50" s="85"/>
      <c r="SYK50" s="85"/>
      <c r="SYL50" s="85"/>
      <c r="SYM50" s="85"/>
      <c r="SYN50" s="85"/>
      <c r="SYO50" s="85"/>
      <c r="SYP50" s="85"/>
      <c r="SYQ50" s="85"/>
      <c r="SYR50" s="85"/>
      <c r="SYS50" s="85"/>
      <c r="SYT50" s="85"/>
      <c r="SYU50" s="85"/>
      <c r="SYV50" s="85"/>
      <c r="SYW50" s="85"/>
      <c r="SYX50" s="85"/>
      <c r="SYY50" s="85"/>
      <c r="SYZ50" s="85"/>
      <c r="SZA50" s="85"/>
      <c r="SZB50" s="85"/>
      <c r="SZC50" s="85"/>
      <c r="SZD50" s="85"/>
      <c r="SZE50" s="85"/>
      <c r="SZF50" s="85"/>
      <c r="SZG50" s="85"/>
      <c r="SZH50" s="85"/>
      <c r="SZI50" s="85"/>
      <c r="SZJ50" s="85"/>
      <c r="SZK50" s="85"/>
      <c r="SZL50" s="85"/>
      <c r="SZM50" s="85"/>
      <c r="SZN50" s="85"/>
      <c r="SZO50" s="85"/>
      <c r="SZP50" s="85"/>
      <c r="SZQ50" s="85"/>
      <c r="SZR50" s="85"/>
      <c r="SZS50" s="85"/>
      <c r="SZT50" s="85"/>
      <c r="SZU50" s="85"/>
      <c r="SZV50" s="85"/>
      <c r="SZW50" s="85"/>
      <c r="SZX50" s="85"/>
      <c r="SZY50" s="85"/>
      <c r="SZZ50" s="85"/>
      <c r="TAA50" s="85"/>
      <c r="TAB50" s="85"/>
      <c r="TAC50" s="85"/>
      <c r="TAD50" s="85"/>
      <c r="TAE50" s="85"/>
      <c r="TAF50" s="85"/>
      <c r="TAG50" s="85"/>
      <c r="TAH50" s="85"/>
      <c r="TAI50" s="85"/>
      <c r="TAJ50" s="85"/>
      <c r="TAK50" s="85"/>
      <c r="TAL50" s="85"/>
      <c r="TAM50" s="85"/>
      <c r="TAN50" s="85"/>
      <c r="TAO50" s="85"/>
      <c r="TAP50" s="85"/>
      <c r="TAQ50" s="85"/>
      <c r="TAR50" s="85"/>
      <c r="TAS50" s="85"/>
      <c r="TAT50" s="85"/>
      <c r="TAU50" s="85"/>
      <c r="TAV50" s="85"/>
      <c r="TAW50" s="85"/>
      <c r="TAX50" s="85"/>
      <c r="TAY50" s="85"/>
      <c r="TAZ50" s="85"/>
      <c r="TBA50" s="85"/>
      <c r="TBB50" s="85"/>
      <c r="TBC50" s="85"/>
      <c r="TBD50" s="85"/>
      <c r="TBE50" s="85"/>
      <c r="TBF50" s="85"/>
      <c r="TBG50" s="85"/>
      <c r="TBH50" s="85"/>
      <c r="TBI50" s="85"/>
      <c r="TBJ50" s="85"/>
      <c r="TBK50" s="85"/>
      <c r="TBL50" s="85"/>
      <c r="TBM50" s="85"/>
      <c r="TBN50" s="85"/>
      <c r="TBO50" s="85"/>
      <c r="TBP50" s="85"/>
      <c r="TBQ50" s="85"/>
      <c r="TBR50" s="85"/>
      <c r="TBS50" s="85"/>
      <c r="TBT50" s="85"/>
      <c r="TBU50" s="85"/>
      <c r="TBV50" s="85"/>
      <c r="TBW50" s="85"/>
      <c r="TBX50" s="85"/>
      <c r="TBY50" s="85"/>
      <c r="TBZ50" s="85"/>
      <c r="TCA50" s="85"/>
      <c r="TCB50" s="85"/>
      <c r="TCC50" s="85"/>
      <c r="TCD50" s="85"/>
      <c r="TCE50" s="85"/>
      <c r="TCF50" s="85"/>
      <c r="TCG50" s="85"/>
      <c r="TCH50" s="85"/>
      <c r="TCI50" s="85"/>
      <c r="TCJ50" s="85"/>
      <c r="TCK50" s="85"/>
      <c r="TCL50" s="85"/>
      <c r="TCM50" s="85"/>
      <c r="TCN50" s="85"/>
      <c r="TCO50" s="85"/>
      <c r="TCP50" s="85"/>
      <c r="TCQ50" s="85"/>
      <c r="TCR50" s="85"/>
      <c r="TCS50" s="85"/>
      <c r="TCT50" s="85"/>
      <c r="TCU50" s="85"/>
      <c r="TCV50" s="85"/>
      <c r="TCW50" s="85"/>
      <c r="TCX50" s="85"/>
      <c r="TCY50" s="85"/>
      <c r="TCZ50" s="85"/>
      <c r="TDA50" s="85"/>
      <c r="TDB50" s="85"/>
      <c r="TDC50" s="85"/>
      <c r="TDD50" s="85"/>
      <c r="TDE50" s="85"/>
      <c r="TDF50" s="85"/>
      <c r="TDG50" s="85"/>
      <c r="TDH50" s="85"/>
      <c r="TDI50" s="85"/>
      <c r="TDJ50" s="85"/>
      <c r="TDK50" s="85"/>
      <c r="TDL50" s="85"/>
      <c r="TDM50" s="85"/>
      <c r="TDN50" s="85"/>
      <c r="TDO50" s="85"/>
      <c r="TDP50" s="85"/>
      <c r="TDQ50" s="85"/>
      <c r="TDR50" s="85"/>
      <c r="TDS50" s="85"/>
      <c r="TDT50" s="85"/>
      <c r="TDU50" s="85"/>
      <c r="TDV50" s="85"/>
      <c r="TDW50" s="85"/>
      <c r="TDX50" s="85"/>
      <c r="TDY50" s="85"/>
      <c r="TDZ50" s="85"/>
      <c r="TEA50" s="85"/>
      <c r="TEB50" s="85"/>
      <c r="TEC50" s="85"/>
      <c r="TED50" s="85"/>
      <c r="TEE50" s="85"/>
      <c r="TEF50" s="85"/>
      <c r="TEG50" s="85"/>
      <c r="TEH50" s="85"/>
      <c r="TEI50" s="85"/>
      <c r="TEJ50" s="85"/>
      <c r="TEK50" s="85"/>
      <c r="TEL50" s="85"/>
      <c r="TEM50" s="85"/>
      <c r="TEN50" s="85"/>
      <c r="TEO50" s="85"/>
      <c r="TEP50" s="85"/>
      <c r="TEQ50" s="85"/>
      <c r="TER50" s="85"/>
      <c r="TES50" s="85"/>
      <c r="TET50" s="85"/>
      <c r="TEU50" s="85"/>
      <c r="TEV50" s="85"/>
      <c r="TEW50" s="85"/>
      <c r="TEX50" s="85"/>
      <c r="TEY50" s="85"/>
      <c r="TEZ50" s="85"/>
      <c r="TFA50" s="85"/>
      <c r="TFB50" s="85"/>
      <c r="TFC50" s="85"/>
      <c r="TFD50" s="85"/>
      <c r="TFE50" s="85"/>
      <c r="TFF50" s="85"/>
      <c r="TFG50" s="85"/>
      <c r="TFH50" s="85"/>
      <c r="TFI50" s="85"/>
      <c r="TFJ50" s="85"/>
      <c r="TFK50" s="85"/>
      <c r="TFL50" s="85"/>
      <c r="TFM50" s="85"/>
      <c r="TFN50" s="85"/>
      <c r="TFO50" s="85"/>
      <c r="TFP50" s="85"/>
      <c r="TFQ50" s="85"/>
      <c r="TFR50" s="85"/>
      <c r="TFS50" s="85"/>
      <c r="TFT50" s="85"/>
      <c r="TFU50" s="85"/>
      <c r="TFV50" s="85"/>
      <c r="TFW50" s="85"/>
      <c r="TFX50" s="85"/>
      <c r="TFY50" s="85"/>
      <c r="TFZ50" s="85"/>
      <c r="TGA50" s="85"/>
      <c r="TGB50" s="85"/>
      <c r="TGC50" s="85"/>
      <c r="TGD50" s="85"/>
      <c r="TGE50" s="85"/>
      <c r="TGF50" s="85"/>
      <c r="TGG50" s="85"/>
      <c r="TGH50" s="85"/>
      <c r="TGI50" s="85"/>
      <c r="TGJ50" s="85"/>
      <c r="TGK50" s="85"/>
      <c r="TGL50" s="85"/>
      <c r="TGM50" s="85"/>
      <c r="TGN50" s="85"/>
      <c r="TGO50" s="85"/>
      <c r="TGP50" s="85"/>
      <c r="TGQ50" s="85"/>
      <c r="TGR50" s="85"/>
      <c r="TGS50" s="85"/>
      <c r="TGT50" s="85"/>
      <c r="TGU50" s="85"/>
      <c r="TGV50" s="85"/>
      <c r="TGW50" s="85"/>
      <c r="TGX50" s="85"/>
      <c r="TGY50" s="85"/>
      <c r="TGZ50" s="85"/>
      <c r="THA50" s="85"/>
      <c r="THB50" s="85"/>
      <c r="THC50" s="85"/>
      <c r="THD50" s="85"/>
      <c r="THE50" s="85"/>
      <c r="THF50" s="85"/>
      <c r="THG50" s="85"/>
      <c r="THH50" s="85"/>
      <c r="THI50" s="85"/>
      <c r="THJ50" s="85"/>
      <c r="THK50" s="85"/>
      <c r="THL50" s="85"/>
      <c r="THM50" s="85"/>
      <c r="THN50" s="85"/>
      <c r="THO50" s="85"/>
      <c r="THP50" s="85"/>
      <c r="THQ50" s="85"/>
      <c r="THR50" s="85"/>
      <c r="THS50" s="85"/>
      <c r="THT50" s="85"/>
      <c r="THU50" s="85"/>
      <c r="THV50" s="85"/>
      <c r="THW50" s="85"/>
      <c r="THX50" s="85"/>
      <c r="THY50" s="85"/>
      <c r="THZ50" s="85"/>
      <c r="TIA50" s="85"/>
      <c r="TIB50" s="85"/>
      <c r="TIC50" s="85"/>
      <c r="TID50" s="85"/>
      <c r="TIE50" s="85"/>
      <c r="TIF50" s="85"/>
      <c r="TIG50" s="85"/>
      <c r="TIH50" s="85"/>
      <c r="TII50" s="85"/>
      <c r="TIJ50" s="85"/>
      <c r="TIK50" s="85"/>
      <c r="TIL50" s="85"/>
      <c r="TIM50" s="85"/>
      <c r="TIN50" s="85"/>
      <c r="TIO50" s="85"/>
      <c r="TIP50" s="85"/>
      <c r="TIQ50" s="85"/>
      <c r="TIR50" s="85"/>
      <c r="TIS50" s="85"/>
      <c r="TIT50" s="85"/>
      <c r="TIU50" s="85"/>
      <c r="TIV50" s="85"/>
      <c r="TIW50" s="85"/>
      <c r="TIX50" s="85"/>
      <c r="TIY50" s="85"/>
      <c r="TIZ50" s="85"/>
      <c r="TJA50" s="85"/>
      <c r="TJB50" s="85"/>
      <c r="TJC50" s="85"/>
      <c r="TJD50" s="85"/>
      <c r="TJE50" s="85"/>
      <c r="TJF50" s="85"/>
      <c r="TJG50" s="85"/>
      <c r="TJH50" s="85"/>
      <c r="TJI50" s="85"/>
      <c r="TJJ50" s="85"/>
      <c r="TJK50" s="85"/>
      <c r="TJL50" s="85"/>
      <c r="TJM50" s="85"/>
      <c r="TJN50" s="85"/>
      <c r="TJO50" s="85"/>
      <c r="TJP50" s="85"/>
      <c r="TJQ50" s="85"/>
      <c r="TJR50" s="85"/>
      <c r="TJS50" s="85"/>
      <c r="TJT50" s="85"/>
      <c r="TJU50" s="85"/>
      <c r="TJV50" s="85"/>
      <c r="TJW50" s="85"/>
      <c r="TJX50" s="85"/>
      <c r="TJY50" s="85"/>
      <c r="TJZ50" s="85"/>
      <c r="TKA50" s="85"/>
      <c r="TKB50" s="85"/>
      <c r="TKC50" s="85"/>
      <c r="TKD50" s="85"/>
      <c r="TKE50" s="85"/>
      <c r="TKF50" s="85"/>
      <c r="TKG50" s="85"/>
      <c r="TKH50" s="85"/>
      <c r="TKI50" s="85"/>
      <c r="TKJ50" s="85"/>
      <c r="TKK50" s="85"/>
      <c r="TKL50" s="85"/>
      <c r="TKM50" s="85"/>
      <c r="TKN50" s="85"/>
      <c r="TKO50" s="85"/>
      <c r="TKP50" s="85"/>
      <c r="TKQ50" s="85"/>
      <c r="TKR50" s="85"/>
      <c r="TKS50" s="85"/>
      <c r="TKT50" s="85"/>
      <c r="TKU50" s="85"/>
      <c r="TKV50" s="85"/>
      <c r="TKW50" s="85"/>
      <c r="TKX50" s="85"/>
      <c r="TKY50" s="85"/>
      <c r="TKZ50" s="85"/>
      <c r="TLA50" s="85"/>
      <c r="TLB50" s="85"/>
      <c r="TLC50" s="85"/>
      <c r="TLD50" s="85"/>
      <c r="TLE50" s="85"/>
      <c r="TLF50" s="85"/>
      <c r="TLG50" s="85"/>
      <c r="TLH50" s="85"/>
      <c r="TLI50" s="85"/>
      <c r="TLJ50" s="85"/>
      <c r="TLK50" s="85"/>
      <c r="TLL50" s="85"/>
      <c r="TLM50" s="85"/>
      <c r="TLN50" s="85"/>
      <c r="TLO50" s="85"/>
      <c r="TLP50" s="85"/>
      <c r="TLQ50" s="85"/>
      <c r="TLR50" s="85"/>
      <c r="TLS50" s="85"/>
      <c r="TLT50" s="85"/>
      <c r="TLU50" s="85"/>
      <c r="TLV50" s="85"/>
      <c r="TLW50" s="85"/>
      <c r="TLX50" s="85"/>
      <c r="TLY50" s="85"/>
      <c r="TLZ50" s="85"/>
      <c r="TMA50" s="85"/>
      <c r="TMB50" s="85"/>
      <c r="TMC50" s="85"/>
      <c r="TMD50" s="85"/>
      <c r="TME50" s="85"/>
      <c r="TMF50" s="85"/>
      <c r="TMG50" s="85"/>
      <c r="TMH50" s="85"/>
      <c r="TMI50" s="85"/>
      <c r="TMJ50" s="85"/>
      <c r="TMK50" s="85"/>
      <c r="TML50" s="85"/>
      <c r="TMM50" s="85"/>
      <c r="TMN50" s="85"/>
      <c r="TMO50" s="85"/>
      <c r="TMP50" s="85"/>
      <c r="TMQ50" s="85"/>
      <c r="TMR50" s="85"/>
      <c r="TMS50" s="85"/>
      <c r="TMT50" s="85"/>
      <c r="TMU50" s="85"/>
      <c r="TMV50" s="85"/>
      <c r="TMW50" s="85"/>
      <c r="TMX50" s="85"/>
      <c r="TMY50" s="85"/>
      <c r="TMZ50" s="85"/>
      <c r="TNA50" s="85"/>
      <c r="TNB50" s="85"/>
      <c r="TNC50" s="85"/>
      <c r="TND50" s="85"/>
      <c r="TNE50" s="85"/>
      <c r="TNF50" s="85"/>
      <c r="TNG50" s="85"/>
      <c r="TNH50" s="85"/>
      <c r="TNI50" s="85"/>
      <c r="TNJ50" s="85"/>
      <c r="TNK50" s="85"/>
      <c r="TNL50" s="85"/>
      <c r="TNM50" s="85"/>
      <c r="TNN50" s="85"/>
      <c r="TNO50" s="85"/>
      <c r="TNP50" s="85"/>
      <c r="TNQ50" s="85"/>
      <c r="TNR50" s="85"/>
      <c r="TNS50" s="85"/>
      <c r="TNT50" s="85"/>
      <c r="TNU50" s="85"/>
      <c r="TNV50" s="85"/>
      <c r="TNW50" s="85"/>
      <c r="TNX50" s="85"/>
      <c r="TNY50" s="85"/>
      <c r="TNZ50" s="85"/>
      <c r="TOA50" s="85"/>
      <c r="TOB50" s="85"/>
      <c r="TOC50" s="85"/>
      <c r="TOD50" s="85"/>
      <c r="TOE50" s="85"/>
      <c r="TOF50" s="85"/>
      <c r="TOG50" s="85"/>
      <c r="TOH50" s="85"/>
      <c r="TOI50" s="85"/>
      <c r="TOJ50" s="85"/>
      <c r="TOK50" s="85"/>
      <c r="TOL50" s="85"/>
      <c r="TOM50" s="85"/>
      <c r="TON50" s="85"/>
      <c r="TOO50" s="85"/>
      <c r="TOP50" s="85"/>
      <c r="TOQ50" s="85"/>
      <c r="TOR50" s="85"/>
      <c r="TOS50" s="85"/>
      <c r="TOT50" s="85"/>
      <c r="TOU50" s="85"/>
      <c r="TOV50" s="85"/>
      <c r="TOW50" s="85"/>
      <c r="TOX50" s="85"/>
      <c r="TOY50" s="85"/>
      <c r="TOZ50" s="85"/>
      <c r="TPA50" s="85"/>
      <c r="TPB50" s="85"/>
      <c r="TPC50" s="85"/>
      <c r="TPD50" s="85"/>
      <c r="TPE50" s="85"/>
      <c r="TPF50" s="85"/>
      <c r="TPG50" s="85"/>
      <c r="TPH50" s="85"/>
      <c r="TPI50" s="85"/>
      <c r="TPJ50" s="85"/>
      <c r="TPK50" s="85"/>
      <c r="TPL50" s="85"/>
      <c r="TPM50" s="85"/>
      <c r="TPN50" s="85"/>
      <c r="TPO50" s="85"/>
      <c r="TPP50" s="85"/>
      <c r="TPQ50" s="85"/>
      <c r="TPR50" s="85"/>
      <c r="TPS50" s="85"/>
      <c r="TPT50" s="85"/>
      <c r="TPU50" s="85"/>
      <c r="TPV50" s="85"/>
      <c r="TPW50" s="85"/>
      <c r="TPX50" s="85"/>
      <c r="TPY50" s="85"/>
      <c r="TPZ50" s="85"/>
      <c r="TQA50" s="85"/>
      <c r="TQB50" s="85"/>
      <c r="TQC50" s="85"/>
      <c r="TQD50" s="85"/>
      <c r="TQE50" s="85"/>
      <c r="TQF50" s="85"/>
      <c r="TQG50" s="85"/>
      <c r="TQH50" s="85"/>
      <c r="TQI50" s="85"/>
      <c r="TQJ50" s="85"/>
      <c r="TQK50" s="85"/>
      <c r="TQL50" s="85"/>
      <c r="TQM50" s="85"/>
      <c r="TQN50" s="85"/>
      <c r="TQO50" s="85"/>
      <c r="TQP50" s="85"/>
      <c r="TQQ50" s="85"/>
      <c r="TQR50" s="85"/>
      <c r="TQS50" s="85"/>
      <c r="TQT50" s="85"/>
      <c r="TQU50" s="85"/>
      <c r="TQV50" s="85"/>
      <c r="TQW50" s="85"/>
      <c r="TQX50" s="85"/>
      <c r="TQY50" s="85"/>
      <c r="TQZ50" s="85"/>
      <c r="TRA50" s="85"/>
      <c r="TRB50" s="85"/>
      <c r="TRC50" s="85"/>
      <c r="TRD50" s="85"/>
      <c r="TRE50" s="85"/>
      <c r="TRF50" s="85"/>
      <c r="TRG50" s="85"/>
      <c r="TRH50" s="85"/>
      <c r="TRI50" s="85"/>
      <c r="TRJ50" s="85"/>
      <c r="TRK50" s="85"/>
      <c r="TRL50" s="85"/>
      <c r="TRM50" s="85"/>
      <c r="TRN50" s="85"/>
      <c r="TRO50" s="85"/>
      <c r="TRP50" s="85"/>
      <c r="TRQ50" s="85"/>
      <c r="TRR50" s="85"/>
      <c r="TRS50" s="85"/>
      <c r="TRT50" s="85"/>
      <c r="TRU50" s="85"/>
      <c r="TRV50" s="85"/>
      <c r="TRW50" s="85"/>
      <c r="TRX50" s="85"/>
      <c r="TRY50" s="85"/>
      <c r="TRZ50" s="85"/>
      <c r="TSA50" s="85"/>
      <c r="TSB50" s="85"/>
      <c r="TSC50" s="85"/>
      <c r="TSD50" s="85"/>
      <c r="TSE50" s="85"/>
      <c r="TSF50" s="85"/>
      <c r="TSG50" s="85"/>
      <c r="TSH50" s="85"/>
      <c r="TSI50" s="85"/>
      <c r="TSJ50" s="85"/>
      <c r="TSK50" s="85"/>
      <c r="TSL50" s="85"/>
      <c r="TSM50" s="85"/>
      <c r="TSN50" s="85"/>
      <c r="TSO50" s="85"/>
      <c r="TSP50" s="85"/>
      <c r="TSQ50" s="85"/>
      <c r="TSR50" s="85"/>
      <c r="TSS50" s="85"/>
      <c r="TST50" s="85"/>
      <c r="TSU50" s="85"/>
      <c r="TSV50" s="85"/>
      <c r="TSW50" s="85"/>
      <c r="TSX50" s="85"/>
      <c r="TSY50" s="85"/>
      <c r="TSZ50" s="85"/>
      <c r="TTA50" s="85"/>
      <c r="TTB50" s="85"/>
      <c r="TTC50" s="85"/>
      <c r="TTD50" s="85"/>
      <c r="TTE50" s="85"/>
      <c r="TTF50" s="85"/>
      <c r="TTG50" s="85"/>
      <c r="TTH50" s="85"/>
      <c r="TTI50" s="85"/>
      <c r="TTJ50" s="85"/>
      <c r="TTK50" s="85"/>
      <c r="TTL50" s="85"/>
      <c r="TTM50" s="85"/>
      <c r="TTN50" s="85"/>
      <c r="TTO50" s="85"/>
      <c r="TTP50" s="85"/>
      <c r="TTQ50" s="85"/>
      <c r="TTR50" s="85"/>
      <c r="TTS50" s="85"/>
      <c r="TTT50" s="85"/>
      <c r="TTU50" s="85"/>
      <c r="TTV50" s="85"/>
      <c r="TTW50" s="85"/>
      <c r="TTX50" s="85"/>
      <c r="TTY50" s="85"/>
      <c r="TTZ50" s="85"/>
      <c r="TUA50" s="85"/>
      <c r="TUB50" s="85"/>
      <c r="TUC50" s="85"/>
      <c r="TUD50" s="85"/>
      <c r="TUE50" s="85"/>
      <c r="TUF50" s="85"/>
      <c r="TUG50" s="85"/>
      <c r="TUH50" s="85"/>
      <c r="TUI50" s="85"/>
      <c r="TUJ50" s="85"/>
      <c r="TUK50" s="85"/>
      <c r="TUL50" s="85"/>
      <c r="TUM50" s="85"/>
      <c r="TUN50" s="85"/>
      <c r="TUO50" s="85"/>
      <c r="TUP50" s="85"/>
      <c r="TUQ50" s="85"/>
      <c r="TUR50" s="85"/>
      <c r="TUS50" s="85"/>
      <c r="TUT50" s="85"/>
      <c r="TUU50" s="85"/>
      <c r="TUV50" s="85"/>
      <c r="TUW50" s="85"/>
      <c r="TUX50" s="85"/>
      <c r="TUY50" s="85"/>
      <c r="TUZ50" s="85"/>
      <c r="TVA50" s="85"/>
      <c r="TVB50" s="85"/>
      <c r="TVC50" s="85"/>
      <c r="TVD50" s="85"/>
      <c r="TVE50" s="85"/>
      <c r="TVF50" s="85"/>
      <c r="TVG50" s="85"/>
      <c r="TVH50" s="85"/>
      <c r="TVI50" s="85"/>
      <c r="TVJ50" s="85"/>
      <c r="TVK50" s="85"/>
      <c r="TVL50" s="85"/>
      <c r="TVM50" s="85"/>
      <c r="TVN50" s="85"/>
      <c r="TVO50" s="85"/>
      <c r="TVP50" s="85"/>
      <c r="TVQ50" s="85"/>
      <c r="TVR50" s="85"/>
      <c r="TVS50" s="85"/>
      <c r="TVT50" s="85"/>
      <c r="TVU50" s="85"/>
      <c r="TVV50" s="85"/>
      <c r="TVW50" s="85"/>
      <c r="TVX50" s="85"/>
      <c r="TVY50" s="85"/>
      <c r="TVZ50" s="85"/>
      <c r="TWA50" s="85"/>
      <c r="TWB50" s="85"/>
      <c r="TWC50" s="85"/>
      <c r="TWD50" s="85"/>
      <c r="TWE50" s="85"/>
      <c r="TWF50" s="85"/>
      <c r="TWG50" s="85"/>
      <c r="TWH50" s="85"/>
      <c r="TWI50" s="85"/>
      <c r="TWJ50" s="85"/>
      <c r="TWK50" s="85"/>
      <c r="TWL50" s="85"/>
      <c r="TWM50" s="85"/>
      <c r="TWN50" s="85"/>
      <c r="TWO50" s="85"/>
      <c r="TWP50" s="85"/>
      <c r="TWQ50" s="85"/>
      <c r="TWR50" s="85"/>
      <c r="TWS50" s="85"/>
      <c r="TWT50" s="85"/>
      <c r="TWU50" s="85"/>
      <c r="TWV50" s="85"/>
      <c r="TWW50" s="85"/>
      <c r="TWX50" s="85"/>
      <c r="TWY50" s="85"/>
      <c r="TWZ50" s="85"/>
      <c r="TXA50" s="85"/>
      <c r="TXB50" s="85"/>
      <c r="TXC50" s="85"/>
      <c r="TXD50" s="85"/>
      <c r="TXE50" s="85"/>
      <c r="TXF50" s="85"/>
      <c r="TXG50" s="85"/>
      <c r="TXH50" s="85"/>
      <c r="TXI50" s="85"/>
      <c r="TXJ50" s="85"/>
      <c r="TXK50" s="85"/>
      <c r="TXL50" s="85"/>
      <c r="TXM50" s="85"/>
      <c r="TXN50" s="85"/>
      <c r="TXO50" s="85"/>
      <c r="TXP50" s="85"/>
      <c r="TXQ50" s="85"/>
      <c r="TXR50" s="85"/>
      <c r="TXS50" s="85"/>
      <c r="TXT50" s="85"/>
      <c r="TXU50" s="85"/>
      <c r="TXV50" s="85"/>
      <c r="TXW50" s="85"/>
      <c r="TXX50" s="85"/>
      <c r="TXY50" s="85"/>
      <c r="TXZ50" s="85"/>
      <c r="TYA50" s="85"/>
      <c r="TYB50" s="85"/>
      <c r="TYC50" s="85"/>
      <c r="TYD50" s="85"/>
      <c r="TYE50" s="85"/>
      <c r="TYF50" s="85"/>
      <c r="TYG50" s="85"/>
      <c r="TYH50" s="85"/>
      <c r="TYI50" s="85"/>
      <c r="TYJ50" s="85"/>
      <c r="TYK50" s="85"/>
      <c r="TYL50" s="85"/>
      <c r="TYM50" s="85"/>
      <c r="TYN50" s="85"/>
      <c r="TYO50" s="85"/>
      <c r="TYP50" s="85"/>
      <c r="TYQ50" s="85"/>
      <c r="TYR50" s="85"/>
      <c r="TYS50" s="85"/>
      <c r="TYT50" s="85"/>
      <c r="TYU50" s="85"/>
      <c r="TYV50" s="85"/>
      <c r="TYW50" s="85"/>
      <c r="TYX50" s="85"/>
      <c r="TYY50" s="85"/>
      <c r="TYZ50" s="85"/>
      <c r="TZA50" s="85"/>
      <c r="TZB50" s="85"/>
      <c r="TZC50" s="85"/>
      <c r="TZD50" s="85"/>
      <c r="TZE50" s="85"/>
      <c r="TZF50" s="85"/>
      <c r="TZG50" s="85"/>
      <c r="TZH50" s="85"/>
      <c r="TZI50" s="85"/>
      <c r="TZJ50" s="85"/>
      <c r="TZK50" s="85"/>
      <c r="TZL50" s="85"/>
      <c r="TZM50" s="85"/>
      <c r="TZN50" s="85"/>
      <c r="TZO50" s="85"/>
      <c r="TZP50" s="85"/>
      <c r="TZQ50" s="85"/>
      <c r="TZR50" s="85"/>
      <c r="TZS50" s="85"/>
      <c r="TZT50" s="85"/>
      <c r="TZU50" s="85"/>
      <c r="TZV50" s="85"/>
      <c r="TZW50" s="85"/>
      <c r="TZX50" s="85"/>
      <c r="TZY50" s="85"/>
      <c r="TZZ50" s="85"/>
      <c r="UAA50" s="85"/>
      <c r="UAB50" s="85"/>
      <c r="UAC50" s="85"/>
      <c r="UAD50" s="85"/>
      <c r="UAE50" s="85"/>
      <c r="UAF50" s="85"/>
      <c r="UAG50" s="85"/>
      <c r="UAH50" s="85"/>
      <c r="UAI50" s="85"/>
      <c r="UAJ50" s="85"/>
      <c r="UAK50" s="85"/>
      <c r="UAL50" s="85"/>
      <c r="UAM50" s="85"/>
      <c r="UAN50" s="85"/>
      <c r="UAO50" s="85"/>
      <c r="UAP50" s="85"/>
      <c r="UAQ50" s="85"/>
      <c r="UAR50" s="85"/>
      <c r="UAS50" s="85"/>
      <c r="UAT50" s="85"/>
      <c r="UAU50" s="85"/>
      <c r="UAV50" s="85"/>
      <c r="UAW50" s="85"/>
      <c r="UAX50" s="85"/>
      <c r="UAY50" s="85"/>
      <c r="UAZ50" s="85"/>
      <c r="UBA50" s="85"/>
      <c r="UBB50" s="85"/>
      <c r="UBC50" s="85"/>
      <c r="UBD50" s="85"/>
      <c r="UBE50" s="85"/>
      <c r="UBF50" s="85"/>
      <c r="UBG50" s="85"/>
      <c r="UBH50" s="85"/>
      <c r="UBI50" s="85"/>
      <c r="UBJ50" s="85"/>
      <c r="UBK50" s="85"/>
      <c r="UBL50" s="85"/>
      <c r="UBM50" s="85"/>
      <c r="UBN50" s="85"/>
      <c r="UBO50" s="85"/>
      <c r="UBP50" s="85"/>
      <c r="UBQ50" s="85"/>
      <c r="UBR50" s="85"/>
      <c r="UBS50" s="85"/>
      <c r="UBT50" s="85"/>
      <c r="UBU50" s="85"/>
      <c r="UBV50" s="85"/>
      <c r="UBW50" s="85"/>
      <c r="UBX50" s="85"/>
      <c r="UBY50" s="85"/>
      <c r="UBZ50" s="85"/>
      <c r="UCA50" s="85"/>
      <c r="UCB50" s="85"/>
      <c r="UCC50" s="85"/>
      <c r="UCD50" s="85"/>
      <c r="UCE50" s="85"/>
      <c r="UCF50" s="85"/>
      <c r="UCG50" s="85"/>
      <c r="UCH50" s="85"/>
      <c r="UCI50" s="85"/>
      <c r="UCJ50" s="85"/>
      <c r="UCK50" s="85"/>
      <c r="UCL50" s="85"/>
      <c r="UCM50" s="85"/>
      <c r="UCN50" s="85"/>
      <c r="UCO50" s="85"/>
      <c r="UCP50" s="85"/>
      <c r="UCQ50" s="85"/>
      <c r="UCR50" s="85"/>
      <c r="UCS50" s="85"/>
      <c r="UCT50" s="85"/>
      <c r="UCU50" s="85"/>
      <c r="UCV50" s="85"/>
      <c r="UCW50" s="85"/>
      <c r="UCX50" s="85"/>
      <c r="UCY50" s="85"/>
      <c r="UCZ50" s="85"/>
      <c r="UDA50" s="85"/>
      <c r="UDB50" s="85"/>
      <c r="UDC50" s="85"/>
      <c r="UDD50" s="85"/>
      <c r="UDE50" s="85"/>
      <c r="UDF50" s="85"/>
      <c r="UDG50" s="85"/>
      <c r="UDH50" s="85"/>
      <c r="UDI50" s="85"/>
      <c r="UDJ50" s="85"/>
      <c r="UDK50" s="85"/>
      <c r="UDL50" s="85"/>
      <c r="UDM50" s="85"/>
      <c r="UDN50" s="85"/>
      <c r="UDO50" s="85"/>
      <c r="UDP50" s="85"/>
      <c r="UDQ50" s="85"/>
      <c r="UDR50" s="85"/>
      <c r="UDS50" s="85"/>
      <c r="UDT50" s="85"/>
      <c r="UDU50" s="85"/>
      <c r="UDV50" s="85"/>
      <c r="UDW50" s="85"/>
      <c r="UDX50" s="85"/>
      <c r="UDY50" s="85"/>
      <c r="UDZ50" s="85"/>
      <c r="UEA50" s="85"/>
      <c r="UEB50" s="85"/>
      <c r="UEC50" s="85"/>
      <c r="UED50" s="85"/>
      <c r="UEE50" s="85"/>
      <c r="UEF50" s="85"/>
      <c r="UEG50" s="85"/>
      <c r="UEH50" s="85"/>
      <c r="UEI50" s="85"/>
      <c r="UEJ50" s="85"/>
      <c r="UEK50" s="85"/>
      <c r="UEL50" s="85"/>
      <c r="UEM50" s="85"/>
      <c r="UEN50" s="85"/>
      <c r="UEO50" s="85"/>
      <c r="UEP50" s="85"/>
      <c r="UEQ50" s="85"/>
      <c r="UER50" s="85"/>
      <c r="UES50" s="85"/>
      <c r="UET50" s="85"/>
      <c r="UEU50" s="85"/>
      <c r="UEV50" s="85"/>
      <c r="UEW50" s="85"/>
      <c r="UEX50" s="85"/>
      <c r="UEY50" s="85"/>
      <c r="UEZ50" s="85"/>
      <c r="UFA50" s="85"/>
      <c r="UFB50" s="85"/>
      <c r="UFC50" s="85"/>
      <c r="UFD50" s="85"/>
      <c r="UFE50" s="85"/>
      <c r="UFF50" s="85"/>
      <c r="UFG50" s="85"/>
      <c r="UFH50" s="85"/>
      <c r="UFI50" s="85"/>
      <c r="UFJ50" s="85"/>
      <c r="UFK50" s="85"/>
      <c r="UFL50" s="85"/>
      <c r="UFM50" s="85"/>
      <c r="UFN50" s="85"/>
      <c r="UFO50" s="85"/>
      <c r="UFP50" s="85"/>
      <c r="UFQ50" s="85"/>
      <c r="UFR50" s="85"/>
      <c r="UFS50" s="85"/>
      <c r="UFT50" s="85"/>
      <c r="UFU50" s="85"/>
      <c r="UFV50" s="85"/>
      <c r="UFW50" s="85"/>
      <c r="UFX50" s="85"/>
      <c r="UFY50" s="85"/>
      <c r="UFZ50" s="85"/>
      <c r="UGA50" s="85"/>
      <c r="UGB50" s="85"/>
      <c r="UGC50" s="85"/>
      <c r="UGD50" s="85"/>
      <c r="UGE50" s="85"/>
      <c r="UGF50" s="85"/>
      <c r="UGG50" s="85"/>
      <c r="UGH50" s="85"/>
      <c r="UGI50" s="85"/>
      <c r="UGJ50" s="85"/>
      <c r="UGK50" s="85"/>
      <c r="UGL50" s="85"/>
      <c r="UGM50" s="85"/>
      <c r="UGN50" s="85"/>
      <c r="UGO50" s="85"/>
      <c r="UGP50" s="85"/>
      <c r="UGQ50" s="85"/>
      <c r="UGR50" s="85"/>
      <c r="UGS50" s="85"/>
      <c r="UGT50" s="85"/>
      <c r="UGU50" s="85"/>
      <c r="UGV50" s="85"/>
      <c r="UGW50" s="85"/>
      <c r="UGX50" s="85"/>
      <c r="UGY50" s="85"/>
      <c r="UGZ50" s="85"/>
      <c r="UHA50" s="85"/>
      <c r="UHB50" s="85"/>
      <c r="UHC50" s="85"/>
      <c r="UHD50" s="85"/>
      <c r="UHE50" s="85"/>
      <c r="UHF50" s="85"/>
      <c r="UHG50" s="85"/>
      <c r="UHH50" s="85"/>
      <c r="UHI50" s="85"/>
      <c r="UHJ50" s="85"/>
      <c r="UHK50" s="85"/>
      <c r="UHL50" s="85"/>
      <c r="UHM50" s="85"/>
      <c r="UHN50" s="85"/>
      <c r="UHO50" s="85"/>
      <c r="UHP50" s="85"/>
      <c r="UHQ50" s="85"/>
      <c r="UHR50" s="85"/>
      <c r="UHS50" s="85"/>
      <c r="UHT50" s="85"/>
      <c r="UHU50" s="85"/>
      <c r="UHV50" s="85"/>
      <c r="UHW50" s="85"/>
      <c r="UHX50" s="85"/>
      <c r="UHY50" s="85"/>
      <c r="UHZ50" s="85"/>
      <c r="UIA50" s="85"/>
      <c r="UIB50" s="85"/>
      <c r="UIC50" s="85"/>
      <c r="UID50" s="85"/>
      <c r="UIE50" s="85"/>
      <c r="UIF50" s="85"/>
      <c r="UIG50" s="85"/>
      <c r="UIH50" s="85"/>
      <c r="UII50" s="85"/>
      <c r="UIJ50" s="85"/>
      <c r="UIK50" s="85"/>
      <c r="UIL50" s="85"/>
      <c r="UIM50" s="85"/>
      <c r="UIN50" s="85"/>
      <c r="UIO50" s="85"/>
      <c r="UIP50" s="85"/>
      <c r="UIQ50" s="85"/>
      <c r="UIR50" s="85"/>
      <c r="UIS50" s="85"/>
      <c r="UIT50" s="85"/>
      <c r="UIU50" s="85"/>
      <c r="UIV50" s="85"/>
      <c r="UIW50" s="85"/>
      <c r="UIX50" s="85"/>
      <c r="UIY50" s="85"/>
      <c r="UIZ50" s="85"/>
      <c r="UJA50" s="85"/>
      <c r="UJB50" s="85"/>
      <c r="UJC50" s="85"/>
      <c r="UJD50" s="85"/>
      <c r="UJE50" s="85"/>
      <c r="UJF50" s="85"/>
      <c r="UJG50" s="85"/>
      <c r="UJH50" s="85"/>
      <c r="UJI50" s="85"/>
      <c r="UJJ50" s="85"/>
      <c r="UJK50" s="85"/>
      <c r="UJL50" s="85"/>
      <c r="UJM50" s="85"/>
      <c r="UJN50" s="85"/>
      <c r="UJO50" s="85"/>
      <c r="UJP50" s="85"/>
      <c r="UJQ50" s="85"/>
      <c r="UJR50" s="85"/>
      <c r="UJS50" s="85"/>
      <c r="UJT50" s="85"/>
      <c r="UJU50" s="85"/>
      <c r="UJV50" s="85"/>
      <c r="UJW50" s="85"/>
      <c r="UJX50" s="85"/>
      <c r="UJY50" s="85"/>
      <c r="UJZ50" s="85"/>
      <c r="UKA50" s="85"/>
      <c r="UKB50" s="85"/>
      <c r="UKC50" s="85"/>
      <c r="UKD50" s="85"/>
      <c r="UKE50" s="85"/>
      <c r="UKF50" s="85"/>
      <c r="UKG50" s="85"/>
      <c r="UKH50" s="85"/>
      <c r="UKI50" s="85"/>
      <c r="UKJ50" s="85"/>
      <c r="UKK50" s="85"/>
      <c r="UKL50" s="85"/>
      <c r="UKM50" s="85"/>
      <c r="UKN50" s="85"/>
      <c r="UKO50" s="85"/>
      <c r="UKP50" s="85"/>
      <c r="UKQ50" s="85"/>
      <c r="UKR50" s="85"/>
      <c r="UKS50" s="85"/>
      <c r="UKT50" s="85"/>
      <c r="UKU50" s="85"/>
      <c r="UKV50" s="85"/>
      <c r="UKW50" s="85"/>
      <c r="UKX50" s="85"/>
      <c r="UKY50" s="85"/>
      <c r="UKZ50" s="85"/>
      <c r="ULA50" s="85"/>
      <c r="ULB50" s="85"/>
      <c r="ULC50" s="85"/>
      <c r="ULD50" s="85"/>
      <c r="ULE50" s="85"/>
      <c r="ULF50" s="85"/>
      <c r="ULG50" s="85"/>
      <c r="ULH50" s="85"/>
      <c r="ULI50" s="85"/>
      <c r="ULJ50" s="85"/>
      <c r="ULK50" s="85"/>
      <c r="ULL50" s="85"/>
      <c r="ULM50" s="85"/>
      <c r="ULN50" s="85"/>
      <c r="ULO50" s="85"/>
      <c r="ULP50" s="85"/>
      <c r="ULQ50" s="85"/>
      <c r="ULR50" s="85"/>
      <c r="ULS50" s="85"/>
      <c r="ULT50" s="85"/>
      <c r="ULU50" s="85"/>
      <c r="ULV50" s="85"/>
      <c r="ULW50" s="85"/>
      <c r="ULX50" s="85"/>
      <c r="ULY50" s="85"/>
      <c r="ULZ50" s="85"/>
      <c r="UMA50" s="85"/>
      <c r="UMB50" s="85"/>
      <c r="UMC50" s="85"/>
      <c r="UMD50" s="85"/>
      <c r="UME50" s="85"/>
      <c r="UMF50" s="85"/>
      <c r="UMG50" s="85"/>
      <c r="UMH50" s="85"/>
      <c r="UMI50" s="85"/>
      <c r="UMJ50" s="85"/>
      <c r="UMK50" s="85"/>
      <c r="UML50" s="85"/>
      <c r="UMM50" s="85"/>
      <c r="UMN50" s="85"/>
      <c r="UMO50" s="85"/>
      <c r="UMP50" s="85"/>
      <c r="UMQ50" s="85"/>
      <c r="UMR50" s="85"/>
      <c r="UMS50" s="85"/>
      <c r="UMT50" s="85"/>
      <c r="UMU50" s="85"/>
      <c r="UMV50" s="85"/>
      <c r="UMW50" s="85"/>
      <c r="UMX50" s="85"/>
      <c r="UMY50" s="85"/>
      <c r="UMZ50" s="85"/>
      <c r="UNA50" s="85"/>
      <c r="UNB50" s="85"/>
      <c r="UNC50" s="85"/>
      <c r="UND50" s="85"/>
      <c r="UNE50" s="85"/>
      <c r="UNF50" s="85"/>
      <c r="UNG50" s="85"/>
      <c r="UNH50" s="85"/>
      <c r="UNI50" s="85"/>
      <c r="UNJ50" s="85"/>
      <c r="UNK50" s="85"/>
      <c r="UNL50" s="85"/>
      <c r="UNM50" s="85"/>
      <c r="UNN50" s="85"/>
      <c r="UNO50" s="85"/>
      <c r="UNP50" s="85"/>
      <c r="UNQ50" s="85"/>
      <c r="UNR50" s="85"/>
      <c r="UNS50" s="85"/>
      <c r="UNT50" s="85"/>
      <c r="UNU50" s="85"/>
      <c r="UNV50" s="85"/>
      <c r="UNW50" s="85"/>
      <c r="UNX50" s="85"/>
      <c r="UNY50" s="85"/>
      <c r="UNZ50" s="85"/>
      <c r="UOA50" s="85"/>
      <c r="UOB50" s="85"/>
      <c r="UOC50" s="85"/>
      <c r="UOD50" s="85"/>
      <c r="UOE50" s="85"/>
      <c r="UOF50" s="85"/>
      <c r="UOG50" s="85"/>
      <c r="UOH50" s="85"/>
      <c r="UOI50" s="85"/>
      <c r="UOJ50" s="85"/>
      <c r="UOK50" s="85"/>
      <c r="UOL50" s="85"/>
      <c r="UOM50" s="85"/>
      <c r="UON50" s="85"/>
      <c r="UOO50" s="85"/>
      <c r="UOP50" s="85"/>
      <c r="UOQ50" s="85"/>
      <c r="UOR50" s="85"/>
      <c r="UOS50" s="85"/>
      <c r="UOT50" s="85"/>
      <c r="UOU50" s="85"/>
      <c r="UOV50" s="85"/>
      <c r="UOW50" s="85"/>
      <c r="UOX50" s="85"/>
      <c r="UOY50" s="85"/>
      <c r="UOZ50" s="85"/>
      <c r="UPA50" s="85"/>
      <c r="UPB50" s="85"/>
      <c r="UPC50" s="85"/>
      <c r="UPD50" s="85"/>
      <c r="UPE50" s="85"/>
      <c r="UPF50" s="85"/>
      <c r="UPG50" s="85"/>
      <c r="UPH50" s="85"/>
      <c r="UPI50" s="85"/>
      <c r="UPJ50" s="85"/>
      <c r="UPK50" s="85"/>
      <c r="UPL50" s="85"/>
      <c r="UPM50" s="85"/>
      <c r="UPN50" s="85"/>
      <c r="UPO50" s="85"/>
      <c r="UPP50" s="85"/>
      <c r="UPQ50" s="85"/>
      <c r="UPR50" s="85"/>
      <c r="UPS50" s="85"/>
      <c r="UPT50" s="85"/>
      <c r="UPU50" s="85"/>
      <c r="UPV50" s="85"/>
      <c r="UPW50" s="85"/>
      <c r="UPX50" s="85"/>
      <c r="UPY50" s="85"/>
      <c r="UPZ50" s="85"/>
      <c r="UQA50" s="85"/>
      <c r="UQB50" s="85"/>
      <c r="UQC50" s="85"/>
      <c r="UQD50" s="85"/>
      <c r="UQE50" s="85"/>
      <c r="UQF50" s="85"/>
      <c r="UQG50" s="85"/>
      <c r="UQH50" s="85"/>
      <c r="UQI50" s="85"/>
      <c r="UQJ50" s="85"/>
      <c r="UQK50" s="85"/>
      <c r="UQL50" s="85"/>
      <c r="UQM50" s="85"/>
      <c r="UQN50" s="85"/>
      <c r="UQO50" s="85"/>
      <c r="UQP50" s="85"/>
      <c r="UQQ50" s="85"/>
      <c r="UQR50" s="85"/>
      <c r="UQS50" s="85"/>
      <c r="UQT50" s="85"/>
      <c r="UQU50" s="85"/>
      <c r="UQV50" s="85"/>
      <c r="UQW50" s="85"/>
      <c r="UQX50" s="85"/>
      <c r="UQY50" s="85"/>
      <c r="UQZ50" s="85"/>
      <c r="URA50" s="85"/>
      <c r="URB50" s="85"/>
      <c r="URC50" s="85"/>
      <c r="URD50" s="85"/>
      <c r="URE50" s="85"/>
      <c r="URF50" s="85"/>
      <c r="URG50" s="85"/>
      <c r="URH50" s="85"/>
      <c r="URI50" s="85"/>
      <c r="URJ50" s="85"/>
      <c r="URK50" s="85"/>
      <c r="URL50" s="85"/>
      <c r="URM50" s="85"/>
      <c r="URN50" s="85"/>
      <c r="URO50" s="85"/>
      <c r="URP50" s="85"/>
      <c r="URQ50" s="85"/>
      <c r="URR50" s="85"/>
      <c r="URS50" s="85"/>
      <c r="URT50" s="85"/>
      <c r="URU50" s="85"/>
      <c r="URV50" s="85"/>
      <c r="URW50" s="85"/>
      <c r="URX50" s="85"/>
      <c r="URY50" s="85"/>
      <c r="URZ50" s="85"/>
      <c r="USA50" s="85"/>
      <c r="USB50" s="85"/>
      <c r="USC50" s="85"/>
      <c r="USD50" s="85"/>
      <c r="USE50" s="85"/>
      <c r="USF50" s="85"/>
      <c r="USG50" s="85"/>
      <c r="USH50" s="85"/>
      <c r="USI50" s="85"/>
      <c r="USJ50" s="85"/>
      <c r="USK50" s="85"/>
      <c r="USL50" s="85"/>
      <c r="USM50" s="85"/>
      <c r="USN50" s="85"/>
      <c r="USO50" s="85"/>
      <c r="USP50" s="85"/>
      <c r="USQ50" s="85"/>
      <c r="USR50" s="85"/>
      <c r="USS50" s="85"/>
      <c r="UST50" s="85"/>
      <c r="USU50" s="85"/>
      <c r="USV50" s="85"/>
      <c r="USW50" s="85"/>
      <c r="USX50" s="85"/>
      <c r="USY50" s="85"/>
      <c r="USZ50" s="85"/>
      <c r="UTA50" s="85"/>
      <c r="UTB50" s="85"/>
      <c r="UTC50" s="85"/>
      <c r="UTD50" s="85"/>
      <c r="UTE50" s="85"/>
      <c r="UTF50" s="85"/>
      <c r="UTG50" s="85"/>
      <c r="UTH50" s="85"/>
      <c r="UTI50" s="85"/>
      <c r="UTJ50" s="85"/>
      <c r="UTK50" s="85"/>
      <c r="UTL50" s="85"/>
      <c r="UTM50" s="85"/>
      <c r="UTN50" s="85"/>
      <c r="UTO50" s="85"/>
      <c r="UTP50" s="85"/>
      <c r="UTQ50" s="85"/>
      <c r="UTR50" s="85"/>
      <c r="UTS50" s="85"/>
      <c r="UTT50" s="85"/>
      <c r="UTU50" s="85"/>
      <c r="UTV50" s="85"/>
      <c r="UTW50" s="85"/>
      <c r="UTX50" s="85"/>
      <c r="UTY50" s="85"/>
      <c r="UTZ50" s="85"/>
      <c r="UUA50" s="85"/>
      <c r="UUB50" s="85"/>
      <c r="UUC50" s="85"/>
      <c r="UUD50" s="85"/>
      <c r="UUE50" s="85"/>
      <c r="UUF50" s="85"/>
      <c r="UUG50" s="85"/>
      <c r="UUH50" s="85"/>
      <c r="UUI50" s="85"/>
      <c r="UUJ50" s="85"/>
      <c r="UUK50" s="85"/>
      <c r="UUL50" s="85"/>
      <c r="UUM50" s="85"/>
      <c r="UUN50" s="85"/>
      <c r="UUO50" s="85"/>
      <c r="UUP50" s="85"/>
      <c r="UUQ50" s="85"/>
      <c r="UUR50" s="85"/>
      <c r="UUS50" s="85"/>
      <c r="UUT50" s="85"/>
      <c r="UUU50" s="85"/>
      <c r="UUV50" s="85"/>
      <c r="UUW50" s="85"/>
      <c r="UUX50" s="85"/>
      <c r="UUY50" s="85"/>
      <c r="UUZ50" s="85"/>
      <c r="UVA50" s="85"/>
      <c r="UVB50" s="85"/>
      <c r="UVC50" s="85"/>
      <c r="UVD50" s="85"/>
      <c r="UVE50" s="85"/>
      <c r="UVF50" s="85"/>
      <c r="UVG50" s="85"/>
      <c r="UVH50" s="85"/>
      <c r="UVI50" s="85"/>
      <c r="UVJ50" s="85"/>
      <c r="UVK50" s="85"/>
      <c r="UVL50" s="85"/>
      <c r="UVM50" s="85"/>
      <c r="UVN50" s="85"/>
      <c r="UVO50" s="85"/>
      <c r="UVP50" s="85"/>
      <c r="UVQ50" s="85"/>
      <c r="UVR50" s="85"/>
      <c r="UVS50" s="85"/>
      <c r="UVT50" s="85"/>
      <c r="UVU50" s="85"/>
      <c r="UVV50" s="85"/>
      <c r="UVW50" s="85"/>
      <c r="UVX50" s="85"/>
      <c r="UVY50" s="85"/>
      <c r="UVZ50" s="85"/>
      <c r="UWA50" s="85"/>
      <c r="UWB50" s="85"/>
      <c r="UWC50" s="85"/>
      <c r="UWD50" s="85"/>
      <c r="UWE50" s="85"/>
      <c r="UWF50" s="85"/>
      <c r="UWG50" s="85"/>
      <c r="UWH50" s="85"/>
      <c r="UWI50" s="85"/>
      <c r="UWJ50" s="85"/>
      <c r="UWK50" s="85"/>
      <c r="UWL50" s="85"/>
      <c r="UWM50" s="85"/>
      <c r="UWN50" s="85"/>
      <c r="UWO50" s="85"/>
      <c r="UWP50" s="85"/>
      <c r="UWQ50" s="85"/>
      <c r="UWR50" s="85"/>
      <c r="UWS50" s="85"/>
      <c r="UWT50" s="85"/>
      <c r="UWU50" s="85"/>
      <c r="UWV50" s="85"/>
      <c r="UWW50" s="85"/>
      <c r="UWX50" s="85"/>
      <c r="UWY50" s="85"/>
      <c r="UWZ50" s="85"/>
      <c r="UXA50" s="85"/>
      <c r="UXB50" s="85"/>
      <c r="UXC50" s="85"/>
      <c r="UXD50" s="85"/>
      <c r="UXE50" s="85"/>
      <c r="UXF50" s="85"/>
      <c r="UXG50" s="85"/>
      <c r="UXH50" s="85"/>
      <c r="UXI50" s="85"/>
      <c r="UXJ50" s="85"/>
      <c r="UXK50" s="85"/>
      <c r="UXL50" s="85"/>
      <c r="UXM50" s="85"/>
      <c r="UXN50" s="85"/>
      <c r="UXO50" s="85"/>
      <c r="UXP50" s="85"/>
      <c r="UXQ50" s="85"/>
      <c r="UXR50" s="85"/>
      <c r="UXS50" s="85"/>
      <c r="UXT50" s="85"/>
      <c r="UXU50" s="85"/>
      <c r="UXV50" s="85"/>
      <c r="UXW50" s="85"/>
      <c r="UXX50" s="85"/>
      <c r="UXY50" s="85"/>
      <c r="UXZ50" s="85"/>
      <c r="UYA50" s="85"/>
      <c r="UYB50" s="85"/>
      <c r="UYC50" s="85"/>
      <c r="UYD50" s="85"/>
      <c r="UYE50" s="85"/>
      <c r="UYF50" s="85"/>
      <c r="UYG50" s="85"/>
      <c r="UYH50" s="85"/>
      <c r="UYI50" s="85"/>
      <c r="UYJ50" s="85"/>
      <c r="UYK50" s="85"/>
      <c r="UYL50" s="85"/>
      <c r="UYM50" s="85"/>
      <c r="UYN50" s="85"/>
      <c r="UYO50" s="85"/>
      <c r="UYP50" s="85"/>
      <c r="UYQ50" s="85"/>
      <c r="UYR50" s="85"/>
      <c r="UYS50" s="85"/>
      <c r="UYT50" s="85"/>
      <c r="UYU50" s="85"/>
      <c r="UYV50" s="85"/>
      <c r="UYW50" s="85"/>
      <c r="UYX50" s="85"/>
      <c r="UYY50" s="85"/>
      <c r="UYZ50" s="85"/>
      <c r="UZA50" s="85"/>
      <c r="UZB50" s="85"/>
      <c r="UZC50" s="85"/>
      <c r="UZD50" s="85"/>
      <c r="UZE50" s="85"/>
      <c r="UZF50" s="85"/>
      <c r="UZG50" s="85"/>
      <c r="UZH50" s="85"/>
      <c r="UZI50" s="85"/>
      <c r="UZJ50" s="85"/>
      <c r="UZK50" s="85"/>
      <c r="UZL50" s="85"/>
      <c r="UZM50" s="85"/>
      <c r="UZN50" s="85"/>
      <c r="UZO50" s="85"/>
      <c r="UZP50" s="85"/>
      <c r="UZQ50" s="85"/>
      <c r="UZR50" s="85"/>
      <c r="UZS50" s="85"/>
      <c r="UZT50" s="85"/>
      <c r="UZU50" s="85"/>
      <c r="UZV50" s="85"/>
      <c r="UZW50" s="85"/>
      <c r="UZX50" s="85"/>
      <c r="UZY50" s="85"/>
      <c r="UZZ50" s="85"/>
      <c r="VAA50" s="85"/>
      <c r="VAB50" s="85"/>
      <c r="VAC50" s="85"/>
      <c r="VAD50" s="85"/>
      <c r="VAE50" s="85"/>
      <c r="VAF50" s="85"/>
      <c r="VAG50" s="85"/>
      <c r="VAH50" s="85"/>
      <c r="VAI50" s="85"/>
      <c r="VAJ50" s="85"/>
      <c r="VAK50" s="85"/>
      <c r="VAL50" s="85"/>
      <c r="VAM50" s="85"/>
      <c r="VAN50" s="85"/>
      <c r="VAO50" s="85"/>
      <c r="VAP50" s="85"/>
      <c r="VAQ50" s="85"/>
      <c r="VAR50" s="85"/>
      <c r="VAS50" s="85"/>
      <c r="VAT50" s="85"/>
      <c r="VAU50" s="85"/>
      <c r="VAV50" s="85"/>
      <c r="VAW50" s="85"/>
      <c r="VAX50" s="85"/>
      <c r="VAY50" s="85"/>
      <c r="VAZ50" s="85"/>
      <c r="VBA50" s="85"/>
      <c r="VBB50" s="85"/>
      <c r="VBC50" s="85"/>
      <c r="VBD50" s="85"/>
      <c r="VBE50" s="85"/>
      <c r="VBF50" s="85"/>
      <c r="VBG50" s="85"/>
      <c r="VBH50" s="85"/>
      <c r="VBI50" s="85"/>
      <c r="VBJ50" s="85"/>
      <c r="VBK50" s="85"/>
      <c r="VBL50" s="85"/>
      <c r="VBM50" s="85"/>
      <c r="VBN50" s="85"/>
      <c r="VBO50" s="85"/>
      <c r="VBP50" s="85"/>
      <c r="VBQ50" s="85"/>
      <c r="VBR50" s="85"/>
      <c r="VBS50" s="85"/>
      <c r="VBT50" s="85"/>
      <c r="VBU50" s="85"/>
      <c r="VBV50" s="85"/>
      <c r="VBW50" s="85"/>
      <c r="VBX50" s="85"/>
      <c r="VBY50" s="85"/>
      <c r="VBZ50" s="85"/>
      <c r="VCA50" s="85"/>
      <c r="VCB50" s="85"/>
      <c r="VCC50" s="85"/>
      <c r="VCD50" s="85"/>
      <c r="VCE50" s="85"/>
      <c r="VCF50" s="85"/>
      <c r="VCG50" s="85"/>
      <c r="VCH50" s="85"/>
      <c r="VCI50" s="85"/>
      <c r="VCJ50" s="85"/>
      <c r="VCK50" s="85"/>
      <c r="VCL50" s="85"/>
      <c r="VCM50" s="85"/>
      <c r="VCN50" s="85"/>
      <c r="VCO50" s="85"/>
      <c r="VCP50" s="85"/>
      <c r="VCQ50" s="85"/>
      <c r="VCR50" s="85"/>
      <c r="VCS50" s="85"/>
      <c r="VCT50" s="85"/>
      <c r="VCU50" s="85"/>
      <c r="VCV50" s="85"/>
      <c r="VCW50" s="85"/>
      <c r="VCX50" s="85"/>
      <c r="VCY50" s="85"/>
      <c r="VCZ50" s="85"/>
      <c r="VDA50" s="85"/>
      <c r="VDB50" s="85"/>
      <c r="VDC50" s="85"/>
      <c r="VDD50" s="85"/>
      <c r="VDE50" s="85"/>
      <c r="VDF50" s="85"/>
      <c r="VDG50" s="85"/>
      <c r="VDH50" s="85"/>
      <c r="VDI50" s="85"/>
      <c r="VDJ50" s="85"/>
      <c r="VDK50" s="85"/>
      <c r="VDL50" s="85"/>
      <c r="VDM50" s="85"/>
      <c r="VDN50" s="85"/>
      <c r="VDO50" s="85"/>
      <c r="VDP50" s="85"/>
      <c r="VDQ50" s="85"/>
      <c r="VDR50" s="85"/>
      <c r="VDS50" s="85"/>
      <c r="VDT50" s="85"/>
      <c r="VDU50" s="85"/>
      <c r="VDV50" s="85"/>
      <c r="VDW50" s="85"/>
      <c r="VDX50" s="85"/>
      <c r="VDY50" s="85"/>
      <c r="VDZ50" s="85"/>
      <c r="VEA50" s="85"/>
      <c r="VEB50" s="85"/>
      <c r="VEC50" s="85"/>
      <c r="VED50" s="85"/>
      <c r="VEE50" s="85"/>
      <c r="VEF50" s="85"/>
      <c r="VEG50" s="85"/>
      <c r="VEH50" s="85"/>
      <c r="VEI50" s="85"/>
      <c r="VEJ50" s="85"/>
      <c r="VEK50" s="85"/>
      <c r="VEL50" s="85"/>
      <c r="VEM50" s="85"/>
      <c r="VEN50" s="85"/>
      <c r="VEO50" s="85"/>
      <c r="VEP50" s="85"/>
      <c r="VEQ50" s="85"/>
      <c r="VER50" s="85"/>
      <c r="VES50" s="85"/>
      <c r="VET50" s="85"/>
      <c r="VEU50" s="85"/>
      <c r="VEV50" s="85"/>
      <c r="VEW50" s="85"/>
      <c r="VEX50" s="85"/>
      <c r="VEY50" s="85"/>
      <c r="VEZ50" s="85"/>
      <c r="VFA50" s="85"/>
      <c r="VFB50" s="85"/>
      <c r="VFC50" s="85"/>
      <c r="VFD50" s="85"/>
      <c r="VFE50" s="85"/>
      <c r="VFF50" s="85"/>
      <c r="VFG50" s="85"/>
      <c r="VFH50" s="85"/>
      <c r="VFI50" s="85"/>
      <c r="VFJ50" s="85"/>
      <c r="VFK50" s="85"/>
      <c r="VFL50" s="85"/>
      <c r="VFM50" s="85"/>
      <c r="VFN50" s="85"/>
      <c r="VFO50" s="85"/>
      <c r="VFP50" s="85"/>
      <c r="VFQ50" s="85"/>
      <c r="VFR50" s="85"/>
      <c r="VFS50" s="85"/>
      <c r="VFT50" s="85"/>
      <c r="VFU50" s="85"/>
      <c r="VFV50" s="85"/>
      <c r="VFW50" s="85"/>
      <c r="VFX50" s="85"/>
      <c r="VFY50" s="85"/>
      <c r="VFZ50" s="85"/>
      <c r="VGA50" s="85"/>
      <c r="VGB50" s="85"/>
      <c r="VGC50" s="85"/>
      <c r="VGD50" s="85"/>
      <c r="VGE50" s="85"/>
      <c r="VGF50" s="85"/>
      <c r="VGG50" s="85"/>
      <c r="VGH50" s="85"/>
      <c r="VGI50" s="85"/>
      <c r="VGJ50" s="85"/>
      <c r="VGK50" s="85"/>
      <c r="VGL50" s="85"/>
      <c r="VGM50" s="85"/>
      <c r="VGN50" s="85"/>
      <c r="VGO50" s="85"/>
      <c r="VGP50" s="85"/>
      <c r="VGQ50" s="85"/>
      <c r="VGR50" s="85"/>
      <c r="VGS50" s="85"/>
      <c r="VGT50" s="85"/>
      <c r="VGU50" s="85"/>
      <c r="VGV50" s="85"/>
      <c r="VGW50" s="85"/>
      <c r="VGX50" s="85"/>
      <c r="VGY50" s="85"/>
      <c r="VGZ50" s="85"/>
      <c r="VHA50" s="85"/>
      <c r="VHB50" s="85"/>
      <c r="VHC50" s="85"/>
      <c r="VHD50" s="85"/>
      <c r="VHE50" s="85"/>
      <c r="VHF50" s="85"/>
      <c r="VHG50" s="85"/>
      <c r="VHH50" s="85"/>
      <c r="VHI50" s="85"/>
      <c r="VHJ50" s="85"/>
      <c r="VHK50" s="85"/>
      <c r="VHL50" s="85"/>
      <c r="VHM50" s="85"/>
      <c r="VHN50" s="85"/>
      <c r="VHO50" s="85"/>
      <c r="VHP50" s="85"/>
      <c r="VHQ50" s="85"/>
      <c r="VHR50" s="85"/>
      <c r="VHS50" s="85"/>
      <c r="VHT50" s="85"/>
      <c r="VHU50" s="85"/>
      <c r="VHV50" s="85"/>
      <c r="VHW50" s="85"/>
      <c r="VHX50" s="85"/>
      <c r="VHY50" s="85"/>
      <c r="VHZ50" s="85"/>
      <c r="VIA50" s="85"/>
      <c r="VIB50" s="85"/>
      <c r="VIC50" s="85"/>
      <c r="VID50" s="85"/>
      <c r="VIE50" s="85"/>
      <c r="VIF50" s="85"/>
      <c r="VIG50" s="85"/>
      <c r="VIH50" s="85"/>
      <c r="VII50" s="85"/>
      <c r="VIJ50" s="85"/>
      <c r="VIK50" s="85"/>
      <c r="VIL50" s="85"/>
      <c r="VIM50" s="85"/>
      <c r="VIN50" s="85"/>
      <c r="VIO50" s="85"/>
      <c r="VIP50" s="85"/>
      <c r="VIQ50" s="85"/>
      <c r="VIR50" s="85"/>
      <c r="VIS50" s="85"/>
      <c r="VIT50" s="85"/>
      <c r="VIU50" s="85"/>
      <c r="VIV50" s="85"/>
      <c r="VIW50" s="85"/>
      <c r="VIX50" s="85"/>
      <c r="VIY50" s="85"/>
      <c r="VIZ50" s="85"/>
      <c r="VJA50" s="85"/>
      <c r="VJB50" s="85"/>
      <c r="VJC50" s="85"/>
      <c r="VJD50" s="85"/>
      <c r="VJE50" s="85"/>
      <c r="VJF50" s="85"/>
      <c r="VJG50" s="85"/>
      <c r="VJH50" s="85"/>
      <c r="VJI50" s="85"/>
      <c r="VJJ50" s="85"/>
      <c r="VJK50" s="85"/>
      <c r="VJL50" s="85"/>
      <c r="VJM50" s="85"/>
      <c r="VJN50" s="85"/>
      <c r="VJO50" s="85"/>
      <c r="VJP50" s="85"/>
      <c r="VJQ50" s="85"/>
      <c r="VJR50" s="85"/>
      <c r="VJS50" s="85"/>
      <c r="VJT50" s="85"/>
      <c r="VJU50" s="85"/>
      <c r="VJV50" s="85"/>
      <c r="VJW50" s="85"/>
      <c r="VJX50" s="85"/>
      <c r="VJY50" s="85"/>
      <c r="VJZ50" s="85"/>
      <c r="VKA50" s="85"/>
      <c r="VKB50" s="85"/>
      <c r="VKC50" s="85"/>
      <c r="VKD50" s="85"/>
      <c r="VKE50" s="85"/>
      <c r="VKF50" s="85"/>
      <c r="VKG50" s="85"/>
      <c r="VKH50" s="85"/>
      <c r="VKI50" s="85"/>
      <c r="VKJ50" s="85"/>
      <c r="VKK50" s="85"/>
      <c r="VKL50" s="85"/>
      <c r="VKM50" s="85"/>
      <c r="VKN50" s="85"/>
      <c r="VKO50" s="85"/>
      <c r="VKP50" s="85"/>
      <c r="VKQ50" s="85"/>
      <c r="VKR50" s="85"/>
      <c r="VKS50" s="85"/>
      <c r="VKT50" s="85"/>
      <c r="VKU50" s="85"/>
      <c r="VKV50" s="85"/>
      <c r="VKW50" s="85"/>
      <c r="VKX50" s="85"/>
      <c r="VKY50" s="85"/>
      <c r="VKZ50" s="85"/>
      <c r="VLA50" s="85"/>
      <c r="VLB50" s="85"/>
      <c r="VLC50" s="85"/>
      <c r="VLD50" s="85"/>
      <c r="VLE50" s="85"/>
      <c r="VLF50" s="85"/>
      <c r="VLG50" s="85"/>
      <c r="VLH50" s="85"/>
      <c r="VLI50" s="85"/>
      <c r="VLJ50" s="85"/>
      <c r="VLK50" s="85"/>
      <c r="VLL50" s="85"/>
      <c r="VLM50" s="85"/>
      <c r="VLN50" s="85"/>
      <c r="VLO50" s="85"/>
      <c r="VLP50" s="85"/>
      <c r="VLQ50" s="85"/>
      <c r="VLR50" s="85"/>
      <c r="VLS50" s="85"/>
      <c r="VLT50" s="85"/>
      <c r="VLU50" s="85"/>
      <c r="VLV50" s="85"/>
      <c r="VLW50" s="85"/>
      <c r="VLX50" s="85"/>
      <c r="VLY50" s="85"/>
      <c r="VLZ50" s="85"/>
      <c r="VMA50" s="85"/>
      <c r="VMB50" s="85"/>
      <c r="VMC50" s="85"/>
      <c r="VMD50" s="85"/>
      <c r="VME50" s="85"/>
      <c r="VMF50" s="85"/>
      <c r="VMG50" s="85"/>
      <c r="VMH50" s="85"/>
      <c r="VMI50" s="85"/>
      <c r="VMJ50" s="85"/>
      <c r="VMK50" s="85"/>
      <c r="VML50" s="85"/>
      <c r="VMM50" s="85"/>
      <c r="VMN50" s="85"/>
      <c r="VMO50" s="85"/>
      <c r="VMP50" s="85"/>
      <c r="VMQ50" s="85"/>
      <c r="VMR50" s="85"/>
      <c r="VMS50" s="85"/>
      <c r="VMT50" s="85"/>
      <c r="VMU50" s="85"/>
      <c r="VMV50" s="85"/>
      <c r="VMW50" s="85"/>
      <c r="VMX50" s="85"/>
      <c r="VMY50" s="85"/>
      <c r="VMZ50" s="85"/>
      <c r="VNA50" s="85"/>
      <c r="VNB50" s="85"/>
      <c r="VNC50" s="85"/>
      <c r="VND50" s="85"/>
      <c r="VNE50" s="85"/>
      <c r="VNF50" s="85"/>
      <c r="VNG50" s="85"/>
      <c r="VNH50" s="85"/>
      <c r="VNI50" s="85"/>
      <c r="VNJ50" s="85"/>
      <c r="VNK50" s="85"/>
      <c r="VNL50" s="85"/>
      <c r="VNM50" s="85"/>
      <c r="VNN50" s="85"/>
      <c r="VNO50" s="85"/>
      <c r="VNP50" s="85"/>
      <c r="VNQ50" s="85"/>
      <c r="VNR50" s="85"/>
      <c r="VNS50" s="85"/>
      <c r="VNT50" s="85"/>
      <c r="VNU50" s="85"/>
      <c r="VNV50" s="85"/>
      <c r="VNW50" s="85"/>
      <c r="VNX50" s="85"/>
      <c r="VNY50" s="85"/>
      <c r="VNZ50" s="85"/>
      <c r="VOA50" s="85"/>
      <c r="VOB50" s="85"/>
      <c r="VOC50" s="85"/>
      <c r="VOD50" s="85"/>
      <c r="VOE50" s="85"/>
      <c r="VOF50" s="85"/>
      <c r="VOG50" s="85"/>
      <c r="VOH50" s="85"/>
      <c r="VOI50" s="85"/>
      <c r="VOJ50" s="85"/>
      <c r="VOK50" s="85"/>
      <c r="VOL50" s="85"/>
      <c r="VOM50" s="85"/>
      <c r="VON50" s="85"/>
      <c r="VOO50" s="85"/>
      <c r="VOP50" s="85"/>
      <c r="VOQ50" s="85"/>
      <c r="VOR50" s="85"/>
      <c r="VOS50" s="85"/>
      <c r="VOT50" s="85"/>
      <c r="VOU50" s="85"/>
      <c r="VOV50" s="85"/>
      <c r="VOW50" s="85"/>
      <c r="VOX50" s="85"/>
      <c r="VOY50" s="85"/>
      <c r="VOZ50" s="85"/>
      <c r="VPA50" s="85"/>
      <c r="VPB50" s="85"/>
      <c r="VPC50" s="85"/>
      <c r="VPD50" s="85"/>
      <c r="VPE50" s="85"/>
      <c r="VPF50" s="85"/>
      <c r="VPG50" s="85"/>
      <c r="VPH50" s="85"/>
      <c r="VPI50" s="85"/>
      <c r="VPJ50" s="85"/>
      <c r="VPK50" s="85"/>
      <c r="VPL50" s="85"/>
      <c r="VPM50" s="85"/>
      <c r="VPN50" s="85"/>
      <c r="VPO50" s="85"/>
      <c r="VPP50" s="85"/>
      <c r="VPQ50" s="85"/>
      <c r="VPR50" s="85"/>
      <c r="VPS50" s="85"/>
      <c r="VPT50" s="85"/>
      <c r="VPU50" s="85"/>
      <c r="VPV50" s="85"/>
      <c r="VPW50" s="85"/>
      <c r="VPX50" s="85"/>
      <c r="VPY50" s="85"/>
      <c r="VPZ50" s="85"/>
      <c r="VQA50" s="85"/>
      <c r="VQB50" s="85"/>
      <c r="VQC50" s="85"/>
      <c r="VQD50" s="85"/>
      <c r="VQE50" s="85"/>
      <c r="VQF50" s="85"/>
      <c r="VQG50" s="85"/>
      <c r="VQH50" s="85"/>
      <c r="VQI50" s="85"/>
      <c r="VQJ50" s="85"/>
      <c r="VQK50" s="85"/>
      <c r="VQL50" s="85"/>
      <c r="VQM50" s="85"/>
      <c r="VQN50" s="85"/>
      <c r="VQO50" s="85"/>
      <c r="VQP50" s="85"/>
      <c r="VQQ50" s="85"/>
      <c r="VQR50" s="85"/>
      <c r="VQS50" s="85"/>
      <c r="VQT50" s="85"/>
      <c r="VQU50" s="85"/>
      <c r="VQV50" s="85"/>
      <c r="VQW50" s="85"/>
      <c r="VQX50" s="85"/>
      <c r="VQY50" s="85"/>
      <c r="VQZ50" s="85"/>
      <c r="VRA50" s="85"/>
      <c r="VRB50" s="85"/>
      <c r="VRC50" s="85"/>
      <c r="VRD50" s="85"/>
      <c r="VRE50" s="85"/>
      <c r="VRF50" s="85"/>
      <c r="VRG50" s="85"/>
      <c r="VRH50" s="85"/>
      <c r="VRI50" s="85"/>
      <c r="VRJ50" s="85"/>
      <c r="VRK50" s="85"/>
      <c r="VRL50" s="85"/>
      <c r="VRM50" s="85"/>
      <c r="VRN50" s="85"/>
      <c r="VRO50" s="85"/>
      <c r="VRP50" s="85"/>
      <c r="VRQ50" s="85"/>
      <c r="VRR50" s="85"/>
      <c r="VRS50" s="85"/>
      <c r="VRT50" s="85"/>
      <c r="VRU50" s="85"/>
      <c r="VRV50" s="85"/>
      <c r="VRW50" s="85"/>
      <c r="VRX50" s="85"/>
      <c r="VRY50" s="85"/>
      <c r="VRZ50" s="85"/>
      <c r="VSA50" s="85"/>
      <c r="VSB50" s="85"/>
      <c r="VSC50" s="85"/>
      <c r="VSD50" s="85"/>
      <c r="VSE50" s="85"/>
      <c r="VSF50" s="85"/>
      <c r="VSG50" s="85"/>
      <c r="VSH50" s="85"/>
      <c r="VSI50" s="85"/>
      <c r="VSJ50" s="85"/>
      <c r="VSK50" s="85"/>
      <c r="VSL50" s="85"/>
      <c r="VSM50" s="85"/>
      <c r="VSN50" s="85"/>
      <c r="VSO50" s="85"/>
      <c r="VSP50" s="85"/>
      <c r="VSQ50" s="85"/>
      <c r="VSR50" s="85"/>
      <c r="VSS50" s="85"/>
      <c r="VST50" s="85"/>
      <c r="VSU50" s="85"/>
      <c r="VSV50" s="85"/>
      <c r="VSW50" s="85"/>
      <c r="VSX50" s="85"/>
      <c r="VSY50" s="85"/>
      <c r="VSZ50" s="85"/>
      <c r="VTA50" s="85"/>
      <c r="VTB50" s="85"/>
      <c r="VTC50" s="85"/>
      <c r="VTD50" s="85"/>
      <c r="VTE50" s="85"/>
      <c r="VTF50" s="85"/>
      <c r="VTG50" s="85"/>
      <c r="VTH50" s="85"/>
      <c r="VTI50" s="85"/>
      <c r="VTJ50" s="85"/>
      <c r="VTK50" s="85"/>
      <c r="VTL50" s="85"/>
      <c r="VTM50" s="85"/>
      <c r="VTN50" s="85"/>
      <c r="VTO50" s="85"/>
      <c r="VTP50" s="85"/>
      <c r="VTQ50" s="85"/>
      <c r="VTR50" s="85"/>
      <c r="VTS50" s="85"/>
      <c r="VTT50" s="85"/>
      <c r="VTU50" s="85"/>
      <c r="VTV50" s="85"/>
      <c r="VTW50" s="85"/>
      <c r="VTX50" s="85"/>
      <c r="VTY50" s="85"/>
      <c r="VTZ50" s="85"/>
      <c r="VUA50" s="85"/>
      <c r="VUB50" s="85"/>
      <c r="VUC50" s="85"/>
      <c r="VUD50" s="85"/>
      <c r="VUE50" s="85"/>
      <c r="VUF50" s="85"/>
      <c r="VUG50" s="85"/>
      <c r="VUH50" s="85"/>
      <c r="VUI50" s="85"/>
      <c r="VUJ50" s="85"/>
      <c r="VUK50" s="85"/>
      <c r="VUL50" s="85"/>
      <c r="VUM50" s="85"/>
      <c r="VUN50" s="85"/>
      <c r="VUO50" s="85"/>
      <c r="VUP50" s="85"/>
      <c r="VUQ50" s="85"/>
      <c r="VUR50" s="85"/>
      <c r="VUS50" s="85"/>
      <c r="VUT50" s="85"/>
      <c r="VUU50" s="85"/>
      <c r="VUV50" s="85"/>
      <c r="VUW50" s="85"/>
      <c r="VUX50" s="85"/>
      <c r="VUY50" s="85"/>
      <c r="VUZ50" s="85"/>
      <c r="VVA50" s="85"/>
      <c r="VVB50" s="85"/>
      <c r="VVC50" s="85"/>
      <c r="VVD50" s="85"/>
      <c r="VVE50" s="85"/>
      <c r="VVF50" s="85"/>
      <c r="VVG50" s="85"/>
      <c r="VVH50" s="85"/>
      <c r="VVI50" s="85"/>
      <c r="VVJ50" s="85"/>
      <c r="VVK50" s="85"/>
      <c r="VVL50" s="85"/>
      <c r="VVM50" s="85"/>
      <c r="VVN50" s="85"/>
      <c r="VVO50" s="85"/>
      <c r="VVP50" s="85"/>
      <c r="VVQ50" s="85"/>
      <c r="VVR50" s="85"/>
      <c r="VVS50" s="85"/>
      <c r="VVT50" s="85"/>
      <c r="VVU50" s="85"/>
      <c r="VVV50" s="85"/>
      <c r="VVW50" s="85"/>
      <c r="VVX50" s="85"/>
      <c r="VVY50" s="85"/>
      <c r="VVZ50" s="85"/>
      <c r="VWA50" s="85"/>
      <c r="VWB50" s="85"/>
      <c r="VWC50" s="85"/>
      <c r="VWD50" s="85"/>
      <c r="VWE50" s="85"/>
      <c r="VWF50" s="85"/>
      <c r="VWG50" s="85"/>
      <c r="VWH50" s="85"/>
      <c r="VWI50" s="85"/>
      <c r="VWJ50" s="85"/>
      <c r="VWK50" s="85"/>
      <c r="VWL50" s="85"/>
      <c r="VWM50" s="85"/>
      <c r="VWN50" s="85"/>
      <c r="VWO50" s="85"/>
      <c r="VWP50" s="85"/>
      <c r="VWQ50" s="85"/>
      <c r="VWR50" s="85"/>
      <c r="VWS50" s="85"/>
      <c r="VWT50" s="85"/>
      <c r="VWU50" s="85"/>
      <c r="VWV50" s="85"/>
      <c r="VWW50" s="85"/>
      <c r="VWX50" s="85"/>
      <c r="VWY50" s="85"/>
      <c r="VWZ50" s="85"/>
      <c r="VXA50" s="85"/>
      <c r="VXB50" s="85"/>
      <c r="VXC50" s="85"/>
      <c r="VXD50" s="85"/>
      <c r="VXE50" s="85"/>
      <c r="VXF50" s="85"/>
      <c r="VXG50" s="85"/>
      <c r="VXH50" s="85"/>
      <c r="VXI50" s="85"/>
      <c r="VXJ50" s="85"/>
      <c r="VXK50" s="85"/>
      <c r="VXL50" s="85"/>
      <c r="VXM50" s="85"/>
      <c r="VXN50" s="85"/>
      <c r="VXO50" s="85"/>
      <c r="VXP50" s="85"/>
      <c r="VXQ50" s="85"/>
      <c r="VXR50" s="85"/>
      <c r="VXS50" s="85"/>
      <c r="VXT50" s="85"/>
      <c r="VXU50" s="85"/>
      <c r="VXV50" s="85"/>
      <c r="VXW50" s="85"/>
      <c r="VXX50" s="85"/>
      <c r="VXY50" s="85"/>
      <c r="VXZ50" s="85"/>
      <c r="VYA50" s="85"/>
      <c r="VYB50" s="85"/>
      <c r="VYC50" s="85"/>
      <c r="VYD50" s="85"/>
      <c r="VYE50" s="85"/>
      <c r="VYF50" s="85"/>
      <c r="VYG50" s="85"/>
      <c r="VYH50" s="85"/>
      <c r="VYI50" s="85"/>
      <c r="VYJ50" s="85"/>
      <c r="VYK50" s="85"/>
      <c r="VYL50" s="85"/>
      <c r="VYM50" s="85"/>
      <c r="VYN50" s="85"/>
      <c r="VYO50" s="85"/>
      <c r="VYP50" s="85"/>
      <c r="VYQ50" s="85"/>
      <c r="VYR50" s="85"/>
      <c r="VYS50" s="85"/>
      <c r="VYT50" s="85"/>
      <c r="VYU50" s="85"/>
      <c r="VYV50" s="85"/>
      <c r="VYW50" s="85"/>
      <c r="VYX50" s="85"/>
      <c r="VYY50" s="85"/>
      <c r="VYZ50" s="85"/>
      <c r="VZA50" s="85"/>
      <c r="VZB50" s="85"/>
      <c r="VZC50" s="85"/>
      <c r="VZD50" s="85"/>
      <c r="VZE50" s="85"/>
      <c r="VZF50" s="85"/>
      <c r="VZG50" s="85"/>
      <c r="VZH50" s="85"/>
      <c r="VZI50" s="85"/>
      <c r="VZJ50" s="85"/>
      <c r="VZK50" s="85"/>
      <c r="VZL50" s="85"/>
      <c r="VZM50" s="85"/>
      <c r="VZN50" s="85"/>
      <c r="VZO50" s="85"/>
      <c r="VZP50" s="85"/>
      <c r="VZQ50" s="85"/>
      <c r="VZR50" s="85"/>
      <c r="VZS50" s="85"/>
      <c r="VZT50" s="85"/>
      <c r="VZU50" s="85"/>
      <c r="VZV50" s="85"/>
      <c r="VZW50" s="85"/>
      <c r="VZX50" s="85"/>
      <c r="VZY50" s="85"/>
      <c r="VZZ50" s="85"/>
      <c r="WAA50" s="85"/>
      <c r="WAB50" s="85"/>
      <c r="WAC50" s="85"/>
      <c r="WAD50" s="85"/>
      <c r="WAE50" s="85"/>
      <c r="WAF50" s="85"/>
      <c r="WAG50" s="85"/>
      <c r="WAH50" s="85"/>
      <c r="WAI50" s="85"/>
      <c r="WAJ50" s="85"/>
      <c r="WAK50" s="85"/>
      <c r="WAL50" s="85"/>
      <c r="WAM50" s="85"/>
      <c r="WAN50" s="85"/>
      <c r="WAO50" s="85"/>
      <c r="WAP50" s="85"/>
      <c r="WAQ50" s="85"/>
      <c r="WAR50" s="85"/>
      <c r="WAS50" s="85"/>
      <c r="WAT50" s="85"/>
      <c r="WAU50" s="85"/>
      <c r="WAV50" s="85"/>
      <c r="WAW50" s="85"/>
      <c r="WAX50" s="85"/>
      <c r="WAY50" s="85"/>
      <c r="WAZ50" s="85"/>
      <c r="WBA50" s="85"/>
      <c r="WBB50" s="85"/>
      <c r="WBC50" s="85"/>
      <c r="WBD50" s="85"/>
      <c r="WBE50" s="85"/>
      <c r="WBF50" s="85"/>
      <c r="WBG50" s="85"/>
      <c r="WBH50" s="85"/>
      <c r="WBI50" s="85"/>
      <c r="WBJ50" s="85"/>
      <c r="WBK50" s="85"/>
      <c r="WBL50" s="85"/>
      <c r="WBM50" s="85"/>
      <c r="WBN50" s="85"/>
      <c r="WBO50" s="85"/>
      <c r="WBP50" s="85"/>
      <c r="WBQ50" s="85"/>
      <c r="WBR50" s="85"/>
      <c r="WBS50" s="85"/>
      <c r="WBT50" s="85"/>
      <c r="WBU50" s="85"/>
      <c r="WBV50" s="85"/>
      <c r="WBW50" s="85"/>
      <c r="WBX50" s="85"/>
      <c r="WBY50" s="85"/>
      <c r="WBZ50" s="85"/>
      <c r="WCA50" s="85"/>
      <c r="WCB50" s="85"/>
      <c r="WCC50" s="85"/>
      <c r="WCD50" s="85"/>
      <c r="WCE50" s="85"/>
      <c r="WCF50" s="85"/>
      <c r="WCG50" s="85"/>
      <c r="WCH50" s="85"/>
      <c r="WCI50" s="85"/>
      <c r="WCJ50" s="85"/>
      <c r="WCK50" s="85"/>
      <c r="WCL50" s="85"/>
      <c r="WCM50" s="85"/>
      <c r="WCN50" s="85"/>
      <c r="WCO50" s="85"/>
      <c r="WCP50" s="85"/>
      <c r="WCQ50" s="85"/>
      <c r="WCR50" s="85"/>
      <c r="WCS50" s="85"/>
      <c r="WCT50" s="85"/>
      <c r="WCU50" s="85"/>
      <c r="WCV50" s="85"/>
      <c r="WCW50" s="85"/>
      <c r="WCX50" s="85"/>
      <c r="WCY50" s="85"/>
      <c r="WCZ50" s="85"/>
      <c r="WDA50" s="85"/>
      <c r="WDB50" s="85"/>
      <c r="WDC50" s="85"/>
      <c r="WDD50" s="85"/>
      <c r="WDE50" s="85"/>
      <c r="WDF50" s="85"/>
      <c r="WDG50" s="85"/>
      <c r="WDH50" s="85"/>
      <c r="WDI50" s="85"/>
      <c r="WDJ50" s="85"/>
      <c r="WDK50" s="85"/>
      <c r="WDL50" s="85"/>
      <c r="WDM50" s="85"/>
      <c r="WDN50" s="85"/>
      <c r="WDO50" s="85"/>
      <c r="WDP50" s="85"/>
      <c r="WDQ50" s="85"/>
      <c r="WDR50" s="85"/>
      <c r="WDS50" s="85"/>
      <c r="WDT50" s="85"/>
      <c r="WDU50" s="85"/>
      <c r="WDV50" s="85"/>
      <c r="WDW50" s="85"/>
      <c r="WDX50" s="85"/>
      <c r="WDY50" s="85"/>
      <c r="WDZ50" s="85"/>
      <c r="WEA50" s="85"/>
      <c r="WEB50" s="85"/>
      <c r="WEC50" s="85"/>
      <c r="WED50" s="85"/>
      <c r="WEE50" s="85"/>
      <c r="WEF50" s="85"/>
      <c r="WEG50" s="85"/>
      <c r="WEH50" s="85"/>
      <c r="WEI50" s="85"/>
      <c r="WEJ50" s="85"/>
      <c r="WEK50" s="85"/>
      <c r="WEL50" s="85"/>
      <c r="WEM50" s="85"/>
      <c r="WEN50" s="85"/>
      <c r="WEO50" s="85"/>
      <c r="WEP50" s="85"/>
      <c r="WEQ50" s="85"/>
      <c r="WER50" s="85"/>
      <c r="WES50" s="85"/>
      <c r="WET50" s="85"/>
      <c r="WEU50" s="85"/>
      <c r="WEV50" s="85"/>
      <c r="WEW50" s="85"/>
      <c r="WEX50" s="85"/>
      <c r="WEY50" s="85"/>
      <c r="WEZ50" s="85"/>
      <c r="WFA50" s="85"/>
      <c r="WFB50" s="85"/>
      <c r="WFC50" s="85"/>
      <c r="WFD50" s="85"/>
      <c r="WFE50" s="85"/>
      <c r="WFF50" s="85"/>
      <c r="WFG50" s="85"/>
      <c r="WFH50" s="85"/>
      <c r="WFI50" s="85"/>
      <c r="WFJ50" s="85"/>
      <c r="WFK50" s="85"/>
      <c r="WFL50" s="85"/>
      <c r="WFM50" s="85"/>
      <c r="WFN50" s="85"/>
      <c r="WFO50" s="85"/>
      <c r="WFP50" s="85"/>
      <c r="WFQ50" s="85"/>
      <c r="WFR50" s="85"/>
      <c r="WFS50" s="85"/>
      <c r="WFT50" s="85"/>
      <c r="WFU50" s="85"/>
      <c r="WFV50" s="85"/>
      <c r="WFW50" s="85"/>
      <c r="WFX50" s="85"/>
      <c r="WFY50" s="85"/>
      <c r="WFZ50" s="85"/>
      <c r="WGA50" s="85"/>
      <c r="WGB50" s="85"/>
      <c r="WGC50" s="85"/>
      <c r="WGD50" s="85"/>
      <c r="WGE50" s="85"/>
      <c r="WGF50" s="85"/>
      <c r="WGG50" s="85"/>
      <c r="WGH50" s="85"/>
      <c r="WGI50" s="85"/>
      <c r="WGJ50" s="85"/>
      <c r="WGK50" s="85"/>
      <c r="WGL50" s="85"/>
      <c r="WGM50" s="85"/>
      <c r="WGN50" s="85"/>
      <c r="WGO50" s="85"/>
      <c r="WGP50" s="85"/>
      <c r="WGQ50" s="85"/>
      <c r="WGR50" s="85"/>
      <c r="WGS50" s="85"/>
      <c r="WGT50" s="85"/>
      <c r="WGU50" s="85"/>
      <c r="WGV50" s="85"/>
      <c r="WGW50" s="85"/>
      <c r="WGX50" s="85"/>
      <c r="WGY50" s="85"/>
      <c r="WGZ50" s="85"/>
      <c r="WHA50" s="85"/>
      <c r="WHB50" s="85"/>
      <c r="WHC50" s="85"/>
      <c r="WHD50" s="85"/>
      <c r="WHE50" s="85"/>
      <c r="WHF50" s="85"/>
      <c r="WHG50" s="85"/>
      <c r="WHH50" s="85"/>
      <c r="WHI50" s="85"/>
      <c r="WHJ50" s="85"/>
      <c r="WHK50" s="85"/>
      <c r="WHL50" s="85"/>
      <c r="WHM50" s="85"/>
      <c r="WHN50" s="85"/>
      <c r="WHO50" s="85"/>
      <c r="WHP50" s="85"/>
      <c r="WHQ50" s="85"/>
      <c r="WHR50" s="85"/>
      <c r="WHS50" s="85"/>
      <c r="WHT50" s="85"/>
      <c r="WHU50" s="85"/>
      <c r="WHV50" s="85"/>
      <c r="WHW50" s="85"/>
      <c r="WHX50" s="85"/>
      <c r="WHY50" s="85"/>
      <c r="WHZ50" s="85"/>
      <c r="WIA50" s="85"/>
      <c r="WIB50" s="85"/>
      <c r="WIC50" s="85"/>
      <c r="WID50" s="85"/>
      <c r="WIE50" s="85"/>
      <c r="WIF50" s="85"/>
      <c r="WIG50" s="85"/>
      <c r="WIH50" s="85"/>
      <c r="WII50" s="85"/>
      <c r="WIJ50" s="85"/>
      <c r="WIK50" s="85"/>
      <c r="WIL50" s="85"/>
      <c r="WIM50" s="85"/>
      <c r="WIN50" s="85"/>
      <c r="WIO50" s="85"/>
      <c r="WIP50" s="85"/>
      <c r="WIQ50" s="85"/>
      <c r="WIR50" s="85"/>
      <c r="WIS50" s="85"/>
      <c r="WIT50" s="85"/>
      <c r="WIU50" s="85"/>
      <c r="WIV50" s="85"/>
      <c r="WIW50" s="85"/>
      <c r="WIX50" s="85"/>
      <c r="WIY50" s="85"/>
      <c r="WIZ50" s="85"/>
      <c r="WJA50" s="85"/>
      <c r="WJB50" s="85"/>
      <c r="WJC50" s="85"/>
      <c r="WJD50" s="85"/>
      <c r="WJE50" s="85"/>
      <c r="WJF50" s="85"/>
      <c r="WJG50" s="85"/>
      <c r="WJH50" s="85"/>
      <c r="WJI50" s="85"/>
      <c r="WJJ50" s="85"/>
      <c r="WJK50" s="85"/>
      <c r="WJL50" s="85"/>
      <c r="WJM50" s="85"/>
      <c r="WJN50" s="85"/>
      <c r="WJO50" s="85"/>
      <c r="WJP50" s="85"/>
      <c r="WJQ50" s="85"/>
      <c r="WJR50" s="85"/>
      <c r="WJS50" s="85"/>
      <c r="WJT50" s="85"/>
      <c r="WJU50" s="85"/>
      <c r="WJV50" s="85"/>
      <c r="WJW50" s="85"/>
      <c r="WJX50" s="85"/>
      <c r="WJY50" s="85"/>
      <c r="WJZ50" s="85"/>
      <c r="WKA50" s="85"/>
      <c r="WKB50" s="85"/>
      <c r="WKC50" s="85"/>
      <c r="WKD50" s="85"/>
      <c r="WKE50" s="85"/>
      <c r="WKF50" s="85"/>
      <c r="WKG50" s="85"/>
      <c r="WKH50" s="85"/>
      <c r="WKI50" s="85"/>
      <c r="WKJ50" s="85"/>
      <c r="WKK50" s="85"/>
      <c r="WKL50" s="85"/>
      <c r="WKM50" s="85"/>
      <c r="WKN50" s="85"/>
      <c r="WKO50" s="85"/>
      <c r="WKP50" s="85"/>
      <c r="WKQ50" s="85"/>
      <c r="WKR50" s="85"/>
      <c r="WKS50" s="85"/>
      <c r="WKT50" s="85"/>
      <c r="WKU50" s="85"/>
      <c r="WKV50" s="85"/>
      <c r="WKW50" s="85"/>
      <c r="WKX50" s="85"/>
      <c r="WKY50" s="85"/>
      <c r="WKZ50" s="85"/>
      <c r="WLA50" s="85"/>
      <c r="WLB50" s="85"/>
      <c r="WLC50" s="85"/>
      <c r="WLD50" s="85"/>
      <c r="WLE50" s="85"/>
      <c r="WLF50" s="85"/>
      <c r="WLG50" s="85"/>
      <c r="WLH50" s="85"/>
      <c r="WLI50" s="85"/>
      <c r="WLJ50" s="85"/>
      <c r="WLK50" s="85"/>
      <c r="WLL50" s="85"/>
      <c r="WLM50" s="85"/>
      <c r="WLN50" s="85"/>
      <c r="WLO50" s="85"/>
      <c r="WLP50" s="85"/>
      <c r="WLQ50" s="85"/>
      <c r="WLR50" s="85"/>
      <c r="WLS50" s="85"/>
      <c r="WLT50" s="85"/>
      <c r="WLU50" s="85"/>
      <c r="WLV50" s="85"/>
      <c r="WLW50" s="85"/>
      <c r="WLX50" s="85"/>
      <c r="WLY50" s="85"/>
      <c r="WLZ50" s="85"/>
      <c r="WMA50" s="85"/>
      <c r="WMB50" s="85"/>
      <c r="WMC50" s="85"/>
      <c r="WMD50" s="85"/>
      <c r="WME50" s="85"/>
      <c r="WMF50" s="85"/>
      <c r="WMG50" s="85"/>
      <c r="WMH50" s="85"/>
      <c r="WMI50" s="85"/>
      <c r="WMJ50" s="85"/>
      <c r="WMK50" s="85"/>
      <c r="WML50" s="85"/>
      <c r="WMM50" s="85"/>
      <c r="WMN50" s="85"/>
      <c r="WMO50" s="85"/>
      <c r="WMP50" s="85"/>
      <c r="WMQ50" s="85"/>
      <c r="WMR50" s="85"/>
      <c r="WMS50" s="85"/>
      <c r="WMT50" s="85"/>
      <c r="WMU50" s="85"/>
      <c r="WMV50" s="85"/>
      <c r="WMW50" s="85"/>
      <c r="WMX50" s="85"/>
      <c r="WMY50" s="85"/>
      <c r="WMZ50" s="85"/>
      <c r="WNA50" s="85"/>
      <c r="WNB50" s="85"/>
      <c r="WNC50" s="85"/>
      <c r="WND50" s="85"/>
      <c r="WNE50" s="85"/>
      <c r="WNF50" s="85"/>
      <c r="WNG50" s="85"/>
      <c r="WNH50" s="85"/>
      <c r="WNI50" s="85"/>
      <c r="WNJ50" s="85"/>
      <c r="WNK50" s="85"/>
      <c r="WNL50" s="85"/>
      <c r="WNM50" s="85"/>
      <c r="WNN50" s="85"/>
      <c r="WNO50" s="85"/>
      <c r="WNP50" s="85"/>
      <c r="WNQ50" s="85"/>
      <c r="WNR50" s="85"/>
      <c r="WNS50" s="85"/>
      <c r="WNT50" s="85"/>
      <c r="WNU50" s="85"/>
      <c r="WNV50" s="85"/>
      <c r="WNW50" s="85"/>
      <c r="WNX50" s="85"/>
      <c r="WNY50" s="85"/>
      <c r="WNZ50" s="85"/>
      <c r="WOA50" s="85"/>
      <c r="WOB50" s="85"/>
      <c r="WOC50" s="85"/>
      <c r="WOD50" s="85"/>
      <c r="WOE50" s="85"/>
      <c r="WOF50" s="85"/>
      <c r="WOG50" s="85"/>
      <c r="WOH50" s="85"/>
      <c r="WOI50" s="85"/>
      <c r="WOJ50" s="85"/>
      <c r="WOK50" s="85"/>
      <c r="WOL50" s="85"/>
      <c r="WOM50" s="85"/>
      <c r="WON50" s="85"/>
      <c r="WOO50" s="85"/>
      <c r="WOP50" s="85"/>
      <c r="WOQ50" s="85"/>
      <c r="WOR50" s="85"/>
      <c r="WOS50" s="85"/>
      <c r="WOT50" s="85"/>
      <c r="WOU50" s="85"/>
      <c r="WOV50" s="85"/>
      <c r="WOW50" s="85"/>
      <c r="WOX50" s="85"/>
      <c r="WOY50" s="85"/>
      <c r="WOZ50" s="85"/>
      <c r="WPA50" s="85"/>
      <c r="WPB50" s="85"/>
      <c r="WPC50" s="85"/>
      <c r="WPD50" s="85"/>
      <c r="WPE50" s="85"/>
      <c r="WPF50" s="85"/>
      <c r="WPG50" s="85"/>
      <c r="WPH50" s="85"/>
      <c r="WPI50" s="85"/>
      <c r="WPJ50" s="85"/>
      <c r="WPK50" s="85"/>
      <c r="WPL50" s="85"/>
      <c r="WPM50" s="85"/>
      <c r="WPN50" s="85"/>
      <c r="WPO50" s="85"/>
      <c r="WPP50" s="85"/>
      <c r="WPQ50" s="85"/>
      <c r="WPR50" s="85"/>
      <c r="WPS50" s="85"/>
      <c r="WPT50" s="85"/>
      <c r="WPU50" s="85"/>
      <c r="WPV50" s="85"/>
      <c r="WPW50" s="85"/>
      <c r="WPX50" s="85"/>
      <c r="WPY50" s="85"/>
      <c r="WPZ50" s="85"/>
      <c r="WQA50" s="85"/>
      <c r="WQB50" s="85"/>
      <c r="WQC50" s="85"/>
      <c r="WQD50" s="85"/>
      <c r="WQE50" s="85"/>
      <c r="WQF50" s="85"/>
      <c r="WQG50" s="85"/>
      <c r="WQH50" s="85"/>
      <c r="WQI50" s="85"/>
      <c r="WQJ50" s="85"/>
      <c r="WQK50" s="85"/>
      <c r="WQL50" s="85"/>
      <c r="WQM50" s="85"/>
      <c r="WQN50" s="85"/>
      <c r="WQO50" s="85"/>
      <c r="WQP50" s="85"/>
      <c r="WQQ50" s="85"/>
      <c r="WQR50" s="85"/>
      <c r="WQS50" s="85"/>
      <c r="WQT50" s="85"/>
      <c r="WQU50" s="85"/>
      <c r="WQV50" s="85"/>
      <c r="WQW50" s="85"/>
      <c r="WQX50" s="85"/>
      <c r="WQY50" s="85"/>
      <c r="WQZ50" s="85"/>
      <c r="WRA50" s="85"/>
      <c r="WRB50" s="85"/>
      <c r="WRC50" s="85"/>
      <c r="WRD50" s="85"/>
      <c r="WRE50" s="85"/>
      <c r="WRF50" s="85"/>
      <c r="WRG50" s="85"/>
      <c r="WRH50" s="85"/>
      <c r="WRI50" s="85"/>
      <c r="WRJ50" s="85"/>
      <c r="WRK50" s="85"/>
      <c r="WRL50" s="85"/>
      <c r="WRM50" s="85"/>
      <c r="WRN50" s="85"/>
      <c r="WRO50" s="85"/>
      <c r="WRP50" s="85"/>
      <c r="WRQ50" s="85"/>
      <c r="WRR50" s="85"/>
      <c r="WRS50" s="85"/>
      <c r="WRT50" s="85"/>
      <c r="WRU50" s="85"/>
      <c r="WRV50" s="85"/>
      <c r="WRW50" s="85"/>
      <c r="WRX50" s="85"/>
      <c r="WRY50" s="85"/>
      <c r="WRZ50" s="85"/>
      <c r="WSA50" s="85"/>
      <c r="WSB50" s="85"/>
      <c r="WSC50" s="85"/>
      <c r="WSD50" s="85"/>
      <c r="WSE50" s="85"/>
      <c r="WSF50" s="85"/>
      <c r="WSG50" s="85"/>
      <c r="WSH50" s="85"/>
      <c r="WSI50" s="85"/>
      <c r="WSJ50" s="85"/>
      <c r="WSK50" s="85"/>
      <c r="WSL50" s="85"/>
      <c r="WSM50" s="85"/>
      <c r="WSN50" s="85"/>
      <c r="WSO50" s="85"/>
      <c r="WSP50" s="85"/>
      <c r="WSQ50" s="85"/>
      <c r="WSR50" s="85"/>
      <c r="WSS50" s="85"/>
      <c r="WST50" s="85"/>
      <c r="WSU50" s="85"/>
      <c r="WSV50" s="85"/>
      <c r="WSW50" s="85"/>
      <c r="WSX50" s="85"/>
      <c r="WSY50" s="85"/>
      <c r="WSZ50" s="85"/>
      <c r="WTA50" s="85"/>
      <c r="WTB50" s="85"/>
      <c r="WTC50" s="85"/>
      <c r="WTD50" s="85"/>
      <c r="WTE50" s="85"/>
      <c r="WTF50" s="85"/>
      <c r="WTG50" s="85"/>
      <c r="WTH50" s="85"/>
      <c r="WTI50" s="85"/>
      <c r="WTJ50" s="85"/>
      <c r="WTK50" s="85"/>
      <c r="WTL50" s="85"/>
      <c r="WTM50" s="85"/>
      <c r="WTN50" s="85"/>
      <c r="WTO50" s="85"/>
      <c r="WTP50" s="85"/>
      <c r="WTQ50" s="85"/>
      <c r="WTR50" s="85"/>
      <c r="WTS50" s="85"/>
      <c r="WTT50" s="85"/>
      <c r="WTU50" s="85"/>
      <c r="WTV50" s="85"/>
      <c r="WTW50" s="85"/>
      <c r="WTX50" s="85"/>
      <c r="WTY50" s="85"/>
      <c r="WTZ50" s="85"/>
      <c r="WUA50" s="85"/>
      <c r="WUB50" s="85"/>
      <c r="WUC50" s="85"/>
      <c r="WUD50" s="85"/>
      <c r="WUE50" s="85"/>
      <c r="WUF50" s="85"/>
      <c r="WUG50" s="85"/>
      <c r="WUH50" s="85"/>
      <c r="WUI50" s="85"/>
      <c r="WUJ50" s="85"/>
      <c r="WUK50" s="85"/>
      <c r="WUL50" s="85"/>
      <c r="WUM50" s="85"/>
      <c r="WUN50" s="85"/>
      <c r="WUO50" s="85"/>
      <c r="WUP50" s="85"/>
      <c r="WUQ50" s="85"/>
      <c r="WUR50" s="85"/>
      <c r="WUS50" s="85"/>
      <c r="WUT50" s="85"/>
      <c r="WUU50" s="85"/>
      <c r="WUV50" s="85"/>
      <c r="WUW50" s="85"/>
      <c r="WUX50" s="85"/>
      <c r="WUY50" s="85"/>
      <c r="WUZ50" s="85"/>
      <c r="WVA50" s="85"/>
      <c r="WVB50" s="85"/>
      <c r="WVC50" s="85"/>
      <c r="WVD50" s="85"/>
      <c r="WVE50" s="85"/>
      <c r="WVF50" s="85"/>
      <c r="WVG50" s="85"/>
      <c r="WVH50" s="85"/>
      <c r="WVI50" s="85"/>
      <c r="WVJ50" s="85"/>
      <c r="WVK50" s="85"/>
      <c r="WVL50" s="85"/>
      <c r="WVM50" s="85"/>
      <c r="WVN50" s="85"/>
      <c r="WVO50" s="85"/>
      <c r="WVP50" s="85"/>
      <c r="WVQ50" s="85"/>
      <c r="WVR50" s="85"/>
      <c r="WVS50" s="85"/>
      <c r="WVT50" s="85"/>
      <c r="WVU50" s="85"/>
      <c r="WVV50" s="85"/>
      <c r="WVW50" s="85"/>
      <c r="WVX50" s="85"/>
      <c r="WVY50" s="85"/>
      <c r="WVZ50" s="85"/>
      <c r="WWA50" s="85"/>
      <c r="WWB50" s="85"/>
      <c r="WWC50" s="85"/>
      <c r="WWD50" s="85"/>
      <c r="WWE50" s="85"/>
      <c r="WWF50" s="85"/>
      <c r="WWG50" s="85"/>
      <c r="WWH50" s="85"/>
      <c r="WWI50" s="85"/>
      <c r="WWJ50" s="85"/>
      <c r="WWK50" s="85"/>
      <c r="WWL50" s="85"/>
      <c r="WWM50" s="85"/>
      <c r="WWN50" s="85"/>
      <c r="WWO50" s="85"/>
      <c r="WWP50" s="85"/>
      <c r="WWQ50" s="85"/>
      <c r="WWR50" s="85"/>
      <c r="WWS50" s="85"/>
      <c r="WWT50" s="85"/>
      <c r="WWU50" s="85"/>
      <c r="WWV50" s="85"/>
      <c r="WWW50" s="85"/>
      <c r="WWX50" s="85"/>
      <c r="WWY50" s="85"/>
      <c r="WWZ50" s="85"/>
      <c r="WXA50" s="85"/>
      <c r="WXB50" s="85"/>
      <c r="WXC50" s="85"/>
      <c r="WXD50" s="85"/>
      <c r="WXE50" s="85"/>
      <c r="WXF50" s="85"/>
      <c r="WXG50" s="85"/>
      <c r="WXH50" s="85"/>
      <c r="WXI50" s="85"/>
      <c r="WXJ50" s="85"/>
      <c r="WXK50" s="85"/>
      <c r="WXL50" s="85"/>
      <c r="WXM50" s="85"/>
      <c r="WXN50" s="85"/>
      <c r="WXO50" s="85"/>
      <c r="WXP50" s="85"/>
      <c r="WXQ50" s="85"/>
      <c r="WXR50" s="85"/>
      <c r="WXS50" s="85"/>
      <c r="WXT50" s="85"/>
      <c r="WXU50" s="85"/>
      <c r="WXV50" s="85"/>
      <c r="WXW50" s="85"/>
      <c r="WXX50" s="85"/>
      <c r="WXY50" s="85"/>
      <c r="WXZ50" s="85"/>
      <c r="WYA50" s="85"/>
      <c r="WYB50" s="85"/>
      <c r="WYC50" s="85"/>
      <c r="WYD50" s="85"/>
      <c r="WYE50" s="85"/>
      <c r="WYF50" s="85"/>
      <c r="WYG50" s="85"/>
      <c r="WYH50" s="85"/>
      <c r="WYI50" s="85"/>
      <c r="WYJ50" s="85"/>
      <c r="WYK50" s="85"/>
      <c r="WYL50" s="85"/>
      <c r="WYM50" s="85"/>
      <c r="WYN50" s="85"/>
      <c r="WYO50" s="85"/>
      <c r="WYP50" s="85"/>
      <c r="WYQ50" s="85"/>
      <c r="WYR50" s="85"/>
      <c r="WYS50" s="85"/>
      <c r="WYT50" s="85"/>
      <c r="WYU50" s="85"/>
      <c r="WYV50" s="85"/>
      <c r="WYW50" s="85"/>
      <c r="WYX50" s="85"/>
      <c r="WYY50" s="85"/>
      <c r="WYZ50" s="85"/>
      <c r="WZA50" s="85"/>
      <c r="WZB50" s="85"/>
      <c r="WZC50" s="85"/>
      <c r="WZD50" s="85"/>
      <c r="WZE50" s="85"/>
      <c r="WZF50" s="85"/>
      <c r="WZG50" s="85"/>
      <c r="WZH50" s="85"/>
      <c r="WZI50" s="85"/>
      <c r="WZJ50" s="85"/>
      <c r="WZK50" s="85"/>
      <c r="WZL50" s="85"/>
      <c r="WZM50" s="85"/>
      <c r="WZN50" s="85"/>
      <c r="WZO50" s="85"/>
      <c r="WZP50" s="85"/>
      <c r="WZQ50" s="85"/>
      <c r="WZR50" s="85"/>
      <c r="WZS50" s="85"/>
      <c r="WZT50" s="85"/>
      <c r="WZU50" s="85"/>
      <c r="WZV50" s="85"/>
      <c r="WZW50" s="85"/>
      <c r="WZX50" s="85"/>
      <c r="WZY50" s="85"/>
      <c r="WZZ50" s="85"/>
      <c r="XAA50" s="85"/>
      <c r="XAB50" s="85"/>
      <c r="XAC50" s="85"/>
      <c r="XAD50" s="85"/>
      <c r="XAE50" s="85"/>
      <c r="XAF50" s="85"/>
      <c r="XAG50" s="85"/>
      <c r="XAH50" s="85"/>
      <c r="XAI50" s="85"/>
      <c r="XAJ50" s="85"/>
      <c r="XAK50" s="85"/>
      <c r="XAL50" s="85"/>
      <c r="XAM50" s="85"/>
      <c r="XAN50" s="85"/>
      <c r="XAO50" s="85"/>
      <c r="XAP50" s="85"/>
      <c r="XAQ50" s="85"/>
      <c r="XAR50" s="85"/>
      <c r="XAS50" s="85"/>
      <c r="XAT50" s="85"/>
      <c r="XAU50" s="85"/>
      <c r="XAV50" s="85"/>
      <c r="XAW50" s="85"/>
      <c r="XAX50" s="85"/>
      <c r="XAY50" s="85"/>
      <c r="XAZ50" s="85"/>
      <c r="XBA50" s="85"/>
      <c r="XBB50" s="85"/>
      <c r="XBC50" s="85"/>
      <c r="XBD50" s="85"/>
      <c r="XBE50" s="85"/>
      <c r="XBF50" s="85"/>
      <c r="XBG50" s="85"/>
      <c r="XBH50" s="85"/>
      <c r="XBI50" s="85"/>
      <c r="XBJ50" s="85"/>
      <c r="XBK50" s="85"/>
      <c r="XBL50" s="85"/>
      <c r="XBM50" s="85"/>
      <c r="XBN50" s="85"/>
      <c r="XBO50" s="85"/>
      <c r="XBP50" s="85"/>
      <c r="XBQ50" s="85"/>
      <c r="XBR50" s="85"/>
      <c r="XBS50" s="85"/>
      <c r="XBT50" s="85"/>
      <c r="XBU50" s="85"/>
      <c r="XBV50" s="85"/>
      <c r="XBW50" s="85"/>
      <c r="XBX50" s="85"/>
      <c r="XBY50" s="85"/>
      <c r="XBZ50" s="85"/>
      <c r="XCA50" s="85"/>
      <c r="XCB50" s="85"/>
      <c r="XCC50" s="85"/>
      <c r="XCD50" s="85"/>
      <c r="XCE50" s="85"/>
      <c r="XCF50" s="85"/>
      <c r="XCG50" s="85"/>
      <c r="XCH50" s="85"/>
      <c r="XCI50" s="85"/>
      <c r="XCJ50" s="85"/>
      <c r="XCK50" s="85"/>
      <c r="XCL50" s="85"/>
      <c r="XCM50" s="85"/>
      <c r="XCN50" s="85"/>
      <c r="XCO50" s="85"/>
      <c r="XCP50" s="85"/>
      <c r="XCQ50" s="85"/>
      <c r="XCR50" s="85"/>
      <c r="XCS50" s="85"/>
      <c r="XCT50" s="85"/>
      <c r="XCU50" s="85"/>
      <c r="XCV50" s="85"/>
      <c r="XCW50" s="85"/>
      <c r="XCX50" s="85"/>
      <c r="XCY50" s="85"/>
      <c r="XCZ50" s="85"/>
      <c r="XDA50" s="85"/>
      <c r="XDB50" s="85"/>
      <c r="XDC50" s="85"/>
      <c r="XDD50" s="85"/>
      <c r="XDE50" s="85"/>
      <c r="XDF50" s="85"/>
      <c r="XDG50" s="85"/>
      <c r="XDH50" s="85"/>
      <c r="XDI50" s="85"/>
      <c r="XDJ50" s="85"/>
      <c r="XDK50" s="85"/>
      <c r="XDL50" s="85"/>
      <c r="XDM50" s="85"/>
      <c r="XDN50" s="85"/>
      <c r="XDO50" s="85"/>
      <c r="XDP50" s="85"/>
      <c r="XDQ50" s="85"/>
      <c r="XDR50" s="85"/>
      <c r="XDS50" s="85"/>
      <c r="XDT50" s="85"/>
      <c r="XDU50" s="85"/>
      <c r="XDV50" s="85"/>
      <c r="XDW50" s="85"/>
      <c r="XDX50" s="85"/>
      <c r="XDY50" s="85"/>
      <c r="XDZ50" s="85"/>
      <c r="XEA50" s="85"/>
      <c r="XEB50" s="85"/>
      <c r="XEC50" s="85"/>
      <c r="XED50" s="85"/>
      <c r="XEE50" s="85"/>
      <c r="XEF50" s="85"/>
      <c r="XEG50" s="85"/>
      <c r="XEH50" s="85"/>
      <c r="XEI50" s="85"/>
      <c r="XEJ50" s="85"/>
    </row>
    <row r="51" spans="1:16364" customFormat="1" ht="99" hidden="1" customHeight="1" x14ac:dyDescent="0.25">
      <c r="A51" s="263" t="s">
        <v>92</v>
      </c>
      <c r="B51" s="60" t="str">
        <f>IFERROR((VLOOKUP(A51,'Mapa de Proceso'!$C$12:$G$31,5,0)),0)</f>
        <v>s</v>
      </c>
      <c r="C51" s="60">
        <v>1</v>
      </c>
      <c r="D51" s="153" t="str">
        <f t="shared" si="6"/>
        <v>s1</v>
      </c>
      <c r="E51" s="182" t="s">
        <v>133</v>
      </c>
      <c r="F51" s="182"/>
      <c r="G51" s="265" t="s">
        <v>979</v>
      </c>
      <c r="H51" s="155" t="s">
        <v>980</v>
      </c>
      <c r="I51" s="160" t="s">
        <v>127</v>
      </c>
      <c r="J51" s="265" t="s">
        <v>981</v>
      </c>
      <c r="K51" s="246">
        <v>1</v>
      </c>
      <c r="L51" s="247">
        <v>0</v>
      </c>
      <c r="M51" s="248" t="s">
        <v>150</v>
      </c>
      <c r="N51" s="80">
        <f t="shared" ref="N51:N57" si="12">IF($L51=0,0%,(IF($L51&lt;=9085260,20%,(IF(AND($L51&gt;9085260,$L51&lt;=45426300),40%,(IF(AND($L51&gt;45426300,$L51&lt;=90852600),60%,(IF(AND($L51&gt;90852600,$L51&lt;=454263000),80%,(IF($L51&gt;454263000,100%,0)))))))))))</f>
        <v>0</v>
      </c>
      <c r="O51" s="80">
        <f t="shared" ref="O51:O57" si="13">IF($M51="No aplica",0%,(IF($M51="Un proceso",20%,(IF($M51="Más de un proceso, ComitéCCI",40%,(IF($M51="Proveedores, Cuerpos de Bomberos",60%,(IF($M51="Gobernaciones, Alcaldías, Junta Nacional de Bomberos, Delegaciones",80%,(IF($M51="A nivel nacional",100%,0)))))))))))</f>
        <v>0.4</v>
      </c>
      <c r="P51" s="80" cm="1">
        <f t="array" ref="P51">_xlfn.IFS($K51=0,0,AND($K51&gt;0,$K51&lt;=2),20%,AND($K51&gt;2,$K51&lt;=24),40%,AND($K51&gt;24,$K51&lt;=60),60%,AND($K51&gt;60,$K51&lt;=360),80%,$K51&gt;360,100%)</f>
        <v>0.2</v>
      </c>
      <c r="Q51" s="80">
        <f t="shared" ref="Q51:Q57" si="14">MAX(N51,O51)</f>
        <v>0.4</v>
      </c>
      <c r="R51" s="81">
        <f t="shared" si="10"/>
        <v>2</v>
      </c>
      <c r="S51" s="82" t="str" cm="1">
        <f t="array" ref="S51">IFERROR((_xlfn.IFS(R51=1,"BAJA",R51=2,"BAJA",R51=6,"BAJA",R51=3,"MODERADA",R51=7,"MODERADA",R51=8,"MODERADA",R51=11,"MODERADA",R51=12,"MODERADA",R51=13,"MODERADA",R51=16,"MODERADA",R51=17,"MODERADA",R51=21,"MODERADA",R51=22,"MODERADA",R51=4,"ALTA",R51=9,"ALTA",R51=14,"ALTA",R51=18,"ALTA",R51=19,"ALTA",R51=23,"ALTA",R51=24,"ALTA",R51=5,"EXTREMA",R51=10,"EXTREMA",R51=15,"EXTREMA",R51=20,"EXTREMA",R51=25,"EXTREMA")),0)</f>
        <v>BAJA</v>
      </c>
      <c r="T51" s="83" cm="1">
        <f t="array" ref="T51">IFERROR((MIN(IF('Matriz de Controles'!$A$8:$A$10000='Matriz de Riesgos'!#REF!,'Matriz de Controles'!$W$8:$W$10000))),0)</f>
        <v>0</v>
      </c>
      <c r="U51" s="83" cm="1">
        <f t="array" ref="U51">IFERROR((MIN(IF('Matriz de Controles'!$A$8:$A$10000='Matriz de Riesgos'!#REF!,'Matriz de Controles'!$Z$8:$Z$10000))),0)</f>
        <v>0</v>
      </c>
      <c r="V51" s="83" t="e" cm="1">
        <f t="array" aca="1" ref="V51" ca="1">_xlfn.IFS(T51=0,0,AND(T51&gt;0%,T51&lt;=20%),20%,AND(T51&gt;20%,T51&lt;=40%),40%,AND(T51&gt;40%,T51&lt;=60%),60%,AND(T51&gt;60%,T51&lt;=80%),80%,AND(T51&gt;80%,T51&lt;=100%),100%)</f>
        <v>#NAME?</v>
      </c>
      <c r="W51" s="83" t="e" cm="1">
        <f t="array" aca="1" ref="W51" ca="1">_xlfn.IFS(U51=0,0,AND(U51&gt;=0%,U51&lt;=20%),20%,AND(U51&gt;20%,U51&lt;=40%),40%,AND(U51&gt;40%,U51&lt;=60%),60%,AND(U51&gt;60%,U51&lt;=80%),80%,AND(76&gt;80%,U51&lt;=100%),100%)</f>
        <v>#NAME?</v>
      </c>
      <c r="X51" s="84" t="e">
        <f t="shared" ca="1" si="11"/>
        <v>#NAME?</v>
      </c>
      <c r="Y51" s="82" cm="1">
        <f t="array" aca="1" ref="Y51" ca="1">IFERROR((_xlfn.IFS(X51=1,"BAJA",X51=2,"BAJA",X51=6,"BAJA",X51=3,"MODERADA",X51=7,"MODERADA",X51=8,"MODERADA",X51=11,"MODERADA",X51=12,"MODERADA",X51=13,"MODERADA",X51=16,"MODERADA",X51=17,"MODERADA",X51=21,"MODERADA",X51=22,"MODERADA",X51=4,"ALTA",X51=9,"ALTA",X51=14,"ALTA",X51=18,"ALTA",X51=19,"ALTA",X51=23,"ALTA",X51=24,"ALTA",X51=5,"EXTREMA",X51=10,"EXTREMA",X51=15,"EXTREMA",X51=20,"EXTREMA",X51=25,"EXTREMA")),0)</f>
        <v>0</v>
      </c>
      <c r="Z51" s="89" cm="1">
        <f t="array" aca="1" ref="Z51" ca="1">IFERROR((_xlfn.IFS(Y51="BAJA","ACEPTAR",Y51="MODERADA","ACEPTAR/REDUCIR(OPCIONAL)",Y51="ALTA","REDUCIR",Y51="EXTREMA","REDUCIR/EVITAR")),0)</f>
        <v>0</v>
      </c>
      <c r="AA51" s="184" t="s">
        <v>146</v>
      </c>
      <c r="AB51" s="261" t="s">
        <v>1069</v>
      </c>
      <c r="AC51" s="261" t="s">
        <v>1069</v>
      </c>
      <c r="AD51" s="261" t="s">
        <v>1069</v>
      </c>
      <c r="AE51" s="261" t="s">
        <v>1068</v>
      </c>
      <c r="AF51" s="261" t="s">
        <v>1068</v>
      </c>
      <c r="AG51" s="271" t="s">
        <v>1069</v>
      </c>
      <c r="AH51" s="270" t="s">
        <v>1121</v>
      </c>
      <c r="AI51" s="276"/>
      <c r="AJ51" s="279"/>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c r="JN51" s="85"/>
      <c r="JO51" s="85"/>
      <c r="JP51" s="85"/>
      <c r="JQ51" s="85"/>
      <c r="JR51" s="85"/>
      <c r="JS51" s="85"/>
      <c r="JT51" s="85"/>
      <c r="JU51" s="85"/>
      <c r="JV51" s="85"/>
      <c r="JW51" s="85"/>
      <c r="JX51" s="85"/>
      <c r="JY51" s="85"/>
      <c r="JZ51" s="85"/>
      <c r="KA51" s="85"/>
      <c r="KB51" s="85"/>
      <c r="KC51" s="85"/>
      <c r="KD51" s="85"/>
      <c r="KE51" s="85"/>
      <c r="KF51" s="85"/>
      <c r="KG51" s="85"/>
      <c r="KH51" s="85"/>
      <c r="KI51" s="85"/>
      <c r="KJ51" s="85"/>
      <c r="KK51" s="85"/>
      <c r="KL51" s="85"/>
      <c r="KM51" s="85"/>
      <c r="KN51" s="85"/>
      <c r="KO51" s="85"/>
      <c r="KP51" s="85"/>
      <c r="KQ51" s="85"/>
      <c r="KR51" s="85"/>
      <c r="KS51" s="85"/>
      <c r="KT51" s="85"/>
      <c r="KU51" s="85"/>
      <c r="KV51" s="85"/>
      <c r="KW51" s="85"/>
      <c r="KX51" s="85"/>
      <c r="KY51" s="85"/>
      <c r="KZ51" s="85"/>
      <c r="LA51" s="85"/>
      <c r="LB51" s="85"/>
      <c r="LC51" s="85"/>
      <c r="LD51" s="85"/>
      <c r="LE51" s="85"/>
      <c r="LF51" s="85"/>
      <c r="LG51" s="85"/>
      <c r="LH51" s="85"/>
      <c r="LI51" s="85"/>
      <c r="LJ51" s="85"/>
      <c r="LK51" s="85"/>
      <c r="LL51" s="85"/>
      <c r="LM51" s="85"/>
      <c r="LN51" s="85"/>
      <c r="LO51" s="85"/>
      <c r="LP51" s="85"/>
      <c r="LQ51" s="85"/>
      <c r="LR51" s="85"/>
      <c r="LS51" s="85"/>
      <c r="LT51" s="85"/>
      <c r="LU51" s="85"/>
      <c r="LV51" s="85"/>
      <c r="LW51" s="85"/>
      <c r="LX51" s="85"/>
      <c r="LY51" s="85"/>
      <c r="LZ51" s="85"/>
      <c r="MA51" s="85"/>
      <c r="MB51" s="85"/>
      <c r="MC51" s="85"/>
      <c r="MD51" s="85"/>
      <c r="ME51" s="85"/>
      <c r="MF51" s="85"/>
      <c r="MG51" s="85"/>
      <c r="MH51" s="85"/>
      <c r="MI51" s="85"/>
      <c r="MJ51" s="85"/>
      <c r="MK51" s="85"/>
      <c r="ML51" s="85"/>
      <c r="MM51" s="85"/>
      <c r="MN51" s="85"/>
      <c r="MO51" s="85"/>
      <c r="MP51" s="85"/>
      <c r="MQ51" s="85"/>
      <c r="MR51" s="85"/>
      <c r="MS51" s="85"/>
      <c r="MT51" s="85"/>
      <c r="MU51" s="85"/>
      <c r="MV51" s="85"/>
      <c r="MW51" s="85"/>
      <c r="MX51" s="85"/>
      <c r="MY51" s="85"/>
      <c r="MZ51" s="85"/>
      <c r="NA51" s="85"/>
      <c r="NB51" s="85"/>
      <c r="NC51" s="85"/>
      <c r="ND51" s="85"/>
      <c r="NE51" s="85"/>
      <c r="NF51" s="85"/>
      <c r="NG51" s="85"/>
      <c r="NH51" s="85"/>
      <c r="NI51" s="85"/>
      <c r="NJ51" s="85"/>
      <c r="NK51" s="85"/>
      <c r="NL51" s="85"/>
      <c r="NM51" s="85"/>
      <c r="NN51" s="85"/>
      <c r="NO51" s="85"/>
      <c r="NP51" s="85"/>
      <c r="NQ51" s="85"/>
      <c r="NR51" s="85"/>
      <c r="NS51" s="85"/>
      <c r="NT51" s="85"/>
      <c r="NU51" s="85"/>
      <c r="NV51" s="85"/>
      <c r="NW51" s="85"/>
      <c r="NX51" s="85"/>
      <c r="NY51" s="85"/>
      <c r="NZ51" s="85"/>
      <c r="OA51" s="85"/>
      <c r="OB51" s="85"/>
      <c r="OC51" s="85"/>
      <c r="OD51" s="85"/>
      <c r="OE51" s="85"/>
      <c r="OF51" s="85"/>
      <c r="OG51" s="85"/>
      <c r="OH51" s="85"/>
      <c r="OI51" s="85"/>
      <c r="OJ51" s="85"/>
      <c r="OK51" s="85"/>
      <c r="OL51" s="85"/>
      <c r="OM51" s="85"/>
      <c r="ON51" s="85"/>
      <c r="OO51" s="85"/>
      <c r="OP51" s="85"/>
      <c r="OQ51" s="85"/>
      <c r="OR51" s="85"/>
      <c r="OS51" s="85"/>
      <c r="OT51" s="85"/>
      <c r="OU51" s="85"/>
      <c r="OV51" s="85"/>
      <c r="OW51" s="85"/>
      <c r="OX51" s="85"/>
      <c r="OY51" s="85"/>
      <c r="OZ51" s="85"/>
      <c r="PA51" s="85"/>
      <c r="PB51" s="85"/>
      <c r="PC51" s="85"/>
      <c r="PD51" s="85"/>
      <c r="PE51" s="85"/>
      <c r="PF51" s="85"/>
      <c r="PG51" s="85"/>
      <c r="PH51" s="85"/>
      <c r="PI51" s="85"/>
      <c r="PJ51" s="85"/>
      <c r="PK51" s="85"/>
      <c r="PL51" s="85"/>
      <c r="PM51" s="85"/>
      <c r="PN51" s="85"/>
      <c r="PO51" s="85"/>
      <c r="PP51" s="85"/>
      <c r="PQ51" s="85"/>
      <c r="PR51" s="85"/>
      <c r="PS51" s="85"/>
      <c r="PT51" s="85"/>
      <c r="PU51" s="85"/>
      <c r="PV51" s="85"/>
      <c r="PW51" s="85"/>
      <c r="PX51" s="85"/>
      <c r="PY51" s="85"/>
      <c r="PZ51" s="85"/>
      <c r="QA51" s="85"/>
      <c r="QB51" s="85"/>
      <c r="QC51" s="85"/>
      <c r="QD51" s="85"/>
      <c r="QE51" s="85"/>
      <c r="QF51" s="85"/>
      <c r="QG51" s="85"/>
      <c r="QH51" s="85"/>
      <c r="QI51" s="85"/>
      <c r="QJ51" s="85"/>
      <c r="QK51" s="85"/>
      <c r="QL51" s="85"/>
      <c r="QM51" s="85"/>
      <c r="QN51" s="85"/>
      <c r="QO51" s="85"/>
      <c r="QP51" s="85"/>
      <c r="QQ51" s="85"/>
      <c r="QR51" s="85"/>
      <c r="QS51" s="85"/>
      <c r="QT51" s="85"/>
      <c r="QU51" s="85"/>
      <c r="QV51" s="85"/>
      <c r="QW51" s="85"/>
      <c r="QX51" s="85"/>
      <c r="QY51" s="85"/>
      <c r="QZ51" s="85"/>
      <c r="RA51" s="85"/>
      <c r="RB51" s="85"/>
      <c r="RC51" s="85"/>
      <c r="RD51" s="85"/>
      <c r="RE51" s="85"/>
      <c r="RF51" s="85"/>
      <c r="RG51" s="85"/>
      <c r="RH51" s="85"/>
      <c r="RI51" s="85"/>
      <c r="RJ51" s="85"/>
      <c r="RK51" s="85"/>
      <c r="RL51" s="85"/>
      <c r="RM51" s="85"/>
      <c r="RN51" s="85"/>
      <c r="RO51" s="85"/>
      <c r="RP51" s="85"/>
      <c r="RQ51" s="85"/>
      <c r="RR51" s="85"/>
      <c r="RS51" s="85"/>
      <c r="RT51" s="85"/>
      <c r="RU51" s="85"/>
      <c r="RV51" s="85"/>
      <c r="RW51" s="85"/>
      <c r="RX51" s="85"/>
      <c r="RY51" s="85"/>
      <c r="RZ51" s="85"/>
      <c r="SA51" s="85"/>
      <c r="SB51" s="85"/>
      <c r="SC51" s="85"/>
      <c r="SD51" s="85"/>
      <c r="SE51" s="85"/>
      <c r="SF51" s="85"/>
      <c r="SG51" s="85"/>
      <c r="SH51" s="85"/>
      <c r="SI51" s="85"/>
      <c r="SJ51" s="85"/>
      <c r="SK51" s="85"/>
      <c r="SL51" s="85"/>
      <c r="SM51" s="85"/>
      <c r="SN51" s="85"/>
      <c r="SO51" s="85"/>
      <c r="SP51" s="85"/>
      <c r="SQ51" s="85"/>
      <c r="SR51" s="85"/>
      <c r="SS51" s="85"/>
      <c r="ST51" s="85"/>
      <c r="SU51" s="85"/>
      <c r="SV51" s="85"/>
      <c r="SW51" s="85"/>
      <c r="SX51" s="85"/>
      <c r="SY51" s="85"/>
      <c r="SZ51" s="85"/>
      <c r="TA51" s="85"/>
      <c r="TB51" s="85"/>
      <c r="TC51" s="85"/>
      <c r="TD51" s="85"/>
      <c r="TE51" s="85"/>
      <c r="TF51" s="85"/>
      <c r="TG51" s="85"/>
      <c r="TH51" s="85"/>
      <c r="TI51" s="85"/>
      <c r="TJ51" s="85"/>
      <c r="TK51" s="85"/>
      <c r="TL51" s="85"/>
      <c r="TM51" s="85"/>
      <c r="TN51" s="85"/>
      <c r="TO51" s="85"/>
      <c r="TP51" s="85"/>
      <c r="TQ51" s="85"/>
      <c r="TR51" s="85"/>
      <c r="TS51" s="85"/>
      <c r="TT51" s="85"/>
      <c r="TU51" s="85"/>
      <c r="TV51" s="85"/>
      <c r="TW51" s="85"/>
      <c r="TX51" s="85"/>
      <c r="TY51" s="85"/>
      <c r="TZ51" s="85"/>
      <c r="UA51" s="85"/>
      <c r="UB51" s="85"/>
      <c r="UC51" s="85"/>
      <c r="UD51" s="85"/>
      <c r="UE51" s="85"/>
      <c r="UF51" s="85"/>
      <c r="UG51" s="85"/>
      <c r="UH51" s="85"/>
      <c r="UI51" s="85"/>
      <c r="UJ51" s="85"/>
      <c r="UK51" s="85"/>
      <c r="UL51" s="85"/>
      <c r="UM51" s="85"/>
      <c r="UN51" s="85"/>
      <c r="UO51" s="85"/>
      <c r="UP51" s="85"/>
      <c r="UQ51" s="85"/>
      <c r="UR51" s="85"/>
      <c r="US51" s="85"/>
      <c r="UT51" s="85"/>
      <c r="UU51" s="85"/>
      <c r="UV51" s="85"/>
      <c r="UW51" s="85"/>
      <c r="UX51" s="85"/>
      <c r="UY51" s="85"/>
      <c r="UZ51" s="85"/>
      <c r="VA51" s="85"/>
      <c r="VB51" s="85"/>
      <c r="VC51" s="85"/>
      <c r="VD51" s="85"/>
      <c r="VE51" s="85"/>
      <c r="VF51" s="85"/>
      <c r="VG51" s="85"/>
      <c r="VH51" s="85"/>
      <c r="VI51" s="85"/>
      <c r="VJ51" s="85"/>
      <c r="VK51" s="85"/>
      <c r="VL51" s="85"/>
      <c r="VM51" s="85"/>
      <c r="VN51" s="85"/>
      <c r="VO51" s="85"/>
      <c r="VP51" s="85"/>
      <c r="VQ51" s="85"/>
      <c r="VR51" s="85"/>
      <c r="VS51" s="85"/>
      <c r="VT51" s="85"/>
      <c r="VU51" s="85"/>
      <c r="VV51" s="85"/>
      <c r="VW51" s="85"/>
      <c r="VX51" s="85"/>
      <c r="VY51" s="85"/>
      <c r="VZ51" s="85"/>
      <c r="WA51" s="85"/>
      <c r="WB51" s="85"/>
      <c r="WC51" s="85"/>
      <c r="WD51" s="85"/>
      <c r="WE51" s="85"/>
      <c r="WF51" s="85"/>
      <c r="WG51" s="85"/>
      <c r="WH51" s="85"/>
      <c r="WI51" s="85"/>
      <c r="WJ51" s="85"/>
      <c r="WK51" s="85"/>
      <c r="WL51" s="85"/>
      <c r="WM51" s="85"/>
      <c r="WN51" s="85"/>
      <c r="WO51" s="85"/>
      <c r="WP51" s="85"/>
      <c r="WQ51" s="85"/>
      <c r="WR51" s="85"/>
      <c r="WS51" s="85"/>
      <c r="WT51" s="85"/>
      <c r="WU51" s="85"/>
      <c r="WV51" s="85"/>
      <c r="WW51" s="85"/>
      <c r="WX51" s="85"/>
      <c r="WY51" s="85"/>
      <c r="WZ51" s="85"/>
      <c r="XA51" s="85"/>
      <c r="XB51" s="85"/>
      <c r="XC51" s="85"/>
      <c r="XD51" s="85"/>
      <c r="XE51" s="85"/>
      <c r="XF51" s="85"/>
      <c r="XG51" s="85"/>
      <c r="XH51" s="85"/>
      <c r="XI51" s="85"/>
      <c r="XJ51" s="85"/>
      <c r="XK51" s="85"/>
      <c r="XL51" s="85"/>
      <c r="XM51" s="85"/>
      <c r="XN51" s="85"/>
      <c r="XO51" s="85"/>
      <c r="XP51" s="85"/>
      <c r="XQ51" s="85"/>
      <c r="XR51" s="85"/>
      <c r="XS51" s="85"/>
      <c r="XT51" s="85"/>
      <c r="XU51" s="85"/>
      <c r="XV51" s="85"/>
      <c r="XW51" s="85"/>
      <c r="XX51" s="85"/>
      <c r="XY51" s="85"/>
      <c r="XZ51" s="85"/>
      <c r="YA51" s="85"/>
      <c r="YB51" s="85"/>
      <c r="YC51" s="85"/>
      <c r="YD51" s="85"/>
      <c r="YE51" s="85"/>
      <c r="YF51" s="85"/>
      <c r="YG51" s="85"/>
      <c r="YH51" s="85"/>
      <c r="YI51" s="85"/>
      <c r="YJ51" s="85"/>
      <c r="YK51" s="85"/>
      <c r="YL51" s="85"/>
      <c r="YM51" s="85"/>
      <c r="YN51" s="85"/>
      <c r="YO51" s="85"/>
      <c r="YP51" s="85"/>
      <c r="YQ51" s="85"/>
      <c r="YR51" s="85"/>
      <c r="YS51" s="85"/>
      <c r="YT51" s="85"/>
      <c r="YU51" s="85"/>
      <c r="YV51" s="85"/>
      <c r="YW51" s="85"/>
      <c r="YX51" s="85"/>
      <c r="YY51" s="85"/>
      <c r="YZ51" s="85"/>
      <c r="ZA51" s="85"/>
      <c r="ZB51" s="85"/>
      <c r="ZC51" s="85"/>
      <c r="ZD51" s="85"/>
      <c r="ZE51" s="85"/>
      <c r="ZF51" s="85"/>
      <c r="ZG51" s="85"/>
      <c r="ZH51" s="85"/>
      <c r="ZI51" s="85"/>
      <c r="ZJ51" s="85"/>
      <c r="ZK51" s="85"/>
      <c r="ZL51" s="85"/>
      <c r="ZM51" s="85"/>
      <c r="ZN51" s="85"/>
      <c r="ZO51" s="85"/>
      <c r="ZP51" s="85"/>
      <c r="ZQ51" s="85"/>
      <c r="ZR51" s="85"/>
      <c r="ZS51" s="85"/>
      <c r="ZT51" s="85"/>
      <c r="ZU51" s="85"/>
      <c r="ZV51" s="85"/>
      <c r="ZW51" s="85"/>
      <c r="ZX51" s="85"/>
      <c r="ZY51" s="85"/>
      <c r="ZZ51" s="85"/>
      <c r="AAA51" s="85"/>
      <c r="AAB51" s="85"/>
      <c r="AAC51" s="85"/>
      <c r="AAD51" s="85"/>
      <c r="AAE51" s="85"/>
      <c r="AAF51" s="85"/>
      <c r="AAG51" s="85"/>
      <c r="AAH51" s="85"/>
      <c r="AAI51" s="85"/>
      <c r="AAJ51" s="85"/>
      <c r="AAK51" s="85"/>
      <c r="AAL51" s="85"/>
      <c r="AAM51" s="85"/>
      <c r="AAN51" s="85"/>
      <c r="AAO51" s="85"/>
      <c r="AAP51" s="85"/>
      <c r="AAQ51" s="85"/>
      <c r="AAR51" s="85"/>
      <c r="AAS51" s="85"/>
      <c r="AAT51" s="85"/>
      <c r="AAU51" s="85"/>
      <c r="AAV51" s="85"/>
      <c r="AAW51" s="85"/>
      <c r="AAX51" s="85"/>
      <c r="AAY51" s="85"/>
      <c r="AAZ51" s="85"/>
      <c r="ABA51" s="85"/>
      <c r="ABB51" s="85"/>
      <c r="ABC51" s="85"/>
      <c r="ABD51" s="85"/>
      <c r="ABE51" s="85"/>
      <c r="ABF51" s="85"/>
      <c r="ABG51" s="85"/>
      <c r="ABH51" s="85"/>
      <c r="ABI51" s="85"/>
      <c r="ABJ51" s="85"/>
      <c r="ABK51" s="85"/>
      <c r="ABL51" s="85"/>
      <c r="ABM51" s="85"/>
      <c r="ABN51" s="85"/>
      <c r="ABO51" s="85"/>
      <c r="ABP51" s="85"/>
      <c r="ABQ51" s="85"/>
      <c r="ABR51" s="85"/>
      <c r="ABS51" s="85"/>
      <c r="ABT51" s="85"/>
      <c r="ABU51" s="85"/>
      <c r="ABV51" s="85"/>
      <c r="ABW51" s="85"/>
      <c r="ABX51" s="85"/>
      <c r="ABY51" s="85"/>
      <c r="ABZ51" s="85"/>
      <c r="ACA51" s="85"/>
      <c r="ACB51" s="85"/>
      <c r="ACC51" s="85"/>
      <c r="ACD51" s="85"/>
      <c r="ACE51" s="85"/>
      <c r="ACF51" s="85"/>
      <c r="ACG51" s="85"/>
      <c r="ACH51" s="85"/>
      <c r="ACI51" s="85"/>
      <c r="ACJ51" s="85"/>
      <c r="ACK51" s="85"/>
      <c r="ACL51" s="85"/>
      <c r="ACM51" s="85"/>
      <c r="ACN51" s="85"/>
      <c r="ACO51" s="85"/>
      <c r="ACP51" s="85"/>
      <c r="ACQ51" s="85"/>
      <c r="ACR51" s="85"/>
      <c r="ACS51" s="85"/>
      <c r="ACT51" s="85"/>
      <c r="ACU51" s="85"/>
      <c r="ACV51" s="85"/>
      <c r="ACW51" s="85"/>
      <c r="ACX51" s="85"/>
      <c r="ACY51" s="85"/>
      <c r="ACZ51" s="85"/>
      <c r="ADA51" s="85"/>
      <c r="ADB51" s="85"/>
      <c r="ADC51" s="85"/>
      <c r="ADD51" s="85"/>
      <c r="ADE51" s="85"/>
      <c r="ADF51" s="85"/>
      <c r="ADG51" s="85"/>
      <c r="ADH51" s="85"/>
      <c r="ADI51" s="85"/>
      <c r="ADJ51" s="85"/>
      <c r="ADK51" s="85"/>
      <c r="ADL51" s="85"/>
      <c r="ADM51" s="85"/>
      <c r="ADN51" s="85"/>
      <c r="ADO51" s="85"/>
      <c r="ADP51" s="85"/>
      <c r="ADQ51" s="85"/>
      <c r="ADR51" s="85"/>
      <c r="ADS51" s="85"/>
      <c r="ADT51" s="85"/>
      <c r="ADU51" s="85"/>
      <c r="ADV51" s="85"/>
      <c r="ADW51" s="85"/>
      <c r="ADX51" s="85"/>
      <c r="ADY51" s="85"/>
      <c r="ADZ51" s="85"/>
      <c r="AEA51" s="85"/>
      <c r="AEB51" s="85"/>
      <c r="AEC51" s="85"/>
      <c r="AED51" s="85"/>
      <c r="AEE51" s="85"/>
      <c r="AEF51" s="85"/>
      <c r="AEG51" s="85"/>
      <c r="AEH51" s="85"/>
      <c r="AEI51" s="85"/>
      <c r="AEJ51" s="85"/>
      <c r="AEK51" s="85"/>
      <c r="AEL51" s="85"/>
      <c r="AEM51" s="85"/>
      <c r="AEN51" s="85"/>
      <c r="AEO51" s="85"/>
      <c r="AEP51" s="85"/>
      <c r="AEQ51" s="85"/>
      <c r="AER51" s="85"/>
      <c r="AES51" s="85"/>
      <c r="AET51" s="85"/>
      <c r="AEU51" s="85"/>
      <c r="AEV51" s="85"/>
      <c r="AEW51" s="85"/>
      <c r="AEX51" s="85"/>
      <c r="AEY51" s="85"/>
      <c r="AEZ51" s="85"/>
      <c r="AFA51" s="85"/>
      <c r="AFB51" s="85"/>
      <c r="AFC51" s="85"/>
      <c r="AFD51" s="85"/>
      <c r="AFE51" s="85"/>
      <c r="AFF51" s="85"/>
      <c r="AFG51" s="85"/>
      <c r="AFH51" s="85"/>
      <c r="AFI51" s="85"/>
      <c r="AFJ51" s="85"/>
      <c r="AFK51" s="85"/>
      <c r="AFL51" s="85"/>
      <c r="AFM51" s="85"/>
      <c r="AFN51" s="85"/>
      <c r="AFO51" s="85"/>
      <c r="AFP51" s="85"/>
      <c r="AFQ51" s="85"/>
      <c r="AFR51" s="85"/>
      <c r="AFS51" s="85"/>
      <c r="AFT51" s="85"/>
      <c r="AFU51" s="85"/>
      <c r="AFV51" s="85"/>
      <c r="AFW51" s="85"/>
      <c r="AFX51" s="85"/>
      <c r="AFY51" s="85"/>
      <c r="AFZ51" s="85"/>
      <c r="AGA51" s="85"/>
      <c r="AGB51" s="85"/>
      <c r="AGC51" s="85"/>
      <c r="AGD51" s="85"/>
      <c r="AGE51" s="85"/>
      <c r="AGF51" s="85"/>
      <c r="AGG51" s="85"/>
      <c r="AGH51" s="85"/>
      <c r="AGI51" s="85"/>
      <c r="AGJ51" s="85"/>
      <c r="AGK51" s="85"/>
      <c r="AGL51" s="85"/>
      <c r="AGM51" s="85"/>
      <c r="AGN51" s="85"/>
      <c r="AGO51" s="85"/>
      <c r="AGP51" s="85"/>
      <c r="AGQ51" s="85"/>
      <c r="AGR51" s="85"/>
      <c r="AGS51" s="85"/>
      <c r="AGT51" s="85"/>
      <c r="AGU51" s="85"/>
      <c r="AGV51" s="85"/>
      <c r="AGW51" s="85"/>
      <c r="AGX51" s="85"/>
      <c r="AGY51" s="85"/>
      <c r="AGZ51" s="85"/>
      <c r="AHA51" s="85"/>
      <c r="AHB51" s="85"/>
      <c r="AHC51" s="85"/>
      <c r="AHD51" s="85"/>
      <c r="AHE51" s="85"/>
      <c r="AHF51" s="85"/>
      <c r="AHG51" s="85"/>
      <c r="AHH51" s="85"/>
      <c r="AHI51" s="85"/>
      <c r="AHJ51" s="85"/>
      <c r="AHK51" s="85"/>
      <c r="AHL51" s="85"/>
      <c r="AHM51" s="85"/>
      <c r="AHN51" s="85"/>
      <c r="AHO51" s="85"/>
      <c r="AHP51" s="85"/>
      <c r="AHQ51" s="85"/>
      <c r="AHR51" s="85"/>
      <c r="AHS51" s="85"/>
      <c r="AHT51" s="85"/>
      <c r="AHU51" s="85"/>
      <c r="AHV51" s="85"/>
      <c r="AHW51" s="85"/>
      <c r="AHX51" s="85"/>
      <c r="AHY51" s="85"/>
      <c r="AHZ51" s="85"/>
      <c r="AIA51" s="85"/>
      <c r="AIB51" s="85"/>
      <c r="AIC51" s="85"/>
      <c r="AID51" s="85"/>
      <c r="AIE51" s="85"/>
      <c r="AIF51" s="85"/>
      <c r="AIG51" s="85"/>
      <c r="AIH51" s="85"/>
      <c r="AII51" s="85"/>
      <c r="AIJ51" s="85"/>
      <c r="AIK51" s="85"/>
      <c r="AIL51" s="85"/>
      <c r="AIM51" s="85"/>
      <c r="AIN51" s="85"/>
      <c r="AIO51" s="85"/>
      <c r="AIP51" s="85"/>
      <c r="AIQ51" s="85"/>
      <c r="AIR51" s="85"/>
      <c r="AIS51" s="85"/>
      <c r="AIT51" s="85"/>
      <c r="AIU51" s="85"/>
      <c r="AIV51" s="85"/>
      <c r="AIW51" s="85"/>
      <c r="AIX51" s="85"/>
      <c r="AIY51" s="85"/>
      <c r="AIZ51" s="85"/>
      <c r="AJA51" s="85"/>
      <c r="AJB51" s="85"/>
      <c r="AJC51" s="85"/>
      <c r="AJD51" s="85"/>
      <c r="AJE51" s="85"/>
      <c r="AJF51" s="85"/>
      <c r="AJG51" s="85"/>
      <c r="AJH51" s="85"/>
      <c r="AJI51" s="85"/>
      <c r="AJJ51" s="85"/>
      <c r="AJK51" s="85"/>
      <c r="AJL51" s="85"/>
      <c r="AJM51" s="85"/>
      <c r="AJN51" s="85"/>
      <c r="AJO51" s="85"/>
      <c r="AJP51" s="85"/>
      <c r="AJQ51" s="85"/>
      <c r="AJR51" s="85"/>
      <c r="AJS51" s="85"/>
      <c r="AJT51" s="85"/>
      <c r="AJU51" s="85"/>
      <c r="AJV51" s="85"/>
      <c r="AJW51" s="85"/>
      <c r="AJX51" s="85"/>
      <c r="AJY51" s="85"/>
      <c r="AJZ51" s="85"/>
      <c r="AKA51" s="85"/>
      <c r="AKB51" s="85"/>
      <c r="AKC51" s="85"/>
      <c r="AKD51" s="85"/>
      <c r="AKE51" s="85"/>
      <c r="AKF51" s="85"/>
      <c r="AKG51" s="85"/>
      <c r="AKH51" s="85"/>
      <c r="AKI51" s="85"/>
      <c r="AKJ51" s="85"/>
      <c r="AKK51" s="85"/>
      <c r="AKL51" s="85"/>
      <c r="AKM51" s="85"/>
      <c r="AKN51" s="85"/>
      <c r="AKO51" s="85"/>
      <c r="AKP51" s="85"/>
      <c r="AKQ51" s="85"/>
      <c r="AKR51" s="85"/>
      <c r="AKS51" s="85"/>
      <c r="AKT51" s="85"/>
      <c r="AKU51" s="85"/>
      <c r="AKV51" s="85"/>
      <c r="AKW51" s="85"/>
      <c r="AKX51" s="85"/>
      <c r="AKY51" s="85"/>
      <c r="AKZ51" s="85"/>
      <c r="ALA51" s="85"/>
      <c r="ALB51" s="85"/>
      <c r="ALC51" s="85"/>
      <c r="ALD51" s="85"/>
      <c r="ALE51" s="85"/>
      <c r="ALF51" s="85"/>
      <c r="ALG51" s="85"/>
      <c r="ALH51" s="85"/>
      <c r="ALI51" s="85"/>
      <c r="ALJ51" s="85"/>
      <c r="ALK51" s="85"/>
      <c r="ALL51" s="85"/>
      <c r="ALM51" s="85"/>
      <c r="ALN51" s="85"/>
      <c r="ALO51" s="85"/>
      <c r="ALP51" s="85"/>
      <c r="ALQ51" s="85"/>
      <c r="ALR51" s="85"/>
      <c r="ALS51" s="85"/>
      <c r="ALT51" s="85"/>
      <c r="ALU51" s="85"/>
      <c r="ALV51" s="85"/>
      <c r="ALW51" s="85"/>
      <c r="ALX51" s="85"/>
      <c r="ALY51" s="85"/>
      <c r="ALZ51" s="85"/>
      <c r="AMA51" s="85"/>
      <c r="AMB51" s="85"/>
      <c r="AMC51" s="85"/>
      <c r="AMD51" s="85"/>
      <c r="AME51" s="85"/>
      <c r="AMF51" s="85"/>
      <c r="AMG51" s="85"/>
      <c r="AMH51" s="85"/>
      <c r="AMI51" s="85"/>
      <c r="AMJ51" s="85"/>
      <c r="AMK51" s="85"/>
      <c r="AML51" s="85"/>
      <c r="AMM51" s="85"/>
      <c r="AMN51" s="85"/>
      <c r="AMO51" s="85"/>
      <c r="AMP51" s="85"/>
      <c r="AMQ51" s="85"/>
      <c r="AMR51" s="85"/>
      <c r="AMS51" s="85"/>
      <c r="AMT51" s="85"/>
      <c r="AMU51" s="85"/>
      <c r="AMV51" s="85"/>
      <c r="AMW51" s="85"/>
      <c r="AMX51" s="85"/>
      <c r="AMY51" s="85"/>
      <c r="AMZ51" s="85"/>
      <c r="ANA51" s="85"/>
      <c r="ANB51" s="85"/>
      <c r="ANC51" s="85"/>
      <c r="AND51" s="85"/>
      <c r="ANE51" s="85"/>
      <c r="ANF51" s="85"/>
      <c r="ANG51" s="85"/>
      <c r="ANH51" s="85"/>
      <c r="ANI51" s="85"/>
      <c r="ANJ51" s="85"/>
      <c r="ANK51" s="85"/>
      <c r="ANL51" s="85"/>
      <c r="ANM51" s="85"/>
      <c r="ANN51" s="85"/>
      <c r="ANO51" s="85"/>
      <c r="ANP51" s="85"/>
      <c r="ANQ51" s="85"/>
      <c r="ANR51" s="85"/>
      <c r="ANS51" s="85"/>
      <c r="ANT51" s="85"/>
      <c r="ANU51" s="85"/>
      <c r="ANV51" s="85"/>
      <c r="ANW51" s="85"/>
      <c r="ANX51" s="85"/>
      <c r="ANY51" s="85"/>
      <c r="ANZ51" s="85"/>
      <c r="AOA51" s="85"/>
      <c r="AOB51" s="85"/>
      <c r="AOC51" s="85"/>
      <c r="AOD51" s="85"/>
      <c r="AOE51" s="85"/>
      <c r="AOF51" s="85"/>
      <c r="AOG51" s="85"/>
      <c r="AOH51" s="85"/>
      <c r="AOI51" s="85"/>
      <c r="AOJ51" s="85"/>
      <c r="AOK51" s="85"/>
      <c r="AOL51" s="85"/>
      <c r="AOM51" s="85"/>
      <c r="AON51" s="85"/>
      <c r="AOO51" s="85"/>
      <c r="AOP51" s="85"/>
      <c r="AOQ51" s="85"/>
      <c r="AOR51" s="85"/>
      <c r="AOS51" s="85"/>
      <c r="AOT51" s="85"/>
      <c r="AOU51" s="85"/>
      <c r="AOV51" s="85"/>
      <c r="AOW51" s="85"/>
      <c r="AOX51" s="85"/>
      <c r="AOY51" s="85"/>
      <c r="AOZ51" s="85"/>
      <c r="APA51" s="85"/>
      <c r="APB51" s="85"/>
      <c r="APC51" s="85"/>
      <c r="APD51" s="85"/>
      <c r="APE51" s="85"/>
      <c r="APF51" s="85"/>
      <c r="APG51" s="85"/>
      <c r="APH51" s="85"/>
      <c r="API51" s="85"/>
      <c r="APJ51" s="85"/>
      <c r="APK51" s="85"/>
      <c r="APL51" s="85"/>
      <c r="APM51" s="85"/>
      <c r="APN51" s="85"/>
      <c r="APO51" s="85"/>
      <c r="APP51" s="85"/>
      <c r="APQ51" s="85"/>
      <c r="APR51" s="85"/>
      <c r="APS51" s="85"/>
      <c r="APT51" s="85"/>
      <c r="APU51" s="85"/>
      <c r="APV51" s="85"/>
      <c r="APW51" s="85"/>
      <c r="APX51" s="85"/>
      <c r="APY51" s="85"/>
      <c r="APZ51" s="85"/>
      <c r="AQA51" s="85"/>
      <c r="AQB51" s="85"/>
      <c r="AQC51" s="85"/>
      <c r="AQD51" s="85"/>
      <c r="AQE51" s="85"/>
      <c r="AQF51" s="85"/>
      <c r="AQG51" s="85"/>
      <c r="AQH51" s="85"/>
      <c r="AQI51" s="85"/>
      <c r="AQJ51" s="85"/>
      <c r="AQK51" s="85"/>
      <c r="AQL51" s="85"/>
      <c r="AQM51" s="85"/>
      <c r="AQN51" s="85"/>
      <c r="AQO51" s="85"/>
      <c r="AQP51" s="85"/>
      <c r="AQQ51" s="85"/>
      <c r="AQR51" s="85"/>
      <c r="AQS51" s="85"/>
      <c r="AQT51" s="85"/>
      <c r="AQU51" s="85"/>
      <c r="AQV51" s="85"/>
      <c r="AQW51" s="85"/>
      <c r="AQX51" s="85"/>
      <c r="AQY51" s="85"/>
      <c r="AQZ51" s="85"/>
      <c r="ARA51" s="85"/>
      <c r="ARB51" s="85"/>
      <c r="ARC51" s="85"/>
      <c r="ARD51" s="85"/>
      <c r="ARE51" s="85"/>
      <c r="ARF51" s="85"/>
      <c r="ARG51" s="85"/>
      <c r="ARH51" s="85"/>
      <c r="ARI51" s="85"/>
      <c r="ARJ51" s="85"/>
      <c r="ARK51" s="85"/>
      <c r="ARL51" s="85"/>
      <c r="ARM51" s="85"/>
      <c r="ARN51" s="85"/>
      <c r="ARO51" s="85"/>
      <c r="ARP51" s="85"/>
      <c r="ARQ51" s="85"/>
      <c r="ARR51" s="85"/>
      <c r="ARS51" s="85"/>
      <c r="ART51" s="85"/>
      <c r="ARU51" s="85"/>
      <c r="ARV51" s="85"/>
      <c r="ARW51" s="85"/>
      <c r="ARX51" s="85"/>
      <c r="ARY51" s="85"/>
      <c r="ARZ51" s="85"/>
      <c r="ASA51" s="85"/>
      <c r="ASB51" s="85"/>
      <c r="ASC51" s="85"/>
      <c r="ASD51" s="85"/>
      <c r="ASE51" s="85"/>
      <c r="ASF51" s="85"/>
      <c r="ASG51" s="85"/>
      <c r="ASH51" s="85"/>
      <c r="ASI51" s="85"/>
      <c r="ASJ51" s="85"/>
      <c r="ASK51" s="85"/>
      <c r="ASL51" s="85"/>
      <c r="ASM51" s="85"/>
      <c r="ASN51" s="85"/>
      <c r="ASO51" s="85"/>
      <c r="ASP51" s="85"/>
      <c r="ASQ51" s="85"/>
      <c r="ASR51" s="85"/>
      <c r="ASS51" s="85"/>
      <c r="AST51" s="85"/>
      <c r="ASU51" s="85"/>
      <c r="ASV51" s="85"/>
      <c r="ASW51" s="85"/>
      <c r="ASX51" s="85"/>
      <c r="ASY51" s="85"/>
      <c r="ASZ51" s="85"/>
      <c r="ATA51" s="85"/>
      <c r="ATB51" s="85"/>
      <c r="ATC51" s="85"/>
      <c r="ATD51" s="85"/>
      <c r="ATE51" s="85"/>
      <c r="ATF51" s="85"/>
      <c r="ATG51" s="85"/>
      <c r="ATH51" s="85"/>
      <c r="ATI51" s="85"/>
      <c r="ATJ51" s="85"/>
      <c r="ATK51" s="85"/>
      <c r="ATL51" s="85"/>
      <c r="ATM51" s="85"/>
      <c r="ATN51" s="85"/>
      <c r="ATO51" s="85"/>
      <c r="ATP51" s="85"/>
      <c r="ATQ51" s="85"/>
      <c r="ATR51" s="85"/>
      <c r="ATS51" s="85"/>
      <c r="ATT51" s="85"/>
      <c r="ATU51" s="85"/>
      <c r="ATV51" s="85"/>
      <c r="ATW51" s="85"/>
      <c r="ATX51" s="85"/>
      <c r="ATY51" s="85"/>
      <c r="ATZ51" s="85"/>
      <c r="AUA51" s="85"/>
      <c r="AUB51" s="85"/>
      <c r="AUC51" s="85"/>
      <c r="AUD51" s="85"/>
      <c r="AUE51" s="85"/>
      <c r="AUF51" s="85"/>
      <c r="AUG51" s="85"/>
      <c r="AUH51" s="85"/>
      <c r="AUI51" s="85"/>
      <c r="AUJ51" s="85"/>
      <c r="AUK51" s="85"/>
      <c r="AUL51" s="85"/>
      <c r="AUM51" s="85"/>
      <c r="AUN51" s="85"/>
      <c r="AUO51" s="85"/>
      <c r="AUP51" s="85"/>
      <c r="AUQ51" s="85"/>
      <c r="AUR51" s="85"/>
      <c r="AUS51" s="85"/>
      <c r="AUT51" s="85"/>
      <c r="AUU51" s="85"/>
      <c r="AUV51" s="85"/>
      <c r="AUW51" s="85"/>
      <c r="AUX51" s="85"/>
      <c r="AUY51" s="85"/>
      <c r="AUZ51" s="85"/>
      <c r="AVA51" s="85"/>
      <c r="AVB51" s="85"/>
      <c r="AVC51" s="85"/>
      <c r="AVD51" s="85"/>
      <c r="AVE51" s="85"/>
      <c r="AVF51" s="85"/>
      <c r="AVG51" s="85"/>
      <c r="AVH51" s="85"/>
      <c r="AVI51" s="85"/>
      <c r="AVJ51" s="85"/>
      <c r="AVK51" s="85"/>
      <c r="AVL51" s="85"/>
      <c r="AVM51" s="85"/>
      <c r="AVN51" s="85"/>
      <c r="AVO51" s="85"/>
      <c r="AVP51" s="85"/>
      <c r="AVQ51" s="85"/>
      <c r="AVR51" s="85"/>
      <c r="AVS51" s="85"/>
      <c r="AVT51" s="85"/>
      <c r="AVU51" s="85"/>
      <c r="AVV51" s="85"/>
      <c r="AVW51" s="85"/>
      <c r="AVX51" s="85"/>
      <c r="AVY51" s="85"/>
      <c r="AVZ51" s="85"/>
      <c r="AWA51" s="85"/>
      <c r="AWB51" s="85"/>
      <c r="AWC51" s="85"/>
      <c r="AWD51" s="85"/>
      <c r="AWE51" s="85"/>
      <c r="AWF51" s="85"/>
      <c r="AWG51" s="85"/>
      <c r="AWH51" s="85"/>
      <c r="AWI51" s="85"/>
      <c r="AWJ51" s="85"/>
      <c r="AWK51" s="85"/>
      <c r="AWL51" s="85"/>
      <c r="AWM51" s="85"/>
      <c r="AWN51" s="85"/>
      <c r="AWO51" s="85"/>
      <c r="AWP51" s="85"/>
      <c r="AWQ51" s="85"/>
      <c r="AWR51" s="85"/>
      <c r="AWS51" s="85"/>
      <c r="AWT51" s="85"/>
      <c r="AWU51" s="85"/>
      <c r="AWV51" s="85"/>
      <c r="AWW51" s="85"/>
      <c r="AWX51" s="85"/>
      <c r="AWY51" s="85"/>
      <c r="AWZ51" s="85"/>
      <c r="AXA51" s="85"/>
      <c r="AXB51" s="85"/>
      <c r="AXC51" s="85"/>
      <c r="AXD51" s="85"/>
      <c r="AXE51" s="85"/>
      <c r="AXF51" s="85"/>
      <c r="AXG51" s="85"/>
      <c r="AXH51" s="85"/>
      <c r="AXI51" s="85"/>
      <c r="AXJ51" s="85"/>
      <c r="AXK51" s="85"/>
      <c r="AXL51" s="85"/>
      <c r="AXM51" s="85"/>
      <c r="AXN51" s="85"/>
      <c r="AXO51" s="85"/>
      <c r="AXP51" s="85"/>
      <c r="AXQ51" s="85"/>
      <c r="AXR51" s="85"/>
      <c r="AXS51" s="85"/>
      <c r="AXT51" s="85"/>
      <c r="AXU51" s="85"/>
      <c r="AXV51" s="85"/>
      <c r="AXW51" s="85"/>
      <c r="AXX51" s="85"/>
      <c r="AXY51" s="85"/>
      <c r="AXZ51" s="85"/>
      <c r="AYA51" s="85"/>
      <c r="AYB51" s="85"/>
      <c r="AYC51" s="85"/>
      <c r="AYD51" s="85"/>
      <c r="AYE51" s="85"/>
      <c r="AYF51" s="85"/>
      <c r="AYG51" s="85"/>
      <c r="AYH51" s="85"/>
      <c r="AYI51" s="85"/>
      <c r="AYJ51" s="85"/>
      <c r="AYK51" s="85"/>
      <c r="AYL51" s="85"/>
      <c r="AYM51" s="85"/>
      <c r="AYN51" s="85"/>
      <c r="AYO51" s="85"/>
      <c r="AYP51" s="85"/>
      <c r="AYQ51" s="85"/>
      <c r="AYR51" s="85"/>
      <c r="AYS51" s="85"/>
      <c r="AYT51" s="85"/>
      <c r="AYU51" s="85"/>
      <c r="AYV51" s="85"/>
      <c r="AYW51" s="85"/>
      <c r="AYX51" s="85"/>
      <c r="AYY51" s="85"/>
      <c r="AYZ51" s="85"/>
      <c r="AZA51" s="85"/>
      <c r="AZB51" s="85"/>
      <c r="AZC51" s="85"/>
      <c r="AZD51" s="85"/>
      <c r="AZE51" s="85"/>
      <c r="AZF51" s="85"/>
      <c r="AZG51" s="85"/>
      <c r="AZH51" s="85"/>
      <c r="AZI51" s="85"/>
      <c r="AZJ51" s="85"/>
      <c r="AZK51" s="85"/>
      <c r="AZL51" s="85"/>
      <c r="AZM51" s="85"/>
      <c r="AZN51" s="85"/>
      <c r="AZO51" s="85"/>
      <c r="AZP51" s="85"/>
      <c r="AZQ51" s="85"/>
      <c r="AZR51" s="85"/>
      <c r="AZS51" s="85"/>
      <c r="AZT51" s="85"/>
      <c r="AZU51" s="85"/>
      <c r="AZV51" s="85"/>
      <c r="AZW51" s="85"/>
      <c r="AZX51" s="85"/>
      <c r="AZY51" s="85"/>
      <c r="AZZ51" s="85"/>
      <c r="BAA51" s="85"/>
      <c r="BAB51" s="85"/>
      <c r="BAC51" s="85"/>
      <c r="BAD51" s="85"/>
      <c r="BAE51" s="85"/>
      <c r="BAF51" s="85"/>
      <c r="BAG51" s="85"/>
      <c r="BAH51" s="85"/>
      <c r="BAI51" s="85"/>
      <c r="BAJ51" s="85"/>
      <c r="BAK51" s="85"/>
      <c r="BAL51" s="85"/>
      <c r="BAM51" s="85"/>
      <c r="BAN51" s="85"/>
      <c r="BAO51" s="85"/>
      <c r="BAP51" s="85"/>
      <c r="BAQ51" s="85"/>
      <c r="BAR51" s="85"/>
      <c r="BAS51" s="85"/>
      <c r="BAT51" s="85"/>
      <c r="BAU51" s="85"/>
      <c r="BAV51" s="85"/>
      <c r="BAW51" s="85"/>
      <c r="BAX51" s="85"/>
      <c r="BAY51" s="85"/>
      <c r="BAZ51" s="85"/>
      <c r="BBA51" s="85"/>
      <c r="BBB51" s="85"/>
      <c r="BBC51" s="85"/>
      <c r="BBD51" s="85"/>
      <c r="BBE51" s="85"/>
      <c r="BBF51" s="85"/>
      <c r="BBG51" s="85"/>
      <c r="BBH51" s="85"/>
      <c r="BBI51" s="85"/>
      <c r="BBJ51" s="85"/>
      <c r="BBK51" s="85"/>
      <c r="BBL51" s="85"/>
      <c r="BBM51" s="85"/>
      <c r="BBN51" s="85"/>
      <c r="BBO51" s="85"/>
      <c r="BBP51" s="85"/>
      <c r="BBQ51" s="85"/>
      <c r="BBR51" s="85"/>
      <c r="BBS51" s="85"/>
      <c r="BBT51" s="85"/>
      <c r="BBU51" s="85"/>
      <c r="BBV51" s="85"/>
      <c r="BBW51" s="85"/>
      <c r="BBX51" s="85"/>
      <c r="BBY51" s="85"/>
      <c r="BBZ51" s="85"/>
      <c r="BCA51" s="85"/>
      <c r="BCB51" s="85"/>
      <c r="BCC51" s="85"/>
      <c r="BCD51" s="85"/>
      <c r="BCE51" s="85"/>
      <c r="BCF51" s="85"/>
      <c r="BCG51" s="85"/>
      <c r="BCH51" s="85"/>
      <c r="BCI51" s="85"/>
      <c r="BCJ51" s="85"/>
      <c r="BCK51" s="85"/>
      <c r="BCL51" s="85"/>
      <c r="BCM51" s="85"/>
      <c r="BCN51" s="85"/>
      <c r="BCO51" s="85"/>
      <c r="BCP51" s="85"/>
      <c r="BCQ51" s="85"/>
      <c r="BCR51" s="85"/>
      <c r="BCS51" s="85"/>
      <c r="BCT51" s="85"/>
      <c r="BCU51" s="85"/>
      <c r="BCV51" s="85"/>
      <c r="BCW51" s="85"/>
      <c r="BCX51" s="85"/>
      <c r="BCY51" s="85"/>
      <c r="BCZ51" s="85"/>
      <c r="BDA51" s="85"/>
      <c r="BDB51" s="85"/>
      <c r="BDC51" s="85"/>
      <c r="BDD51" s="85"/>
      <c r="BDE51" s="85"/>
      <c r="BDF51" s="85"/>
      <c r="BDG51" s="85"/>
      <c r="BDH51" s="85"/>
      <c r="BDI51" s="85"/>
      <c r="BDJ51" s="85"/>
      <c r="BDK51" s="85"/>
      <c r="BDL51" s="85"/>
      <c r="BDM51" s="85"/>
      <c r="BDN51" s="85"/>
      <c r="BDO51" s="85"/>
      <c r="BDP51" s="85"/>
      <c r="BDQ51" s="85"/>
      <c r="BDR51" s="85"/>
      <c r="BDS51" s="85"/>
      <c r="BDT51" s="85"/>
      <c r="BDU51" s="85"/>
      <c r="BDV51" s="85"/>
      <c r="BDW51" s="85"/>
      <c r="BDX51" s="85"/>
      <c r="BDY51" s="85"/>
      <c r="BDZ51" s="85"/>
      <c r="BEA51" s="85"/>
      <c r="BEB51" s="85"/>
      <c r="BEC51" s="85"/>
      <c r="BED51" s="85"/>
      <c r="BEE51" s="85"/>
      <c r="BEF51" s="85"/>
      <c r="BEG51" s="85"/>
      <c r="BEH51" s="85"/>
      <c r="BEI51" s="85"/>
      <c r="BEJ51" s="85"/>
      <c r="BEK51" s="85"/>
      <c r="BEL51" s="85"/>
      <c r="BEM51" s="85"/>
      <c r="BEN51" s="85"/>
      <c r="BEO51" s="85"/>
      <c r="BEP51" s="85"/>
      <c r="BEQ51" s="85"/>
      <c r="BER51" s="85"/>
      <c r="BES51" s="85"/>
      <c r="BET51" s="85"/>
      <c r="BEU51" s="85"/>
      <c r="BEV51" s="85"/>
      <c r="BEW51" s="85"/>
      <c r="BEX51" s="85"/>
      <c r="BEY51" s="85"/>
      <c r="BEZ51" s="85"/>
      <c r="BFA51" s="85"/>
      <c r="BFB51" s="85"/>
      <c r="BFC51" s="85"/>
      <c r="BFD51" s="85"/>
      <c r="BFE51" s="85"/>
      <c r="BFF51" s="85"/>
      <c r="BFG51" s="85"/>
      <c r="BFH51" s="85"/>
      <c r="BFI51" s="85"/>
      <c r="BFJ51" s="85"/>
      <c r="BFK51" s="85"/>
      <c r="BFL51" s="85"/>
      <c r="BFM51" s="85"/>
      <c r="BFN51" s="85"/>
      <c r="BFO51" s="85"/>
      <c r="BFP51" s="85"/>
      <c r="BFQ51" s="85"/>
      <c r="BFR51" s="85"/>
      <c r="BFS51" s="85"/>
      <c r="BFT51" s="85"/>
      <c r="BFU51" s="85"/>
      <c r="BFV51" s="85"/>
      <c r="BFW51" s="85"/>
      <c r="BFX51" s="85"/>
      <c r="BFY51" s="85"/>
      <c r="BFZ51" s="85"/>
      <c r="BGA51" s="85"/>
      <c r="BGB51" s="85"/>
      <c r="BGC51" s="85"/>
      <c r="BGD51" s="85"/>
      <c r="BGE51" s="85"/>
      <c r="BGF51" s="85"/>
      <c r="BGG51" s="85"/>
      <c r="BGH51" s="85"/>
      <c r="BGI51" s="85"/>
      <c r="BGJ51" s="85"/>
      <c r="BGK51" s="85"/>
      <c r="BGL51" s="85"/>
      <c r="BGM51" s="85"/>
      <c r="BGN51" s="85"/>
      <c r="BGO51" s="85"/>
      <c r="BGP51" s="85"/>
      <c r="BGQ51" s="85"/>
      <c r="BGR51" s="85"/>
      <c r="BGS51" s="85"/>
      <c r="BGT51" s="85"/>
      <c r="BGU51" s="85"/>
      <c r="BGV51" s="85"/>
      <c r="BGW51" s="85"/>
      <c r="BGX51" s="85"/>
      <c r="BGY51" s="85"/>
      <c r="BGZ51" s="85"/>
      <c r="BHA51" s="85"/>
      <c r="BHB51" s="85"/>
      <c r="BHC51" s="85"/>
      <c r="BHD51" s="85"/>
      <c r="BHE51" s="85"/>
      <c r="BHF51" s="85"/>
      <c r="BHG51" s="85"/>
      <c r="BHH51" s="85"/>
      <c r="BHI51" s="85"/>
      <c r="BHJ51" s="85"/>
      <c r="BHK51" s="85"/>
      <c r="BHL51" s="85"/>
      <c r="BHM51" s="85"/>
      <c r="BHN51" s="85"/>
      <c r="BHO51" s="85"/>
      <c r="BHP51" s="85"/>
      <c r="BHQ51" s="85"/>
      <c r="BHR51" s="85"/>
      <c r="BHS51" s="85"/>
      <c r="BHT51" s="85"/>
      <c r="BHU51" s="85"/>
      <c r="BHV51" s="85"/>
      <c r="BHW51" s="85"/>
      <c r="BHX51" s="85"/>
      <c r="BHY51" s="85"/>
      <c r="BHZ51" s="85"/>
      <c r="BIA51" s="85"/>
      <c r="BIB51" s="85"/>
      <c r="BIC51" s="85"/>
      <c r="BID51" s="85"/>
      <c r="BIE51" s="85"/>
      <c r="BIF51" s="85"/>
      <c r="BIG51" s="85"/>
      <c r="BIH51" s="85"/>
      <c r="BII51" s="85"/>
      <c r="BIJ51" s="85"/>
      <c r="BIK51" s="85"/>
      <c r="BIL51" s="85"/>
      <c r="BIM51" s="85"/>
      <c r="BIN51" s="85"/>
      <c r="BIO51" s="85"/>
      <c r="BIP51" s="85"/>
      <c r="BIQ51" s="85"/>
      <c r="BIR51" s="85"/>
      <c r="BIS51" s="85"/>
      <c r="BIT51" s="85"/>
      <c r="BIU51" s="85"/>
      <c r="BIV51" s="85"/>
      <c r="BIW51" s="85"/>
      <c r="BIX51" s="85"/>
      <c r="BIY51" s="85"/>
      <c r="BIZ51" s="85"/>
      <c r="BJA51" s="85"/>
      <c r="BJB51" s="85"/>
      <c r="BJC51" s="85"/>
      <c r="BJD51" s="85"/>
      <c r="BJE51" s="85"/>
      <c r="BJF51" s="85"/>
      <c r="BJG51" s="85"/>
      <c r="BJH51" s="85"/>
      <c r="BJI51" s="85"/>
      <c r="BJJ51" s="85"/>
      <c r="BJK51" s="85"/>
      <c r="BJL51" s="85"/>
      <c r="BJM51" s="85"/>
      <c r="BJN51" s="85"/>
      <c r="BJO51" s="85"/>
      <c r="BJP51" s="85"/>
      <c r="BJQ51" s="85"/>
      <c r="BJR51" s="85"/>
      <c r="BJS51" s="85"/>
      <c r="BJT51" s="85"/>
      <c r="BJU51" s="85"/>
      <c r="BJV51" s="85"/>
      <c r="BJW51" s="85"/>
      <c r="BJX51" s="85"/>
      <c r="BJY51" s="85"/>
      <c r="BJZ51" s="85"/>
      <c r="BKA51" s="85"/>
      <c r="BKB51" s="85"/>
      <c r="BKC51" s="85"/>
      <c r="BKD51" s="85"/>
      <c r="BKE51" s="85"/>
      <c r="BKF51" s="85"/>
      <c r="BKG51" s="85"/>
      <c r="BKH51" s="85"/>
      <c r="BKI51" s="85"/>
      <c r="BKJ51" s="85"/>
      <c r="BKK51" s="85"/>
      <c r="BKL51" s="85"/>
      <c r="BKM51" s="85"/>
      <c r="BKN51" s="85"/>
      <c r="BKO51" s="85"/>
      <c r="BKP51" s="85"/>
      <c r="BKQ51" s="85"/>
      <c r="BKR51" s="85"/>
      <c r="BKS51" s="85"/>
      <c r="BKT51" s="85"/>
      <c r="BKU51" s="85"/>
      <c r="BKV51" s="85"/>
      <c r="BKW51" s="85"/>
      <c r="BKX51" s="85"/>
      <c r="BKY51" s="85"/>
      <c r="BKZ51" s="85"/>
      <c r="BLA51" s="85"/>
      <c r="BLB51" s="85"/>
      <c r="BLC51" s="85"/>
      <c r="BLD51" s="85"/>
      <c r="BLE51" s="85"/>
      <c r="BLF51" s="85"/>
      <c r="BLG51" s="85"/>
      <c r="BLH51" s="85"/>
      <c r="BLI51" s="85"/>
      <c r="BLJ51" s="85"/>
      <c r="BLK51" s="85"/>
      <c r="BLL51" s="85"/>
      <c r="BLM51" s="85"/>
      <c r="BLN51" s="85"/>
      <c r="BLO51" s="85"/>
      <c r="BLP51" s="85"/>
      <c r="BLQ51" s="85"/>
      <c r="BLR51" s="85"/>
      <c r="BLS51" s="85"/>
      <c r="BLT51" s="85"/>
      <c r="BLU51" s="85"/>
      <c r="BLV51" s="85"/>
      <c r="BLW51" s="85"/>
      <c r="BLX51" s="85"/>
      <c r="BLY51" s="85"/>
      <c r="BLZ51" s="85"/>
      <c r="BMA51" s="85"/>
      <c r="BMB51" s="85"/>
      <c r="BMC51" s="85"/>
      <c r="BMD51" s="85"/>
      <c r="BME51" s="85"/>
      <c r="BMF51" s="85"/>
      <c r="BMG51" s="85"/>
      <c r="BMH51" s="85"/>
      <c r="BMI51" s="85"/>
      <c r="BMJ51" s="85"/>
      <c r="BMK51" s="85"/>
      <c r="BML51" s="85"/>
      <c r="BMM51" s="85"/>
      <c r="BMN51" s="85"/>
      <c r="BMO51" s="85"/>
      <c r="BMP51" s="85"/>
      <c r="BMQ51" s="85"/>
      <c r="BMR51" s="85"/>
      <c r="BMS51" s="85"/>
      <c r="BMT51" s="85"/>
      <c r="BMU51" s="85"/>
      <c r="BMV51" s="85"/>
      <c r="BMW51" s="85"/>
      <c r="BMX51" s="85"/>
      <c r="BMY51" s="85"/>
      <c r="BMZ51" s="85"/>
      <c r="BNA51" s="85"/>
      <c r="BNB51" s="85"/>
      <c r="BNC51" s="85"/>
      <c r="BND51" s="85"/>
      <c r="BNE51" s="85"/>
      <c r="BNF51" s="85"/>
      <c r="BNG51" s="85"/>
      <c r="BNH51" s="85"/>
      <c r="BNI51" s="85"/>
      <c r="BNJ51" s="85"/>
      <c r="BNK51" s="85"/>
      <c r="BNL51" s="85"/>
      <c r="BNM51" s="85"/>
      <c r="BNN51" s="85"/>
      <c r="BNO51" s="85"/>
      <c r="BNP51" s="85"/>
      <c r="BNQ51" s="85"/>
      <c r="BNR51" s="85"/>
      <c r="BNS51" s="85"/>
      <c r="BNT51" s="85"/>
      <c r="BNU51" s="85"/>
      <c r="BNV51" s="85"/>
      <c r="BNW51" s="85"/>
      <c r="BNX51" s="85"/>
      <c r="BNY51" s="85"/>
      <c r="BNZ51" s="85"/>
      <c r="BOA51" s="85"/>
      <c r="BOB51" s="85"/>
      <c r="BOC51" s="85"/>
      <c r="BOD51" s="85"/>
      <c r="BOE51" s="85"/>
      <c r="BOF51" s="85"/>
      <c r="BOG51" s="85"/>
      <c r="BOH51" s="85"/>
      <c r="BOI51" s="85"/>
      <c r="BOJ51" s="85"/>
      <c r="BOK51" s="85"/>
      <c r="BOL51" s="85"/>
      <c r="BOM51" s="85"/>
      <c r="BON51" s="85"/>
      <c r="BOO51" s="85"/>
      <c r="BOP51" s="85"/>
      <c r="BOQ51" s="85"/>
      <c r="BOR51" s="85"/>
      <c r="BOS51" s="85"/>
      <c r="BOT51" s="85"/>
      <c r="BOU51" s="85"/>
      <c r="BOV51" s="85"/>
      <c r="BOW51" s="85"/>
      <c r="BOX51" s="85"/>
      <c r="BOY51" s="85"/>
      <c r="BOZ51" s="85"/>
      <c r="BPA51" s="85"/>
      <c r="BPB51" s="85"/>
      <c r="BPC51" s="85"/>
      <c r="BPD51" s="85"/>
      <c r="BPE51" s="85"/>
      <c r="BPF51" s="85"/>
      <c r="BPG51" s="85"/>
      <c r="BPH51" s="85"/>
      <c r="BPI51" s="85"/>
      <c r="BPJ51" s="85"/>
      <c r="BPK51" s="85"/>
      <c r="BPL51" s="85"/>
      <c r="BPM51" s="85"/>
      <c r="BPN51" s="85"/>
      <c r="BPO51" s="85"/>
      <c r="BPP51" s="85"/>
      <c r="BPQ51" s="85"/>
      <c r="BPR51" s="85"/>
      <c r="BPS51" s="85"/>
      <c r="BPT51" s="85"/>
      <c r="BPU51" s="85"/>
      <c r="BPV51" s="85"/>
      <c r="BPW51" s="85"/>
      <c r="BPX51" s="85"/>
      <c r="BPY51" s="85"/>
      <c r="BPZ51" s="85"/>
      <c r="BQA51" s="85"/>
      <c r="BQB51" s="85"/>
      <c r="BQC51" s="85"/>
      <c r="BQD51" s="85"/>
      <c r="BQE51" s="85"/>
      <c r="BQF51" s="85"/>
      <c r="BQG51" s="85"/>
      <c r="BQH51" s="85"/>
      <c r="BQI51" s="85"/>
      <c r="BQJ51" s="85"/>
      <c r="BQK51" s="85"/>
      <c r="BQL51" s="85"/>
      <c r="BQM51" s="85"/>
      <c r="BQN51" s="85"/>
      <c r="BQO51" s="85"/>
      <c r="BQP51" s="85"/>
      <c r="BQQ51" s="85"/>
      <c r="BQR51" s="85"/>
      <c r="BQS51" s="85"/>
      <c r="BQT51" s="85"/>
      <c r="BQU51" s="85"/>
      <c r="BQV51" s="85"/>
      <c r="BQW51" s="85"/>
      <c r="BQX51" s="85"/>
      <c r="BQY51" s="85"/>
      <c r="BQZ51" s="85"/>
      <c r="BRA51" s="85"/>
      <c r="BRB51" s="85"/>
      <c r="BRC51" s="85"/>
      <c r="BRD51" s="85"/>
      <c r="BRE51" s="85"/>
      <c r="BRF51" s="85"/>
      <c r="BRG51" s="85"/>
      <c r="BRH51" s="85"/>
      <c r="BRI51" s="85"/>
      <c r="BRJ51" s="85"/>
      <c r="BRK51" s="85"/>
      <c r="BRL51" s="85"/>
      <c r="BRM51" s="85"/>
      <c r="BRN51" s="85"/>
      <c r="BRO51" s="85"/>
      <c r="BRP51" s="85"/>
      <c r="BRQ51" s="85"/>
      <c r="BRR51" s="85"/>
      <c r="BRS51" s="85"/>
      <c r="BRT51" s="85"/>
      <c r="BRU51" s="85"/>
      <c r="BRV51" s="85"/>
      <c r="BRW51" s="85"/>
      <c r="BRX51" s="85"/>
      <c r="BRY51" s="85"/>
      <c r="BRZ51" s="85"/>
      <c r="BSA51" s="85"/>
      <c r="BSB51" s="85"/>
      <c r="BSC51" s="85"/>
      <c r="BSD51" s="85"/>
      <c r="BSE51" s="85"/>
      <c r="BSF51" s="85"/>
      <c r="BSG51" s="85"/>
      <c r="BSH51" s="85"/>
      <c r="BSI51" s="85"/>
      <c r="BSJ51" s="85"/>
      <c r="BSK51" s="85"/>
      <c r="BSL51" s="85"/>
      <c r="BSM51" s="85"/>
      <c r="BSN51" s="85"/>
      <c r="BSO51" s="85"/>
      <c r="BSP51" s="85"/>
      <c r="BSQ51" s="85"/>
      <c r="BSR51" s="85"/>
      <c r="BSS51" s="85"/>
      <c r="BST51" s="85"/>
      <c r="BSU51" s="85"/>
      <c r="BSV51" s="85"/>
      <c r="BSW51" s="85"/>
      <c r="BSX51" s="85"/>
      <c r="BSY51" s="85"/>
      <c r="BSZ51" s="85"/>
      <c r="BTA51" s="85"/>
      <c r="BTB51" s="85"/>
      <c r="BTC51" s="85"/>
      <c r="BTD51" s="85"/>
      <c r="BTE51" s="85"/>
      <c r="BTF51" s="85"/>
      <c r="BTG51" s="85"/>
      <c r="BTH51" s="85"/>
      <c r="BTI51" s="85"/>
      <c r="BTJ51" s="85"/>
      <c r="BTK51" s="85"/>
      <c r="BTL51" s="85"/>
      <c r="BTM51" s="85"/>
      <c r="BTN51" s="85"/>
      <c r="BTO51" s="85"/>
      <c r="BTP51" s="85"/>
      <c r="BTQ51" s="85"/>
      <c r="BTR51" s="85"/>
      <c r="BTS51" s="85"/>
      <c r="BTT51" s="85"/>
      <c r="BTU51" s="85"/>
      <c r="BTV51" s="85"/>
      <c r="BTW51" s="85"/>
      <c r="BTX51" s="85"/>
      <c r="BTY51" s="85"/>
      <c r="BTZ51" s="85"/>
      <c r="BUA51" s="85"/>
      <c r="BUB51" s="85"/>
      <c r="BUC51" s="85"/>
      <c r="BUD51" s="85"/>
      <c r="BUE51" s="85"/>
      <c r="BUF51" s="85"/>
      <c r="BUG51" s="85"/>
      <c r="BUH51" s="85"/>
      <c r="BUI51" s="85"/>
      <c r="BUJ51" s="85"/>
      <c r="BUK51" s="85"/>
      <c r="BUL51" s="85"/>
      <c r="BUM51" s="85"/>
      <c r="BUN51" s="85"/>
      <c r="BUO51" s="85"/>
      <c r="BUP51" s="85"/>
      <c r="BUQ51" s="85"/>
      <c r="BUR51" s="85"/>
      <c r="BUS51" s="85"/>
      <c r="BUT51" s="85"/>
      <c r="BUU51" s="85"/>
      <c r="BUV51" s="85"/>
      <c r="BUW51" s="85"/>
      <c r="BUX51" s="85"/>
      <c r="BUY51" s="85"/>
      <c r="BUZ51" s="85"/>
      <c r="BVA51" s="85"/>
      <c r="BVB51" s="85"/>
      <c r="BVC51" s="85"/>
      <c r="BVD51" s="85"/>
      <c r="BVE51" s="85"/>
      <c r="BVF51" s="85"/>
      <c r="BVG51" s="85"/>
      <c r="BVH51" s="85"/>
      <c r="BVI51" s="85"/>
      <c r="BVJ51" s="85"/>
      <c r="BVK51" s="85"/>
      <c r="BVL51" s="85"/>
      <c r="BVM51" s="85"/>
      <c r="BVN51" s="85"/>
      <c r="BVO51" s="85"/>
      <c r="BVP51" s="85"/>
      <c r="BVQ51" s="85"/>
      <c r="BVR51" s="85"/>
      <c r="BVS51" s="85"/>
      <c r="BVT51" s="85"/>
      <c r="BVU51" s="85"/>
      <c r="BVV51" s="85"/>
      <c r="BVW51" s="85"/>
      <c r="BVX51" s="85"/>
      <c r="BVY51" s="85"/>
      <c r="BVZ51" s="85"/>
      <c r="BWA51" s="85"/>
      <c r="BWB51" s="85"/>
      <c r="BWC51" s="85"/>
      <c r="BWD51" s="85"/>
      <c r="BWE51" s="85"/>
      <c r="BWF51" s="85"/>
      <c r="BWG51" s="85"/>
      <c r="BWH51" s="85"/>
      <c r="BWI51" s="85"/>
      <c r="BWJ51" s="85"/>
      <c r="BWK51" s="85"/>
      <c r="BWL51" s="85"/>
      <c r="BWM51" s="85"/>
      <c r="BWN51" s="85"/>
      <c r="BWO51" s="85"/>
      <c r="BWP51" s="85"/>
      <c r="BWQ51" s="85"/>
      <c r="BWR51" s="85"/>
      <c r="BWS51" s="85"/>
      <c r="BWT51" s="85"/>
      <c r="BWU51" s="85"/>
      <c r="BWV51" s="85"/>
      <c r="BWW51" s="85"/>
      <c r="BWX51" s="85"/>
      <c r="BWY51" s="85"/>
      <c r="BWZ51" s="85"/>
      <c r="BXA51" s="85"/>
      <c r="BXB51" s="85"/>
      <c r="BXC51" s="85"/>
      <c r="BXD51" s="85"/>
      <c r="BXE51" s="85"/>
      <c r="BXF51" s="85"/>
      <c r="BXG51" s="85"/>
      <c r="BXH51" s="85"/>
      <c r="BXI51" s="85"/>
      <c r="BXJ51" s="85"/>
      <c r="BXK51" s="85"/>
      <c r="BXL51" s="85"/>
      <c r="BXM51" s="85"/>
      <c r="BXN51" s="85"/>
      <c r="BXO51" s="85"/>
      <c r="BXP51" s="85"/>
      <c r="BXQ51" s="85"/>
      <c r="BXR51" s="85"/>
      <c r="BXS51" s="85"/>
      <c r="BXT51" s="85"/>
      <c r="BXU51" s="85"/>
      <c r="BXV51" s="85"/>
      <c r="BXW51" s="85"/>
      <c r="BXX51" s="85"/>
      <c r="BXY51" s="85"/>
      <c r="BXZ51" s="85"/>
      <c r="BYA51" s="85"/>
      <c r="BYB51" s="85"/>
      <c r="BYC51" s="85"/>
      <c r="BYD51" s="85"/>
      <c r="BYE51" s="85"/>
      <c r="BYF51" s="85"/>
      <c r="BYG51" s="85"/>
      <c r="BYH51" s="85"/>
      <c r="BYI51" s="85"/>
      <c r="BYJ51" s="85"/>
      <c r="BYK51" s="85"/>
      <c r="BYL51" s="85"/>
      <c r="BYM51" s="85"/>
      <c r="BYN51" s="85"/>
      <c r="BYO51" s="85"/>
      <c r="BYP51" s="85"/>
      <c r="BYQ51" s="85"/>
      <c r="BYR51" s="85"/>
      <c r="BYS51" s="85"/>
      <c r="BYT51" s="85"/>
      <c r="BYU51" s="85"/>
      <c r="BYV51" s="85"/>
      <c r="BYW51" s="85"/>
      <c r="BYX51" s="85"/>
      <c r="BYY51" s="85"/>
      <c r="BYZ51" s="85"/>
      <c r="BZA51" s="85"/>
      <c r="BZB51" s="85"/>
      <c r="BZC51" s="85"/>
      <c r="BZD51" s="85"/>
      <c r="BZE51" s="85"/>
      <c r="BZF51" s="85"/>
      <c r="BZG51" s="85"/>
      <c r="BZH51" s="85"/>
      <c r="BZI51" s="85"/>
      <c r="BZJ51" s="85"/>
      <c r="BZK51" s="85"/>
      <c r="BZL51" s="85"/>
      <c r="BZM51" s="85"/>
      <c r="BZN51" s="85"/>
      <c r="BZO51" s="85"/>
      <c r="BZP51" s="85"/>
      <c r="BZQ51" s="85"/>
      <c r="BZR51" s="85"/>
      <c r="BZS51" s="85"/>
      <c r="BZT51" s="85"/>
      <c r="BZU51" s="85"/>
      <c r="BZV51" s="85"/>
      <c r="BZW51" s="85"/>
      <c r="BZX51" s="85"/>
      <c r="BZY51" s="85"/>
      <c r="BZZ51" s="85"/>
      <c r="CAA51" s="85"/>
      <c r="CAB51" s="85"/>
      <c r="CAC51" s="85"/>
      <c r="CAD51" s="85"/>
      <c r="CAE51" s="85"/>
      <c r="CAF51" s="85"/>
      <c r="CAG51" s="85"/>
      <c r="CAH51" s="85"/>
      <c r="CAI51" s="85"/>
      <c r="CAJ51" s="85"/>
      <c r="CAK51" s="85"/>
      <c r="CAL51" s="85"/>
      <c r="CAM51" s="85"/>
      <c r="CAN51" s="85"/>
      <c r="CAO51" s="85"/>
      <c r="CAP51" s="85"/>
      <c r="CAQ51" s="85"/>
      <c r="CAR51" s="85"/>
      <c r="CAS51" s="85"/>
      <c r="CAT51" s="85"/>
      <c r="CAU51" s="85"/>
      <c r="CAV51" s="85"/>
      <c r="CAW51" s="85"/>
      <c r="CAX51" s="85"/>
      <c r="CAY51" s="85"/>
      <c r="CAZ51" s="85"/>
      <c r="CBA51" s="85"/>
      <c r="CBB51" s="85"/>
      <c r="CBC51" s="85"/>
      <c r="CBD51" s="85"/>
      <c r="CBE51" s="85"/>
      <c r="CBF51" s="85"/>
      <c r="CBG51" s="85"/>
      <c r="CBH51" s="85"/>
      <c r="CBI51" s="85"/>
      <c r="CBJ51" s="85"/>
      <c r="CBK51" s="85"/>
      <c r="CBL51" s="85"/>
      <c r="CBM51" s="85"/>
      <c r="CBN51" s="85"/>
      <c r="CBO51" s="85"/>
      <c r="CBP51" s="85"/>
      <c r="CBQ51" s="85"/>
      <c r="CBR51" s="85"/>
      <c r="CBS51" s="85"/>
      <c r="CBT51" s="85"/>
      <c r="CBU51" s="85"/>
      <c r="CBV51" s="85"/>
      <c r="CBW51" s="85"/>
      <c r="CBX51" s="85"/>
      <c r="CBY51" s="85"/>
      <c r="CBZ51" s="85"/>
      <c r="CCA51" s="85"/>
      <c r="CCB51" s="85"/>
      <c r="CCC51" s="85"/>
      <c r="CCD51" s="85"/>
      <c r="CCE51" s="85"/>
      <c r="CCF51" s="85"/>
      <c r="CCG51" s="85"/>
      <c r="CCH51" s="85"/>
      <c r="CCI51" s="85"/>
      <c r="CCJ51" s="85"/>
      <c r="CCK51" s="85"/>
      <c r="CCL51" s="85"/>
      <c r="CCM51" s="85"/>
      <c r="CCN51" s="85"/>
      <c r="CCO51" s="85"/>
      <c r="CCP51" s="85"/>
      <c r="CCQ51" s="85"/>
      <c r="CCR51" s="85"/>
      <c r="CCS51" s="85"/>
      <c r="CCT51" s="85"/>
      <c r="CCU51" s="85"/>
      <c r="CCV51" s="85"/>
      <c r="CCW51" s="85"/>
      <c r="CCX51" s="85"/>
      <c r="CCY51" s="85"/>
      <c r="CCZ51" s="85"/>
      <c r="CDA51" s="85"/>
      <c r="CDB51" s="85"/>
      <c r="CDC51" s="85"/>
      <c r="CDD51" s="85"/>
      <c r="CDE51" s="85"/>
      <c r="CDF51" s="85"/>
      <c r="CDG51" s="85"/>
      <c r="CDH51" s="85"/>
      <c r="CDI51" s="85"/>
      <c r="CDJ51" s="85"/>
      <c r="CDK51" s="85"/>
      <c r="CDL51" s="85"/>
      <c r="CDM51" s="85"/>
      <c r="CDN51" s="85"/>
      <c r="CDO51" s="85"/>
      <c r="CDP51" s="85"/>
      <c r="CDQ51" s="85"/>
      <c r="CDR51" s="85"/>
      <c r="CDS51" s="85"/>
      <c r="CDT51" s="85"/>
      <c r="CDU51" s="85"/>
      <c r="CDV51" s="85"/>
      <c r="CDW51" s="85"/>
      <c r="CDX51" s="85"/>
      <c r="CDY51" s="85"/>
      <c r="CDZ51" s="85"/>
      <c r="CEA51" s="85"/>
      <c r="CEB51" s="85"/>
      <c r="CEC51" s="85"/>
      <c r="CED51" s="85"/>
      <c r="CEE51" s="85"/>
      <c r="CEF51" s="85"/>
      <c r="CEG51" s="85"/>
      <c r="CEH51" s="85"/>
      <c r="CEI51" s="85"/>
      <c r="CEJ51" s="85"/>
      <c r="CEK51" s="85"/>
      <c r="CEL51" s="85"/>
      <c r="CEM51" s="85"/>
      <c r="CEN51" s="85"/>
      <c r="CEO51" s="85"/>
      <c r="CEP51" s="85"/>
      <c r="CEQ51" s="85"/>
      <c r="CER51" s="85"/>
      <c r="CES51" s="85"/>
      <c r="CET51" s="85"/>
      <c r="CEU51" s="85"/>
      <c r="CEV51" s="85"/>
      <c r="CEW51" s="85"/>
      <c r="CEX51" s="85"/>
      <c r="CEY51" s="85"/>
      <c r="CEZ51" s="85"/>
      <c r="CFA51" s="85"/>
      <c r="CFB51" s="85"/>
      <c r="CFC51" s="85"/>
      <c r="CFD51" s="85"/>
      <c r="CFE51" s="85"/>
      <c r="CFF51" s="85"/>
      <c r="CFG51" s="85"/>
      <c r="CFH51" s="85"/>
      <c r="CFI51" s="85"/>
      <c r="CFJ51" s="85"/>
      <c r="CFK51" s="85"/>
      <c r="CFL51" s="85"/>
      <c r="CFM51" s="85"/>
      <c r="CFN51" s="85"/>
      <c r="CFO51" s="85"/>
      <c r="CFP51" s="85"/>
      <c r="CFQ51" s="85"/>
      <c r="CFR51" s="85"/>
      <c r="CFS51" s="85"/>
      <c r="CFT51" s="85"/>
      <c r="CFU51" s="85"/>
      <c r="CFV51" s="85"/>
      <c r="CFW51" s="85"/>
      <c r="CFX51" s="85"/>
      <c r="CFY51" s="85"/>
      <c r="CFZ51" s="85"/>
      <c r="CGA51" s="85"/>
      <c r="CGB51" s="85"/>
      <c r="CGC51" s="85"/>
      <c r="CGD51" s="85"/>
      <c r="CGE51" s="85"/>
      <c r="CGF51" s="85"/>
      <c r="CGG51" s="85"/>
      <c r="CGH51" s="85"/>
      <c r="CGI51" s="85"/>
      <c r="CGJ51" s="85"/>
      <c r="CGK51" s="85"/>
      <c r="CGL51" s="85"/>
      <c r="CGM51" s="85"/>
      <c r="CGN51" s="85"/>
      <c r="CGO51" s="85"/>
      <c r="CGP51" s="85"/>
      <c r="CGQ51" s="85"/>
      <c r="CGR51" s="85"/>
      <c r="CGS51" s="85"/>
      <c r="CGT51" s="85"/>
      <c r="CGU51" s="85"/>
      <c r="CGV51" s="85"/>
      <c r="CGW51" s="85"/>
      <c r="CGX51" s="85"/>
      <c r="CGY51" s="85"/>
      <c r="CGZ51" s="85"/>
      <c r="CHA51" s="85"/>
      <c r="CHB51" s="85"/>
      <c r="CHC51" s="85"/>
      <c r="CHD51" s="85"/>
      <c r="CHE51" s="85"/>
      <c r="CHF51" s="85"/>
      <c r="CHG51" s="85"/>
      <c r="CHH51" s="85"/>
      <c r="CHI51" s="85"/>
      <c r="CHJ51" s="85"/>
      <c r="CHK51" s="85"/>
      <c r="CHL51" s="85"/>
      <c r="CHM51" s="85"/>
      <c r="CHN51" s="85"/>
      <c r="CHO51" s="85"/>
      <c r="CHP51" s="85"/>
      <c r="CHQ51" s="85"/>
      <c r="CHR51" s="85"/>
      <c r="CHS51" s="85"/>
      <c r="CHT51" s="85"/>
      <c r="CHU51" s="85"/>
      <c r="CHV51" s="85"/>
      <c r="CHW51" s="85"/>
      <c r="CHX51" s="85"/>
      <c r="CHY51" s="85"/>
      <c r="CHZ51" s="85"/>
      <c r="CIA51" s="85"/>
      <c r="CIB51" s="85"/>
      <c r="CIC51" s="85"/>
      <c r="CID51" s="85"/>
      <c r="CIE51" s="85"/>
      <c r="CIF51" s="85"/>
      <c r="CIG51" s="85"/>
      <c r="CIH51" s="85"/>
      <c r="CII51" s="85"/>
      <c r="CIJ51" s="85"/>
      <c r="CIK51" s="85"/>
      <c r="CIL51" s="85"/>
      <c r="CIM51" s="85"/>
      <c r="CIN51" s="85"/>
      <c r="CIO51" s="85"/>
      <c r="CIP51" s="85"/>
      <c r="CIQ51" s="85"/>
      <c r="CIR51" s="85"/>
      <c r="CIS51" s="85"/>
      <c r="CIT51" s="85"/>
      <c r="CIU51" s="85"/>
      <c r="CIV51" s="85"/>
      <c r="CIW51" s="85"/>
      <c r="CIX51" s="85"/>
      <c r="CIY51" s="85"/>
      <c r="CIZ51" s="85"/>
      <c r="CJA51" s="85"/>
      <c r="CJB51" s="85"/>
      <c r="CJC51" s="85"/>
      <c r="CJD51" s="85"/>
      <c r="CJE51" s="85"/>
      <c r="CJF51" s="85"/>
      <c r="CJG51" s="85"/>
      <c r="CJH51" s="85"/>
      <c r="CJI51" s="85"/>
      <c r="CJJ51" s="85"/>
      <c r="CJK51" s="85"/>
      <c r="CJL51" s="85"/>
      <c r="CJM51" s="85"/>
      <c r="CJN51" s="85"/>
      <c r="CJO51" s="85"/>
      <c r="CJP51" s="85"/>
      <c r="CJQ51" s="85"/>
      <c r="CJR51" s="85"/>
      <c r="CJS51" s="85"/>
      <c r="CJT51" s="85"/>
      <c r="CJU51" s="85"/>
      <c r="CJV51" s="85"/>
      <c r="CJW51" s="85"/>
      <c r="CJX51" s="85"/>
      <c r="CJY51" s="85"/>
      <c r="CJZ51" s="85"/>
      <c r="CKA51" s="85"/>
      <c r="CKB51" s="85"/>
      <c r="CKC51" s="85"/>
      <c r="CKD51" s="85"/>
      <c r="CKE51" s="85"/>
      <c r="CKF51" s="85"/>
      <c r="CKG51" s="85"/>
      <c r="CKH51" s="85"/>
      <c r="CKI51" s="85"/>
      <c r="CKJ51" s="85"/>
      <c r="CKK51" s="85"/>
      <c r="CKL51" s="85"/>
      <c r="CKM51" s="85"/>
      <c r="CKN51" s="85"/>
      <c r="CKO51" s="85"/>
      <c r="CKP51" s="85"/>
      <c r="CKQ51" s="85"/>
      <c r="CKR51" s="85"/>
      <c r="CKS51" s="85"/>
      <c r="CKT51" s="85"/>
      <c r="CKU51" s="85"/>
      <c r="CKV51" s="85"/>
      <c r="CKW51" s="85"/>
      <c r="CKX51" s="85"/>
      <c r="CKY51" s="85"/>
      <c r="CKZ51" s="85"/>
      <c r="CLA51" s="85"/>
      <c r="CLB51" s="85"/>
      <c r="CLC51" s="85"/>
      <c r="CLD51" s="85"/>
      <c r="CLE51" s="85"/>
      <c r="CLF51" s="85"/>
      <c r="CLG51" s="85"/>
      <c r="CLH51" s="85"/>
      <c r="CLI51" s="85"/>
      <c r="CLJ51" s="85"/>
      <c r="CLK51" s="85"/>
      <c r="CLL51" s="85"/>
      <c r="CLM51" s="85"/>
      <c r="CLN51" s="85"/>
      <c r="CLO51" s="85"/>
      <c r="CLP51" s="85"/>
      <c r="CLQ51" s="85"/>
      <c r="CLR51" s="85"/>
      <c r="CLS51" s="85"/>
      <c r="CLT51" s="85"/>
      <c r="CLU51" s="85"/>
      <c r="CLV51" s="85"/>
      <c r="CLW51" s="85"/>
      <c r="CLX51" s="85"/>
      <c r="CLY51" s="85"/>
      <c r="CLZ51" s="85"/>
      <c r="CMA51" s="85"/>
      <c r="CMB51" s="85"/>
      <c r="CMC51" s="85"/>
      <c r="CMD51" s="85"/>
      <c r="CME51" s="85"/>
      <c r="CMF51" s="85"/>
      <c r="CMG51" s="85"/>
      <c r="CMH51" s="85"/>
      <c r="CMI51" s="85"/>
      <c r="CMJ51" s="85"/>
      <c r="CMK51" s="85"/>
      <c r="CML51" s="85"/>
      <c r="CMM51" s="85"/>
      <c r="CMN51" s="85"/>
      <c r="CMO51" s="85"/>
      <c r="CMP51" s="85"/>
      <c r="CMQ51" s="85"/>
      <c r="CMR51" s="85"/>
      <c r="CMS51" s="85"/>
      <c r="CMT51" s="85"/>
      <c r="CMU51" s="85"/>
      <c r="CMV51" s="85"/>
      <c r="CMW51" s="85"/>
      <c r="CMX51" s="85"/>
      <c r="CMY51" s="85"/>
      <c r="CMZ51" s="85"/>
      <c r="CNA51" s="85"/>
      <c r="CNB51" s="85"/>
      <c r="CNC51" s="85"/>
      <c r="CND51" s="85"/>
      <c r="CNE51" s="85"/>
      <c r="CNF51" s="85"/>
      <c r="CNG51" s="85"/>
      <c r="CNH51" s="85"/>
      <c r="CNI51" s="85"/>
      <c r="CNJ51" s="85"/>
      <c r="CNK51" s="85"/>
      <c r="CNL51" s="85"/>
      <c r="CNM51" s="85"/>
      <c r="CNN51" s="85"/>
      <c r="CNO51" s="85"/>
      <c r="CNP51" s="85"/>
      <c r="CNQ51" s="85"/>
      <c r="CNR51" s="85"/>
      <c r="CNS51" s="85"/>
      <c r="CNT51" s="85"/>
      <c r="CNU51" s="85"/>
      <c r="CNV51" s="85"/>
      <c r="CNW51" s="85"/>
      <c r="CNX51" s="85"/>
      <c r="CNY51" s="85"/>
      <c r="CNZ51" s="85"/>
      <c r="COA51" s="85"/>
      <c r="COB51" s="85"/>
      <c r="COC51" s="85"/>
      <c r="COD51" s="85"/>
      <c r="COE51" s="85"/>
      <c r="COF51" s="85"/>
      <c r="COG51" s="85"/>
      <c r="COH51" s="85"/>
      <c r="COI51" s="85"/>
      <c r="COJ51" s="85"/>
      <c r="COK51" s="85"/>
      <c r="COL51" s="85"/>
      <c r="COM51" s="85"/>
      <c r="CON51" s="85"/>
      <c r="COO51" s="85"/>
      <c r="COP51" s="85"/>
      <c r="COQ51" s="85"/>
      <c r="COR51" s="85"/>
      <c r="COS51" s="85"/>
      <c r="COT51" s="85"/>
      <c r="COU51" s="85"/>
      <c r="COV51" s="85"/>
      <c r="COW51" s="85"/>
      <c r="COX51" s="85"/>
      <c r="COY51" s="85"/>
      <c r="COZ51" s="85"/>
      <c r="CPA51" s="85"/>
      <c r="CPB51" s="85"/>
      <c r="CPC51" s="85"/>
      <c r="CPD51" s="85"/>
      <c r="CPE51" s="85"/>
      <c r="CPF51" s="85"/>
      <c r="CPG51" s="85"/>
      <c r="CPH51" s="85"/>
      <c r="CPI51" s="85"/>
      <c r="CPJ51" s="85"/>
      <c r="CPK51" s="85"/>
      <c r="CPL51" s="85"/>
      <c r="CPM51" s="85"/>
      <c r="CPN51" s="85"/>
      <c r="CPO51" s="85"/>
      <c r="CPP51" s="85"/>
      <c r="CPQ51" s="85"/>
      <c r="CPR51" s="85"/>
      <c r="CPS51" s="85"/>
      <c r="CPT51" s="85"/>
      <c r="CPU51" s="85"/>
      <c r="CPV51" s="85"/>
      <c r="CPW51" s="85"/>
      <c r="CPX51" s="85"/>
      <c r="CPY51" s="85"/>
      <c r="CPZ51" s="85"/>
      <c r="CQA51" s="85"/>
      <c r="CQB51" s="85"/>
      <c r="CQC51" s="85"/>
      <c r="CQD51" s="85"/>
      <c r="CQE51" s="85"/>
      <c r="CQF51" s="85"/>
      <c r="CQG51" s="85"/>
      <c r="CQH51" s="85"/>
      <c r="CQI51" s="85"/>
      <c r="CQJ51" s="85"/>
      <c r="CQK51" s="85"/>
      <c r="CQL51" s="85"/>
      <c r="CQM51" s="85"/>
      <c r="CQN51" s="85"/>
      <c r="CQO51" s="85"/>
      <c r="CQP51" s="85"/>
      <c r="CQQ51" s="85"/>
      <c r="CQR51" s="85"/>
      <c r="CQS51" s="85"/>
      <c r="CQT51" s="85"/>
      <c r="CQU51" s="85"/>
      <c r="CQV51" s="85"/>
      <c r="CQW51" s="85"/>
      <c r="CQX51" s="85"/>
      <c r="CQY51" s="85"/>
      <c r="CQZ51" s="85"/>
      <c r="CRA51" s="85"/>
      <c r="CRB51" s="85"/>
      <c r="CRC51" s="85"/>
      <c r="CRD51" s="85"/>
      <c r="CRE51" s="85"/>
      <c r="CRF51" s="85"/>
      <c r="CRG51" s="85"/>
      <c r="CRH51" s="85"/>
      <c r="CRI51" s="85"/>
      <c r="CRJ51" s="85"/>
      <c r="CRK51" s="85"/>
      <c r="CRL51" s="85"/>
      <c r="CRM51" s="85"/>
      <c r="CRN51" s="85"/>
      <c r="CRO51" s="85"/>
      <c r="CRP51" s="85"/>
      <c r="CRQ51" s="85"/>
      <c r="CRR51" s="85"/>
      <c r="CRS51" s="85"/>
      <c r="CRT51" s="85"/>
      <c r="CRU51" s="85"/>
      <c r="CRV51" s="85"/>
      <c r="CRW51" s="85"/>
      <c r="CRX51" s="85"/>
      <c r="CRY51" s="85"/>
      <c r="CRZ51" s="85"/>
      <c r="CSA51" s="85"/>
      <c r="CSB51" s="85"/>
      <c r="CSC51" s="85"/>
      <c r="CSD51" s="85"/>
      <c r="CSE51" s="85"/>
      <c r="CSF51" s="85"/>
      <c r="CSG51" s="85"/>
      <c r="CSH51" s="85"/>
      <c r="CSI51" s="85"/>
      <c r="CSJ51" s="85"/>
      <c r="CSK51" s="85"/>
      <c r="CSL51" s="85"/>
      <c r="CSM51" s="85"/>
      <c r="CSN51" s="85"/>
      <c r="CSO51" s="85"/>
      <c r="CSP51" s="85"/>
      <c r="CSQ51" s="85"/>
      <c r="CSR51" s="85"/>
      <c r="CSS51" s="85"/>
      <c r="CST51" s="85"/>
      <c r="CSU51" s="85"/>
      <c r="CSV51" s="85"/>
      <c r="CSW51" s="85"/>
      <c r="CSX51" s="85"/>
      <c r="CSY51" s="85"/>
      <c r="CSZ51" s="85"/>
      <c r="CTA51" s="85"/>
      <c r="CTB51" s="85"/>
      <c r="CTC51" s="85"/>
      <c r="CTD51" s="85"/>
      <c r="CTE51" s="85"/>
      <c r="CTF51" s="85"/>
      <c r="CTG51" s="85"/>
      <c r="CTH51" s="85"/>
      <c r="CTI51" s="85"/>
      <c r="CTJ51" s="85"/>
      <c r="CTK51" s="85"/>
      <c r="CTL51" s="85"/>
      <c r="CTM51" s="85"/>
      <c r="CTN51" s="85"/>
      <c r="CTO51" s="85"/>
      <c r="CTP51" s="85"/>
      <c r="CTQ51" s="85"/>
      <c r="CTR51" s="85"/>
      <c r="CTS51" s="85"/>
      <c r="CTT51" s="85"/>
      <c r="CTU51" s="85"/>
      <c r="CTV51" s="85"/>
      <c r="CTW51" s="85"/>
      <c r="CTX51" s="85"/>
      <c r="CTY51" s="85"/>
      <c r="CTZ51" s="85"/>
      <c r="CUA51" s="85"/>
      <c r="CUB51" s="85"/>
      <c r="CUC51" s="85"/>
      <c r="CUD51" s="85"/>
      <c r="CUE51" s="85"/>
      <c r="CUF51" s="85"/>
      <c r="CUG51" s="85"/>
      <c r="CUH51" s="85"/>
      <c r="CUI51" s="85"/>
      <c r="CUJ51" s="85"/>
      <c r="CUK51" s="85"/>
      <c r="CUL51" s="85"/>
      <c r="CUM51" s="85"/>
      <c r="CUN51" s="85"/>
      <c r="CUO51" s="85"/>
      <c r="CUP51" s="85"/>
      <c r="CUQ51" s="85"/>
      <c r="CUR51" s="85"/>
      <c r="CUS51" s="85"/>
      <c r="CUT51" s="85"/>
      <c r="CUU51" s="85"/>
      <c r="CUV51" s="85"/>
      <c r="CUW51" s="85"/>
      <c r="CUX51" s="85"/>
      <c r="CUY51" s="85"/>
      <c r="CUZ51" s="85"/>
      <c r="CVA51" s="85"/>
      <c r="CVB51" s="85"/>
      <c r="CVC51" s="85"/>
      <c r="CVD51" s="85"/>
      <c r="CVE51" s="85"/>
      <c r="CVF51" s="85"/>
      <c r="CVG51" s="85"/>
      <c r="CVH51" s="85"/>
      <c r="CVI51" s="85"/>
      <c r="CVJ51" s="85"/>
      <c r="CVK51" s="85"/>
      <c r="CVL51" s="85"/>
      <c r="CVM51" s="85"/>
      <c r="CVN51" s="85"/>
      <c r="CVO51" s="85"/>
      <c r="CVP51" s="85"/>
      <c r="CVQ51" s="85"/>
      <c r="CVR51" s="85"/>
      <c r="CVS51" s="85"/>
      <c r="CVT51" s="85"/>
      <c r="CVU51" s="85"/>
      <c r="CVV51" s="85"/>
      <c r="CVW51" s="85"/>
      <c r="CVX51" s="85"/>
      <c r="CVY51" s="85"/>
      <c r="CVZ51" s="85"/>
      <c r="CWA51" s="85"/>
      <c r="CWB51" s="85"/>
      <c r="CWC51" s="85"/>
      <c r="CWD51" s="85"/>
      <c r="CWE51" s="85"/>
      <c r="CWF51" s="85"/>
      <c r="CWG51" s="85"/>
      <c r="CWH51" s="85"/>
      <c r="CWI51" s="85"/>
      <c r="CWJ51" s="85"/>
      <c r="CWK51" s="85"/>
      <c r="CWL51" s="85"/>
      <c r="CWM51" s="85"/>
      <c r="CWN51" s="85"/>
      <c r="CWO51" s="85"/>
      <c r="CWP51" s="85"/>
      <c r="CWQ51" s="85"/>
      <c r="CWR51" s="85"/>
      <c r="CWS51" s="85"/>
      <c r="CWT51" s="85"/>
      <c r="CWU51" s="85"/>
      <c r="CWV51" s="85"/>
      <c r="CWW51" s="85"/>
      <c r="CWX51" s="85"/>
      <c r="CWY51" s="85"/>
      <c r="CWZ51" s="85"/>
      <c r="CXA51" s="85"/>
      <c r="CXB51" s="85"/>
      <c r="CXC51" s="85"/>
      <c r="CXD51" s="85"/>
      <c r="CXE51" s="85"/>
      <c r="CXF51" s="85"/>
      <c r="CXG51" s="85"/>
      <c r="CXH51" s="85"/>
      <c r="CXI51" s="85"/>
      <c r="CXJ51" s="85"/>
      <c r="CXK51" s="85"/>
      <c r="CXL51" s="85"/>
      <c r="CXM51" s="85"/>
      <c r="CXN51" s="85"/>
      <c r="CXO51" s="85"/>
      <c r="CXP51" s="85"/>
      <c r="CXQ51" s="85"/>
      <c r="CXR51" s="85"/>
      <c r="CXS51" s="85"/>
      <c r="CXT51" s="85"/>
      <c r="CXU51" s="85"/>
      <c r="CXV51" s="85"/>
      <c r="CXW51" s="85"/>
      <c r="CXX51" s="85"/>
      <c r="CXY51" s="85"/>
      <c r="CXZ51" s="85"/>
      <c r="CYA51" s="85"/>
      <c r="CYB51" s="85"/>
      <c r="CYC51" s="85"/>
      <c r="CYD51" s="85"/>
      <c r="CYE51" s="85"/>
      <c r="CYF51" s="85"/>
      <c r="CYG51" s="85"/>
      <c r="CYH51" s="85"/>
      <c r="CYI51" s="85"/>
      <c r="CYJ51" s="85"/>
      <c r="CYK51" s="85"/>
      <c r="CYL51" s="85"/>
      <c r="CYM51" s="85"/>
      <c r="CYN51" s="85"/>
      <c r="CYO51" s="85"/>
      <c r="CYP51" s="85"/>
      <c r="CYQ51" s="85"/>
      <c r="CYR51" s="85"/>
      <c r="CYS51" s="85"/>
      <c r="CYT51" s="85"/>
      <c r="CYU51" s="85"/>
      <c r="CYV51" s="85"/>
      <c r="CYW51" s="85"/>
      <c r="CYX51" s="85"/>
      <c r="CYY51" s="85"/>
      <c r="CYZ51" s="85"/>
      <c r="CZA51" s="85"/>
      <c r="CZB51" s="85"/>
      <c r="CZC51" s="85"/>
      <c r="CZD51" s="85"/>
      <c r="CZE51" s="85"/>
      <c r="CZF51" s="85"/>
      <c r="CZG51" s="85"/>
      <c r="CZH51" s="85"/>
      <c r="CZI51" s="85"/>
      <c r="CZJ51" s="85"/>
      <c r="CZK51" s="85"/>
      <c r="CZL51" s="85"/>
      <c r="CZM51" s="85"/>
      <c r="CZN51" s="85"/>
      <c r="CZO51" s="85"/>
      <c r="CZP51" s="85"/>
      <c r="CZQ51" s="85"/>
      <c r="CZR51" s="85"/>
      <c r="CZS51" s="85"/>
      <c r="CZT51" s="85"/>
      <c r="CZU51" s="85"/>
      <c r="CZV51" s="85"/>
      <c r="CZW51" s="85"/>
      <c r="CZX51" s="85"/>
      <c r="CZY51" s="85"/>
      <c r="CZZ51" s="85"/>
      <c r="DAA51" s="85"/>
      <c r="DAB51" s="85"/>
      <c r="DAC51" s="85"/>
      <c r="DAD51" s="85"/>
      <c r="DAE51" s="85"/>
      <c r="DAF51" s="85"/>
      <c r="DAG51" s="85"/>
      <c r="DAH51" s="85"/>
      <c r="DAI51" s="85"/>
      <c r="DAJ51" s="85"/>
      <c r="DAK51" s="85"/>
      <c r="DAL51" s="85"/>
      <c r="DAM51" s="85"/>
      <c r="DAN51" s="85"/>
      <c r="DAO51" s="85"/>
      <c r="DAP51" s="85"/>
      <c r="DAQ51" s="85"/>
      <c r="DAR51" s="85"/>
      <c r="DAS51" s="85"/>
      <c r="DAT51" s="85"/>
      <c r="DAU51" s="85"/>
      <c r="DAV51" s="85"/>
      <c r="DAW51" s="85"/>
      <c r="DAX51" s="85"/>
      <c r="DAY51" s="85"/>
      <c r="DAZ51" s="85"/>
      <c r="DBA51" s="85"/>
      <c r="DBB51" s="85"/>
      <c r="DBC51" s="85"/>
      <c r="DBD51" s="85"/>
      <c r="DBE51" s="85"/>
      <c r="DBF51" s="85"/>
      <c r="DBG51" s="85"/>
      <c r="DBH51" s="85"/>
      <c r="DBI51" s="85"/>
      <c r="DBJ51" s="85"/>
      <c r="DBK51" s="85"/>
      <c r="DBL51" s="85"/>
      <c r="DBM51" s="85"/>
      <c r="DBN51" s="85"/>
      <c r="DBO51" s="85"/>
      <c r="DBP51" s="85"/>
      <c r="DBQ51" s="85"/>
      <c r="DBR51" s="85"/>
      <c r="DBS51" s="85"/>
      <c r="DBT51" s="85"/>
      <c r="DBU51" s="85"/>
      <c r="DBV51" s="85"/>
      <c r="DBW51" s="85"/>
      <c r="DBX51" s="85"/>
      <c r="DBY51" s="85"/>
      <c r="DBZ51" s="85"/>
      <c r="DCA51" s="85"/>
      <c r="DCB51" s="85"/>
      <c r="DCC51" s="85"/>
      <c r="DCD51" s="85"/>
      <c r="DCE51" s="85"/>
      <c r="DCF51" s="85"/>
      <c r="DCG51" s="85"/>
      <c r="DCH51" s="85"/>
      <c r="DCI51" s="85"/>
      <c r="DCJ51" s="85"/>
      <c r="DCK51" s="85"/>
      <c r="DCL51" s="85"/>
      <c r="DCM51" s="85"/>
      <c r="DCN51" s="85"/>
      <c r="DCO51" s="85"/>
      <c r="DCP51" s="85"/>
      <c r="DCQ51" s="85"/>
      <c r="DCR51" s="85"/>
      <c r="DCS51" s="85"/>
      <c r="DCT51" s="85"/>
      <c r="DCU51" s="85"/>
      <c r="DCV51" s="85"/>
      <c r="DCW51" s="85"/>
      <c r="DCX51" s="85"/>
      <c r="DCY51" s="85"/>
      <c r="DCZ51" s="85"/>
      <c r="DDA51" s="85"/>
      <c r="DDB51" s="85"/>
      <c r="DDC51" s="85"/>
      <c r="DDD51" s="85"/>
      <c r="DDE51" s="85"/>
      <c r="DDF51" s="85"/>
      <c r="DDG51" s="85"/>
      <c r="DDH51" s="85"/>
      <c r="DDI51" s="85"/>
      <c r="DDJ51" s="85"/>
      <c r="DDK51" s="85"/>
      <c r="DDL51" s="85"/>
      <c r="DDM51" s="85"/>
      <c r="DDN51" s="85"/>
      <c r="DDO51" s="85"/>
      <c r="DDP51" s="85"/>
      <c r="DDQ51" s="85"/>
      <c r="DDR51" s="85"/>
      <c r="DDS51" s="85"/>
      <c r="DDT51" s="85"/>
      <c r="DDU51" s="85"/>
      <c r="DDV51" s="85"/>
      <c r="DDW51" s="85"/>
      <c r="DDX51" s="85"/>
      <c r="DDY51" s="85"/>
      <c r="DDZ51" s="85"/>
      <c r="DEA51" s="85"/>
      <c r="DEB51" s="85"/>
      <c r="DEC51" s="85"/>
      <c r="DED51" s="85"/>
      <c r="DEE51" s="85"/>
      <c r="DEF51" s="85"/>
      <c r="DEG51" s="85"/>
      <c r="DEH51" s="85"/>
      <c r="DEI51" s="85"/>
      <c r="DEJ51" s="85"/>
      <c r="DEK51" s="85"/>
      <c r="DEL51" s="85"/>
      <c r="DEM51" s="85"/>
      <c r="DEN51" s="85"/>
      <c r="DEO51" s="85"/>
      <c r="DEP51" s="85"/>
      <c r="DEQ51" s="85"/>
      <c r="DER51" s="85"/>
      <c r="DES51" s="85"/>
      <c r="DET51" s="85"/>
      <c r="DEU51" s="85"/>
      <c r="DEV51" s="85"/>
      <c r="DEW51" s="85"/>
      <c r="DEX51" s="85"/>
      <c r="DEY51" s="85"/>
      <c r="DEZ51" s="85"/>
      <c r="DFA51" s="85"/>
      <c r="DFB51" s="85"/>
      <c r="DFC51" s="85"/>
      <c r="DFD51" s="85"/>
      <c r="DFE51" s="85"/>
      <c r="DFF51" s="85"/>
      <c r="DFG51" s="85"/>
      <c r="DFH51" s="85"/>
      <c r="DFI51" s="85"/>
      <c r="DFJ51" s="85"/>
      <c r="DFK51" s="85"/>
      <c r="DFL51" s="85"/>
      <c r="DFM51" s="85"/>
      <c r="DFN51" s="85"/>
      <c r="DFO51" s="85"/>
      <c r="DFP51" s="85"/>
      <c r="DFQ51" s="85"/>
      <c r="DFR51" s="85"/>
      <c r="DFS51" s="85"/>
      <c r="DFT51" s="85"/>
      <c r="DFU51" s="85"/>
      <c r="DFV51" s="85"/>
      <c r="DFW51" s="85"/>
      <c r="DFX51" s="85"/>
      <c r="DFY51" s="85"/>
      <c r="DFZ51" s="85"/>
      <c r="DGA51" s="85"/>
      <c r="DGB51" s="85"/>
      <c r="DGC51" s="85"/>
      <c r="DGD51" s="85"/>
      <c r="DGE51" s="85"/>
      <c r="DGF51" s="85"/>
      <c r="DGG51" s="85"/>
      <c r="DGH51" s="85"/>
      <c r="DGI51" s="85"/>
      <c r="DGJ51" s="85"/>
      <c r="DGK51" s="85"/>
      <c r="DGL51" s="85"/>
      <c r="DGM51" s="85"/>
      <c r="DGN51" s="85"/>
      <c r="DGO51" s="85"/>
      <c r="DGP51" s="85"/>
      <c r="DGQ51" s="85"/>
      <c r="DGR51" s="85"/>
      <c r="DGS51" s="85"/>
      <c r="DGT51" s="85"/>
      <c r="DGU51" s="85"/>
      <c r="DGV51" s="85"/>
      <c r="DGW51" s="85"/>
      <c r="DGX51" s="85"/>
      <c r="DGY51" s="85"/>
      <c r="DGZ51" s="85"/>
      <c r="DHA51" s="85"/>
      <c r="DHB51" s="85"/>
      <c r="DHC51" s="85"/>
      <c r="DHD51" s="85"/>
      <c r="DHE51" s="85"/>
      <c r="DHF51" s="85"/>
      <c r="DHG51" s="85"/>
      <c r="DHH51" s="85"/>
      <c r="DHI51" s="85"/>
      <c r="DHJ51" s="85"/>
      <c r="DHK51" s="85"/>
      <c r="DHL51" s="85"/>
      <c r="DHM51" s="85"/>
      <c r="DHN51" s="85"/>
      <c r="DHO51" s="85"/>
      <c r="DHP51" s="85"/>
      <c r="DHQ51" s="85"/>
      <c r="DHR51" s="85"/>
      <c r="DHS51" s="85"/>
      <c r="DHT51" s="85"/>
      <c r="DHU51" s="85"/>
      <c r="DHV51" s="85"/>
      <c r="DHW51" s="85"/>
      <c r="DHX51" s="85"/>
      <c r="DHY51" s="85"/>
      <c r="DHZ51" s="85"/>
      <c r="DIA51" s="85"/>
      <c r="DIB51" s="85"/>
      <c r="DIC51" s="85"/>
      <c r="DID51" s="85"/>
      <c r="DIE51" s="85"/>
      <c r="DIF51" s="85"/>
      <c r="DIG51" s="85"/>
      <c r="DIH51" s="85"/>
      <c r="DII51" s="85"/>
      <c r="DIJ51" s="85"/>
      <c r="DIK51" s="85"/>
      <c r="DIL51" s="85"/>
      <c r="DIM51" s="85"/>
      <c r="DIN51" s="85"/>
      <c r="DIO51" s="85"/>
      <c r="DIP51" s="85"/>
      <c r="DIQ51" s="85"/>
      <c r="DIR51" s="85"/>
      <c r="DIS51" s="85"/>
      <c r="DIT51" s="85"/>
      <c r="DIU51" s="85"/>
      <c r="DIV51" s="85"/>
      <c r="DIW51" s="85"/>
      <c r="DIX51" s="85"/>
      <c r="DIY51" s="85"/>
      <c r="DIZ51" s="85"/>
      <c r="DJA51" s="85"/>
      <c r="DJB51" s="85"/>
      <c r="DJC51" s="85"/>
      <c r="DJD51" s="85"/>
      <c r="DJE51" s="85"/>
      <c r="DJF51" s="85"/>
      <c r="DJG51" s="85"/>
      <c r="DJH51" s="85"/>
      <c r="DJI51" s="85"/>
      <c r="DJJ51" s="85"/>
      <c r="DJK51" s="85"/>
      <c r="DJL51" s="85"/>
      <c r="DJM51" s="85"/>
      <c r="DJN51" s="85"/>
      <c r="DJO51" s="85"/>
      <c r="DJP51" s="85"/>
      <c r="DJQ51" s="85"/>
      <c r="DJR51" s="85"/>
      <c r="DJS51" s="85"/>
      <c r="DJT51" s="85"/>
      <c r="DJU51" s="85"/>
      <c r="DJV51" s="85"/>
      <c r="DJW51" s="85"/>
      <c r="DJX51" s="85"/>
      <c r="DJY51" s="85"/>
      <c r="DJZ51" s="85"/>
      <c r="DKA51" s="85"/>
      <c r="DKB51" s="85"/>
      <c r="DKC51" s="85"/>
      <c r="DKD51" s="85"/>
      <c r="DKE51" s="85"/>
      <c r="DKF51" s="85"/>
      <c r="DKG51" s="85"/>
      <c r="DKH51" s="85"/>
      <c r="DKI51" s="85"/>
      <c r="DKJ51" s="85"/>
      <c r="DKK51" s="85"/>
      <c r="DKL51" s="85"/>
      <c r="DKM51" s="85"/>
      <c r="DKN51" s="85"/>
      <c r="DKO51" s="85"/>
      <c r="DKP51" s="85"/>
      <c r="DKQ51" s="85"/>
      <c r="DKR51" s="85"/>
      <c r="DKS51" s="85"/>
      <c r="DKT51" s="85"/>
      <c r="DKU51" s="85"/>
      <c r="DKV51" s="85"/>
      <c r="DKW51" s="85"/>
      <c r="DKX51" s="85"/>
      <c r="DKY51" s="85"/>
      <c r="DKZ51" s="85"/>
      <c r="DLA51" s="85"/>
      <c r="DLB51" s="85"/>
      <c r="DLC51" s="85"/>
      <c r="DLD51" s="85"/>
      <c r="DLE51" s="85"/>
      <c r="DLF51" s="85"/>
      <c r="DLG51" s="85"/>
      <c r="DLH51" s="85"/>
      <c r="DLI51" s="85"/>
      <c r="DLJ51" s="85"/>
      <c r="DLK51" s="85"/>
      <c r="DLL51" s="85"/>
      <c r="DLM51" s="85"/>
      <c r="DLN51" s="85"/>
      <c r="DLO51" s="85"/>
      <c r="DLP51" s="85"/>
      <c r="DLQ51" s="85"/>
      <c r="DLR51" s="85"/>
      <c r="DLS51" s="85"/>
      <c r="DLT51" s="85"/>
      <c r="DLU51" s="85"/>
      <c r="DLV51" s="85"/>
      <c r="DLW51" s="85"/>
      <c r="DLX51" s="85"/>
      <c r="DLY51" s="85"/>
      <c r="DLZ51" s="85"/>
      <c r="DMA51" s="85"/>
      <c r="DMB51" s="85"/>
      <c r="DMC51" s="85"/>
      <c r="DMD51" s="85"/>
      <c r="DME51" s="85"/>
      <c r="DMF51" s="85"/>
      <c r="DMG51" s="85"/>
      <c r="DMH51" s="85"/>
      <c r="DMI51" s="85"/>
      <c r="DMJ51" s="85"/>
      <c r="DMK51" s="85"/>
      <c r="DML51" s="85"/>
      <c r="DMM51" s="85"/>
      <c r="DMN51" s="85"/>
      <c r="DMO51" s="85"/>
      <c r="DMP51" s="85"/>
      <c r="DMQ51" s="85"/>
      <c r="DMR51" s="85"/>
      <c r="DMS51" s="85"/>
      <c r="DMT51" s="85"/>
      <c r="DMU51" s="85"/>
      <c r="DMV51" s="85"/>
      <c r="DMW51" s="85"/>
      <c r="DMX51" s="85"/>
      <c r="DMY51" s="85"/>
      <c r="DMZ51" s="85"/>
      <c r="DNA51" s="85"/>
      <c r="DNB51" s="85"/>
      <c r="DNC51" s="85"/>
      <c r="DND51" s="85"/>
      <c r="DNE51" s="85"/>
      <c r="DNF51" s="85"/>
      <c r="DNG51" s="85"/>
      <c r="DNH51" s="85"/>
      <c r="DNI51" s="85"/>
      <c r="DNJ51" s="85"/>
      <c r="DNK51" s="85"/>
      <c r="DNL51" s="85"/>
      <c r="DNM51" s="85"/>
      <c r="DNN51" s="85"/>
      <c r="DNO51" s="85"/>
      <c r="DNP51" s="85"/>
      <c r="DNQ51" s="85"/>
      <c r="DNR51" s="85"/>
      <c r="DNS51" s="85"/>
      <c r="DNT51" s="85"/>
      <c r="DNU51" s="85"/>
      <c r="DNV51" s="85"/>
      <c r="DNW51" s="85"/>
      <c r="DNX51" s="85"/>
      <c r="DNY51" s="85"/>
      <c r="DNZ51" s="85"/>
      <c r="DOA51" s="85"/>
      <c r="DOB51" s="85"/>
      <c r="DOC51" s="85"/>
      <c r="DOD51" s="85"/>
      <c r="DOE51" s="85"/>
      <c r="DOF51" s="85"/>
      <c r="DOG51" s="85"/>
      <c r="DOH51" s="85"/>
      <c r="DOI51" s="85"/>
      <c r="DOJ51" s="85"/>
      <c r="DOK51" s="85"/>
      <c r="DOL51" s="85"/>
      <c r="DOM51" s="85"/>
      <c r="DON51" s="85"/>
      <c r="DOO51" s="85"/>
      <c r="DOP51" s="85"/>
      <c r="DOQ51" s="85"/>
      <c r="DOR51" s="85"/>
      <c r="DOS51" s="85"/>
      <c r="DOT51" s="85"/>
      <c r="DOU51" s="85"/>
      <c r="DOV51" s="85"/>
      <c r="DOW51" s="85"/>
      <c r="DOX51" s="85"/>
      <c r="DOY51" s="85"/>
      <c r="DOZ51" s="85"/>
      <c r="DPA51" s="85"/>
      <c r="DPB51" s="85"/>
      <c r="DPC51" s="85"/>
      <c r="DPD51" s="85"/>
      <c r="DPE51" s="85"/>
      <c r="DPF51" s="85"/>
      <c r="DPG51" s="85"/>
      <c r="DPH51" s="85"/>
      <c r="DPI51" s="85"/>
      <c r="DPJ51" s="85"/>
      <c r="DPK51" s="85"/>
      <c r="DPL51" s="85"/>
      <c r="DPM51" s="85"/>
      <c r="DPN51" s="85"/>
      <c r="DPO51" s="85"/>
      <c r="DPP51" s="85"/>
      <c r="DPQ51" s="85"/>
      <c r="DPR51" s="85"/>
      <c r="DPS51" s="85"/>
      <c r="DPT51" s="85"/>
      <c r="DPU51" s="85"/>
      <c r="DPV51" s="85"/>
      <c r="DPW51" s="85"/>
      <c r="DPX51" s="85"/>
      <c r="DPY51" s="85"/>
      <c r="DPZ51" s="85"/>
      <c r="DQA51" s="85"/>
      <c r="DQB51" s="85"/>
      <c r="DQC51" s="85"/>
      <c r="DQD51" s="85"/>
      <c r="DQE51" s="85"/>
      <c r="DQF51" s="85"/>
      <c r="DQG51" s="85"/>
      <c r="DQH51" s="85"/>
      <c r="DQI51" s="85"/>
      <c r="DQJ51" s="85"/>
      <c r="DQK51" s="85"/>
      <c r="DQL51" s="85"/>
      <c r="DQM51" s="85"/>
      <c r="DQN51" s="85"/>
      <c r="DQO51" s="85"/>
      <c r="DQP51" s="85"/>
      <c r="DQQ51" s="85"/>
      <c r="DQR51" s="85"/>
      <c r="DQS51" s="85"/>
      <c r="DQT51" s="85"/>
      <c r="DQU51" s="85"/>
      <c r="DQV51" s="85"/>
      <c r="DQW51" s="85"/>
      <c r="DQX51" s="85"/>
      <c r="DQY51" s="85"/>
      <c r="DQZ51" s="85"/>
      <c r="DRA51" s="85"/>
      <c r="DRB51" s="85"/>
      <c r="DRC51" s="85"/>
      <c r="DRD51" s="85"/>
      <c r="DRE51" s="85"/>
      <c r="DRF51" s="85"/>
      <c r="DRG51" s="85"/>
      <c r="DRH51" s="85"/>
      <c r="DRI51" s="85"/>
      <c r="DRJ51" s="85"/>
      <c r="DRK51" s="85"/>
      <c r="DRL51" s="85"/>
      <c r="DRM51" s="85"/>
      <c r="DRN51" s="85"/>
      <c r="DRO51" s="85"/>
      <c r="DRP51" s="85"/>
      <c r="DRQ51" s="85"/>
      <c r="DRR51" s="85"/>
      <c r="DRS51" s="85"/>
      <c r="DRT51" s="85"/>
      <c r="DRU51" s="85"/>
      <c r="DRV51" s="85"/>
      <c r="DRW51" s="85"/>
      <c r="DRX51" s="85"/>
      <c r="DRY51" s="85"/>
      <c r="DRZ51" s="85"/>
      <c r="DSA51" s="85"/>
      <c r="DSB51" s="85"/>
      <c r="DSC51" s="85"/>
      <c r="DSD51" s="85"/>
      <c r="DSE51" s="85"/>
      <c r="DSF51" s="85"/>
      <c r="DSG51" s="85"/>
      <c r="DSH51" s="85"/>
      <c r="DSI51" s="85"/>
      <c r="DSJ51" s="85"/>
      <c r="DSK51" s="85"/>
      <c r="DSL51" s="85"/>
      <c r="DSM51" s="85"/>
      <c r="DSN51" s="85"/>
      <c r="DSO51" s="85"/>
      <c r="DSP51" s="85"/>
      <c r="DSQ51" s="85"/>
      <c r="DSR51" s="85"/>
      <c r="DSS51" s="85"/>
      <c r="DST51" s="85"/>
      <c r="DSU51" s="85"/>
      <c r="DSV51" s="85"/>
      <c r="DSW51" s="85"/>
      <c r="DSX51" s="85"/>
      <c r="DSY51" s="85"/>
      <c r="DSZ51" s="85"/>
      <c r="DTA51" s="85"/>
      <c r="DTB51" s="85"/>
      <c r="DTC51" s="85"/>
      <c r="DTD51" s="85"/>
      <c r="DTE51" s="85"/>
      <c r="DTF51" s="85"/>
      <c r="DTG51" s="85"/>
      <c r="DTH51" s="85"/>
      <c r="DTI51" s="85"/>
      <c r="DTJ51" s="85"/>
      <c r="DTK51" s="85"/>
      <c r="DTL51" s="85"/>
      <c r="DTM51" s="85"/>
      <c r="DTN51" s="85"/>
      <c r="DTO51" s="85"/>
      <c r="DTP51" s="85"/>
      <c r="DTQ51" s="85"/>
      <c r="DTR51" s="85"/>
      <c r="DTS51" s="85"/>
      <c r="DTT51" s="85"/>
      <c r="DTU51" s="85"/>
      <c r="DTV51" s="85"/>
      <c r="DTW51" s="85"/>
      <c r="DTX51" s="85"/>
      <c r="DTY51" s="85"/>
      <c r="DTZ51" s="85"/>
      <c r="DUA51" s="85"/>
      <c r="DUB51" s="85"/>
      <c r="DUC51" s="85"/>
      <c r="DUD51" s="85"/>
      <c r="DUE51" s="85"/>
      <c r="DUF51" s="85"/>
      <c r="DUG51" s="85"/>
      <c r="DUH51" s="85"/>
      <c r="DUI51" s="85"/>
      <c r="DUJ51" s="85"/>
      <c r="DUK51" s="85"/>
      <c r="DUL51" s="85"/>
      <c r="DUM51" s="85"/>
      <c r="DUN51" s="85"/>
      <c r="DUO51" s="85"/>
      <c r="DUP51" s="85"/>
      <c r="DUQ51" s="85"/>
      <c r="DUR51" s="85"/>
      <c r="DUS51" s="85"/>
      <c r="DUT51" s="85"/>
      <c r="DUU51" s="85"/>
      <c r="DUV51" s="85"/>
      <c r="DUW51" s="85"/>
      <c r="DUX51" s="85"/>
      <c r="DUY51" s="85"/>
      <c r="DUZ51" s="85"/>
      <c r="DVA51" s="85"/>
      <c r="DVB51" s="85"/>
      <c r="DVC51" s="85"/>
      <c r="DVD51" s="85"/>
      <c r="DVE51" s="85"/>
      <c r="DVF51" s="85"/>
      <c r="DVG51" s="85"/>
      <c r="DVH51" s="85"/>
      <c r="DVI51" s="85"/>
      <c r="DVJ51" s="85"/>
      <c r="DVK51" s="85"/>
      <c r="DVL51" s="85"/>
      <c r="DVM51" s="85"/>
      <c r="DVN51" s="85"/>
      <c r="DVO51" s="85"/>
      <c r="DVP51" s="85"/>
      <c r="DVQ51" s="85"/>
      <c r="DVR51" s="85"/>
      <c r="DVS51" s="85"/>
      <c r="DVT51" s="85"/>
      <c r="DVU51" s="85"/>
      <c r="DVV51" s="85"/>
      <c r="DVW51" s="85"/>
      <c r="DVX51" s="85"/>
      <c r="DVY51" s="85"/>
      <c r="DVZ51" s="85"/>
      <c r="DWA51" s="85"/>
      <c r="DWB51" s="85"/>
      <c r="DWC51" s="85"/>
      <c r="DWD51" s="85"/>
      <c r="DWE51" s="85"/>
      <c r="DWF51" s="85"/>
      <c r="DWG51" s="85"/>
      <c r="DWH51" s="85"/>
      <c r="DWI51" s="85"/>
      <c r="DWJ51" s="85"/>
      <c r="DWK51" s="85"/>
      <c r="DWL51" s="85"/>
      <c r="DWM51" s="85"/>
      <c r="DWN51" s="85"/>
      <c r="DWO51" s="85"/>
      <c r="DWP51" s="85"/>
      <c r="DWQ51" s="85"/>
      <c r="DWR51" s="85"/>
      <c r="DWS51" s="85"/>
      <c r="DWT51" s="85"/>
      <c r="DWU51" s="85"/>
      <c r="DWV51" s="85"/>
      <c r="DWW51" s="85"/>
      <c r="DWX51" s="85"/>
      <c r="DWY51" s="85"/>
      <c r="DWZ51" s="85"/>
      <c r="DXA51" s="85"/>
      <c r="DXB51" s="85"/>
      <c r="DXC51" s="85"/>
      <c r="DXD51" s="85"/>
      <c r="DXE51" s="85"/>
      <c r="DXF51" s="85"/>
      <c r="DXG51" s="85"/>
      <c r="DXH51" s="85"/>
      <c r="DXI51" s="85"/>
      <c r="DXJ51" s="85"/>
      <c r="DXK51" s="85"/>
      <c r="DXL51" s="85"/>
      <c r="DXM51" s="85"/>
      <c r="DXN51" s="85"/>
      <c r="DXO51" s="85"/>
      <c r="DXP51" s="85"/>
      <c r="DXQ51" s="85"/>
      <c r="DXR51" s="85"/>
      <c r="DXS51" s="85"/>
      <c r="DXT51" s="85"/>
      <c r="DXU51" s="85"/>
      <c r="DXV51" s="85"/>
      <c r="DXW51" s="85"/>
      <c r="DXX51" s="85"/>
      <c r="DXY51" s="85"/>
      <c r="DXZ51" s="85"/>
      <c r="DYA51" s="85"/>
      <c r="DYB51" s="85"/>
      <c r="DYC51" s="85"/>
      <c r="DYD51" s="85"/>
      <c r="DYE51" s="85"/>
      <c r="DYF51" s="85"/>
      <c r="DYG51" s="85"/>
      <c r="DYH51" s="85"/>
      <c r="DYI51" s="85"/>
      <c r="DYJ51" s="85"/>
      <c r="DYK51" s="85"/>
      <c r="DYL51" s="85"/>
      <c r="DYM51" s="85"/>
      <c r="DYN51" s="85"/>
      <c r="DYO51" s="85"/>
      <c r="DYP51" s="85"/>
      <c r="DYQ51" s="85"/>
      <c r="DYR51" s="85"/>
      <c r="DYS51" s="85"/>
      <c r="DYT51" s="85"/>
      <c r="DYU51" s="85"/>
      <c r="DYV51" s="85"/>
      <c r="DYW51" s="85"/>
      <c r="DYX51" s="85"/>
      <c r="DYY51" s="85"/>
      <c r="DYZ51" s="85"/>
      <c r="DZA51" s="85"/>
      <c r="DZB51" s="85"/>
      <c r="DZC51" s="85"/>
      <c r="DZD51" s="85"/>
      <c r="DZE51" s="85"/>
      <c r="DZF51" s="85"/>
      <c r="DZG51" s="85"/>
      <c r="DZH51" s="85"/>
      <c r="DZI51" s="85"/>
      <c r="DZJ51" s="85"/>
      <c r="DZK51" s="85"/>
      <c r="DZL51" s="85"/>
      <c r="DZM51" s="85"/>
      <c r="DZN51" s="85"/>
      <c r="DZO51" s="85"/>
      <c r="DZP51" s="85"/>
      <c r="DZQ51" s="85"/>
      <c r="DZR51" s="85"/>
      <c r="DZS51" s="85"/>
      <c r="DZT51" s="85"/>
      <c r="DZU51" s="85"/>
      <c r="DZV51" s="85"/>
      <c r="DZW51" s="85"/>
      <c r="DZX51" s="85"/>
      <c r="DZY51" s="85"/>
      <c r="DZZ51" s="85"/>
      <c r="EAA51" s="85"/>
      <c r="EAB51" s="85"/>
      <c r="EAC51" s="85"/>
      <c r="EAD51" s="85"/>
      <c r="EAE51" s="85"/>
      <c r="EAF51" s="85"/>
      <c r="EAG51" s="85"/>
      <c r="EAH51" s="85"/>
      <c r="EAI51" s="85"/>
      <c r="EAJ51" s="85"/>
      <c r="EAK51" s="85"/>
      <c r="EAL51" s="85"/>
      <c r="EAM51" s="85"/>
      <c r="EAN51" s="85"/>
      <c r="EAO51" s="85"/>
      <c r="EAP51" s="85"/>
      <c r="EAQ51" s="85"/>
      <c r="EAR51" s="85"/>
      <c r="EAS51" s="85"/>
      <c r="EAT51" s="85"/>
      <c r="EAU51" s="85"/>
      <c r="EAV51" s="85"/>
      <c r="EAW51" s="85"/>
      <c r="EAX51" s="85"/>
      <c r="EAY51" s="85"/>
      <c r="EAZ51" s="85"/>
      <c r="EBA51" s="85"/>
      <c r="EBB51" s="85"/>
      <c r="EBC51" s="85"/>
      <c r="EBD51" s="85"/>
      <c r="EBE51" s="85"/>
      <c r="EBF51" s="85"/>
      <c r="EBG51" s="85"/>
      <c r="EBH51" s="85"/>
      <c r="EBI51" s="85"/>
      <c r="EBJ51" s="85"/>
      <c r="EBK51" s="85"/>
      <c r="EBL51" s="85"/>
      <c r="EBM51" s="85"/>
      <c r="EBN51" s="85"/>
      <c r="EBO51" s="85"/>
      <c r="EBP51" s="85"/>
      <c r="EBQ51" s="85"/>
      <c r="EBR51" s="85"/>
      <c r="EBS51" s="85"/>
      <c r="EBT51" s="85"/>
      <c r="EBU51" s="85"/>
      <c r="EBV51" s="85"/>
      <c r="EBW51" s="85"/>
      <c r="EBX51" s="85"/>
      <c r="EBY51" s="85"/>
      <c r="EBZ51" s="85"/>
      <c r="ECA51" s="85"/>
      <c r="ECB51" s="85"/>
      <c r="ECC51" s="85"/>
      <c r="ECD51" s="85"/>
      <c r="ECE51" s="85"/>
      <c r="ECF51" s="85"/>
      <c r="ECG51" s="85"/>
      <c r="ECH51" s="85"/>
      <c r="ECI51" s="85"/>
      <c r="ECJ51" s="85"/>
      <c r="ECK51" s="85"/>
      <c r="ECL51" s="85"/>
      <c r="ECM51" s="85"/>
      <c r="ECN51" s="85"/>
      <c r="ECO51" s="85"/>
      <c r="ECP51" s="85"/>
      <c r="ECQ51" s="85"/>
      <c r="ECR51" s="85"/>
      <c r="ECS51" s="85"/>
      <c r="ECT51" s="85"/>
      <c r="ECU51" s="85"/>
      <c r="ECV51" s="85"/>
      <c r="ECW51" s="85"/>
      <c r="ECX51" s="85"/>
      <c r="ECY51" s="85"/>
      <c r="ECZ51" s="85"/>
      <c r="EDA51" s="85"/>
      <c r="EDB51" s="85"/>
      <c r="EDC51" s="85"/>
      <c r="EDD51" s="85"/>
      <c r="EDE51" s="85"/>
      <c r="EDF51" s="85"/>
      <c r="EDG51" s="85"/>
      <c r="EDH51" s="85"/>
      <c r="EDI51" s="85"/>
      <c r="EDJ51" s="85"/>
      <c r="EDK51" s="85"/>
      <c r="EDL51" s="85"/>
      <c r="EDM51" s="85"/>
      <c r="EDN51" s="85"/>
      <c r="EDO51" s="85"/>
      <c r="EDP51" s="85"/>
      <c r="EDQ51" s="85"/>
      <c r="EDR51" s="85"/>
      <c r="EDS51" s="85"/>
      <c r="EDT51" s="85"/>
      <c r="EDU51" s="85"/>
      <c r="EDV51" s="85"/>
      <c r="EDW51" s="85"/>
      <c r="EDX51" s="85"/>
      <c r="EDY51" s="85"/>
      <c r="EDZ51" s="85"/>
      <c r="EEA51" s="85"/>
      <c r="EEB51" s="85"/>
      <c r="EEC51" s="85"/>
      <c r="EED51" s="85"/>
      <c r="EEE51" s="85"/>
      <c r="EEF51" s="85"/>
      <c r="EEG51" s="85"/>
      <c r="EEH51" s="85"/>
      <c r="EEI51" s="85"/>
      <c r="EEJ51" s="85"/>
      <c r="EEK51" s="85"/>
      <c r="EEL51" s="85"/>
      <c r="EEM51" s="85"/>
      <c r="EEN51" s="85"/>
      <c r="EEO51" s="85"/>
      <c r="EEP51" s="85"/>
      <c r="EEQ51" s="85"/>
      <c r="EER51" s="85"/>
      <c r="EES51" s="85"/>
      <c r="EET51" s="85"/>
      <c r="EEU51" s="85"/>
      <c r="EEV51" s="85"/>
      <c r="EEW51" s="85"/>
      <c r="EEX51" s="85"/>
      <c r="EEY51" s="85"/>
      <c r="EEZ51" s="85"/>
      <c r="EFA51" s="85"/>
      <c r="EFB51" s="85"/>
      <c r="EFC51" s="85"/>
      <c r="EFD51" s="85"/>
      <c r="EFE51" s="85"/>
      <c r="EFF51" s="85"/>
      <c r="EFG51" s="85"/>
      <c r="EFH51" s="85"/>
      <c r="EFI51" s="85"/>
      <c r="EFJ51" s="85"/>
      <c r="EFK51" s="85"/>
      <c r="EFL51" s="85"/>
      <c r="EFM51" s="85"/>
      <c r="EFN51" s="85"/>
      <c r="EFO51" s="85"/>
      <c r="EFP51" s="85"/>
      <c r="EFQ51" s="85"/>
      <c r="EFR51" s="85"/>
      <c r="EFS51" s="85"/>
      <c r="EFT51" s="85"/>
      <c r="EFU51" s="85"/>
      <c r="EFV51" s="85"/>
      <c r="EFW51" s="85"/>
      <c r="EFX51" s="85"/>
      <c r="EFY51" s="85"/>
      <c r="EFZ51" s="85"/>
      <c r="EGA51" s="85"/>
      <c r="EGB51" s="85"/>
      <c r="EGC51" s="85"/>
      <c r="EGD51" s="85"/>
      <c r="EGE51" s="85"/>
      <c r="EGF51" s="85"/>
      <c r="EGG51" s="85"/>
      <c r="EGH51" s="85"/>
      <c r="EGI51" s="85"/>
      <c r="EGJ51" s="85"/>
      <c r="EGK51" s="85"/>
      <c r="EGL51" s="85"/>
      <c r="EGM51" s="85"/>
      <c r="EGN51" s="85"/>
      <c r="EGO51" s="85"/>
      <c r="EGP51" s="85"/>
      <c r="EGQ51" s="85"/>
      <c r="EGR51" s="85"/>
      <c r="EGS51" s="85"/>
      <c r="EGT51" s="85"/>
      <c r="EGU51" s="85"/>
      <c r="EGV51" s="85"/>
      <c r="EGW51" s="85"/>
      <c r="EGX51" s="85"/>
      <c r="EGY51" s="85"/>
      <c r="EGZ51" s="85"/>
      <c r="EHA51" s="85"/>
      <c r="EHB51" s="85"/>
      <c r="EHC51" s="85"/>
      <c r="EHD51" s="85"/>
      <c r="EHE51" s="85"/>
      <c r="EHF51" s="85"/>
      <c r="EHG51" s="85"/>
      <c r="EHH51" s="85"/>
      <c r="EHI51" s="85"/>
      <c r="EHJ51" s="85"/>
      <c r="EHK51" s="85"/>
      <c r="EHL51" s="85"/>
      <c r="EHM51" s="85"/>
      <c r="EHN51" s="85"/>
      <c r="EHO51" s="85"/>
      <c r="EHP51" s="85"/>
      <c r="EHQ51" s="85"/>
      <c r="EHR51" s="85"/>
      <c r="EHS51" s="85"/>
      <c r="EHT51" s="85"/>
      <c r="EHU51" s="85"/>
      <c r="EHV51" s="85"/>
      <c r="EHW51" s="85"/>
      <c r="EHX51" s="85"/>
      <c r="EHY51" s="85"/>
      <c r="EHZ51" s="85"/>
      <c r="EIA51" s="85"/>
      <c r="EIB51" s="85"/>
      <c r="EIC51" s="85"/>
      <c r="EID51" s="85"/>
      <c r="EIE51" s="85"/>
      <c r="EIF51" s="85"/>
      <c r="EIG51" s="85"/>
      <c r="EIH51" s="85"/>
      <c r="EII51" s="85"/>
      <c r="EIJ51" s="85"/>
      <c r="EIK51" s="85"/>
      <c r="EIL51" s="85"/>
      <c r="EIM51" s="85"/>
      <c r="EIN51" s="85"/>
      <c r="EIO51" s="85"/>
      <c r="EIP51" s="85"/>
      <c r="EIQ51" s="85"/>
      <c r="EIR51" s="85"/>
      <c r="EIS51" s="85"/>
      <c r="EIT51" s="85"/>
      <c r="EIU51" s="85"/>
      <c r="EIV51" s="85"/>
      <c r="EIW51" s="85"/>
      <c r="EIX51" s="85"/>
      <c r="EIY51" s="85"/>
      <c r="EIZ51" s="85"/>
      <c r="EJA51" s="85"/>
      <c r="EJB51" s="85"/>
      <c r="EJC51" s="85"/>
      <c r="EJD51" s="85"/>
      <c r="EJE51" s="85"/>
      <c r="EJF51" s="85"/>
      <c r="EJG51" s="85"/>
      <c r="EJH51" s="85"/>
      <c r="EJI51" s="85"/>
      <c r="EJJ51" s="85"/>
      <c r="EJK51" s="85"/>
      <c r="EJL51" s="85"/>
      <c r="EJM51" s="85"/>
      <c r="EJN51" s="85"/>
      <c r="EJO51" s="85"/>
      <c r="EJP51" s="85"/>
      <c r="EJQ51" s="85"/>
      <c r="EJR51" s="85"/>
      <c r="EJS51" s="85"/>
      <c r="EJT51" s="85"/>
      <c r="EJU51" s="85"/>
      <c r="EJV51" s="85"/>
      <c r="EJW51" s="85"/>
      <c r="EJX51" s="85"/>
      <c r="EJY51" s="85"/>
      <c r="EJZ51" s="85"/>
      <c r="EKA51" s="85"/>
      <c r="EKB51" s="85"/>
      <c r="EKC51" s="85"/>
      <c r="EKD51" s="85"/>
      <c r="EKE51" s="85"/>
      <c r="EKF51" s="85"/>
      <c r="EKG51" s="85"/>
      <c r="EKH51" s="85"/>
      <c r="EKI51" s="85"/>
      <c r="EKJ51" s="85"/>
      <c r="EKK51" s="85"/>
      <c r="EKL51" s="85"/>
      <c r="EKM51" s="85"/>
      <c r="EKN51" s="85"/>
      <c r="EKO51" s="85"/>
      <c r="EKP51" s="85"/>
      <c r="EKQ51" s="85"/>
      <c r="EKR51" s="85"/>
      <c r="EKS51" s="85"/>
      <c r="EKT51" s="85"/>
      <c r="EKU51" s="85"/>
      <c r="EKV51" s="85"/>
      <c r="EKW51" s="85"/>
      <c r="EKX51" s="85"/>
      <c r="EKY51" s="85"/>
      <c r="EKZ51" s="85"/>
      <c r="ELA51" s="85"/>
      <c r="ELB51" s="85"/>
      <c r="ELC51" s="85"/>
      <c r="ELD51" s="85"/>
      <c r="ELE51" s="85"/>
      <c r="ELF51" s="85"/>
      <c r="ELG51" s="85"/>
      <c r="ELH51" s="85"/>
      <c r="ELI51" s="85"/>
      <c r="ELJ51" s="85"/>
      <c r="ELK51" s="85"/>
      <c r="ELL51" s="85"/>
      <c r="ELM51" s="85"/>
      <c r="ELN51" s="85"/>
      <c r="ELO51" s="85"/>
      <c r="ELP51" s="85"/>
      <c r="ELQ51" s="85"/>
      <c r="ELR51" s="85"/>
      <c r="ELS51" s="85"/>
      <c r="ELT51" s="85"/>
      <c r="ELU51" s="85"/>
      <c r="ELV51" s="85"/>
      <c r="ELW51" s="85"/>
      <c r="ELX51" s="85"/>
      <c r="ELY51" s="85"/>
      <c r="ELZ51" s="85"/>
      <c r="EMA51" s="85"/>
      <c r="EMB51" s="85"/>
      <c r="EMC51" s="85"/>
      <c r="EMD51" s="85"/>
      <c r="EME51" s="85"/>
      <c r="EMF51" s="85"/>
      <c r="EMG51" s="85"/>
      <c r="EMH51" s="85"/>
      <c r="EMI51" s="85"/>
      <c r="EMJ51" s="85"/>
      <c r="EMK51" s="85"/>
      <c r="EML51" s="85"/>
      <c r="EMM51" s="85"/>
      <c r="EMN51" s="85"/>
      <c r="EMO51" s="85"/>
      <c r="EMP51" s="85"/>
      <c r="EMQ51" s="85"/>
      <c r="EMR51" s="85"/>
      <c r="EMS51" s="85"/>
      <c r="EMT51" s="85"/>
      <c r="EMU51" s="85"/>
      <c r="EMV51" s="85"/>
      <c r="EMW51" s="85"/>
      <c r="EMX51" s="85"/>
      <c r="EMY51" s="85"/>
      <c r="EMZ51" s="85"/>
      <c r="ENA51" s="85"/>
      <c r="ENB51" s="85"/>
      <c r="ENC51" s="85"/>
      <c r="END51" s="85"/>
      <c r="ENE51" s="85"/>
      <c r="ENF51" s="85"/>
      <c r="ENG51" s="85"/>
      <c r="ENH51" s="85"/>
      <c r="ENI51" s="85"/>
      <c r="ENJ51" s="85"/>
      <c r="ENK51" s="85"/>
      <c r="ENL51" s="85"/>
      <c r="ENM51" s="85"/>
      <c r="ENN51" s="85"/>
      <c r="ENO51" s="85"/>
      <c r="ENP51" s="85"/>
      <c r="ENQ51" s="85"/>
      <c r="ENR51" s="85"/>
      <c r="ENS51" s="85"/>
      <c r="ENT51" s="85"/>
      <c r="ENU51" s="85"/>
      <c r="ENV51" s="85"/>
      <c r="ENW51" s="85"/>
      <c r="ENX51" s="85"/>
      <c r="ENY51" s="85"/>
      <c r="ENZ51" s="85"/>
      <c r="EOA51" s="85"/>
      <c r="EOB51" s="85"/>
      <c r="EOC51" s="85"/>
      <c r="EOD51" s="85"/>
      <c r="EOE51" s="85"/>
      <c r="EOF51" s="85"/>
      <c r="EOG51" s="85"/>
      <c r="EOH51" s="85"/>
      <c r="EOI51" s="85"/>
      <c r="EOJ51" s="85"/>
      <c r="EOK51" s="85"/>
      <c r="EOL51" s="85"/>
      <c r="EOM51" s="85"/>
      <c r="EON51" s="85"/>
      <c r="EOO51" s="85"/>
      <c r="EOP51" s="85"/>
      <c r="EOQ51" s="85"/>
      <c r="EOR51" s="85"/>
      <c r="EOS51" s="85"/>
      <c r="EOT51" s="85"/>
      <c r="EOU51" s="85"/>
      <c r="EOV51" s="85"/>
      <c r="EOW51" s="85"/>
      <c r="EOX51" s="85"/>
      <c r="EOY51" s="85"/>
      <c r="EOZ51" s="85"/>
      <c r="EPA51" s="85"/>
      <c r="EPB51" s="85"/>
      <c r="EPC51" s="85"/>
      <c r="EPD51" s="85"/>
      <c r="EPE51" s="85"/>
      <c r="EPF51" s="85"/>
      <c r="EPG51" s="85"/>
      <c r="EPH51" s="85"/>
      <c r="EPI51" s="85"/>
      <c r="EPJ51" s="85"/>
      <c r="EPK51" s="85"/>
      <c r="EPL51" s="85"/>
      <c r="EPM51" s="85"/>
      <c r="EPN51" s="85"/>
      <c r="EPO51" s="85"/>
      <c r="EPP51" s="85"/>
      <c r="EPQ51" s="85"/>
      <c r="EPR51" s="85"/>
      <c r="EPS51" s="85"/>
      <c r="EPT51" s="85"/>
      <c r="EPU51" s="85"/>
      <c r="EPV51" s="85"/>
      <c r="EPW51" s="85"/>
      <c r="EPX51" s="85"/>
      <c r="EPY51" s="85"/>
      <c r="EPZ51" s="85"/>
      <c r="EQA51" s="85"/>
      <c r="EQB51" s="85"/>
      <c r="EQC51" s="85"/>
      <c r="EQD51" s="85"/>
      <c r="EQE51" s="85"/>
      <c r="EQF51" s="85"/>
      <c r="EQG51" s="85"/>
      <c r="EQH51" s="85"/>
      <c r="EQI51" s="85"/>
      <c r="EQJ51" s="85"/>
      <c r="EQK51" s="85"/>
      <c r="EQL51" s="85"/>
      <c r="EQM51" s="85"/>
      <c r="EQN51" s="85"/>
      <c r="EQO51" s="85"/>
      <c r="EQP51" s="85"/>
      <c r="EQQ51" s="85"/>
      <c r="EQR51" s="85"/>
      <c r="EQS51" s="85"/>
      <c r="EQT51" s="85"/>
      <c r="EQU51" s="85"/>
      <c r="EQV51" s="85"/>
      <c r="EQW51" s="85"/>
      <c r="EQX51" s="85"/>
      <c r="EQY51" s="85"/>
      <c r="EQZ51" s="85"/>
      <c r="ERA51" s="85"/>
      <c r="ERB51" s="85"/>
      <c r="ERC51" s="85"/>
      <c r="ERD51" s="85"/>
      <c r="ERE51" s="85"/>
      <c r="ERF51" s="85"/>
      <c r="ERG51" s="85"/>
      <c r="ERH51" s="85"/>
      <c r="ERI51" s="85"/>
      <c r="ERJ51" s="85"/>
      <c r="ERK51" s="85"/>
      <c r="ERL51" s="85"/>
      <c r="ERM51" s="85"/>
      <c r="ERN51" s="85"/>
      <c r="ERO51" s="85"/>
      <c r="ERP51" s="85"/>
      <c r="ERQ51" s="85"/>
      <c r="ERR51" s="85"/>
      <c r="ERS51" s="85"/>
      <c r="ERT51" s="85"/>
      <c r="ERU51" s="85"/>
      <c r="ERV51" s="85"/>
      <c r="ERW51" s="85"/>
      <c r="ERX51" s="85"/>
      <c r="ERY51" s="85"/>
      <c r="ERZ51" s="85"/>
      <c r="ESA51" s="85"/>
      <c r="ESB51" s="85"/>
      <c r="ESC51" s="85"/>
      <c r="ESD51" s="85"/>
      <c r="ESE51" s="85"/>
      <c r="ESF51" s="85"/>
      <c r="ESG51" s="85"/>
      <c r="ESH51" s="85"/>
      <c r="ESI51" s="85"/>
      <c r="ESJ51" s="85"/>
      <c r="ESK51" s="85"/>
      <c r="ESL51" s="85"/>
      <c r="ESM51" s="85"/>
      <c r="ESN51" s="85"/>
      <c r="ESO51" s="85"/>
      <c r="ESP51" s="85"/>
      <c r="ESQ51" s="85"/>
      <c r="ESR51" s="85"/>
      <c r="ESS51" s="85"/>
      <c r="EST51" s="85"/>
      <c r="ESU51" s="85"/>
      <c r="ESV51" s="85"/>
      <c r="ESW51" s="85"/>
      <c r="ESX51" s="85"/>
      <c r="ESY51" s="85"/>
      <c r="ESZ51" s="85"/>
      <c r="ETA51" s="85"/>
      <c r="ETB51" s="85"/>
      <c r="ETC51" s="85"/>
      <c r="ETD51" s="85"/>
      <c r="ETE51" s="85"/>
      <c r="ETF51" s="85"/>
      <c r="ETG51" s="85"/>
      <c r="ETH51" s="85"/>
      <c r="ETI51" s="85"/>
      <c r="ETJ51" s="85"/>
      <c r="ETK51" s="85"/>
      <c r="ETL51" s="85"/>
      <c r="ETM51" s="85"/>
      <c r="ETN51" s="85"/>
      <c r="ETO51" s="85"/>
      <c r="ETP51" s="85"/>
      <c r="ETQ51" s="85"/>
      <c r="ETR51" s="85"/>
      <c r="ETS51" s="85"/>
      <c r="ETT51" s="85"/>
      <c r="ETU51" s="85"/>
      <c r="ETV51" s="85"/>
      <c r="ETW51" s="85"/>
      <c r="ETX51" s="85"/>
      <c r="ETY51" s="85"/>
      <c r="ETZ51" s="85"/>
      <c r="EUA51" s="85"/>
      <c r="EUB51" s="85"/>
      <c r="EUC51" s="85"/>
      <c r="EUD51" s="85"/>
      <c r="EUE51" s="85"/>
      <c r="EUF51" s="85"/>
      <c r="EUG51" s="85"/>
      <c r="EUH51" s="85"/>
      <c r="EUI51" s="85"/>
      <c r="EUJ51" s="85"/>
      <c r="EUK51" s="85"/>
      <c r="EUL51" s="85"/>
      <c r="EUM51" s="85"/>
      <c r="EUN51" s="85"/>
      <c r="EUO51" s="85"/>
      <c r="EUP51" s="85"/>
      <c r="EUQ51" s="85"/>
      <c r="EUR51" s="85"/>
      <c r="EUS51" s="85"/>
      <c r="EUT51" s="85"/>
      <c r="EUU51" s="85"/>
      <c r="EUV51" s="85"/>
      <c r="EUW51" s="85"/>
      <c r="EUX51" s="85"/>
      <c r="EUY51" s="85"/>
      <c r="EUZ51" s="85"/>
      <c r="EVA51" s="85"/>
      <c r="EVB51" s="85"/>
      <c r="EVC51" s="85"/>
      <c r="EVD51" s="85"/>
      <c r="EVE51" s="85"/>
      <c r="EVF51" s="85"/>
      <c r="EVG51" s="85"/>
      <c r="EVH51" s="85"/>
      <c r="EVI51" s="85"/>
      <c r="EVJ51" s="85"/>
      <c r="EVK51" s="85"/>
      <c r="EVL51" s="85"/>
      <c r="EVM51" s="85"/>
      <c r="EVN51" s="85"/>
      <c r="EVO51" s="85"/>
      <c r="EVP51" s="85"/>
      <c r="EVQ51" s="85"/>
      <c r="EVR51" s="85"/>
      <c r="EVS51" s="85"/>
      <c r="EVT51" s="85"/>
      <c r="EVU51" s="85"/>
      <c r="EVV51" s="85"/>
      <c r="EVW51" s="85"/>
      <c r="EVX51" s="85"/>
      <c r="EVY51" s="85"/>
      <c r="EVZ51" s="85"/>
      <c r="EWA51" s="85"/>
      <c r="EWB51" s="85"/>
      <c r="EWC51" s="85"/>
      <c r="EWD51" s="85"/>
      <c r="EWE51" s="85"/>
      <c r="EWF51" s="85"/>
      <c r="EWG51" s="85"/>
      <c r="EWH51" s="85"/>
      <c r="EWI51" s="85"/>
      <c r="EWJ51" s="85"/>
      <c r="EWK51" s="85"/>
      <c r="EWL51" s="85"/>
      <c r="EWM51" s="85"/>
      <c r="EWN51" s="85"/>
      <c r="EWO51" s="85"/>
      <c r="EWP51" s="85"/>
      <c r="EWQ51" s="85"/>
      <c r="EWR51" s="85"/>
      <c r="EWS51" s="85"/>
      <c r="EWT51" s="85"/>
      <c r="EWU51" s="85"/>
      <c r="EWV51" s="85"/>
      <c r="EWW51" s="85"/>
      <c r="EWX51" s="85"/>
      <c r="EWY51" s="85"/>
      <c r="EWZ51" s="85"/>
      <c r="EXA51" s="85"/>
      <c r="EXB51" s="85"/>
      <c r="EXC51" s="85"/>
      <c r="EXD51" s="85"/>
      <c r="EXE51" s="85"/>
      <c r="EXF51" s="85"/>
      <c r="EXG51" s="85"/>
      <c r="EXH51" s="85"/>
      <c r="EXI51" s="85"/>
      <c r="EXJ51" s="85"/>
      <c r="EXK51" s="85"/>
      <c r="EXL51" s="85"/>
      <c r="EXM51" s="85"/>
      <c r="EXN51" s="85"/>
      <c r="EXO51" s="85"/>
      <c r="EXP51" s="85"/>
      <c r="EXQ51" s="85"/>
      <c r="EXR51" s="85"/>
      <c r="EXS51" s="85"/>
      <c r="EXT51" s="85"/>
      <c r="EXU51" s="85"/>
      <c r="EXV51" s="85"/>
      <c r="EXW51" s="85"/>
      <c r="EXX51" s="85"/>
      <c r="EXY51" s="85"/>
      <c r="EXZ51" s="85"/>
      <c r="EYA51" s="85"/>
      <c r="EYB51" s="85"/>
      <c r="EYC51" s="85"/>
      <c r="EYD51" s="85"/>
      <c r="EYE51" s="85"/>
      <c r="EYF51" s="85"/>
      <c r="EYG51" s="85"/>
      <c r="EYH51" s="85"/>
      <c r="EYI51" s="85"/>
      <c r="EYJ51" s="85"/>
      <c r="EYK51" s="85"/>
      <c r="EYL51" s="85"/>
      <c r="EYM51" s="85"/>
      <c r="EYN51" s="85"/>
      <c r="EYO51" s="85"/>
      <c r="EYP51" s="85"/>
      <c r="EYQ51" s="85"/>
      <c r="EYR51" s="85"/>
      <c r="EYS51" s="85"/>
      <c r="EYT51" s="85"/>
      <c r="EYU51" s="85"/>
      <c r="EYV51" s="85"/>
      <c r="EYW51" s="85"/>
      <c r="EYX51" s="85"/>
      <c r="EYY51" s="85"/>
      <c r="EYZ51" s="85"/>
      <c r="EZA51" s="85"/>
      <c r="EZB51" s="85"/>
      <c r="EZC51" s="85"/>
      <c r="EZD51" s="85"/>
      <c r="EZE51" s="85"/>
      <c r="EZF51" s="85"/>
      <c r="EZG51" s="85"/>
      <c r="EZH51" s="85"/>
      <c r="EZI51" s="85"/>
      <c r="EZJ51" s="85"/>
      <c r="EZK51" s="85"/>
      <c r="EZL51" s="85"/>
      <c r="EZM51" s="85"/>
      <c r="EZN51" s="85"/>
      <c r="EZO51" s="85"/>
      <c r="EZP51" s="85"/>
      <c r="EZQ51" s="85"/>
      <c r="EZR51" s="85"/>
      <c r="EZS51" s="85"/>
      <c r="EZT51" s="85"/>
      <c r="EZU51" s="85"/>
      <c r="EZV51" s="85"/>
      <c r="EZW51" s="85"/>
      <c r="EZX51" s="85"/>
      <c r="EZY51" s="85"/>
      <c r="EZZ51" s="85"/>
      <c r="FAA51" s="85"/>
      <c r="FAB51" s="85"/>
      <c r="FAC51" s="85"/>
      <c r="FAD51" s="85"/>
      <c r="FAE51" s="85"/>
      <c r="FAF51" s="85"/>
      <c r="FAG51" s="85"/>
      <c r="FAH51" s="85"/>
      <c r="FAI51" s="85"/>
      <c r="FAJ51" s="85"/>
      <c r="FAK51" s="85"/>
      <c r="FAL51" s="85"/>
      <c r="FAM51" s="85"/>
      <c r="FAN51" s="85"/>
      <c r="FAO51" s="85"/>
      <c r="FAP51" s="85"/>
      <c r="FAQ51" s="85"/>
      <c r="FAR51" s="85"/>
      <c r="FAS51" s="85"/>
      <c r="FAT51" s="85"/>
      <c r="FAU51" s="85"/>
      <c r="FAV51" s="85"/>
      <c r="FAW51" s="85"/>
      <c r="FAX51" s="85"/>
      <c r="FAY51" s="85"/>
      <c r="FAZ51" s="85"/>
      <c r="FBA51" s="85"/>
      <c r="FBB51" s="85"/>
      <c r="FBC51" s="85"/>
      <c r="FBD51" s="85"/>
      <c r="FBE51" s="85"/>
      <c r="FBF51" s="85"/>
      <c r="FBG51" s="85"/>
      <c r="FBH51" s="85"/>
      <c r="FBI51" s="85"/>
      <c r="FBJ51" s="85"/>
      <c r="FBK51" s="85"/>
      <c r="FBL51" s="85"/>
      <c r="FBM51" s="85"/>
      <c r="FBN51" s="85"/>
      <c r="FBO51" s="85"/>
      <c r="FBP51" s="85"/>
      <c r="FBQ51" s="85"/>
      <c r="FBR51" s="85"/>
      <c r="FBS51" s="85"/>
      <c r="FBT51" s="85"/>
      <c r="FBU51" s="85"/>
      <c r="FBV51" s="85"/>
      <c r="FBW51" s="85"/>
      <c r="FBX51" s="85"/>
      <c r="FBY51" s="85"/>
      <c r="FBZ51" s="85"/>
      <c r="FCA51" s="85"/>
      <c r="FCB51" s="85"/>
      <c r="FCC51" s="85"/>
      <c r="FCD51" s="85"/>
      <c r="FCE51" s="85"/>
      <c r="FCF51" s="85"/>
      <c r="FCG51" s="85"/>
      <c r="FCH51" s="85"/>
      <c r="FCI51" s="85"/>
      <c r="FCJ51" s="85"/>
      <c r="FCK51" s="85"/>
      <c r="FCL51" s="85"/>
      <c r="FCM51" s="85"/>
      <c r="FCN51" s="85"/>
      <c r="FCO51" s="85"/>
      <c r="FCP51" s="85"/>
      <c r="FCQ51" s="85"/>
      <c r="FCR51" s="85"/>
      <c r="FCS51" s="85"/>
      <c r="FCT51" s="85"/>
      <c r="FCU51" s="85"/>
      <c r="FCV51" s="85"/>
      <c r="FCW51" s="85"/>
      <c r="FCX51" s="85"/>
      <c r="FCY51" s="85"/>
      <c r="FCZ51" s="85"/>
      <c r="FDA51" s="85"/>
      <c r="FDB51" s="85"/>
      <c r="FDC51" s="85"/>
      <c r="FDD51" s="85"/>
      <c r="FDE51" s="85"/>
      <c r="FDF51" s="85"/>
      <c r="FDG51" s="85"/>
      <c r="FDH51" s="85"/>
      <c r="FDI51" s="85"/>
      <c r="FDJ51" s="85"/>
      <c r="FDK51" s="85"/>
      <c r="FDL51" s="85"/>
      <c r="FDM51" s="85"/>
      <c r="FDN51" s="85"/>
      <c r="FDO51" s="85"/>
      <c r="FDP51" s="85"/>
      <c r="FDQ51" s="85"/>
      <c r="FDR51" s="85"/>
      <c r="FDS51" s="85"/>
      <c r="FDT51" s="85"/>
      <c r="FDU51" s="85"/>
      <c r="FDV51" s="85"/>
      <c r="FDW51" s="85"/>
      <c r="FDX51" s="85"/>
      <c r="FDY51" s="85"/>
      <c r="FDZ51" s="85"/>
      <c r="FEA51" s="85"/>
      <c r="FEB51" s="85"/>
      <c r="FEC51" s="85"/>
      <c r="FED51" s="85"/>
      <c r="FEE51" s="85"/>
      <c r="FEF51" s="85"/>
      <c r="FEG51" s="85"/>
      <c r="FEH51" s="85"/>
      <c r="FEI51" s="85"/>
      <c r="FEJ51" s="85"/>
      <c r="FEK51" s="85"/>
      <c r="FEL51" s="85"/>
      <c r="FEM51" s="85"/>
      <c r="FEN51" s="85"/>
      <c r="FEO51" s="85"/>
      <c r="FEP51" s="85"/>
      <c r="FEQ51" s="85"/>
      <c r="FER51" s="85"/>
      <c r="FES51" s="85"/>
      <c r="FET51" s="85"/>
      <c r="FEU51" s="85"/>
      <c r="FEV51" s="85"/>
      <c r="FEW51" s="85"/>
      <c r="FEX51" s="85"/>
      <c r="FEY51" s="85"/>
      <c r="FEZ51" s="85"/>
      <c r="FFA51" s="85"/>
      <c r="FFB51" s="85"/>
      <c r="FFC51" s="85"/>
      <c r="FFD51" s="85"/>
      <c r="FFE51" s="85"/>
      <c r="FFF51" s="85"/>
      <c r="FFG51" s="85"/>
      <c r="FFH51" s="85"/>
      <c r="FFI51" s="85"/>
      <c r="FFJ51" s="85"/>
      <c r="FFK51" s="85"/>
      <c r="FFL51" s="85"/>
      <c r="FFM51" s="85"/>
      <c r="FFN51" s="85"/>
      <c r="FFO51" s="85"/>
      <c r="FFP51" s="85"/>
      <c r="FFQ51" s="85"/>
      <c r="FFR51" s="85"/>
      <c r="FFS51" s="85"/>
      <c r="FFT51" s="85"/>
      <c r="FFU51" s="85"/>
      <c r="FFV51" s="85"/>
      <c r="FFW51" s="85"/>
      <c r="FFX51" s="85"/>
      <c r="FFY51" s="85"/>
      <c r="FFZ51" s="85"/>
      <c r="FGA51" s="85"/>
      <c r="FGB51" s="85"/>
      <c r="FGC51" s="85"/>
      <c r="FGD51" s="85"/>
      <c r="FGE51" s="85"/>
      <c r="FGF51" s="85"/>
      <c r="FGG51" s="85"/>
      <c r="FGH51" s="85"/>
      <c r="FGI51" s="85"/>
      <c r="FGJ51" s="85"/>
      <c r="FGK51" s="85"/>
      <c r="FGL51" s="85"/>
      <c r="FGM51" s="85"/>
      <c r="FGN51" s="85"/>
      <c r="FGO51" s="85"/>
      <c r="FGP51" s="85"/>
      <c r="FGQ51" s="85"/>
      <c r="FGR51" s="85"/>
      <c r="FGS51" s="85"/>
      <c r="FGT51" s="85"/>
      <c r="FGU51" s="85"/>
      <c r="FGV51" s="85"/>
      <c r="FGW51" s="85"/>
      <c r="FGX51" s="85"/>
      <c r="FGY51" s="85"/>
      <c r="FGZ51" s="85"/>
      <c r="FHA51" s="85"/>
      <c r="FHB51" s="85"/>
      <c r="FHC51" s="85"/>
      <c r="FHD51" s="85"/>
      <c r="FHE51" s="85"/>
      <c r="FHF51" s="85"/>
      <c r="FHG51" s="85"/>
      <c r="FHH51" s="85"/>
      <c r="FHI51" s="85"/>
      <c r="FHJ51" s="85"/>
      <c r="FHK51" s="85"/>
      <c r="FHL51" s="85"/>
      <c r="FHM51" s="85"/>
      <c r="FHN51" s="85"/>
      <c r="FHO51" s="85"/>
      <c r="FHP51" s="85"/>
      <c r="FHQ51" s="85"/>
      <c r="FHR51" s="85"/>
      <c r="FHS51" s="85"/>
      <c r="FHT51" s="85"/>
      <c r="FHU51" s="85"/>
      <c r="FHV51" s="85"/>
      <c r="FHW51" s="85"/>
      <c r="FHX51" s="85"/>
      <c r="FHY51" s="85"/>
      <c r="FHZ51" s="85"/>
      <c r="FIA51" s="85"/>
      <c r="FIB51" s="85"/>
      <c r="FIC51" s="85"/>
      <c r="FID51" s="85"/>
      <c r="FIE51" s="85"/>
      <c r="FIF51" s="85"/>
      <c r="FIG51" s="85"/>
      <c r="FIH51" s="85"/>
      <c r="FII51" s="85"/>
      <c r="FIJ51" s="85"/>
      <c r="FIK51" s="85"/>
      <c r="FIL51" s="85"/>
      <c r="FIM51" s="85"/>
      <c r="FIN51" s="85"/>
      <c r="FIO51" s="85"/>
      <c r="FIP51" s="85"/>
      <c r="FIQ51" s="85"/>
      <c r="FIR51" s="85"/>
      <c r="FIS51" s="85"/>
      <c r="FIT51" s="85"/>
      <c r="FIU51" s="85"/>
      <c r="FIV51" s="85"/>
      <c r="FIW51" s="85"/>
      <c r="FIX51" s="85"/>
      <c r="FIY51" s="85"/>
      <c r="FIZ51" s="85"/>
      <c r="FJA51" s="85"/>
      <c r="FJB51" s="85"/>
      <c r="FJC51" s="85"/>
      <c r="FJD51" s="85"/>
      <c r="FJE51" s="85"/>
      <c r="FJF51" s="85"/>
      <c r="FJG51" s="85"/>
      <c r="FJH51" s="85"/>
      <c r="FJI51" s="85"/>
      <c r="FJJ51" s="85"/>
      <c r="FJK51" s="85"/>
      <c r="FJL51" s="85"/>
      <c r="FJM51" s="85"/>
      <c r="FJN51" s="85"/>
      <c r="FJO51" s="85"/>
      <c r="FJP51" s="85"/>
      <c r="FJQ51" s="85"/>
      <c r="FJR51" s="85"/>
      <c r="FJS51" s="85"/>
      <c r="FJT51" s="85"/>
      <c r="FJU51" s="85"/>
      <c r="FJV51" s="85"/>
      <c r="FJW51" s="85"/>
      <c r="FJX51" s="85"/>
      <c r="FJY51" s="85"/>
      <c r="FJZ51" s="85"/>
      <c r="FKA51" s="85"/>
      <c r="FKB51" s="85"/>
      <c r="FKC51" s="85"/>
      <c r="FKD51" s="85"/>
      <c r="FKE51" s="85"/>
      <c r="FKF51" s="85"/>
      <c r="FKG51" s="85"/>
      <c r="FKH51" s="85"/>
      <c r="FKI51" s="85"/>
      <c r="FKJ51" s="85"/>
      <c r="FKK51" s="85"/>
      <c r="FKL51" s="85"/>
      <c r="FKM51" s="85"/>
      <c r="FKN51" s="85"/>
      <c r="FKO51" s="85"/>
      <c r="FKP51" s="85"/>
      <c r="FKQ51" s="85"/>
      <c r="FKR51" s="85"/>
      <c r="FKS51" s="85"/>
      <c r="FKT51" s="85"/>
      <c r="FKU51" s="85"/>
      <c r="FKV51" s="85"/>
      <c r="FKW51" s="85"/>
      <c r="FKX51" s="85"/>
      <c r="FKY51" s="85"/>
      <c r="FKZ51" s="85"/>
      <c r="FLA51" s="85"/>
      <c r="FLB51" s="85"/>
      <c r="FLC51" s="85"/>
      <c r="FLD51" s="85"/>
      <c r="FLE51" s="85"/>
      <c r="FLF51" s="85"/>
      <c r="FLG51" s="85"/>
      <c r="FLH51" s="85"/>
      <c r="FLI51" s="85"/>
      <c r="FLJ51" s="85"/>
      <c r="FLK51" s="85"/>
      <c r="FLL51" s="85"/>
      <c r="FLM51" s="85"/>
      <c r="FLN51" s="85"/>
      <c r="FLO51" s="85"/>
      <c r="FLP51" s="85"/>
      <c r="FLQ51" s="85"/>
      <c r="FLR51" s="85"/>
      <c r="FLS51" s="85"/>
      <c r="FLT51" s="85"/>
      <c r="FLU51" s="85"/>
      <c r="FLV51" s="85"/>
      <c r="FLW51" s="85"/>
      <c r="FLX51" s="85"/>
      <c r="FLY51" s="85"/>
      <c r="FLZ51" s="85"/>
      <c r="FMA51" s="85"/>
      <c r="FMB51" s="85"/>
      <c r="FMC51" s="85"/>
      <c r="FMD51" s="85"/>
      <c r="FME51" s="85"/>
      <c r="FMF51" s="85"/>
      <c r="FMG51" s="85"/>
      <c r="FMH51" s="85"/>
      <c r="FMI51" s="85"/>
      <c r="FMJ51" s="85"/>
      <c r="FMK51" s="85"/>
      <c r="FML51" s="85"/>
      <c r="FMM51" s="85"/>
      <c r="FMN51" s="85"/>
      <c r="FMO51" s="85"/>
      <c r="FMP51" s="85"/>
      <c r="FMQ51" s="85"/>
      <c r="FMR51" s="85"/>
      <c r="FMS51" s="85"/>
      <c r="FMT51" s="85"/>
      <c r="FMU51" s="85"/>
      <c r="FMV51" s="85"/>
      <c r="FMW51" s="85"/>
      <c r="FMX51" s="85"/>
      <c r="FMY51" s="85"/>
      <c r="FMZ51" s="85"/>
      <c r="FNA51" s="85"/>
      <c r="FNB51" s="85"/>
      <c r="FNC51" s="85"/>
      <c r="FND51" s="85"/>
      <c r="FNE51" s="85"/>
      <c r="FNF51" s="85"/>
      <c r="FNG51" s="85"/>
      <c r="FNH51" s="85"/>
      <c r="FNI51" s="85"/>
      <c r="FNJ51" s="85"/>
      <c r="FNK51" s="85"/>
      <c r="FNL51" s="85"/>
      <c r="FNM51" s="85"/>
      <c r="FNN51" s="85"/>
      <c r="FNO51" s="85"/>
      <c r="FNP51" s="85"/>
      <c r="FNQ51" s="85"/>
      <c r="FNR51" s="85"/>
      <c r="FNS51" s="85"/>
      <c r="FNT51" s="85"/>
      <c r="FNU51" s="85"/>
      <c r="FNV51" s="85"/>
      <c r="FNW51" s="85"/>
      <c r="FNX51" s="85"/>
      <c r="FNY51" s="85"/>
      <c r="FNZ51" s="85"/>
      <c r="FOA51" s="85"/>
      <c r="FOB51" s="85"/>
      <c r="FOC51" s="85"/>
      <c r="FOD51" s="85"/>
      <c r="FOE51" s="85"/>
      <c r="FOF51" s="85"/>
      <c r="FOG51" s="85"/>
      <c r="FOH51" s="85"/>
      <c r="FOI51" s="85"/>
      <c r="FOJ51" s="85"/>
      <c r="FOK51" s="85"/>
      <c r="FOL51" s="85"/>
      <c r="FOM51" s="85"/>
      <c r="FON51" s="85"/>
      <c r="FOO51" s="85"/>
      <c r="FOP51" s="85"/>
      <c r="FOQ51" s="85"/>
      <c r="FOR51" s="85"/>
      <c r="FOS51" s="85"/>
      <c r="FOT51" s="85"/>
      <c r="FOU51" s="85"/>
      <c r="FOV51" s="85"/>
      <c r="FOW51" s="85"/>
      <c r="FOX51" s="85"/>
      <c r="FOY51" s="85"/>
      <c r="FOZ51" s="85"/>
      <c r="FPA51" s="85"/>
      <c r="FPB51" s="85"/>
      <c r="FPC51" s="85"/>
      <c r="FPD51" s="85"/>
      <c r="FPE51" s="85"/>
      <c r="FPF51" s="85"/>
      <c r="FPG51" s="85"/>
      <c r="FPH51" s="85"/>
      <c r="FPI51" s="85"/>
      <c r="FPJ51" s="85"/>
      <c r="FPK51" s="85"/>
      <c r="FPL51" s="85"/>
      <c r="FPM51" s="85"/>
      <c r="FPN51" s="85"/>
      <c r="FPO51" s="85"/>
      <c r="FPP51" s="85"/>
      <c r="FPQ51" s="85"/>
      <c r="FPR51" s="85"/>
      <c r="FPS51" s="85"/>
      <c r="FPT51" s="85"/>
      <c r="FPU51" s="85"/>
      <c r="FPV51" s="85"/>
      <c r="FPW51" s="85"/>
      <c r="FPX51" s="85"/>
      <c r="FPY51" s="85"/>
      <c r="FPZ51" s="85"/>
      <c r="FQA51" s="85"/>
      <c r="FQB51" s="85"/>
      <c r="FQC51" s="85"/>
      <c r="FQD51" s="85"/>
      <c r="FQE51" s="85"/>
      <c r="FQF51" s="85"/>
      <c r="FQG51" s="85"/>
      <c r="FQH51" s="85"/>
      <c r="FQI51" s="85"/>
      <c r="FQJ51" s="85"/>
      <c r="FQK51" s="85"/>
      <c r="FQL51" s="85"/>
      <c r="FQM51" s="85"/>
      <c r="FQN51" s="85"/>
      <c r="FQO51" s="85"/>
      <c r="FQP51" s="85"/>
      <c r="FQQ51" s="85"/>
      <c r="FQR51" s="85"/>
      <c r="FQS51" s="85"/>
      <c r="FQT51" s="85"/>
      <c r="FQU51" s="85"/>
      <c r="FQV51" s="85"/>
      <c r="FQW51" s="85"/>
      <c r="FQX51" s="85"/>
      <c r="FQY51" s="85"/>
      <c r="FQZ51" s="85"/>
      <c r="FRA51" s="85"/>
      <c r="FRB51" s="85"/>
      <c r="FRC51" s="85"/>
      <c r="FRD51" s="85"/>
      <c r="FRE51" s="85"/>
      <c r="FRF51" s="85"/>
      <c r="FRG51" s="85"/>
      <c r="FRH51" s="85"/>
      <c r="FRI51" s="85"/>
      <c r="FRJ51" s="85"/>
      <c r="FRK51" s="85"/>
      <c r="FRL51" s="85"/>
      <c r="FRM51" s="85"/>
      <c r="FRN51" s="85"/>
      <c r="FRO51" s="85"/>
      <c r="FRP51" s="85"/>
      <c r="FRQ51" s="85"/>
      <c r="FRR51" s="85"/>
      <c r="FRS51" s="85"/>
      <c r="FRT51" s="85"/>
      <c r="FRU51" s="85"/>
      <c r="FRV51" s="85"/>
      <c r="FRW51" s="85"/>
      <c r="FRX51" s="85"/>
      <c r="FRY51" s="85"/>
      <c r="FRZ51" s="85"/>
      <c r="FSA51" s="85"/>
      <c r="FSB51" s="85"/>
      <c r="FSC51" s="85"/>
      <c r="FSD51" s="85"/>
      <c r="FSE51" s="85"/>
      <c r="FSF51" s="85"/>
      <c r="FSG51" s="85"/>
      <c r="FSH51" s="85"/>
      <c r="FSI51" s="85"/>
      <c r="FSJ51" s="85"/>
      <c r="FSK51" s="85"/>
      <c r="FSL51" s="85"/>
      <c r="FSM51" s="85"/>
      <c r="FSN51" s="85"/>
      <c r="FSO51" s="85"/>
      <c r="FSP51" s="85"/>
      <c r="FSQ51" s="85"/>
      <c r="FSR51" s="85"/>
      <c r="FSS51" s="85"/>
      <c r="FST51" s="85"/>
      <c r="FSU51" s="85"/>
      <c r="FSV51" s="85"/>
      <c r="FSW51" s="85"/>
      <c r="FSX51" s="85"/>
      <c r="FSY51" s="85"/>
      <c r="FSZ51" s="85"/>
      <c r="FTA51" s="85"/>
      <c r="FTB51" s="85"/>
      <c r="FTC51" s="85"/>
      <c r="FTD51" s="85"/>
      <c r="FTE51" s="85"/>
      <c r="FTF51" s="85"/>
      <c r="FTG51" s="85"/>
      <c r="FTH51" s="85"/>
      <c r="FTI51" s="85"/>
      <c r="FTJ51" s="85"/>
      <c r="FTK51" s="85"/>
      <c r="FTL51" s="85"/>
      <c r="FTM51" s="85"/>
      <c r="FTN51" s="85"/>
      <c r="FTO51" s="85"/>
      <c r="FTP51" s="85"/>
      <c r="FTQ51" s="85"/>
      <c r="FTR51" s="85"/>
      <c r="FTS51" s="85"/>
      <c r="FTT51" s="85"/>
      <c r="FTU51" s="85"/>
      <c r="FTV51" s="85"/>
      <c r="FTW51" s="85"/>
      <c r="FTX51" s="85"/>
      <c r="FTY51" s="85"/>
      <c r="FTZ51" s="85"/>
      <c r="FUA51" s="85"/>
      <c r="FUB51" s="85"/>
      <c r="FUC51" s="85"/>
      <c r="FUD51" s="85"/>
      <c r="FUE51" s="85"/>
      <c r="FUF51" s="85"/>
      <c r="FUG51" s="85"/>
      <c r="FUH51" s="85"/>
      <c r="FUI51" s="85"/>
      <c r="FUJ51" s="85"/>
      <c r="FUK51" s="85"/>
      <c r="FUL51" s="85"/>
      <c r="FUM51" s="85"/>
      <c r="FUN51" s="85"/>
      <c r="FUO51" s="85"/>
      <c r="FUP51" s="85"/>
      <c r="FUQ51" s="85"/>
      <c r="FUR51" s="85"/>
      <c r="FUS51" s="85"/>
      <c r="FUT51" s="85"/>
      <c r="FUU51" s="85"/>
      <c r="FUV51" s="85"/>
      <c r="FUW51" s="85"/>
      <c r="FUX51" s="85"/>
      <c r="FUY51" s="85"/>
      <c r="FUZ51" s="85"/>
      <c r="FVA51" s="85"/>
      <c r="FVB51" s="85"/>
      <c r="FVC51" s="85"/>
      <c r="FVD51" s="85"/>
      <c r="FVE51" s="85"/>
      <c r="FVF51" s="85"/>
      <c r="FVG51" s="85"/>
      <c r="FVH51" s="85"/>
      <c r="FVI51" s="85"/>
      <c r="FVJ51" s="85"/>
      <c r="FVK51" s="85"/>
      <c r="FVL51" s="85"/>
      <c r="FVM51" s="85"/>
      <c r="FVN51" s="85"/>
      <c r="FVO51" s="85"/>
      <c r="FVP51" s="85"/>
      <c r="FVQ51" s="85"/>
      <c r="FVR51" s="85"/>
      <c r="FVS51" s="85"/>
      <c r="FVT51" s="85"/>
      <c r="FVU51" s="85"/>
      <c r="FVV51" s="85"/>
      <c r="FVW51" s="85"/>
      <c r="FVX51" s="85"/>
      <c r="FVY51" s="85"/>
      <c r="FVZ51" s="85"/>
      <c r="FWA51" s="85"/>
      <c r="FWB51" s="85"/>
      <c r="FWC51" s="85"/>
      <c r="FWD51" s="85"/>
      <c r="FWE51" s="85"/>
      <c r="FWF51" s="85"/>
      <c r="FWG51" s="85"/>
      <c r="FWH51" s="85"/>
      <c r="FWI51" s="85"/>
      <c r="FWJ51" s="85"/>
      <c r="FWK51" s="85"/>
      <c r="FWL51" s="85"/>
      <c r="FWM51" s="85"/>
      <c r="FWN51" s="85"/>
      <c r="FWO51" s="85"/>
      <c r="FWP51" s="85"/>
      <c r="FWQ51" s="85"/>
      <c r="FWR51" s="85"/>
      <c r="FWS51" s="85"/>
      <c r="FWT51" s="85"/>
      <c r="FWU51" s="85"/>
      <c r="FWV51" s="85"/>
      <c r="FWW51" s="85"/>
      <c r="FWX51" s="85"/>
      <c r="FWY51" s="85"/>
      <c r="FWZ51" s="85"/>
      <c r="FXA51" s="85"/>
      <c r="FXB51" s="85"/>
      <c r="FXC51" s="85"/>
      <c r="FXD51" s="85"/>
      <c r="FXE51" s="85"/>
      <c r="FXF51" s="85"/>
      <c r="FXG51" s="85"/>
      <c r="FXH51" s="85"/>
      <c r="FXI51" s="85"/>
      <c r="FXJ51" s="85"/>
      <c r="FXK51" s="85"/>
      <c r="FXL51" s="85"/>
      <c r="FXM51" s="85"/>
      <c r="FXN51" s="85"/>
      <c r="FXO51" s="85"/>
      <c r="FXP51" s="85"/>
      <c r="FXQ51" s="85"/>
      <c r="FXR51" s="85"/>
      <c r="FXS51" s="85"/>
      <c r="FXT51" s="85"/>
      <c r="FXU51" s="85"/>
      <c r="FXV51" s="85"/>
      <c r="FXW51" s="85"/>
      <c r="FXX51" s="85"/>
      <c r="FXY51" s="85"/>
      <c r="FXZ51" s="85"/>
      <c r="FYA51" s="85"/>
      <c r="FYB51" s="85"/>
      <c r="FYC51" s="85"/>
      <c r="FYD51" s="85"/>
      <c r="FYE51" s="85"/>
      <c r="FYF51" s="85"/>
      <c r="FYG51" s="85"/>
      <c r="FYH51" s="85"/>
      <c r="FYI51" s="85"/>
      <c r="FYJ51" s="85"/>
      <c r="FYK51" s="85"/>
      <c r="FYL51" s="85"/>
      <c r="FYM51" s="85"/>
      <c r="FYN51" s="85"/>
      <c r="FYO51" s="85"/>
      <c r="FYP51" s="85"/>
      <c r="FYQ51" s="85"/>
      <c r="FYR51" s="85"/>
      <c r="FYS51" s="85"/>
      <c r="FYT51" s="85"/>
      <c r="FYU51" s="85"/>
      <c r="FYV51" s="85"/>
      <c r="FYW51" s="85"/>
      <c r="FYX51" s="85"/>
      <c r="FYY51" s="85"/>
      <c r="FYZ51" s="85"/>
      <c r="FZA51" s="85"/>
      <c r="FZB51" s="85"/>
      <c r="FZC51" s="85"/>
      <c r="FZD51" s="85"/>
      <c r="FZE51" s="85"/>
      <c r="FZF51" s="85"/>
      <c r="FZG51" s="85"/>
      <c r="FZH51" s="85"/>
      <c r="FZI51" s="85"/>
      <c r="FZJ51" s="85"/>
      <c r="FZK51" s="85"/>
      <c r="FZL51" s="85"/>
      <c r="FZM51" s="85"/>
      <c r="FZN51" s="85"/>
      <c r="FZO51" s="85"/>
      <c r="FZP51" s="85"/>
      <c r="FZQ51" s="85"/>
      <c r="FZR51" s="85"/>
      <c r="FZS51" s="85"/>
      <c r="FZT51" s="85"/>
      <c r="FZU51" s="85"/>
      <c r="FZV51" s="85"/>
      <c r="FZW51" s="85"/>
      <c r="FZX51" s="85"/>
      <c r="FZY51" s="85"/>
      <c r="FZZ51" s="85"/>
      <c r="GAA51" s="85"/>
      <c r="GAB51" s="85"/>
      <c r="GAC51" s="85"/>
      <c r="GAD51" s="85"/>
      <c r="GAE51" s="85"/>
      <c r="GAF51" s="85"/>
      <c r="GAG51" s="85"/>
      <c r="GAH51" s="85"/>
      <c r="GAI51" s="85"/>
      <c r="GAJ51" s="85"/>
      <c r="GAK51" s="85"/>
      <c r="GAL51" s="85"/>
      <c r="GAM51" s="85"/>
      <c r="GAN51" s="85"/>
      <c r="GAO51" s="85"/>
      <c r="GAP51" s="85"/>
      <c r="GAQ51" s="85"/>
      <c r="GAR51" s="85"/>
      <c r="GAS51" s="85"/>
      <c r="GAT51" s="85"/>
      <c r="GAU51" s="85"/>
      <c r="GAV51" s="85"/>
      <c r="GAW51" s="85"/>
      <c r="GAX51" s="85"/>
      <c r="GAY51" s="85"/>
      <c r="GAZ51" s="85"/>
      <c r="GBA51" s="85"/>
      <c r="GBB51" s="85"/>
      <c r="GBC51" s="85"/>
      <c r="GBD51" s="85"/>
      <c r="GBE51" s="85"/>
      <c r="GBF51" s="85"/>
      <c r="GBG51" s="85"/>
      <c r="GBH51" s="85"/>
      <c r="GBI51" s="85"/>
      <c r="GBJ51" s="85"/>
      <c r="GBK51" s="85"/>
      <c r="GBL51" s="85"/>
      <c r="GBM51" s="85"/>
      <c r="GBN51" s="85"/>
      <c r="GBO51" s="85"/>
      <c r="GBP51" s="85"/>
      <c r="GBQ51" s="85"/>
      <c r="GBR51" s="85"/>
      <c r="GBS51" s="85"/>
      <c r="GBT51" s="85"/>
      <c r="GBU51" s="85"/>
      <c r="GBV51" s="85"/>
      <c r="GBW51" s="85"/>
      <c r="GBX51" s="85"/>
      <c r="GBY51" s="85"/>
      <c r="GBZ51" s="85"/>
      <c r="GCA51" s="85"/>
      <c r="GCB51" s="85"/>
      <c r="GCC51" s="85"/>
      <c r="GCD51" s="85"/>
      <c r="GCE51" s="85"/>
      <c r="GCF51" s="85"/>
      <c r="GCG51" s="85"/>
      <c r="GCH51" s="85"/>
      <c r="GCI51" s="85"/>
      <c r="GCJ51" s="85"/>
      <c r="GCK51" s="85"/>
      <c r="GCL51" s="85"/>
      <c r="GCM51" s="85"/>
      <c r="GCN51" s="85"/>
      <c r="GCO51" s="85"/>
      <c r="GCP51" s="85"/>
      <c r="GCQ51" s="85"/>
      <c r="GCR51" s="85"/>
      <c r="GCS51" s="85"/>
      <c r="GCT51" s="85"/>
      <c r="GCU51" s="85"/>
      <c r="GCV51" s="85"/>
      <c r="GCW51" s="85"/>
      <c r="GCX51" s="85"/>
      <c r="GCY51" s="85"/>
      <c r="GCZ51" s="85"/>
      <c r="GDA51" s="85"/>
      <c r="GDB51" s="85"/>
      <c r="GDC51" s="85"/>
      <c r="GDD51" s="85"/>
      <c r="GDE51" s="85"/>
      <c r="GDF51" s="85"/>
      <c r="GDG51" s="85"/>
      <c r="GDH51" s="85"/>
      <c r="GDI51" s="85"/>
      <c r="GDJ51" s="85"/>
      <c r="GDK51" s="85"/>
      <c r="GDL51" s="85"/>
      <c r="GDM51" s="85"/>
      <c r="GDN51" s="85"/>
      <c r="GDO51" s="85"/>
      <c r="GDP51" s="85"/>
      <c r="GDQ51" s="85"/>
      <c r="GDR51" s="85"/>
      <c r="GDS51" s="85"/>
      <c r="GDT51" s="85"/>
      <c r="GDU51" s="85"/>
      <c r="GDV51" s="85"/>
      <c r="GDW51" s="85"/>
      <c r="GDX51" s="85"/>
      <c r="GDY51" s="85"/>
      <c r="GDZ51" s="85"/>
      <c r="GEA51" s="85"/>
      <c r="GEB51" s="85"/>
      <c r="GEC51" s="85"/>
      <c r="GED51" s="85"/>
      <c r="GEE51" s="85"/>
      <c r="GEF51" s="85"/>
      <c r="GEG51" s="85"/>
      <c r="GEH51" s="85"/>
      <c r="GEI51" s="85"/>
      <c r="GEJ51" s="85"/>
      <c r="GEK51" s="85"/>
      <c r="GEL51" s="85"/>
      <c r="GEM51" s="85"/>
      <c r="GEN51" s="85"/>
      <c r="GEO51" s="85"/>
      <c r="GEP51" s="85"/>
      <c r="GEQ51" s="85"/>
      <c r="GER51" s="85"/>
      <c r="GES51" s="85"/>
      <c r="GET51" s="85"/>
      <c r="GEU51" s="85"/>
      <c r="GEV51" s="85"/>
      <c r="GEW51" s="85"/>
      <c r="GEX51" s="85"/>
      <c r="GEY51" s="85"/>
      <c r="GEZ51" s="85"/>
      <c r="GFA51" s="85"/>
      <c r="GFB51" s="85"/>
      <c r="GFC51" s="85"/>
      <c r="GFD51" s="85"/>
      <c r="GFE51" s="85"/>
      <c r="GFF51" s="85"/>
      <c r="GFG51" s="85"/>
      <c r="GFH51" s="85"/>
      <c r="GFI51" s="85"/>
      <c r="GFJ51" s="85"/>
      <c r="GFK51" s="85"/>
      <c r="GFL51" s="85"/>
      <c r="GFM51" s="85"/>
      <c r="GFN51" s="85"/>
      <c r="GFO51" s="85"/>
      <c r="GFP51" s="85"/>
      <c r="GFQ51" s="85"/>
      <c r="GFR51" s="85"/>
      <c r="GFS51" s="85"/>
      <c r="GFT51" s="85"/>
      <c r="GFU51" s="85"/>
      <c r="GFV51" s="85"/>
      <c r="GFW51" s="85"/>
      <c r="GFX51" s="85"/>
      <c r="GFY51" s="85"/>
      <c r="GFZ51" s="85"/>
      <c r="GGA51" s="85"/>
      <c r="GGB51" s="85"/>
      <c r="GGC51" s="85"/>
      <c r="GGD51" s="85"/>
      <c r="GGE51" s="85"/>
      <c r="GGF51" s="85"/>
      <c r="GGG51" s="85"/>
      <c r="GGH51" s="85"/>
      <c r="GGI51" s="85"/>
      <c r="GGJ51" s="85"/>
      <c r="GGK51" s="85"/>
      <c r="GGL51" s="85"/>
      <c r="GGM51" s="85"/>
      <c r="GGN51" s="85"/>
      <c r="GGO51" s="85"/>
      <c r="GGP51" s="85"/>
      <c r="GGQ51" s="85"/>
      <c r="GGR51" s="85"/>
      <c r="GGS51" s="85"/>
      <c r="GGT51" s="85"/>
      <c r="GGU51" s="85"/>
      <c r="GGV51" s="85"/>
      <c r="GGW51" s="85"/>
      <c r="GGX51" s="85"/>
      <c r="GGY51" s="85"/>
      <c r="GGZ51" s="85"/>
      <c r="GHA51" s="85"/>
      <c r="GHB51" s="85"/>
      <c r="GHC51" s="85"/>
      <c r="GHD51" s="85"/>
      <c r="GHE51" s="85"/>
      <c r="GHF51" s="85"/>
      <c r="GHG51" s="85"/>
      <c r="GHH51" s="85"/>
      <c r="GHI51" s="85"/>
      <c r="GHJ51" s="85"/>
      <c r="GHK51" s="85"/>
      <c r="GHL51" s="85"/>
      <c r="GHM51" s="85"/>
      <c r="GHN51" s="85"/>
      <c r="GHO51" s="85"/>
      <c r="GHP51" s="85"/>
      <c r="GHQ51" s="85"/>
      <c r="GHR51" s="85"/>
      <c r="GHS51" s="85"/>
      <c r="GHT51" s="85"/>
      <c r="GHU51" s="85"/>
      <c r="GHV51" s="85"/>
      <c r="GHW51" s="85"/>
      <c r="GHX51" s="85"/>
      <c r="GHY51" s="85"/>
      <c r="GHZ51" s="85"/>
      <c r="GIA51" s="85"/>
      <c r="GIB51" s="85"/>
      <c r="GIC51" s="85"/>
      <c r="GID51" s="85"/>
      <c r="GIE51" s="85"/>
      <c r="GIF51" s="85"/>
      <c r="GIG51" s="85"/>
      <c r="GIH51" s="85"/>
      <c r="GII51" s="85"/>
      <c r="GIJ51" s="85"/>
      <c r="GIK51" s="85"/>
      <c r="GIL51" s="85"/>
      <c r="GIM51" s="85"/>
      <c r="GIN51" s="85"/>
      <c r="GIO51" s="85"/>
      <c r="GIP51" s="85"/>
      <c r="GIQ51" s="85"/>
      <c r="GIR51" s="85"/>
      <c r="GIS51" s="85"/>
      <c r="GIT51" s="85"/>
      <c r="GIU51" s="85"/>
      <c r="GIV51" s="85"/>
      <c r="GIW51" s="85"/>
      <c r="GIX51" s="85"/>
      <c r="GIY51" s="85"/>
      <c r="GIZ51" s="85"/>
      <c r="GJA51" s="85"/>
      <c r="GJB51" s="85"/>
      <c r="GJC51" s="85"/>
      <c r="GJD51" s="85"/>
      <c r="GJE51" s="85"/>
      <c r="GJF51" s="85"/>
      <c r="GJG51" s="85"/>
      <c r="GJH51" s="85"/>
      <c r="GJI51" s="85"/>
      <c r="GJJ51" s="85"/>
      <c r="GJK51" s="85"/>
      <c r="GJL51" s="85"/>
      <c r="GJM51" s="85"/>
      <c r="GJN51" s="85"/>
      <c r="GJO51" s="85"/>
      <c r="GJP51" s="85"/>
      <c r="GJQ51" s="85"/>
      <c r="GJR51" s="85"/>
      <c r="GJS51" s="85"/>
      <c r="GJT51" s="85"/>
      <c r="GJU51" s="85"/>
      <c r="GJV51" s="85"/>
      <c r="GJW51" s="85"/>
      <c r="GJX51" s="85"/>
      <c r="GJY51" s="85"/>
      <c r="GJZ51" s="85"/>
      <c r="GKA51" s="85"/>
      <c r="GKB51" s="85"/>
      <c r="GKC51" s="85"/>
      <c r="GKD51" s="85"/>
      <c r="GKE51" s="85"/>
      <c r="GKF51" s="85"/>
      <c r="GKG51" s="85"/>
      <c r="GKH51" s="85"/>
      <c r="GKI51" s="85"/>
      <c r="GKJ51" s="85"/>
      <c r="GKK51" s="85"/>
      <c r="GKL51" s="85"/>
      <c r="GKM51" s="85"/>
      <c r="GKN51" s="85"/>
      <c r="GKO51" s="85"/>
      <c r="GKP51" s="85"/>
      <c r="GKQ51" s="85"/>
      <c r="GKR51" s="85"/>
      <c r="GKS51" s="85"/>
      <c r="GKT51" s="85"/>
      <c r="GKU51" s="85"/>
      <c r="GKV51" s="85"/>
      <c r="GKW51" s="85"/>
      <c r="GKX51" s="85"/>
      <c r="GKY51" s="85"/>
      <c r="GKZ51" s="85"/>
      <c r="GLA51" s="85"/>
      <c r="GLB51" s="85"/>
      <c r="GLC51" s="85"/>
      <c r="GLD51" s="85"/>
      <c r="GLE51" s="85"/>
      <c r="GLF51" s="85"/>
      <c r="GLG51" s="85"/>
      <c r="GLH51" s="85"/>
      <c r="GLI51" s="85"/>
      <c r="GLJ51" s="85"/>
      <c r="GLK51" s="85"/>
      <c r="GLL51" s="85"/>
      <c r="GLM51" s="85"/>
      <c r="GLN51" s="85"/>
      <c r="GLO51" s="85"/>
      <c r="GLP51" s="85"/>
      <c r="GLQ51" s="85"/>
      <c r="GLR51" s="85"/>
      <c r="GLS51" s="85"/>
      <c r="GLT51" s="85"/>
      <c r="GLU51" s="85"/>
      <c r="GLV51" s="85"/>
      <c r="GLW51" s="85"/>
      <c r="GLX51" s="85"/>
      <c r="GLY51" s="85"/>
      <c r="GLZ51" s="85"/>
      <c r="GMA51" s="85"/>
      <c r="GMB51" s="85"/>
      <c r="GMC51" s="85"/>
      <c r="GMD51" s="85"/>
      <c r="GME51" s="85"/>
      <c r="GMF51" s="85"/>
      <c r="GMG51" s="85"/>
      <c r="GMH51" s="85"/>
      <c r="GMI51" s="85"/>
      <c r="GMJ51" s="85"/>
      <c r="GMK51" s="85"/>
      <c r="GML51" s="85"/>
      <c r="GMM51" s="85"/>
      <c r="GMN51" s="85"/>
      <c r="GMO51" s="85"/>
      <c r="GMP51" s="85"/>
      <c r="GMQ51" s="85"/>
      <c r="GMR51" s="85"/>
      <c r="GMS51" s="85"/>
      <c r="GMT51" s="85"/>
      <c r="GMU51" s="85"/>
      <c r="GMV51" s="85"/>
      <c r="GMW51" s="85"/>
      <c r="GMX51" s="85"/>
      <c r="GMY51" s="85"/>
      <c r="GMZ51" s="85"/>
      <c r="GNA51" s="85"/>
      <c r="GNB51" s="85"/>
      <c r="GNC51" s="85"/>
      <c r="GND51" s="85"/>
      <c r="GNE51" s="85"/>
      <c r="GNF51" s="85"/>
      <c r="GNG51" s="85"/>
      <c r="GNH51" s="85"/>
      <c r="GNI51" s="85"/>
      <c r="GNJ51" s="85"/>
      <c r="GNK51" s="85"/>
      <c r="GNL51" s="85"/>
      <c r="GNM51" s="85"/>
      <c r="GNN51" s="85"/>
      <c r="GNO51" s="85"/>
      <c r="GNP51" s="85"/>
      <c r="GNQ51" s="85"/>
      <c r="GNR51" s="85"/>
      <c r="GNS51" s="85"/>
      <c r="GNT51" s="85"/>
      <c r="GNU51" s="85"/>
      <c r="GNV51" s="85"/>
      <c r="GNW51" s="85"/>
      <c r="GNX51" s="85"/>
      <c r="GNY51" s="85"/>
      <c r="GNZ51" s="85"/>
      <c r="GOA51" s="85"/>
      <c r="GOB51" s="85"/>
      <c r="GOC51" s="85"/>
      <c r="GOD51" s="85"/>
      <c r="GOE51" s="85"/>
      <c r="GOF51" s="85"/>
      <c r="GOG51" s="85"/>
      <c r="GOH51" s="85"/>
      <c r="GOI51" s="85"/>
      <c r="GOJ51" s="85"/>
      <c r="GOK51" s="85"/>
      <c r="GOL51" s="85"/>
      <c r="GOM51" s="85"/>
      <c r="GON51" s="85"/>
      <c r="GOO51" s="85"/>
      <c r="GOP51" s="85"/>
      <c r="GOQ51" s="85"/>
      <c r="GOR51" s="85"/>
      <c r="GOS51" s="85"/>
      <c r="GOT51" s="85"/>
      <c r="GOU51" s="85"/>
      <c r="GOV51" s="85"/>
      <c r="GOW51" s="85"/>
      <c r="GOX51" s="85"/>
      <c r="GOY51" s="85"/>
      <c r="GOZ51" s="85"/>
      <c r="GPA51" s="85"/>
      <c r="GPB51" s="85"/>
      <c r="GPC51" s="85"/>
      <c r="GPD51" s="85"/>
      <c r="GPE51" s="85"/>
      <c r="GPF51" s="85"/>
      <c r="GPG51" s="85"/>
      <c r="GPH51" s="85"/>
      <c r="GPI51" s="85"/>
      <c r="GPJ51" s="85"/>
      <c r="GPK51" s="85"/>
      <c r="GPL51" s="85"/>
      <c r="GPM51" s="85"/>
      <c r="GPN51" s="85"/>
      <c r="GPO51" s="85"/>
      <c r="GPP51" s="85"/>
      <c r="GPQ51" s="85"/>
      <c r="GPR51" s="85"/>
      <c r="GPS51" s="85"/>
      <c r="GPT51" s="85"/>
      <c r="GPU51" s="85"/>
      <c r="GPV51" s="85"/>
      <c r="GPW51" s="85"/>
      <c r="GPX51" s="85"/>
      <c r="GPY51" s="85"/>
      <c r="GPZ51" s="85"/>
      <c r="GQA51" s="85"/>
      <c r="GQB51" s="85"/>
      <c r="GQC51" s="85"/>
      <c r="GQD51" s="85"/>
      <c r="GQE51" s="85"/>
      <c r="GQF51" s="85"/>
      <c r="GQG51" s="85"/>
      <c r="GQH51" s="85"/>
      <c r="GQI51" s="85"/>
      <c r="GQJ51" s="85"/>
      <c r="GQK51" s="85"/>
      <c r="GQL51" s="85"/>
      <c r="GQM51" s="85"/>
      <c r="GQN51" s="85"/>
      <c r="GQO51" s="85"/>
      <c r="GQP51" s="85"/>
      <c r="GQQ51" s="85"/>
      <c r="GQR51" s="85"/>
      <c r="GQS51" s="85"/>
      <c r="GQT51" s="85"/>
      <c r="GQU51" s="85"/>
      <c r="GQV51" s="85"/>
      <c r="GQW51" s="85"/>
      <c r="GQX51" s="85"/>
      <c r="GQY51" s="85"/>
      <c r="GQZ51" s="85"/>
      <c r="GRA51" s="85"/>
      <c r="GRB51" s="85"/>
      <c r="GRC51" s="85"/>
      <c r="GRD51" s="85"/>
      <c r="GRE51" s="85"/>
      <c r="GRF51" s="85"/>
      <c r="GRG51" s="85"/>
      <c r="GRH51" s="85"/>
      <c r="GRI51" s="85"/>
      <c r="GRJ51" s="85"/>
      <c r="GRK51" s="85"/>
      <c r="GRL51" s="85"/>
      <c r="GRM51" s="85"/>
      <c r="GRN51" s="85"/>
      <c r="GRO51" s="85"/>
      <c r="GRP51" s="85"/>
      <c r="GRQ51" s="85"/>
      <c r="GRR51" s="85"/>
      <c r="GRS51" s="85"/>
      <c r="GRT51" s="85"/>
      <c r="GRU51" s="85"/>
      <c r="GRV51" s="85"/>
      <c r="GRW51" s="85"/>
      <c r="GRX51" s="85"/>
      <c r="GRY51" s="85"/>
      <c r="GRZ51" s="85"/>
      <c r="GSA51" s="85"/>
      <c r="GSB51" s="85"/>
      <c r="GSC51" s="85"/>
      <c r="GSD51" s="85"/>
      <c r="GSE51" s="85"/>
      <c r="GSF51" s="85"/>
      <c r="GSG51" s="85"/>
      <c r="GSH51" s="85"/>
      <c r="GSI51" s="85"/>
      <c r="GSJ51" s="85"/>
      <c r="GSK51" s="85"/>
      <c r="GSL51" s="85"/>
      <c r="GSM51" s="85"/>
      <c r="GSN51" s="85"/>
      <c r="GSO51" s="85"/>
      <c r="GSP51" s="85"/>
      <c r="GSQ51" s="85"/>
      <c r="GSR51" s="85"/>
      <c r="GSS51" s="85"/>
      <c r="GST51" s="85"/>
      <c r="GSU51" s="85"/>
      <c r="GSV51" s="85"/>
      <c r="GSW51" s="85"/>
      <c r="GSX51" s="85"/>
      <c r="GSY51" s="85"/>
      <c r="GSZ51" s="85"/>
      <c r="GTA51" s="85"/>
      <c r="GTB51" s="85"/>
      <c r="GTC51" s="85"/>
      <c r="GTD51" s="85"/>
      <c r="GTE51" s="85"/>
      <c r="GTF51" s="85"/>
      <c r="GTG51" s="85"/>
      <c r="GTH51" s="85"/>
      <c r="GTI51" s="85"/>
      <c r="GTJ51" s="85"/>
      <c r="GTK51" s="85"/>
      <c r="GTL51" s="85"/>
      <c r="GTM51" s="85"/>
      <c r="GTN51" s="85"/>
      <c r="GTO51" s="85"/>
      <c r="GTP51" s="85"/>
      <c r="GTQ51" s="85"/>
      <c r="GTR51" s="85"/>
      <c r="GTS51" s="85"/>
      <c r="GTT51" s="85"/>
      <c r="GTU51" s="85"/>
      <c r="GTV51" s="85"/>
      <c r="GTW51" s="85"/>
      <c r="GTX51" s="85"/>
      <c r="GTY51" s="85"/>
      <c r="GTZ51" s="85"/>
      <c r="GUA51" s="85"/>
      <c r="GUB51" s="85"/>
      <c r="GUC51" s="85"/>
      <c r="GUD51" s="85"/>
      <c r="GUE51" s="85"/>
      <c r="GUF51" s="85"/>
      <c r="GUG51" s="85"/>
      <c r="GUH51" s="85"/>
      <c r="GUI51" s="85"/>
      <c r="GUJ51" s="85"/>
      <c r="GUK51" s="85"/>
      <c r="GUL51" s="85"/>
      <c r="GUM51" s="85"/>
      <c r="GUN51" s="85"/>
      <c r="GUO51" s="85"/>
      <c r="GUP51" s="85"/>
      <c r="GUQ51" s="85"/>
      <c r="GUR51" s="85"/>
      <c r="GUS51" s="85"/>
      <c r="GUT51" s="85"/>
      <c r="GUU51" s="85"/>
      <c r="GUV51" s="85"/>
      <c r="GUW51" s="85"/>
      <c r="GUX51" s="85"/>
      <c r="GUY51" s="85"/>
      <c r="GUZ51" s="85"/>
      <c r="GVA51" s="85"/>
      <c r="GVB51" s="85"/>
      <c r="GVC51" s="85"/>
      <c r="GVD51" s="85"/>
      <c r="GVE51" s="85"/>
      <c r="GVF51" s="85"/>
      <c r="GVG51" s="85"/>
      <c r="GVH51" s="85"/>
      <c r="GVI51" s="85"/>
      <c r="GVJ51" s="85"/>
      <c r="GVK51" s="85"/>
      <c r="GVL51" s="85"/>
      <c r="GVM51" s="85"/>
      <c r="GVN51" s="85"/>
      <c r="GVO51" s="85"/>
      <c r="GVP51" s="85"/>
      <c r="GVQ51" s="85"/>
      <c r="GVR51" s="85"/>
      <c r="GVS51" s="85"/>
      <c r="GVT51" s="85"/>
      <c r="GVU51" s="85"/>
      <c r="GVV51" s="85"/>
      <c r="GVW51" s="85"/>
      <c r="GVX51" s="85"/>
      <c r="GVY51" s="85"/>
      <c r="GVZ51" s="85"/>
      <c r="GWA51" s="85"/>
      <c r="GWB51" s="85"/>
      <c r="GWC51" s="85"/>
      <c r="GWD51" s="85"/>
      <c r="GWE51" s="85"/>
      <c r="GWF51" s="85"/>
      <c r="GWG51" s="85"/>
      <c r="GWH51" s="85"/>
      <c r="GWI51" s="85"/>
      <c r="GWJ51" s="85"/>
      <c r="GWK51" s="85"/>
      <c r="GWL51" s="85"/>
      <c r="GWM51" s="85"/>
      <c r="GWN51" s="85"/>
      <c r="GWO51" s="85"/>
      <c r="GWP51" s="85"/>
      <c r="GWQ51" s="85"/>
      <c r="GWR51" s="85"/>
      <c r="GWS51" s="85"/>
      <c r="GWT51" s="85"/>
      <c r="GWU51" s="85"/>
      <c r="GWV51" s="85"/>
      <c r="GWW51" s="85"/>
      <c r="GWX51" s="85"/>
      <c r="GWY51" s="85"/>
      <c r="GWZ51" s="85"/>
      <c r="GXA51" s="85"/>
      <c r="GXB51" s="85"/>
      <c r="GXC51" s="85"/>
      <c r="GXD51" s="85"/>
      <c r="GXE51" s="85"/>
      <c r="GXF51" s="85"/>
      <c r="GXG51" s="85"/>
      <c r="GXH51" s="85"/>
      <c r="GXI51" s="85"/>
      <c r="GXJ51" s="85"/>
      <c r="GXK51" s="85"/>
      <c r="GXL51" s="85"/>
      <c r="GXM51" s="85"/>
      <c r="GXN51" s="85"/>
      <c r="GXO51" s="85"/>
      <c r="GXP51" s="85"/>
      <c r="GXQ51" s="85"/>
      <c r="GXR51" s="85"/>
      <c r="GXS51" s="85"/>
      <c r="GXT51" s="85"/>
      <c r="GXU51" s="85"/>
      <c r="GXV51" s="85"/>
      <c r="GXW51" s="85"/>
      <c r="GXX51" s="85"/>
      <c r="GXY51" s="85"/>
      <c r="GXZ51" s="85"/>
      <c r="GYA51" s="85"/>
      <c r="GYB51" s="85"/>
      <c r="GYC51" s="85"/>
      <c r="GYD51" s="85"/>
      <c r="GYE51" s="85"/>
      <c r="GYF51" s="85"/>
      <c r="GYG51" s="85"/>
      <c r="GYH51" s="85"/>
      <c r="GYI51" s="85"/>
      <c r="GYJ51" s="85"/>
      <c r="GYK51" s="85"/>
      <c r="GYL51" s="85"/>
      <c r="GYM51" s="85"/>
      <c r="GYN51" s="85"/>
      <c r="GYO51" s="85"/>
      <c r="GYP51" s="85"/>
      <c r="GYQ51" s="85"/>
      <c r="GYR51" s="85"/>
      <c r="GYS51" s="85"/>
      <c r="GYT51" s="85"/>
      <c r="GYU51" s="85"/>
      <c r="GYV51" s="85"/>
      <c r="GYW51" s="85"/>
      <c r="GYX51" s="85"/>
      <c r="GYY51" s="85"/>
      <c r="GYZ51" s="85"/>
      <c r="GZA51" s="85"/>
      <c r="GZB51" s="85"/>
      <c r="GZC51" s="85"/>
      <c r="GZD51" s="85"/>
      <c r="GZE51" s="85"/>
      <c r="GZF51" s="85"/>
      <c r="GZG51" s="85"/>
      <c r="GZH51" s="85"/>
      <c r="GZI51" s="85"/>
      <c r="GZJ51" s="85"/>
      <c r="GZK51" s="85"/>
      <c r="GZL51" s="85"/>
      <c r="GZM51" s="85"/>
      <c r="GZN51" s="85"/>
      <c r="GZO51" s="85"/>
      <c r="GZP51" s="85"/>
      <c r="GZQ51" s="85"/>
      <c r="GZR51" s="85"/>
      <c r="GZS51" s="85"/>
      <c r="GZT51" s="85"/>
      <c r="GZU51" s="85"/>
      <c r="GZV51" s="85"/>
      <c r="GZW51" s="85"/>
      <c r="GZX51" s="85"/>
      <c r="GZY51" s="85"/>
      <c r="GZZ51" s="85"/>
      <c r="HAA51" s="85"/>
      <c r="HAB51" s="85"/>
      <c r="HAC51" s="85"/>
      <c r="HAD51" s="85"/>
      <c r="HAE51" s="85"/>
      <c r="HAF51" s="85"/>
      <c r="HAG51" s="85"/>
      <c r="HAH51" s="85"/>
      <c r="HAI51" s="85"/>
      <c r="HAJ51" s="85"/>
      <c r="HAK51" s="85"/>
      <c r="HAL51" s="85"/>
      <c r="HAM51" s="85"/>
      <c r="HAN51" s="85"/>
      <c r="HAO51" s="85"/>
      <c r="HAP51" s="85"/>
      <c r="HAQ51" s="85"/>
      <c r="HAR51" s="85"/>
      <c r="HAS51" s="85"/>
      <c r="HAT51" s="85"/>
      <c r="HAU51" s="85"/>
      <c r="HAV51" s="85"/>
      <c r="HAW51" s="85"/>
      <c r="HAX51" s="85"/>
      <c r="HAY51" s="85"/>
      <c r="HAZ51" s="85"/>
      <c r="HBA51" s="85"/>
      <c r="HBB51" s="85"/>
      <c r="HBC51" s="85"/>
      <c r="HBD51" s="85"/>
      <c r="HBE51" s="85"/>
      <c r="HBF51" s="85"/>
      <c r="HBG51" s="85"/>
      <c r="HBH51" s="85"/>
      <c r="HBI51" s="85"/>
      <c r="HBJ51" s="85"/>
      <c r="HBK51" s="85"/>
      <c r="HBL51" s="85"/>
      <c r="HBM51" s="85"/>
      <c r="HBN51" s="85"/>
      <c r="HBO51" s="85"/>
      <c r="HBP51" s="85"/>
      <c r="HBQ51" s="85"/>
      <c r="HBR51" s="85"/>
      <c r="HBS51" s="85"/>
      <c r="HBT51" s="85"/>
      <c r="HBU51" s="85"/>
      <c r="HBV51" s="85"/>
      <c r="HBW51" s="85"/>
      <c r="HBX51" s="85"/>
      <c r="HBY51" s="85"/>
      <c r="HBZ51" s="85"/>
      <c r="HCA51" s="85"/>
      <c r="HCB51" s="85"/>
      <c r="HCC51" s="85"/>
      <c r="HCD51" s="85"/>
      <c r="HCE51" s="85"/>
      <c r="HCF51" s="85"/>
      <c r="HCG51" s="85"/>
      <c r="HCH51" s="85"/>
      <c r="HCI51" s="85"/>
      <c r="HCJ51" s="85"/>
      <c r="HCK51" s="85"/>
      <c r="HCL51" s="85"/>
      <c r="HCM51" s="85"/>
      <c r="HCN51" s="85"/>
      <c r="HCO51" s="85"/>
      <c r="HCP51" s="85"/>
      <c r="HCQ51" s="85"/>
      <c r="HCR51" s="85"/>
      <c r="HCS51" s="85"/>
      <c r="HCT51" s="85"/>
      <c r="HCU51" s="85"/>
      <c r="HCV51" s="85"/>
      <c r="HCW51" s="85"/>
      <c r="HCX51" s="85"/>
      <c r="HCY51" s="85"/>
      <c r="HCZ51" s="85"/>
      <c r="HDA51" s="85"/>
      <c r="HDB51" s="85"/>
      <c r="HDC51" s="85"/>
      <c r="HDD51" s="85"/>
      <c r="HDE51" s="85"/>
      <c r="HDF51" s="85"/>
      <c r="HDG51" s="85"/>
      <c r="HDH51" s="85"/>
      <c r="HDI51" s="85"/>
      <c r="HDJ51" s="85"/>
      <c r="HDK51" s="85"/>
      <c r="HDL51" s="85"/>
      <c r="HDM51" s="85"/>
      <c r="HDN51" s="85"/>
      <c r="HDO51" s="85"/>
      <c r="HDP51" s="85"/>
      <c r="HDQ51" s="85"/>
      <c r="HDR51" s="85"/>
      <c r="HDS51" s="85"/>
      <c r="HDT51" s="85"/>
      <c r="HDU51" s="85"/>
      <c r="HDV51" s="85"/>
      <c r="HDW51" s="85"/>
      <c r="HDX51" s="85"/>
      <c r="HDY51" s="85"/>
      <c r="HDZ51" s="85"/>
      <c r="HEA51" s="85"/>
      <c r="HEB51" s="85"/>
      <c r="HEC51" s="85"/>
      <c r="HED51" s="85"/>
      <c r="HEE51" s="85"/>
      <c r="HEF51" s="85"/>
      <c r="HEG51" s="85"/>
      <c r="HEH51" s="85"/>
      <c r="HEI51" s="85"/>
      <c r="HEJ51" s="85"/>
      <c r="HEK51" s="85"/>
      <c r="HEL51" s="85"/>
      <c r="HEM51" s="85"/>
      <c r="HEN51" s="85"/>
      <c r="HEO51" s="85"/>
      <c r="HEP51" s="85"/>
      <c r="HEQ51" s="85"/>
      <c r="HER51" s="85"/>
      <c r="HES51" s="85"/>
      <c r="HET51" s="85"/>
      <c r="HEU51" s="85"/>
      <c r="HEV51" s="85"/>
      <c r="HEW51" s="85"/>
      <c r="HEX51" s="85"/>
      <c r="HEY51" s="85"/>
      <c r="HEZ51" s="85"/>
      <c r="HFA51" s="85"/>
      <c r="HFB51" s="85"/>
      <c r="HFC51" s="85"/>
      <c r="HFD51" s="85"/>
      <c r="HFE51" s="85"/>
      <c r="HFF51" s="85"/>
      <c r="HFG51" s="85"/>
      <c r="HFH51" s="85"/>
      <c r="HFI51" s="85"/>
      <c r="HFJ51" s="85"/>
      <c r="HFK51" s="85"/>
      <c r="HFL51" s="85"/>
      <c r="HFM51" s="85"/>
      <c r="HFN51" s="85"/>
      <c r="HFO51" s="85"/>
      <c r="HFP51" s="85"/>
      <c r="HFQ51" s="85"/>
      <c r="HFR51" s="85"/>
      <c r="HFS51" s="85"/>
      <c r="HFT51" s="85"/>
      <c r="HFU51" s="85"/>
      <c r="HFV51" s="85"/>
      <c r="HFW51" s="85"/>
      <c r="HFX51" s="85"/>
      <c r="HFY51" s="85"/>
      <c r="HFZ51" s="85"/>
      <c r="HGA51" s="85"/>
      <c r="HGB51" s="85"/>
      <c r="HGC51" s="85"/>
      <c r="HGD51" s="85"/>
      <c r="HGE51" s="85"/>
      <c r="HGF51" s="85"/>
      <c r="HGG51" s="85"/>
      <c r="HGH51" s="85"/>
      <c r="HGI51" s="85"/>
      <c r="HGJ51" s="85"/>
      <c r="HGK51" s="85"/>
      <c r="HGL51" s="85"/>
      <c r="HGM51" s="85"/>
      <c r="HGN51" s="85"/>
      <c r="HGO51" s="85"/>
      <c r="HGP51" s="85"/>
      <c r="HGQ51" s="85"/>
      <c r="HGR51" s="85"/>
      <c r="HGS51" s="85"/>
      <c r="HGT51" s="85"/>
      <c r="HGU51" s="85"/>
      <c r="HGV51" s="85"/>
      <c r="HGW51" s="85"/>
      <c r="HGX51" s="85"/>
      <c r="HGY51" s="85"/>
      <c r="HGZ51" s="85"/>
      <c r="HHA51" s="85"/>
      <c r="HHB51" s="85"/>
      <c r="HHC51" s="85"/>
      <c r="HHD51" s="85"/>
      <c r="HHE51" s="85"/>
      <c r="HHF51" s="85"/>
      <c r="HHG51" s="85"/>
      <c r="HHH51" s="85"/>
      <c r="HHI51" s="85"/>
      <c r="HHJ51" s="85"/>
      <c r="HHK51" s="85"/>
      <c r="HHL51" s="85"/>
      <c r="HHM51" s="85"/>
      <c r="HHN51" s="85"/>
      <c r="HHO51" s="85"/>
      <c r="HHP51" s="85"/>
      <c r="HHQ51" s="85"/>
      <c r="HHR51" s="85"/>
      <c r="HHS51" s="85"/>
      <c r="HHT51" s="85"/>
      <c r="HHU51" s="85"/>
      <c r="HHV51" s="85"/>
      <c r="HHW51" s="85"/>
      <c r="HHX51" s="85"/>
      <c r="HHY51" s="85"/>
      <c r="HHZ51" s="85"/>
      <c r="HIA51" s="85"/>
      <c r="HIB51" s="85"/>
      <c r="HIC51" s="85"/>
      <c r="HID51" s="85"/>
      <c r="HIE51" s="85"/>
      <c r="HIF51" s="85"/>
      <c r="HIG51" s="85"/>
      <c r="HIH51" s="85"/>
      <c r="HII51" s="85"/>
      <c r="HIJ51" s="85"/>
      <c r="HIK51" s="85"/>
      <c r="HIL51" s="85"/>
      <c r="HIM51" s="85"/>
      <c r="HIN51" s="85"/>
      <c r="HIO51" s="85"/>
      <c r="HIP51" s="85"/>
      <c r="HIQ51" s="85"/>
      <c r="HIR51" s="85"/>
      <c r="HIS51" s="85"/>
      <c r="HIT51" s="85"/>
      <c r="HIU51" s="85"/>
      <c r="HIV51" s="85"/>
      <c r="HIW51" s="85"/>
      <c r="HIX51" s="85"/>
      <c r="HIY51" s="85"/>
      <c r="HIZ51" s="85"/>
      <c r="HJA51" s="85"/>
      <c r="HJB51" s="85"/>
      <c r="HJC51" s="85"/>
      <c r="HJD51" s="85"/>
      <c r="HJE51" s="85"/>
      <c r="HJF51" s="85"/>
      <c r="HJG51" s="85"/>
      <c r="HJH51" s="85"/>
      <c r="HJI51" s="85"/>
      <c r="HJJ51" s="85"/>
      <c r="HJK51" s="85"/>
      <c r="HJL51" s="85"/>
      <c r="HJM51" s="85"/>
      <c r="HJN51" s="85"/>
      <c r="HJO51" s="85"/>
      <c r="HJP51" s="85"/>
      <c r="HJQ51" s="85"/>
      <c r="HJR51" s="85"/>
      <c r="HJS51" s="85"/>
      <c r="HJT51" s="85"/>
      <c r="HJU51" s="85"/>
      <c r="HJV51" s="85"/>
      <c r="HJW51" s="85"/>
      <c r="HJX51" s="85"/>
      <c r="HJY51" s="85"/>
      <c r="HJZ51" s="85"/>
      <c r="HKA51" s="85"/>
      <c r="HKB51" s="85"/>
      <c r="HKC51" s="85"/>
      <c r="HKD51" s="85"/>
      <c r="HKE51" s="85"/>
      <c r="HKF51" s="85"/>
      <c r="HKG51" s="85"/>
      <c r="HKH51" s="85"/>
      <c r="HKI51" s="85"/>
      <c r="HKJ51" s="85"/>
      <c r="HKK51" s="85"/>
      <c r="HKL51" s="85"/>
      <c r="HKM51" s="85"/>
      <c r="HKN51" s="85"/>
      <c r="HKO51" s="85"/>
      <c r="HKP51" s="85"/>
      <c r="HKQ51" s="85"/>
      <c r="HKR51" s="85"/>
      <c r="HKS51" s="85"/>
      <c r="HKT51" s="85"/>
      <c r="HKU51" s="85"/>
      <c r="HKV51" s="85"/>
      <c r="HKW51" s="85"/>
      <c r="HKX51" s="85"/>
      <c r="HKY51" s="85"/>
      <c r="HKZ51" s="85"/>
      <c r="HLA51" s="85"/>
      <c r="HLB51" s="85"/>
      <c r="HLC51" s="85"/>
      <c r="HLD51" s="85"/>
      <c r="HLE51" s="85"/>
      <c r="HLF51" s="85"/>
      <c r="HLG51" s="85"/>
      <c r="HLH51" s="85"/>
      <c r="HLI51" s="85"/>
      <c r="HLJ51" s="85"/>
      <c r="HLK51" s="85"/>
      <c r="HLL51" s="85"/>
      <c r="HLM51" s="85"/>
      <c r="HLN51" s="85"/>
      <c r="HLO51" s="85"/>
      <c r="HLP51" s="85"/>
      <c r="HLQ51" s="85"/>
      <c r="HLR51" s="85"/>
      <c r="HLS51" s="85"/>
      <c r="HLT51" s="85"/>
      <c r="HLU51" s="85"/>
      <c r="HLV51" s="85"/>
      <c r="HLW51" s="85"/>
      <c r="HLX51" s="85"/>
      <c r="HLY51" s="85"/>
      <c r="HLZ51" s="85"/>
      <c r="HMA51" s="85"/>
      <c r="HMB51" s="85"/>
      <c r="HMC51" s="85"/>
      <c r="HMD51" s="85"/>
      <c r="HME51" s="85"/>
      <c r="HMF51" s="85"/>
      <c r="HMG51" s="85"/>
      <c r="HMH51" s="85"/>
      <c r="HMI51" s="85"/>
      <c r="HMJ51" s="85"/>
      <c r="HMK51" s="85"/>
      <c r="HML51" s="85"/>
      <c r="HMM51" s="85"/>
      <c r="HMN51" s="85"/>
      <c r="HMO51" s="85"/>
      <c r="HMP51" s="85"/>
      <c r="HMQ51" s="85"/>
      <c r="HMR51" s="85"/>
      <c r="HMS51" s="85"/>
      <c r="HMT51" s="85"/>
      <c r="HMU51" s="85"/>
      <c r="HMV51" s="85"/>
      <c r="HMW51" s="85"/>
      <c r="HMX51" s="85"/>
      <c r="HMY51" s="85"/>
      <c r="HMZ51" s="85"/>
      <c r="HNA51" s="85"/>
      <c r="HNB51" s="85"/>
      <c r="HNC51" s="85"/>
      <c r="HND51" s="85"/>
      <c r="HNE51" s="85"/>
      <c r="HNF51" s="85"/>
      <c r="HNG51" s="85"/>
      <c r="HNH51" s="85"/>
      <c r="HNI51" s="85"/>
      <c r="HNJ51" s="85"/>
      <c r="HNK51" s="85"/>
      <c r="HNL51" s="85"/>
      <c r="HNM51" s="85"/>
      <c r="HNN51" s="85"/>
      <c r="HNO51" s="85"/>
      <c r="HNP51" s="85"/>
      <c r="HNQ51" s="85"/>
      <c r="HNR51" s="85"/>
      <c r="HNS51" s="85"/>
      <c r="HNT51" s="85"/>
      <c r="HNU51" s="85"/>
      <c r="HNV51" s="85"/>
      <c r="HNW51" s="85"/>
      <c r="HNX51" s="85"/>
      <c r="HNY51" s="85"/>
      <c r="HNZ51" s="85"/>
      <c r="HOA51" s="85"/>
      <c r="HOB51" s="85"/>
      <c r="HOC51" s="85"/>
      <c r="HOD51" s="85"/>
      <c r="HOE51" s="85"/>
      <c r="HOF51" s="85"/>
      <c r="HOG51" s="85"/>
      <c r="HOH51" s="85"/>
      <c r="HOI51" s="85"/>
      <c r="HOJ51" s="85"/>
      <c r="HOK51" s="85"/>
      <c r="HOL51" s="85"/>
      <c r="HOM51" s="85"/>
      <c r="HON51" s="85"/>
      <c r="HOO51" s="85"/>
      <c r="HOP51" s="85"/>
      <c r="HOQ51" s="85"/>
      <c r="HOR51" s="85"/>
      <c r="HOS51" s="85"/>
      <c r="HOT51" s="85"/>
      <c r="HOU51" s="85"/>
      <c r="HOV51" s="85"/>
      <c r="HOW51" s="85"/>
      <c r="HOX51" s="85"/>
      <c r="HOY51" s="85"/>
      <c r="HOZ51" s="85"/>
      <c r="HPA51" s="85"/>
      <c r="HPB51" s="85"/>
      <c r="HPC51" s="85"/>
      <c r="HPD51" s="85"/>
      <c r="HPE51" s="85"/>
      <c r="HPF51" s="85"/>
      <c r="HPG51" s="85"/>
      <c r="HPH51" s="85"/>
      <c r="HPI51" s="85"/>
      <c r="HPJ51" s="85"/>
      <c r="HPK51" s="85"/>
      <c r="HPL51" s="85"/>
      <c r="HPM51" s="85"/>
      <c r="HPN51" s="85"/>
      <c r="HPO51" s="85"/>
      <c r="HPP51" s="85"/>
      <c r="HPQ51" s="85"/>
      <c r="HPR51" s="85"/>
      <c r="HPS51" s="85"/>
      <c r="HPT51" s="85"/>
      <c r="HPU51" s="85"/>
      <c r="HPV51" s="85"/>
      <c r="HPW51" s="85"/>
      <c r="HPX51" s="85"/>
      <c r="HPY51" s="85"/>
      <c r="HPZ51" s="85"/>
      <c r="HQA51" s="85"/>
      <c r="HQB51" s="85"/>
      <c r="HQC51" s="85"/>
      <c r="HQD51" s="85"/>
      <c r="HQE51" s="85"/>
      <c r="HQF51" s="85"/>
      <c r="HQG51" s="85"/>
      <c r="HQH51" s="85"/>
      <c r="HQI51" s="85"/>
      <c r="HQJ51" s="85"/>
      <c r="HQK51" s="85"/>
      <c r="HQL51" s="85"/>
      <c r="HQM51" s="85"/>
      <c r="HQN51" s="85"/>
      <c r="HQO51" s="85"/>
      <c r="HQP51" s="85"/>
      <c r="HQQ51" s="85"/>
      <c r="HQR51" s="85"/>
      <c r="HQS51" s="85"/>
      <c r="HQT51" s="85"/>
      <c r="HQU51" s="85"/>
      <c r="HQV51" s="85"/>
      <c r="HQW51" s="85"/>
      <c r="HQX51" s="85"/>
      <c r="HQY51" s="85"/>
      <c r="HQZ51" s="85"/>
      <c r="HRA51" s="85"/>
      <c r="HRB51" s="85"/>
      <c r="HRC51" s="85"/>
      <c r="HRD51" s="85"/>
      <c r="HRE51" s="85"/>
      <c r="HRF51" s="85"/>
      <c r="HRG51" s="85"/>
      <c r="HRH51" s="85"/>
      <c r="HRI51" s="85"/>
      <c r="HRJ51" s="85"/>
      <c r="HRK51" s="85"/>
      <c r="HRL51" s="85"/>
      <c r="HRM51" s="85"/>
      <c r="HRN51" s="85"/>
      <c r="HRO51" s="85"/>
      <c r="HRP51" s="85"/>
      <c r="HRQ51" s="85"/>
      <c r="HRR51" s="85"/>
      <c r="HRS51" s="85"/>
      <c r="HRT51" s="85"/>
      <c r="HRU51" s="85"/>
      <c r="HRV51" s="85"/>
      <c r="HRW51" s="85"/>
      <c r="HRX51" s="85"/>
      <c r="HRY51" s="85"/>
      <c r="HRZ51" s="85"/>
      <c r="HSA51" s="85"/>
      <c r="HSB51" s="85"/>
      <c r="HSC51" s="85"/>
      <c r="HSD51" s="85"/>
      <c r="HSE51" s="85"/>
      <c r="HSF51" s="85"/>
      <c r="HSG51" s="85"/>
      <c r="HSH51" s="85"/>
      <c r="HSI51" s="85"/>
      <c r="HSJ51" s="85"/>
      <c r="HSK51" s="85"/>
      <c r="HSL51" s="85"/>
      <c r="HSM51" s="85"/>
      <c r="HSN51" s="85"/>
      <c r="HSO51" s="85"/>
      <c r="HSP51" s="85"/>
      <c r="HSQ51" s="85"/>
      <c r="HSR51" s="85"/>
      <c r="HSS51" s="85"/>
      <c r="HST51" s="85"/>
      <c r="HSU51" s="85"/>
      <c r="HSV51" s="85"/>
      <c r="HSW51" s="85"/>
      <c r="HSX51" s="85"/>
      <c r="HSY51" s="85"/>
      <c r="HSZ51" s="85"/>
      <c r="HTA51" s="85"/>
      <c r="HTB51" s="85"/>
      <c r="HTC51" s="85"/>
      <c r="HTD51" s="85"/>
      <c r="HTE51" s="85"/>
      <c r="HTF51" s="85"/>
      <c r="HTG51" s="85"/>
      <c r="HTH51" s="85"/>
      <c r="HTI51" s="85"/>
      <c r="HTJ51" s="85"/>
      <c r="HTK51" s="85"/>
      <c r="HTL51" s="85"/>
      <c r="HTM51" s="85"/>
      <c r="HTN51" s="85"/>
      <c r="HTO51" s="85"/>
      <c r="HTP51" s="85"/>
      <c r="HTQ51" s="85"/>
      <c r="HTR51" s="85"/>
      <c r="HTS51" s="85"/>
      <c r="HTT51" s="85"/>
      <c r="HTU51" s="85"/>
      <c r="HTV51" s="85"/>
      <c r="HTW51" s="85"/>
      <c r="HTX51" s="85"/>
      <c r="HTY51" s="85"/>
      <c r="HTZ51" s="85"/>
      <c r="HUA51" s="85"/>
      <c r="HUB51" s="85"/>
      <c r="HUC51" s="85"/>
      <c r="HUD51" s="85"/>
      <c r="HUE51" s="85"/>
      <c r="HUF51" s="85"/>
      <c r="HUG51" s="85"/>
      <c r="HUH51" s="85"/>
      <c r="HUI51" s="85"/>
      <c r="HUJ51" s="85"/>
      <c r="HUK51" s="85"/>
      <c r="HUL51" s="85"/>
      <c r="HUM51" s="85"/>
      <c r="HUN51" s="85"/>
      <c r="HUO51" s="85"/>
      <c r="HUP51" s="85"/>
      <c r="HUQ51" s="85"/>
      <c r="HUR51" s="85"/>
      <c r="HUS51" s="85"/>
      <c r="HUT51" s="85"/>
      <c r="HUU51" s="85"/>
      <c r="HUV51" s="85"/>
      <c r="HUW51" s="85"/>
      <c r="HUX51" s="85"/>
      <c r="HUY51" s="85"/>
      <c r="HUZ51" s="85"/>
      <c r="HVA51" s="85"/>
      <c r="HVB51" s="85"/>
      <c r="HVC51" s="85"/>
      <c r="HVD51" s="85"/>
      <c r="HVE51" s="85"/>
      <c r="HVF51" s="85"/>
      <c r="HVG51" s="85"/>
      <c r="HVH51" s="85"/>
      <c r="HVI51" s="85"/>
      <c r="HVJ51" s="85"/>
      <c r="HVK51" s="85"/>
      <c r="HVL51" s="85"/>
      <c r="HVM51" s="85"/>
      <c r="HVN51" s="85"/>
      <c r="HVO51" s="85"/>
      <c r="HVP51" s="85"/>
      <c r="HVQ51" s="85"/>
      <c r="HVR51" s="85"/>
      <c r="HVS51" s="85"/>
      <c r="HVT51" s="85"/>
      <c r="HVU51" s="85"/>
      <c r="HVV51" s="85"/>
      <c r="HVW51" s="85"/>
      <c r="HVX51" s="85"/>
      <c r="HVY51" s="85"/>
      <c r="HVZ51" s="85"/>
      <c r="HWA51" s="85"/>
      <c r="HWB51" s="85"/>
      <c r="HWC51" s="85"/>
      <c r="HWD51" s="85"/>
      <c r="HWE51" s="85"/>
      <c r="HWF51" s="85"/>
      <c r="HWG51" s="85"/>
      <c r="HWH51" s="85"/>
      <c r="HWI51" s="85"/>
      <c r="HWJ51" s="85"/>
      <c r="HWK51" s="85"/>
      <c r="HWL51" s="85"/>
      <c r="HWM51" s="85"/>
      <c r="HWN51" s="85"/>
      <c r="HWO51" s="85"/>
      <c r="HWP51" s="85"/>
      <c r="HWQ51" s="85"/>
      <c r="HWR51" s="85"/>
      <c r="HWS51" s="85"/>
      <c r="HWT51" s="85"/>
      <c r="HWU51" s="85"/>
      <c r="HWV51" s="85"/>
      <c r="HWW51" s="85"/>
      <c r="HWX51" s="85"/>
      <c r="HWY51" s="85"/>
      <c r="HWZ51" s="85"/>
      <c r="HXA51" s="85"/>
      <c r="HXB51" s="85"/>
      <c r="HXC51" s="85"/>
      <c r="HXD51" s="85"/>
      <c r="HXE51" s="85"/>
      <c r="HXF51" s="85"/>
      <c r="HXG51" s="85"/>
      <c r="HXH51" s="85"/>
      <c r="HXI51" s="85"/>
      <c r="HXJ51" s="85"/>
      <c r="HXK51" s="85"/>
      <c r="HXL51" s="85"/>
      <c r="HXM51" s="85"/>
      <c r="HXN51" s="85"/>
      <c r="HXO51" s="85"/>
      <c r="HXP51" s="85"/>
      <c r="HXQ51" s="85"/>
      <c r="HXR51" s="85"/>
      <c r="HXS51" s="85"/>
      <c r="HXT51" s="85"/>
      <c r="HXU51" s="85"/>
      <c r="HXV51" s="85"/>
      <c r="HXW51" s="85"/>
      <c r="HXX51" s="85"/>
      <c r="HXY51" s="85"/>
      <c r="HXZ51" s="85"/>
      <c r="HYA51" s="85"/>
      <c r="HYB51" s="85"/>
      <c r="HYC51" s="85"/>
      <c r="HYD51" s="85"/>
      <c r="HYE51" s="85"/>
      <c r="HYF51" s="85"/>
      <c r="HYG51" s="85"/>
      <c r="HYH51" s="85"/>
      <c r="HYI51" s="85"/>
      <c r="HYJ51" s="85"/>
      <c r="HYK51" s="85"/>
      <c r="HYL51" s="85"/>
      <c r="HYM51" s="85"/>
      <c r="HYN51" s="85"/>
      <c r="HYO51" s="85"/>
      <c r="HYP51" s="85"/>
      <c r="HYQ51" s="85"/>
      <c r="HYR51" s="85"/>
      <c r="HYS51" s="85"/>
      <c r="HYT51" s="85"/>
      <c r="HYU51" s="85"/>
      <c r="HYV51" s="85"/>
      <c r="HYW51" s="85"/>
      <c r="HYX51" s="85"/>
      <c r="HYY51" s="85"/>
      <c r="HYZ51" s="85"/>
      <c r="HZA51" s="85"/>
      <c r="HZB51" s="85"/>
      <c r="HZC51" s="85"/>
      <c r="HZD51" s="85"/>
      <c r="HZE51" s="85"/>
      <c r="HZF51" s="85"/>
      <c r="HZG51" s="85"/>
      <c r="HZH51" s="85"/>
      <c r="HZI51" s="85"/>
      <c r="HZJ51" s="85"/>
      <c r="HZK51" s="85"/>
      <c r="HZL51" s="85"/>
      <c r="HZM51" s="85"/>
      <c r="HZN51" s="85"/>
      <c r="HZO51" s="85"/>
      <c r="HZP51" s="85"/>
      <c r="HZQ51" s="85"/>
      <c r="HZR51" s="85"/>
      <c r="HZS51" s="85"/>
      <c r="HZT51" s="85"/>
      <c r="HZU51" s="85"/>
      <c r="HZV51" s="85"/>
      <c r="HZW51" s="85"/>
      <c r="HZX51" s="85"/>
      <c r="HZY51" s="85"/>
      <c r="HZZ51" s="85"/>
      <c r="IAA51" s="85"/>
      <c r="IAB51" s="85"/>
      <c r="IAC51" s="85"/>
      <c r="IAD51" s="85"/>
      <c r="IAE51" s="85"/>
      <c r="IAF51" s="85"/>
      <c r="IAG51" s="85"/>
      <c r="IAH51" s="85"/>
      <c r="IAI51" s="85"/>
      <c r="IAJ51" s="85"/>
      <c r="IAK51" s="85"/>
      <c r="IAL51" s="85"/>
      <c r="IAM51" s="85"/>
      <c r="IAN51" s="85"/>
      <c r="IAO51" s="85"/>
      <c r="IAP51" s="85"/>
      <c r="IAQ51" s="85"/>
      <c r="IAR51" s="85"/>
      <c r="IAS51" s="85"/>
      <c r="IAT51" s="85"/>
      <c r="IAU51" s="85"/>
      <c r="IAV51" s="85"/>
      <c r="IAW51" s="85"/>
      <c r="IAX51" s="85"/>
      <c r="IAY51" s="85"/>
      <c r="IAZ51" s="85"/>
      <c r="IBA51" s="85"/>
      <c r="IBB51" s="85"/>
      <c r="IBC51" s="85"/>
      <c r="IBD51" s="85"/>
      <c r="IBE51" s="85"/>
      <c r="IBF51" s="85"/>
      <c r="IBG51" s="85"/>
      <c r="IBH51" s="85"/>
      <c r="IBI51" s="85"/>
      <c r="IBJ51" s="85"/>
      <c r="IBK51" s="85"/>
      <c r="IBL51" s="85"/>
      <c r="IBM51" s="85"/>
      <c r="IBN51" s="85"/>
      <c r="IBO51" s="85"/>
      <c r="IBP51" s="85"/>
      <c r="IBQ51" s="85"/>
      <c r="IBR51" s="85"/>
      <c r="IBS51" s="85"/>
      <c r="IBT51" s="85"/>
      <c r="IBU51" s="85"/>
      <c r="IBV51" s="85"/>
      <c r="IBW51" s="85"/>
      <c r="IBX51" s="85"/>
      <c r="IBY51" s="85"/>
      <c r="IBZ51" s="85"/>
      <c r="ICA51" s="85"/>
      <c r="ICB51" s="85"/>
      <c r="ICC51" s="85"/>
      <c r="ICD51" s="85"/>
      <c r="ICE51" s="85"/>
      <c r="ICF51" s="85"/>
      <c r="ICG51" s="85"/>
      <c r="ICH51" s="85"/>
      <c r="ICI51" s="85"/>
      <c r="ICJ51" s="85"/>
      <c r="ICK51" s="85"/>
      <c r="ICL51" s="85"/>
      <c r="ICM51" s="85"/>
      <c r="ICN51" s="85"/>
      <c r="ICO51" s="85"/>
      <c r="ICP51" s="85"/>
      <c r="ICQ51" s="85"/>
      <c r="ICR51" s="85"/>
      <c r="ICS51" s="85"/>
      <c r="ICT51" s="85"/>
      <c r="ICU51" s="85"/>
      <c r="ICV51" s="85"/>
      <c r="ICW51" s="85"/>
      <c r="ICX51" s="85"/>
      <c r="ICY51" s="85"/>
      <c r="ICZ51" s="85"/>
      <c r="IDA51" s="85"/>
      <c r="IDB51" s="85"/>
      <c r="IDC51" s="85"/>
      <c r="IDD51" s="85"/>
      <c r="IDE51" s="85"/>
      <c r="IDF51" s="85"/>
      <c r="IDG51" s="85"/>
      <c r="IDH51" s="85"/>
      <c r="IDI51" s="85"/>
      <c r="IDJ51" s="85"/>
      <c r="IDK51" s="85"/>
      <c r="IDL51" s="85"/>
      <c r="IDM51" s="85"/>
      <c r="IDN51" s="85"/>
      <c r="IDO51" s="85"/>
      <c r="IDP51" s="85"/>
      <c r="IDQ51" s="85"/>
      <c r="IDR51" s="85"/>
      <c r="IDS51" s="85"/>
      <c r="IDT51" s="85"/>
      <c r="IDU51" s="85"/>
      <c r="IDV51" s="85"/>
      <c r="IDW51" s="85"/>
      <c r="IDX51" s="85"/>
      <c r="IDY51" s="85"/>
      <c r="IDZ51" s="85"/>
      <c r="IEA51" s="85"/>
      <c r="IEB51" s="85"/>
      <c r="IEC51" s="85"/>
      <c r="IED51" s="85"/>
      <c r="IEE51" s="85"/>
      <c r="IEF51" s="85"/>
      <c r="IEG51" s="85"/>
      <c r="IEH51" s="85"/>
      <c r="IEI51" s="85"/>
      <c r="IEJ51" s="85"/>
      <c r="IEK51" s="85"/>
      <c r="IEL51" s="85"/>
      <c r="IEM51" s="85"/>
      <c r="IEN51" s="85"/>
      <c r="IEO51" s="85"/>
      <c r="IEP51" s="85"/>
      <c r="IEQ51" s="85"/>
      <c r="IER51" s="85"/>
      <c r="IES51" s="85"/>
      <c r="IET51" s="85"/>
      <c r="IEU51" s="85"/>
      <c r="IEV51" s="85"/>
      <c r="IEW51" s="85"/>
      <c r="IEX51" s="85"/>
      <c r="IEY51" s="85"/>
      <c r="IEZ51" s="85"/>
      <c r="IFA51" s="85"/>
      <c r="IFB51" s="85"/>
      <c r="IFC51" s="85"/>
      <c r="IFD51" s="85"/>
      <c r="IFE51" s="85"/>
      <c r="IFF51" s="85"/>
      <c r="IFG51" s="85"/>
      <c r="IFH51" s="85"/>
      <c r="IFI51" s="85"/>
      <c r="IFJ51" s="85"/>
      <c r="IFK51" s="85"/>
      <c r="IFL51" s="85"/>
      <c r="IFM51" s="85"/>
      <c r="IFN51" s="85"/>
      <c r="IFO51" s="85"/>
      <c r="IFP51" s="85"/>
      <c r="IFQ51" s="85"/>
      <c r="IFR51" s="85"/>
      <c r="IFS51" s="85"/>
      <c r="IFT51" s="85"/>
      <c r="IFU51" s="85"/>
      <c r="IFV51" s="85"/>
      <c r="IFW51" s="85"/>
      <c r="IFX51" s="85"/>
      <c r="IFY51" s="85"/>
      <c r="IFZ51" s="85"/>
      <c r="IGA51" s="85"/>
      <c r="IGB51" s="85"/>
      <c r="IGC51" s="85"/>
      <c r="IGD51" s="85"/>
      <c r="IGE51" s="85"/>
      <c r="IGF51" s="85"/>
      <c r="IGG51" s="85"/>
      <c r="IGH51" s="85"/>
      <c r="IGI51" s="85"/>
      <c r="IGJ51" s="85"/>
      <c r="IGK51" s="85"/>
      <c r="IGL51" s="85"/>
      <c r="IGM51" s="85"/>
      <c r="IGN51" s="85"/>
      <c r="IGO51" s="85"/>
      <c r="IGP51" s="85"/>
      <c r="IGQ51" s="85"/>
      <c r="IGR51" s="85"/>
      <c r="IGS51" s="85"/>
      <c r="IGT51" s="85"/>
      <c r="IGU51" s="85"/>
      <c r="IGV51" s="85"/>
      <c r="IGW51" s="85"/>
      <c r="IGX51" s="85"/>
      <c r="IGY51" s="85"/>
      <c r="IGZ51" s="85"/>
      <c r="IHA51" s="85"/>
      <c r="IHB51" s="85"/>
      <c r="IHC51" s="85"/>
      <c r="IHD51" s="85"/>
      <c r="IHE51" s="85"/>
      <c r="IHF51" s="85"/>
      <c r="IHG51" s="85"/>
      <c r="IHH51" s="85"/>
      <c r="IHI51" s="85"/>
      <c r="IHJ51" s="85"/>
      <c r="IHK51" s="85"/>
      <c r="IHL51" s="85"/>
      <c r="IHM51" s="85"/>
      <c r="IHN51" s="85"/>
      <c r="IHO51" s="85"/>
      <c r="IHP51" s="85"/>
      <c r="IHQ51" s="85"/>
      <c r="IHR51" s="85"/>
      <c r="IHS51" s="85"/>
      <c r="IHT51" s="85"/>
      <c r="IHU51" s="85"/>
      <c r="IHV51" s="85"/>
      <c r="IHW51" s="85"/>
      <c r="IHX51" s="85"/>
      <c r="IHY51" s="85"/>
      <c r="IHZ51" s="85"/>
      <c r="IIA51" s="85"/>
      <c r="IIB51" s="85"/>
      <c r="IIC51" s="85"/>
      <c r="IID51" s="85"/>
      <c r="IIE51" s="85"/>
      <c r="IIF51" s="85"/>
      <c r="IIG51" s="85"/>
      <c r="IIH51" s="85"/>
      <c r="III51" s="85"/>
      <c r="IIJ51" s="85"/>
      <c r="IIK51" s="85"/>
      <c r="IIL51" s="85"/>
      <c r="IIM51" s="85"/>
      <c r="IIN51" s="85"/>
      <c r="IIO51" s="85"/>
      <c r="IIP51" s="85"/>
      <c r="IIQ51" s="85"/>
      <c r="IIR51" s="85"/>
      <c r="IIS51" s="85"/>
      <c r="IIT51" s="85"/>
      <c r="IIU51" s="85"/>
      <c r="IIV51" s="85"/>
      <c r="IIW51" s="85"/>
      <c r="IIX51" s="85"/>
      <c r="IIY51" s="85"/>
      <c r="IIZ51" s="85"/>
      <c r="IJA51" s="85"/>
      <c r="IJB51" s="85"/>
      <c r="IJC51" s="85"/>
      <c r="IJD51" s="85"/>
      <c r="IJE51" s="85"/>
      <c r="IJF51" s="85"/>
      <c r="IJG51" s="85"/>
      <c r="IJH51" s="85"/>
      <c r="IJI51" s="85"/>
      <c r="IJJ51" s="85"/>
      <c r="IJK51" s="85"/>
      <c r="IJL51" s="85"/>
      <c r="IJM51" s="85"/>
      <c r="IJN51" s="85"/>
      <c r="IJO51" s="85"/>
      <c r="IJP51" s="85"/>
      <c r="IJQ51" s="85"/>
      <c r="IJR51" s="85"/>
      <c r="IJS51" s="85"/>
      <c r="IJT51" s="85"/>
      <c r="IJU51" s="85"/>
      <c r="IJV51" s="85"/>
      <c r="IJW51" s="85"/>
      <c r="IJX51" s="85"/>
      <c r="IJY51" s="85"/>
      <c r="IJZ51" s="85"/>
      <c r="IKA51" s="85"/>
      <c r="IKB51" s="85"/>
      <c r="IKC51" s="85"/>
      <c r="IKD51" s="85"/>
      <c r="IKE51" s="85"/>
      <c r="IKF51" s="85"/>
      <c r="IKG51" s="85"/>
      <c r="IKH51" s="85"/>
      <c r="IKI51" s="85"/>
      <c r="IKJ51" s="85"/>
      <c r="IKK51" s="85"/>
      <c r="IKL51" s="85"/>
      <c r="IKM51" s="85"/>
      <c r="IKN51" s="85"/>
      <c r="IKO51" s="85"/>
      <c r="IKP51" s="85"/>
      <c r="IKQ51" s="85"/>
      <c r="IKR51" s="85"/>
      <c r="IKS51" s="85"/>
      <c r="IKT51" s="85"/>
      <c r="IKU51" s="85"/>
      <c r="IKV51" s="85"/>
      <c r="IKW51" s="85"/>
      <c r="IKX51" s="85"/>
      <c r="IKY51" s="85"/>
      <c r="IKZ51" s="85"/>
      <c r="ILA51" s="85"/>
      <c r="ILB51" s="85"/>
      <c r="ILC51" s="85"/>
      <c r="ILD51" s="85"/>
      <c r="ILE51" s="85"/>
      <c r="ILF51" s="85"/>
      <c r="ILG51" s="85"/>
      <c r="ILH51" s="85"/>
      <c r="ILI51" s="85"/>
      <c r="ILJ51" s="85"/>
      <c r="ILK51" s="85"/>
      <c r="ILL51" s="85"/>
      <c r="ILM51" s="85"/>
      <c r="ILN51" s="85"/>
      <c r="ILO51" s="85"/>
      <c r="ILP51" s="85"/>
      <c r="ILQ51" s="85"/>
      <c r="ILR51" s="85"/>
      <c r="ILS51" s="85"/>
      <c r="ILT51" s="85"/>
      <c r="ILU51" s="85"/>
      <c r="ILV51" s="85"/>
      <c r="ILW51" s="85"/>
      <c r="ILX51" s="85"/>
      <c r="ILY51" s="85"/>
      <c r="ILZ51" s="85"/>
      <c r="IMA51" s="85"/>
      <c r="IMB51" s="85"/>
      <c r="IMC51" s="85"/>
      <c r="IMD51" s="85"/>
      <c r="IME51" s="85"/>
      <c r="IMF51" s="85"/>
      <c r="IMG51" s="85"/>
      <c r="IMH51" s="85"/>
      <c r="IMI51" s="85"/>
      <c r="IMJ51" s="85"/>
      <c r="IMK51" s="85"/>
      <c r="IML51" s="85"/>
      <c r="IMM51" s="85"/>
      <c r="IMN51" s="85"/>
      <c r="IMO51" s="85"/>
      <c r="IMP51" s="85"/>
      <c r="IMQ51" s="85"/>
      <c r="IMR51" s="85"/>
      <c r="IMS51" s="85"/>
      <c r="IMT51" s="85"/>
      <c r="IMU51" s="85"/>
      <c r="IMV51" s="85"/>
      <c r="IMW51" s="85"/>
      <c r="IMX51" s="85"/>
      <c r="IMY51" s="85"/>
      <c r="IMZ51" s="85"/>
      <c r="INA51" s="85"/>
      <c r="INB51" s="85"/>
      <c r="INC51" s="85"/>
      <c r="IND51" s="85"/>
      <c r="INE51" s="85"/>
      <c r="INF51" s="85"/>
      <c r="ING51" s="85"/>
      <c r="INH51" s="85"/>
      <c r="INI51" s="85"/>
      <c r="INJ51" s="85"/>
      <c r="INK51" s="85"/>
      <c r="INL51" s="85"/>
      <c r="INM51" s="85"/>
      <c r="INN51" s="85"/>
      <c r="INO51" s="85"/>
      <c r="INP51" s="85"/>
      <c r="INQ51" s="85"/>
      <c r="INR51" s="85"/>
      <c r="INS51" s="85"/>
      <c r="INT51" s="85"/>
      <c r="INU51" s="85"/>
      <c r="INV51" s="85"/>
      <c r="INW51" s="85"/>
      <c r="INX51" s="85"/>
      <c r="INY51" s="85"/>
      <c r="INZ51" s="85"/>
      <c r="IOA51" s="85"/>
      <c r="IOB51" s="85"/>
      <c r="IOC51" s="85"/>
      <c r="IOD51" s="85"/>
      <c r="IOE51" s="85"/>
      <c r="IOF51" s="85"/>
      <c r="IOG51" s="85"/>
      <c r="IOH51" s="85"/>
      <c r="IOI51" s="85"/>
      <c r="IOJ51" s="85"/>
      <c r="IOK51" s="85"/>
      <c r="IOL51" s="85"/>
      <c r="IOM51" s="85"/>
      <c r="ION51" s="85"/>
      <c r="IOO51" s="85"/>
      <c r="IOP51" s="85"/>
      <c r="IOQ51" s="85"/>
      <c r="IOR51" s="85"/>
      <c r="IOS51" s="85"/>
      <c r="IOT51" s="85"/>
      <c r="IOU51" s="85"/>
      <c r="IOV51" s="85"/>
      <c r="IOW51" s="85"/>
      <c r="IOX51" s="85"/>
      <c r="IOY51" s="85"/>
      <c r="IOZ51" s="85"/>
      <c r="IPA51" s="85"/>
      <c r="IPB51" s="85"/>
      <c r="IPC51" s="85"/>
      <c r="IPD51" s="85"/>
      <c r="IPE51" s="85"/>
      <c r="IPF51" s="85"/>
      <c r="IPG51" s="85"/>
      <c r="IPH51" s="85"/>
      <c r="IPI51" s="85"/>
      <c r="IPJ51" s="85"/>
      <c r="IPK51" s="85"/>
      <c r="IPL51" s="85"/>
      <c r="IPM51" s="85"/>
      <c r="IPN51" s="85"/>
      <c r="IPO51" s="85"/>
      <c r="IPP51" s="85"/>
      <c r="IPQ51" s="85"/>
      <c r="IPR51" s="85"/>
      <c r="IPS51" s="85"/>
      <c r="IPT51" s="85"/>
      <c r="IPU51" s="85"/>
      <c r="IPV51" s="85"/>
      <c r="IPW51" s="85"/>
      <c r="IPX51" s="85"/>
      <c r="IPY51" s="85"/>
      <c r="IPZ51" s="85"/>
      <c r="IQA51" s="85"/>
      <c r="IQB51" s="85"/>
      <c r="IQC51" s="85"/>
      <c r="IQD51" s="85"/>
      <c r="IQE51" s="85"/>
      <c r="IQF51" s="85"/>
      <c r="IQG51" s="85"/>
      <c r="IQH51" s="85"/>
      <c r="IQI51" s="85"/>
      <c r="IQJ51" s="85"/>
      <c r="IQK51" s="85"/>
      <c r="IQL51" s="85"/>
      <c r="IQM51" s="85"/>
      <c r="IQN51" s="85"/>
      <c r="IQO51" s="85"/>
      <c r="IQP51" s="85"/>
      <c r="IQQ51" s="85"/>
      <c r="IQR51" s="85"/>
      <c r="IQS51" s="85"/>
      <c r="IQT51" s="85"/>
      <c r="IQU51" s="85"/>
      <c r="IQV51" s="85"/>
      <c r="IQW51" s="85"/>
      <c r="IQX51" s="85"/>
      <c r="IQY51" s="85"/>
      <c r="IQZ51" s="85"/>
      <c r="IRA51" s="85"/>
      <c r="IRB51" s="85"/>
      <c r="IRC51" s="85"/>
      <c r="IRD51" s="85"/>
      <c r="IRE51" s="85"/>
      <c r="IRF51" s="85"/>
      <c r="IRG51" s="85"/>
      <c r="IRH51" s="85"/>
      <c r="IRI51" s="85"/>
      <c r="IRJ51" s="85"/>
      <c r="IRK51" s="85"/>
      <c r="IRL51" s="85"/>
      <c r="IRM51" s="85"/>
      <c r="IRN51" s="85"/>
      <c r="IRO51" s="85"/>
      <c r="IRP51" s="85"/>
      <c r="IRQ51" s="85"/>
      <c r="IRR51" s="85"/>
      <c r="IRS51" s="85"/>
      <c r="IRT51" s="85"/>
      <c r="IRU51" s="85"/>
      <c r="IRV51" s="85"/>
      <c r="IRW51" s="85"/>
      <c r="IRX51" s="85"/>
      <c r="IRY51" s="85"/>
      <c r="IRZ51" s="85"/>
      <c r="ISA51" s="85"/>
      <c r="ISB51" s="85"/>
      <c r="ISC51" s="85"/>
      <c r="ISD51" s="85"/>
      <c r="ISE51" s="85"/>
      <c r="ISF51" s="85"/>
      <c r="ISG51" s="85"/>
      <c r="ISH51" s="85"/>
      <c r="ISI51" s="85"/>
      <c r="ISJ51" s="85"/>
      <c r="ISK51" s="85"/>
      <c r="ISL51" s="85"/>
      <c r="ISM51" s="85"/>
      <c r="ISN51" s="85"/>
      <c r="ISO51" s="85"/>
      <c r="ISP51" s="85"/>
      <c r="ISQ51" s="85"/>
      <c r="ISR51" s="85"/>
      <c r="ISS51" s="85"/>
      <c r="IST51" s="85"/>
      <c r="ISU51" s="85"/>
      <c r="ISV51" s="85"/>
      <c r="ISW51" s="85"/>
      <c r="ISX51" s="85"/>
      <c r="ISY51" s="85"/>
      <c r="ISZ51" s="85"/>
      <c r="ITA51" s="85"/>
      <c r="ITB51" s="85"/>
      <c r="ITC51" s="85"/>
      <c r="ITD51" s="85"/>
      <c r="ITE51" s="85"/>
      <c r="ITF51" s="85"/>
      <c r="ITG51" s="85"/>
      <c r="ITH51" s="85"/>
      <c r="ITI51" s="85"/>
      <c r="ITJ51" s="85"/>
      <c r="ITK51" s="85"/>
      <c r="ITL51" s="85"/>
      <c r="ITM51" s="85"/>
      <c r="ITN51" s="85"/>
      <c r="ITO51" s="85"/>
      <c r="ITP51" s="85"/>
      <c r="ITQ51" s="85"/>
      <c r="ITR51" s="85"/>
      <c r="ITS51" s="85"/>
      <c r="ITT51" s="85"/>
      <c r="ITU51" s="85"/>
      <c r="ITV51" s="85"/>
      <c r="ITW51" s="85"/>
      <c r="ITX51" s="85"/>
      <c r="ITY51" s="85"/>
      <c r="ITZ51" s="85"/>
      <c r="IUA51" s="85"/>
      <c r="IUB51" s="85"/>
      <c r="IUC51" s="85"/>
      <c r="IUD51" s="85"/>
      <c r="IUE51" s="85"/>
      <c r="IUF51" s="85"/>
      <c r="IUG51" s="85"/>
      <c r="IUH51" s="85"/>
      <c r="IUI51" s="85"/>
      <c r="IUJ51" s="85"/>
      <c r="IUK51" s="85"/>
      <c r="IUL51" s="85"/>
      <c r="IUM51" s="85"/>
      <c r="IUN51" s="85"/>
      <c r="IUO51" s="85"/>
      <c r="IUP51" s="85"/>
      <c r="IUQ51" s="85"/>
      <c r="IUR51" s="85"/>
      <c r="IUS51" s="85"/>
      <c r="IUT51" s="85"/>
      <c r="IUU51" s="85"/>
      <c r="IUV51" s="85"/>
      <c r="IUW51" s="85"/>
      <c r="IUX51" s="85"/>
      <c r="IUY51" s="85"/>
      <c r="IUZ51" s="85"/>
      <c r="IVA51" s="85"/>
      <c r="IVB51" s="85"/>
      <c r="IVC51" s="85"/>
      <c r="IVD51" s="85"/>
      <c r="IVE51" s="85"/>
      <c r="IVF51" s="85"/>
      <c r="IVG51" s="85"/>
      <c r="IVH51" s="85"/>
      <c r="IVI51" s="85"/>
      <c r="IVJ51" s="85"/>
      <c r="IVK51" s="85"/>
      <c r="IVL51" s="85"/>
      <c r="IVM51" s="85"/>
      <c r="IVN51" s="85"/>
      <c r="IVO51" s="85"/>
      <c r="IVP51" s="85"/>
      <c r="IVQ51" s="85"/>
      <c r="IVR51" s="85"/>
      <c r="IVS51" s="85"/>
      <c r="IVT51" s="85"/>
      <c r="IVU51" s="85"/>
      <c r="IVV51" s="85"/>
      <c r="IVW51" s="85"/>
      <c r="IVX51" s="85"/>
      <c r="IVY51" s="85"/>
      <c r="IVZ51" s="85"/>
      <c r="IWA51" s="85"/>
      <c r="IWB51" s="85"/>
      <c r="IWC51" s="85"/>
      <c r="IWD51" s="85"/>
      <c r="IWE51" s="85"/>
      <c r="IWF51" s="85"/>
      <c r="IWG51" s="85"/>
      <c r="IWH51" s="85"/>
      <c r="IWI51" s="85"/>
      <c r="IWJ51" s="85"/>
      <c r="IWK51" s="85"/>
      <c r="IWL51" s="85"/>
      <c r="IWM51" s="85"/>
      <c r="IWN51" s="85"/>
      <c r="IWO51" s="85"/>
      <c r="IWP51" s="85"/>
      <c r="IWQ51" s="85"/>
      <c r="IWR51" s="85"/>
      <c r="IWS51" s="85"/>
      <c r="IWT51" s="85"/>
      <c r="IWU51" s="85"/>
      <c r="IWV51" s="85"/>
      <c r="IWW51" s="85"/>
      <c r="IWX51" s="85"/>
      <c r="IWY51" s="85"/>
      <c r="IWZ51" s="85"/>
      <c r="IXA51" s="85"/>
      <c r="IXB51" s="85"/>
      <c r="IXC51" s="85"/>
      <c r="IXD51" s="85"/>
      <c r="IXE51" s="85"/>
      <c r="IXF51" s="85"/>
      <c r="IXG51" s="85"/>
      <c r="IXH51" s="85"/>
      <c r="IXI51" s="85"/>
      <c r="IXJ51" s="85"/>
      <c r="IXK51" s="85"/>
      <c r="IXL51" s="85"/>
      <c r="IXM51" s="85"/>
      <c r="IXN51" s="85"/>
      <c r="IXO51" s="85"/>
      <c r="IXP51" s="85"/>
      <c r="IXQ51" s="85"/>
      <c r="IXR51" s="85"/>
      <c r="IXS51" s="85"/>
      <c r="IXT51" s="85"/>
      <c r="IXU51" s="85"/>
      <c r="IXV51" s="85"/>
      <c r="IXW51" s="85"/>
      <c r="IXX51" s="85"/>
      <c r="IXY51" s="85"/>
      <c r="IXZ51" s="85"/>
      <c r="IYA51" s="85"/>
      <c r="IYB51" s="85"/>
      <c r="IYC51" s="85"/>
      <c r="IYD51" s="85"/>
      <c r="IYE51" s="85"/>
      <c r="IYF51" s="85"/>
      <c r="IYG51" s="85"/>
      <c r="IYH51" s="85"/>
      <c r="IYI51" s="85"/>
      <c r="IYJ51" s="85"/>
      <c r="IYK51" s="85"/>
      <c r="IYL51" s="85"/>
      <c r="IYM51" s="85"/>
      <c r="IYN51" s="85"/>
      <c r="IYO51" s="85"/>
      <c r="IYP51" s="85"/>
      <c r="IYQ51" s="85"/>
      <c r="IYR51" s="85"/>
      <c r="IYS51" s="85"/>
      <c r="IYT51" s="85"/>
      <c r="IYU51" s="85"/>
      <c r="IYV51" s="85"/>
      <c r="IYW51" s="85"/>
      <c r="IYX51" s="85"/>
      <c r="IYY51" s="85"/>
      <c r="IYZ51" s="85"/>
      <c r="IZA51" s="85"/>
      <c r="IZB51" s="85"/>
      <c r="IZC51" s="85"/>
      <c r="IZD51" s="85"/>
      <c r="IZE51" s="85"/>
      <c r="IZF51" s="85"/>
      <c r="IZG51" s="85"/>
      <c r="IZH51" s="85"/>
      <c r="IZI51" s="85"/>
      <c r="IZJ51" s="85"/>
      <c r="IZK51" s="85"/>
      <c r="IZL51" s="85"/>
      <c r="IZM51" s="85"/>
      <c r="IZN51" s="85"/>
      <c r="IZO51" s="85"/>
      <c r="IZP51" s="85"/>
      <c r="IZQ51" s="85"/>
      <c r="IZR51" s="85"/>
      <c r="IZS51" s="85"/>
      <c r="IZT51" s="85"/>
      <c r="IZU51" s="85"/>
      <c r="IZV51" s="85"/>
      <c r="IZW51" s="85"/>
      <c r="IZX51" s="85"/>
      <c r="IZY51" s="85"/>
      <c r="IZZ51" s="85"/>
      <c r="JAA51" s="85"/>
      <c r="JAB51" s="85"/>
      <c r="JAC51" s="85"/>
      <c r="JAD51" s="85"/>
      <c r="JAE51" s="85"/>
      <c r="JAF51" s="85"/>
      <c r="JAG51" s="85"/>
      <c r="JAH51" s="85"/>
      <c r="JAI51" s="85"/>
      <c r="JAJ51" s="85"/>
      <c r="JAK51" s="85"/>
      <c r="JAL51" s="85"/>
      <c r="JAM51" s="85"/>
      <c r="JAN51" s="85"/>
      <c r="JAO51" s="85"/>
      <c r="JAP51" s="85"/>
      <c r="JAQ51" s="85"/>
      <c r="JAR51" s="85"/>
      <c r="JAS51" s="85"/>
      <c r="JAT51" s="85"/>
      <c r="JAU51" s="85"/>
      <c r="JAV51" s="85"/>
      <c r="JAW51" s="85"/>
      <c r="JAX51" s="85"/>
      <c r="JAY51" s="85"/>
      <c r="JAZ51" s="85"/>
      <c r="JBA51" s="85"/>
      <c r="JBB51" s="85"/>
      <c r="JBC51" s="85"/>
      <c r="JBD51" s="85"/>
      <c r="JBE51" s="85"/>
      <c r="JBF51" s="85"/>
      <c r="JBG51" s="85"/>
      <c r="JBH51" s="85"/>
      <c r="JBI51" s="85"/>
      <c r="JBJ51" s="85"/>
      <c r="JBK51" s="85"/>
      <c r="JBL51" s="85"/>
      <c r="JBM51" s="85"/>
      <c r="JBN51" s="85"/>
      <c r="JBO51" s="85"/>
      <c r="JBP51" s="85"/>
      <c r="JBQ51" s="85"/>
      <c r="JBR51" s="85"/>
      <c r="JBS51" s="85"/>
      <c r="JBT51" s="85"/>
      <c r="JBU51" s="85"/>
      <c r="JBV51" s="85"/>
      <c r="JBW51" s="85"/>
      <c r="JBX51" s="85"/>
      <c r="JBY51" s="85"/>
      <c r="JBZ51" s="85"/>
      <c r="JCA51" s="85"/>
      <c r="JCB51" s="85"/>
      <c r="JCC51" s="85"/>
      <c r="JCD51" s="85"/>
      <c r="JCE51" s="85"/>
      <c r="JCF51" s="85"/>
      <c r="JCG51" s="85"/>
      <c r="JCH51" s="85"/>
      <c r="JCI51" s="85"/>
      <c r="JCJ51" s="85"/>
      <c r="JCK51" s="85"/>
      <c r="JCL51" s="85"/>
      <c r="JCM51" s="85"/>
      <c r="JCN51" s="85"/>
      <c r="JCO51" s="85"/>
      <c r="JCP51" s="85"/>
      <c r="JCQ51" s="85"/>
      <c r="JCR51" s="85"/>
      <c r="JCS51" s="85"/>
      <c r="JCT51" s="85"/>
      <c r="JCU51" s="85"/>
      <c r="JCV51" s="85"/>
      <c r="JCW51" s="85"/>
      <c r="JCX51" s="85"/>
      <c r="JCY51" s="85"/>
      <c r="JCZ51" s="85"/>
      <c r="JDA51" s="85"/>
      <c r="JDB51" s="85"/>
      <c r="JDC51" s="85"/>
      <c r="JDD51" s="85"/>
      <c r="JDE51" s="85"/>
      <c r="JDF51" s="85"/>
      <c r="JDG51" s="85"/>
      <c r="JDH51" s="85"/>
      <c r="JDI51" s="85"/>
      <c r="JDJ51" s="85"/>
      <c r="JDK51" s="85"/>
      <c r="JDL51" s="85"/>
      <c r="JDM51" s="85"/>
      <c r="JDN51" s="85"/>
      <c r="JDO51" s="85"/>
      <c r="JDP51" s="85"/>
      <c r="JDQ51" s="85"/>
      <c r="JDR51" s="85"/>
      <c r="JDS51" s="85"/>
      <c r="JDT51" s="85"/>
      <c r="JDU51" s="85"/>
      <c r="JDV51" s="85"/>
      <c r="JDW51" s="85"/>
      <c r="JDX51" s="85"/>
      <c r="JDY51" s="85"/>
      <c r="JDZ51" s="85"/>
      <c r="JEA51" s="85"/>
      <c r="JEB51" s="85"/>
      <c r="JEC51" s="85"/>
      <c r="JED51" s="85"/>
      <c r="JEE51" s="85"/>
      <c r="JEF51" s="85"/>
      <c r="JEG51" s="85"/>
      <c r="JEH51" s="85"/>
      <c r="JEI51" s="85"/>
      <c r="JEJ51" s="85"/>
      <c r="JEK51" s="85"/>
      <c r="JEL51" s="85"/>
      <c r="JEM51" s="85"/>
      <c r="JEN51" s="85"/>
      <c r="JEO51" s="85"/>
      <c r="JEP51" s="85"/>
      <c r="JEQ51" s="85"/>
      <c r="JER51" s="85"/>
      <c r="JES51" s="85"/>
      <c r="JET51" s="85"/>
      <c r="JEU51" s="85"/>
      <c r="JEV51" s="85"/>
      <c r="JEW51" s="85"/>
      <c r="JEX51" s="85"/>
      <c r="JEY51" s="85"/>
      <c r="JEZ51" s="85"/>
      <c r="JFA51" s="85"/>
      <c r="JFB51" s="85"/>
      <c r="JFC51" s="85"/>
      <c r="JFD51" s="85"/>
      <c r="JFE51" s="85"/>
      <c r="JFF51" s="85"/>
      <c r="JFG51" s="85"/>
      <c r="JFH51" s="85"/>
      <c r="JFI51" s="85"/>
      <c r="JFJ51" s="85"/>
      <c r="JFK51" s="85"/>
      <c r="JFL51" s="85"/>
      <c r="JFM51" s="85"/>
      <c r="JFN51" s="85"/>
      <c r="JFO51" s="85"/>
      <c r="JFP51" s="85"/>
      <c r="JFQ51" s="85"/>
      <c r="JFR51" s="85"/>
      <c r="JFS51" s="85"/>
      <c r="JFT51" s="85"/>
      <c r="JFU51" s="85"/>
      <c r="JFV51" s="85"/>
      <c r="JFW51" s="85"/>
      <c r="JFX51" s="85"/>
      <c r="JFY51" s="85"/>
      <c r="JFZ51" s="85"/>
      <c r="JGA51" s="85"/>
      <c r="JGB51" s="85"/>
      <c r="JGC51" s="85"/>
      <c r="JGD51" s="85"/>
      <c r="JGE51" s="85"/>
      <c r="JGF51" s="85"/>
      <c r="JGG51" s="85"/>
      <c r="JGH51" s="85"/>
      <c r="JGI51" s="85"/>
      <c r="JGJ51" s="85"/>
      <c r="JGK51" s="85"/>
      <c r="JGL51" s="85"/>
      <c r="JGM51" s="85"/>
      <c r="JGN51" s="85"/>
      <c r="JGO51" s="85"/>
      <c r="JGP51" s="85"/>
      <c r="JGQ51" s="85"/>
      <c r="JGR51" s="85"/>
      <c r="JGS51" s="85"/>
      <c r="JGT51" s="85"/>
      <c r="JGU51" s="85"/>
      <c r="JGV51" s="85"/>
      <c r="JGW51" s="85"/>
      <c r="JGX51" s="85"/>
      <c r="JGY51" s="85"/>
      <c r="JGZ51" s="85"/>
      <c r="JHA51" s="85"/>
      <c r="JHB51" s="85"/>
      <c r="JHC51" s="85"/>
      <c r="JHD51" s="85"/>
      <c r="JHE51" s="85"/>
      <c r="JHF51" s="85"/>
      <c r="JHG51" s="85"/>
      <c r="JHH51" s="85"/>
      <c r="JHI51" s="85"/>
      <c r="JHJ51" s="85"/>
      <c r="JHK51" s="85"/>
      <c r="JHL51" s="85"/>
      <c r="JHM51" s="85"/>
      <c r="JHN51" s="85"/>
      <c r="JHO51" s="85"/>
      <c r="JHP51" s="85"/>
      <c r="JHQ51" s="85"/>
      <c r="JHR51" s="85"/>
      <c r="JHS51" s="85"/>
      <c r="JHT51" s="85"/>
      <c r="JHU51" s="85"/>
      <c r="JHV51" s="85"/>
      <c r="JHW51" s="85"/>
      <c r="JHX51" s="85"/>
      <c r="JHY51" s="85"/>
      <c r="JHZ51" s="85"/>
      <c r="JIA51" s="85"/>
      <c r="JIB51" s="85"/>
      <c r="JIC51" s="85"/>
      <c r="JID51" s="85"/>
      <c r="JIE51" s="85"/>
      <c r="JIF51" s="85"/>
      <c r="JIG51" s="85"/>
      <c r="JIH51" s="85"/>
      <c r="JII51" s="85"/>
      <c r="JIJ51" s="85"/>
      <c r="JIK51" s="85"/>
      <c r="JIL51" s="85"/>
      <c r="JIM51" s="85"/>
      <c r="JIN51" s="85"/>
      <c r="JIO51" s="85"/>
      <c r="JIP51" s="85"/>
      <c r="JIQ51" s="85"/>
      <c r="JIR51" s="85"/>
      <c r="JIS51" s="85"/>
      <c r="JIT51" s="85"/>
      <c r="JIU51" s="85"/>
      <c r="JIV51" s="85"/>
      <c r="JIW51" s="85"/>
      <c r="JIX51" s="85"/>
      <c r="JIY51" s="85"/>
      <c r="JIZ51" s="85"/>
      <c r="JJA51" s="85"/>
      <c r="JJB51" s="85"/>
      <c r="JJC51" s="85"/>
      <c r="JJD51" s="85"/>
      <c r="JJE51" s="85"/>
      <c r="JJF51" s="85"/>
      <c r="JJG51" s="85"/>
      <c r="JJH51" s="85"/>
      <c r="JJI51" s="85"/>
      <c r="JJJ51" s="85"/>
      <c r="JJK51" s="85"/>
      <c r="JJL51" s="85"/>
      <c r="JJM51" s="85"/>
      <c r="JJN51" s="85"/>
      <c r="JJO51" s="85"/>
      <c r="JJP51" s="85"/>
      <c r="JJQ51" s="85"/>
      <c r="JJR51" s="85"/>
      <c r="JJS51" s="85"/>
      <c r="JJT51" s="85"/>
      <c r="JJU51" s="85"/>
      <c r="JJV51" s="85"/>
      <c r="JJW51" s="85"/>
      <c r="JJX51" s="85"/>
      <c r="JJY51" s="85"/>
      <c r="JJZ51" s="85"/>
      <c r="JKA51" s="85"/>
      <c r="JKB51" s="85"/>
      <c r="JKC51" s="85"/>
      <c r="JKD51" s="85"/>
      <c r="JKE51" s="85"/>
      <c r="JKF51" s="85"/>
      <c r="JKG51" s="85"/>
      <c r="JKH51" s="85"/>
      <c r="JKI51" s="85"/>
      <c r="JKJ51" s="85"/>
      <c r="JKK51" s="85"/>
      <c r="JKL51" s="85"/>
      <c r="JKM51" s="85"/>
      <c r="JKN51" s="85"/>
      <c r="JKO51" s="85"/>
      <c r="JKP51" s="85"/>
      <c r="JKQ51" s="85"/>
      <c r="JKR51" s="85"/>
      <c r="JKS51" s="85"/>
      <c r="JKT51" s="85"/>
      <c r="JKU51" s="85"/>
      <c r="JKV51" s="85"/>
      <c r="JKW51" s="85"/>
      <c r="JKX51" s="85"/>
      <c r="JKY51" s="85"/>
      <c r="JKZ51" s="85"/>
      <c r="JLA51" s="85"/>
      <c r="JLB51" s="85"/>
      <c r="JLC51" s="85"/>
      <c r="JLD51" s="85"/>
      <c r="JLE51" s="85"/>
      <c r="JLF51" s="85"/>
      <c r="JLG51" s="85"/>
      <c r="JLH51" s="85"/>
      <c r="JLI51" s="85"/>
      <c r="JLJ51" s="85"/>
      <c r="JLK51" s="85"/>
      <c r="JLL51" s="85"/>
      <c r="JLM51" s="85"/>
      <c r="JLN51" s="85"/>
      <c r="JLO51" s="85"/>
      <c r="JLP51" s="85"/>
      <c r="JLQ51" s="85"/>
      <c r="JLR51" s="85"/>
      <c r="JLS51" s="85"/>
      <c r="JLT51" s="85"/>
      <c r="JLU51" s="85"/>
      <c r="JLV51" s="85"/>
      <c r="JLW51" s="85"/>
      <c r="JLX51" s="85"/>
      <c r="JLY51" s="85"/>
      <c r="JLZ51" s="85"/>
      <c r="JMA51" s="85"/>
      <c r="JMB51" s="85"/>
      <c r="JMC51" s="85"/>
      <c r="JMD51" s="85"/>
      <c r="JME51" s="85"/>
      <c r="JMF51" s="85"/>
      <c r="JMG51" s="85"/>
      <c r="JMH51" s="85"/>
      <c r="JMI51" s="85"/>
      <c r="JMJ51" s="85"/>
      <c r="JMK51" s="85"/>
      <c r="JML51" s="85"/>
      <c r="JMM51" s="85"/>
      <c r="JMN51" s="85"/>
      <c r="JMO51" s="85"/>
      <c r="JMP51" s="85"/>
      <c r="JMQ51" s="85"/>
      <c r="JMR51" s="85"/>
      <c r="JMS51" s="85"/>
      <c r="JMT51" s="85"/>
      <c r="JMU51" s="85"/>
      <c r="JMV51" s="85"/>
      <c r="JMW51" s="85"/>
      <c r="JMX51" s="85"/>
      <c r="JMY51" s="85"/>
      <c r="JMZ51" s="85"/>
      <c r="JNA51" s="85"/>
      <c r="JNB51" s="85"/>
      <c r="JNC51" s="85"/>
      <c r="JND51" s="85"/>
      <c r="JNE51" s="85"/>
      <c r="JNF51" s="85"/>
      <c r="JNG51" s="85"/>
      <c r="JNH51" s="85"/>
      <c r="JNI51" s="85"/>
      <c r="JNJ51" s="85"/>
      <c r="JNK51" s="85"/>
      <c r="JNL51" s="85"/>
      <c r="JNM51" s="85"/>
      <c r="JNN51" s="85"/>
      <c r="JNO51" s="85"/>
      <c r="JNP51" s="85"/>
      <c r="JNQ51" s="85"/>
      <c r="JNR51" s="85"/>
      <c r="JNS51" s="85"/>
      <c r="JNT51" s="85"/>
      <c r="JNU51" s="85"/>
      <c r="JNV51" s="85"/>
      <c r="JNW51" s="85"/>
      <c r="JNX51" s="85"/>
      <c r="JNY51" s="85"/>
      <c r="JNZ51" s="85"/>
      <c r="JOA51" s="85"/>
      <c r="JOB51" s="85"/>
      <c r="JOC51" s="85"/>
      <c r="JOD51" s="85"/>
      <c r="JOE51" s="85"/>
      <c r="JOF51" s="85"/>
      <c r="JOG51" s="85"/>
      <c r="JOH51" s="85"/>
      <c r="JOI51" s="85"/>
      <c r="JOJ51" s="85"/>
      <c r="JOK51" s="85"/>
      <c r="JOL51" s="85"/>
      <c r="JOM51" s="85"/>
      <c r="JON51" s="85"/>
      <c r="JOO51" s="85"/>
      <c r="JOP51" s="85"/>
      <c r="JOQ51" s="85"/>
      <c r="JOR51" s="85"/>
      <c r="JOS51" s="85"/>
      <c r="JOT51" s="85"/>
      <c r="JOU51" s="85"/>
      <c r="JOV51" s="85"/>
      <c r="JOW51" s="85"/>
      <c r="JOX51" s="85"/>
      <c r="JOY51" s="85"/>
      <c r="JOZ51" s="85"/>
      <c r="JPA51" s="85"/>
      <c r="JPB51" s="85"/>
      <c r="JPC51" s="85"/>
      <c r="JPD51" s="85"/>
      <c r="JPE51" s="85"/>
      <c r="JPF51" s="85"/>
      <c r="JPG51" s="85"/>
      <c r="JPH51" s="85"/>
      <c r="JPI51" s="85"/>
      <c r="JPJ51" s="85"/>
      <c r="JPK51" s="85"/>
      <c r="JPL51" s="85"/>
      <c r="JPM51" s="85"/>
      <c r="JPN51" s="85"/>
      <c r="JPO51" s="85"/>
      <c r="JPP51" s="85"/>
      <c r="JPQ51" s="85"/>
      <c r="JPR51" s="85"/>
      <c r="JPS51" s="85"/>
      <c r="JPT51" s="85"/>
      <c r="JPU51" s="85"/>
      <c r="JPV51" s="85"/>
      <c r="JPW51" s="85"/>
      <c r="JPX51" s="85"/>
      <c r="JPY51" s="85"/>
      <c r="JPZ51" s="85"/>
      <c r="JQA51" s="85"/>
      <c r="JQB51" s="85"/>
      <c r="JQC51" s="85"/>
      <c r="JQD51" s="85"/>
      <c r="JQE51" s="85"/>
      <c r="JQF51" s="85"/>
      <c r="JQG51" s="85"/>
      <c r="JQH51" s="85"/>
      <c r="JQI51" s="85"/>
      <c r="JQJ51" s="85"/>
      <c r="JQK51" s="85"/>
      <c r="JQL51" s="85"/>
      <c r="JQM51" s="85"/>
      <c r="JQN51" s="85"/>
      <c r="JQO51" s="85"/>
      <c r="JQP51" s="85"/>
      <c r="JQQ51" s="85"/>
      <c r="JQR51" s="85"/>
      <c r="JQS51" s="85"/>
      <c r="JQT51" s="85"/>
      <c r="JQU51" s="85"/>
      <c r="JQV51" s="85"/>
      <c r="JQW51" s="85"/>
      <c r="JQX51" s="85"/>
      <c r="JQY51" s="85"/>
      <c r="JQZ51" s="85"/>
      <c r="JRA51" s="85"/>
      <c r="JRB51" s="85"/>
      <c r="JRC51" s="85"/>
      <c r="JRD51" s="85"/>
      <c r="JRE51" s="85"/>
      <c r="JRF51" s="85"/>
      <c r="JRG51" s="85"/>
      <c r="JRH51" s="85"/>
      <c r="JRI51" s="85"/>
      <c r="JRJ51" s="85"/>
      <c r="JRK51" s="85"/>
      <c r="JRL51" s="85"/>
      <c r="JRM51" s="85"/>
      <c r="JRN51" s="85"/>
      <c r="JRO51" s="85"/>
      <c r="JRP51" s="85"/>
      <c r="JRQ51" s="85"/>
      <c r="JRR51" s="85"/>
      <c r="JRS51" s="85"/>
      <c r="JRT51" s="85"/>
      <c r="JRU51" s="85"/>
      <c r="JRV51" s="85"/>
      <c r="JRW51" s="85"/>
      <c r="JRX51" s="85"/>
      <c r="JRY51" s="85"/>
      <c r="JRZ51" s="85"/>
      <c r="JSA51" s="85"/>
      <c r="JSB51" s="85"/>
      <c r="JSC51" s="85"/>
      <c r="JSD51" s="85"/>
      <c r="JSE51" s="85"/>
      <c r="JSF51" s="85"/>
      <c r="JSG51" s="85"/>
      <c r="JSH51" s="85"/>
      <c r="JSI51" s="85"/>
      <c r="JSJ51" s="85"/>
      <c r="JSK51" s="85"/>
      <c r="JSL51" s="85"/>
      <c r="JSM51" s="85"/>
      <c r="JSN51" s="85"/>
      <c r="JSO51" s="85"/>
      <c r="JSP51" s="85"/>
      <c r="JSQ51" s="85"/>
      <c r="JSR51" s="85"/>
      <c r="JSS51" s="85"/>
      <c r="JST51" s="85"/>
      <c r="JSU51" s="85"/>
      <c r="JSV51" s="85"/>
      <c r="JSW51" s="85"/>
      <c r="JSX51" s="85"/>
      <c r="JSY51" s="85"/>
      <c r="JSZ51" s="85"/>
      <c r="JTA51" s="85"/>
      <c r="JTB51" s="85"/>
      <c r="JTC51" s="85"/>
      <c r="JTD51" s="85"/>
      <c r="JTE51" s="85"/>
      <c r="JTF51" s="85"/>
      <c r="JTG51" s="85"/>
      <c r="JTH51" s="85"/>
      <c r="JTI51" s="85"/>
      <c r="JTJ51" s="85"/>
      <c r="JTK51" s="85"/>
      <c r="JTL51" s="85"/>
      <c r="JTM51" s="85"/>
      <c r="JTN51" s="85"/>
      <c r="JTO51" s="85"/>
      <c r="JTP51" s="85"/>
      <c r="JTQ51" s="85"/>
      <c r="JTR51" s="85"/>
      <c r="JTS51" s="85"/>
      <c r="JTT51" s="85"/>
      <c r="JTU51" s="85"/>
      <c r="JTV51" s="85"/>
      <c r="JTW51" s="85"/>
      <c r="JTX51" s="85"/>
      <c r="JTY51" s="85"/>
      <c r="JTZ51" s="85"/>
      <c r="JUA51" s="85"/>
      <c r="JUB51" s="85"/>
      <c r="JUC51" s="85"/>
      <c r="JUD51" s="85"/>
      <c r="JUE51" s="85"/>
      <c r="JUF51" s="85"/>
      <c r="JUG51" s="85"/>
      <c r="JUH51" s="85"/>
      <c r="JUI51" s="85"/>
      <c r="JUJ51" s="85"/>
      <c r="JUK51" s="85"/>
      <c r="JUL51" s="85"/>
      <c r="JUM51" s="85"/>
      <c r="JUN51" s="85"/>
      <c r="JUO51" s="85"/>
      <c r="JUP51" s="85"/>
      <c r="JUQ51" s="85"/>
      <c r="JUR51" s="85"/>
      <c r="JUS51" s="85"/>
      <c r="JUT51" s="85"/>
      <c r="JUU51" s="85"/>
      <c r="JUV51" s="85"/>
      <c r="JUW51" s="85"/>
      <c r="JUX51" s="85"/>
      <c r="JUY51" s="85"/>
      <c r="JUZ51" s="85"/>
      <c r="JVA51" s="85"/>
      <c r="JVB51" s="85"/>
      <c r="JVC51" s="85"/>
      <c r="JVD51" s="85"/>
      <c r="JVE51" s="85"/>
      <c r="JVF51" s="85"/>
      <c r="JVG51" s="85"/>
      <c r="JVH51" s="85"/>
      <c r="JVI51" s="85"/>
      <c r="JVJ51" s="85"/>
      <c r="JVK51" s="85"/>
      <c r="JVL51" s="85"/>
      <c r="JVM51" s="85"/>
      <c r="JVN51" s="85"/>
      <c r="JVO51" s="85"/>
      <c r="JVP51" s="85"/>
      <c r="JVQ51" s="85"/>
      <c r="JVR51" s="85"/>
      <c r="JVS51" s="85"/>
      <c r="JVT51" s="85"/>
      <c r="JVU51" s="85"/>
      <c r="JVV51" s="85"/>
      <c r="JVW51" s="85"/>
      <c r="JVX51" s="85"/>
      <c r="JVY51" s="85"/>
      <c r="JVZ51" s="85"/>
      <c r="JWA51" s="85"/>
      <c r="JWB51" s="85"/>
      <c r="JWC51" s="85"/>
      <c r="JWD51" s="85"/>
      <c r="JWE51" s="85"/>
      <c r="JWF51" s="85"/>
      <c r="JWG51" s="85"/>
      <c r="JWH51" s="85"/>
      <c r="JWI51" s="85"/>
      <c r="JWJ51" s="85"/>
      <c r="JWK51" s="85"/>
      <c r="JWL51" s="85"/>
      <c r="JWM51" s="85"/>
      <c r="JWN51" s="85"/>
      <c r="JWO51" s="85"/>
      <c r="JWP51" s="85"/>
      <c r="JWQ51" s="85"/>
      <c r="JWR51" s="85"/>
      <c r="JWS51" s="85"/>
      <c r="JWT51" s="85"/>
      <c r="JWU51" s="85"/>
      <c r="JWV51" s="85"/>
      <c r="JWW51" s="85"/>
      <c r="JWX51" s="85"/>
      <c r="JWY51" s="85"/>
      <c r="JWZ51" s="85"/>
      <c r="JXA51" s="85"/>
      <c r="JXB51" s="85"/>
      <c r="JXC51" s="85"/>
      <c r="JXD51" s="85"/>
      <c r="JXE51" s="85"/>
      <c r="JXF51" s="85"/>
      <c r="JXG51" s="85"/>
      <c r="JXH51" s="85"/>
      <c r="JXI51" s="85"/>
      <c r="JXJ51" s="85"/>
      <c r="JXK51" s="85"/>
      <c r="JXL51" s="85"/>
      <c r="JXM51" s="85"/>
      <c r="JXN51" s="85"/>
      <c r="JXO51" s="85"/>
      <c r="JXP51" s="85"/>
      <c r="JXQ51" s="85"/>
      <c r="JXR51" s="85"/>
      <c r="JXS51" s="85"/>
      <c r="JXT51" s="85"/>
      <c r="JXU51" s="85"/>
      <c r="JXV51" s="85"/>
      <c r="JXW51" s="85"/>
      <c r="JXX51" s="85"/>
      <c r="JXY51" s="85"/>
      <c r="JXZ51" s="85"/>
      <c r="JYA51" s="85"/>
      <c r="JYB51" s="85"/>
      <c r="JYC51" s="85"/>
      <c r="JYD51" s="85"/>
      <c r="JYE51" s="85"/>
      <c r="JYF51" s="85"/>
      <c r="JYG51" s="85"/>
      <c r="JYH51" s="85"/>
      <c r="JYI51" s="85"/>
      <c r="JYJ51" s="85"/>
      <c r="JYK51" s="85"/>
      <c r="JYL51" s="85"/>
      <c r="JYM51" s="85"/>
      <c r="JYN51" s="85"/>
      <c r="JYO51" s="85"/>
      <c r="JYP51" s="85"/>
      <c r="JYQ51" s="85"/>
      <c r="JYR51" s="85"/>
      <c r="JYS51" s="85"/>
      <c r="JYT51" s="85"/>
      <c r="JYU51" s="85"/>
      <c r="JYV51" s="85"/>
      <c r="JYW51" s="85"/>
      <c r="JYX51" s="85"/>
      <c r="JYY51" s="85"/>
      <c r="JYZ51" s="85"/>
      <c r="JZA51" s="85"/>
      <c r="JZB51" s="85"/>
      <c r="JZC51" s="85"/>
      <c r="JZD51" s="85"/>
      <c r="JZE51" s="85"/>
      <c r="JZF51" s="85"/>
      <c r="JZG51" s="85"/>
      <c r="JZH51" s="85"/>
      <c r="JZI51" s="85"/>
      <c r="JZJ51" s="85"/>
      <c r="JZK51" s="85"/>
      <c r="JZL51" s="85"/>
      <c r="JZM51" s="85"/>
      <c r="JZN51" s="85"/>
      <c r="JZO51" s="85"/>
      <c r="JZP51" s="85"/>
      <c r="JZQ51" s="85"/>
      <c r="JZR51" s="85"/>
      <c r="JZS51" s="85"/>
      <c r="JZT51" s="85"/>
      <c r="JZU51" s="85"/>
      <c r="JZV51" s="85"/>
      <c r="JZW51" s="85"/>
      <c r="JZX51" s="85"/>
      <c r="JZY51" s="85"/>
      <c r="JZZ51" s="85"/>
      <c r="KAA51" s="85"/>
      <c r="KAB51" s="85"/>
      <c r="KAC51" s="85"/>
      <c r="KAD51" s="85"/>
      <c r="KAE51" s="85"/>
      <c r="KAF51" s="85"/>
      <c r="KAG51" s="85"/>
      <c r="KAH51" s="85"/>
      <c r="KAI51" s="85"/>
      <c r="KAJ51" s="85"/>
      <c r="KAK51" s="85"/>
      <c r="KAL51" s="85"/>
      <c r="KAM51" s="85"/>
      <c r="KAN51" s="85"/>
      <c r="KAO51" s="85"/>
      <c r="KAP51" s="85"/>
      <c r="KAQ51" s="85"/>
      <c r="KAR51" s="85"/>
      <c r="KAS51" s="85"/>
      <c r="KAT51" s="85"/>
      <c r="KAU51" s="85"/>
      <c r="KAV51" s="85"/>
      <c r="KAW51" s="85"/>
      <c r="KAX51" s="85"/>
      <c r="KAY51" s="85"/>
      <c r="KAZ51" s="85"/>
      <c r="KBA51" s="85"/>
      <c r="KBB51" s="85"/>
      <c r="KBC51" s="85"/>
      <c r="KBD51" s="85"/>
      <c r="KBE51" s="85"/>
      <c r="KBF51" s="85"/>
      <c r="KBG51" s="85"/>
      <c r="KBH51" s="85"/>
      <c r="KBI51" s="85"/>
      <c r="KBJ51" s="85"/>
      <c r="KBK51" s="85"/>
      <c r="KBL51" s="85"/>
      <c r="KBM51" s="85"/>
      <c r="KBN51" s="85"/>
      <c r="KBO51" s="85"/>
      <c r="KBP51" s="85"/>
      <c r="KBQ51" s="85"/>
      <c r="KBR51" s="85"/>
      <c r="KBS51" s="85"/>
      <c r="KBT51" s="85"/>
      <c r="KBU51" s="85"/>
      <c r="KBV51" s="85"/>
      <c r="KBW51" s="85"/>
      <c r="KBX51" s="85"/>
      <c r="KBY51" s="85"/>
      <c r="KBZ51" s="85"/>
      <c r="KCA51" s="85"/>
      <c r="KCB51" s="85"/>
      <c r="KCC51" s="85"/>
      <c r="KCD51" s="85"/>
      <c r="KCE51" s="85"/>
      <c r="KCF51" s="85"/>
      <c r="KCG51" s="85"/>
      <c r="KCH51" s="85"/>
      <c r="KCI51" s="85"/>
      <c r="KCJ51" s="85"/>
      <c r="KCK51" s="85"/>
      <c r="KCL51" s="85"/>
      <c r="KCM51" s="85"/>
      <c r="KCN51" s="85"/>
      <c r="KCO51" s="85"/>
      <c r="KCP51" s="85"/>
      <c r="KCQ51" s="85"/>
      <c r="KCR51" s="85"/>
      <c r="KCS51" s="85"/>
      <c r="KCT51" s="85"/>
      <c r="KCU51" s="85"/>
      <c r="KCV51" s="85"/>
      <c r="KCW51" s="85"/>
      <c r="KCX51" s="85"/>
      <c r="KCY51" s="85"/>
      <c r="KCZ51" s="85"/>
      <c r="KDA51" s="85"/>
      <c r="KDB51" s="85"/>
      <c r="KDC51" s="85"/>
      <c r="KDD51" s="85"/>
      <c r="KDE51" s="85"/>
      <c r="KDF51" s="85"/>
      <c r="KDG51" s="85"/>
      <c r="KDH51" s="85"/>
      <c r="KDI51" s="85"/>
      <c r="KDJ51" s="85"/>
      <c r="KDK51" s="85"/>
      <c r="KDL51" s="85"/>
      <c r="KDM51" s="85"/>
      <c r="KDN51" s="85"/>
      <c r="KDO51" s="85"/>
      <c r="KDP51" s="85"/>
      <c r="KDQ51" s="85"/>
      <c r="KDR51" s="85"/>
      <c r="KDS51" s="85"/>
      <c r="KDT51" s="85"/>
      <c r="KDU51" s="85"/>
      <c r="KDV51" s="85"/>
      <c r="KDW51" s="85"/>
      <c r="KDX51" s="85"/>
      <c r="KDY51" s="85"/>
      <c r="KDZ51" s="85"/>
      <c r="KEA51" s="85"/>
      <c r="KEB51" s="85"/>
      <c r="KEC51" s="85"/>
      <c r="KED51" s="85"/>
      <c r="KEE51" s="85"/>
      <c r="KEF51" s="85"/>
      <c r="KEG51" s="85"/>
      <c r="KEH51" s="85"/>
      <c r="KEI51" s="85"/>
      <c r="KEJ51" s="85"/>
      <c r="KEK51" s="85"/>
      <c r="KEL51" s="85"/>
      <c r="KEM51" s="85"/>
      <c r="KEN51" s="85"/>
      <c r="KEO51" s="85"/>
      <c r="KEP51" s="85"/>
      <c r="KEQ51" s="85"/>
      <c r="KER51" s="85"/>
      <c r="KES51" s="85"/>
      <c r="KET51" s="85"/>
      <c r="KEU51" s="85"/>
      <c r="KEV51" s="85"/>
      <c r="KEW51" s="85"/>
      <c r="KEX51" s="85"/>
      <c r="KEY51" s="85"/>
      <c r="KEZ51" s="85"/>
      <c r="KFA51" s="85"/>
      <c r="KFB51" s="85"/>
      <c r="KFC51" s="85"/>
      <c r="KFD51" s="85"/>
      <c r="KFE51" s="85"/>
      <c r="KFF51" s="85"/>
      <c r="KFG51" s="85"/>
      <c r="KFH51" s="85"/>
      <c r="KFI51" s="85"/>
      <c r="KFJ51" s="85"/>
      <c r="KFK51" s="85"/>
      <c r="KFL51" s="85"/>
      <c r="KFM51" s="85"/>
      <c r="KFN51" s="85"/>
      <c r="KFO51" s="85"/>
      <c r="KFP51" s="85"/>
      <c r="KFQ51" s="85"/>
      <c r="KFR51" s="85"/>
      <c r="KFS51" s="85"/>
      <c r="KFT51" s="85"/>
      <c r="KFU51" s="85"/>
      <c r="KFV51" s="85"/>
      <c r="KFW51" s="85"/>
      <c r="KFX51" s="85"/>
      <c r="KFY51" s="85"/>
      <c r="KFZ51" s="85"/>
      <c r="KGA51" s="85"/>
      <c r="KGB51" s="85"/>
      <c r="KGC51" s="85"/>
      <c r="KGD51" s="85"/>
      <c r="KGE51" s="85"/>
      <c r="KGF51" s="85"/>
      <c r="KGG51" s="85"/>
      <c r="KGH51" s="85"/>
      <c r="KGI51" s="85"/>
      <c r="KGJ51" s="85"/>
      <c r="KGK51" s="85"/>
      <c r="KGL51" s="85"/>
      <c r="KGM51" s="85"/>
      <c r="KGN51" s="85"/>
      <c r="KGO51" s="85"/>
      <c r="KGP51" s="85"/>
      <c r="KGQ51" s="85"/>
      <c r="KGR51" s="85"/>
      <c r="KGS51" s="85"/>
      <c r="KGT51" s="85"/>
      <c r="KGU51" s="85"/>
      <c r="KGV51" s="85"/>
      <c r="KGW51" s="85"/>
      <c r="KGX51" s="85"/>
      <c r="KGY51" s="85"/>
      <c r="KGZ51" s="85"/>
      <c r="KHA51" s="85"/>
      <c r="KHB51" s="85"/>
      <c r="KHC51" s="85"/>
      <c r="KHD51" s="85"/>
      <c r="KHE51" s="85"/>
      <c r="KHF51" s="85"/>
      <c r="KHG51" s="85"/>
      <c r="KHH51" s="85"/>
      <c r="KHI51" s="85"/>
      <c r="KHJ51" s="85"/>
      <c r="KHK51" s="85"/>
      <c r="KHL51" s="85"/>
      <c r="KHM51" s="85"/>
      <c r="KHN51" s="85"/>
      <c r="KHO51" s="85"/>
      <c r="KHP51" s="85"/>
      <c r="KHQ51" s="85"/>
      <c r="KHR51" s="85"/>
      <c r="KHS51" s="85"/>
      <c r="KHT51" s="85"/>
      <c r="KHU51" s="85"/>
      <c r="KHV51" s="85"/>
      <c r="KHW51" s="85"/>
      <c r="KHX51" s="85"/>
      <c r="KHY51" s="85"/>
      <c r="KHZ51" s="85"/>
      <c r="KIA51" s="85"/>
      <c r="KIB51" s="85"/>
      <c r="KIC51" s="85"/>
      <c r="KID51" s="85"/>
      <c r="KIE51" s="85"/>
      <c r="KIF51" s="85"/>
      <c r="KIG51" s="85"/>
      <c r="KIH51" s="85"/>
      <c r="KII51" s="85"/>
      <c r="KIJ51" s="85"/>
      <c r="KIK51" s="85"/>
      <c r="KIL51" s="85"/>
      <c r="KIM51" s="85"/>
      <c r="KIN51" s="85"/>
      <c r="KIO51" s="85"/>
      <c r="KIP51" s="85"/>
      <c r="KIQ51" s="85"/>
      <c r="KIR51" s="85"/>
      <c r="KIS51" s="85"/>
      <c r="KIT51" s="85"/>
      <c r="KIU51" s="85"/>
      <c r="KIV51" s="85"/>
      <c r="KIW51" s="85"/>
      <c r="KIX51" s="85"/>
      <c r="KIY51" s="85"/>
      <c r="KIZ51" s="85"/>
      <c r="KJA51" s="85"/>
      <c r="KJB51" s="85"/>
      <c r="KJC51" s="85"/>
      <c r="KJD51" s="85"/>
      <c r="KJE51" s="85"/>
      <c r="KJF51" s="85"/>
      <c r="KJG51" s="85"/>
      <c r="KJH51" s="85"/>
      <c r="KJI51" s="85"/>
      <c r="KJJ51" s="85"/>
      <c r="KJK51" s="85"/>
      <c r="KJL51" s="85"/>
      <c r="KJM51" s="85"/>
      <c r="KJN51" s="85"/>
      <c r="KJO51" s="85"/>
      <c r="KJP51" s="85"/>
      <c r="KJQ51" s="85"/>
      <c r="KJR51" s="85"/>
      <c r="KJS51" s="85"/>
      <c r="KJT51" s="85"/>
      <c r="KJU51" s="85"/>
      <c r="KJV51" s="85"/>
      <c r="KJW51" s="85"/>
      <c r="KJX51" s="85"/>
      <c r="KJY51" s="85"/>
      <c r="KJZ51" s="85"/>
      <c r="KKA51" s="85"/>
      <c r="KKB51" s="85"/>
      <c r="KKC51" s="85"/>
      <c r="KKD51" s="85"/>
      <c r="KKE51" s="85"/>
      <c r="KKF51" s="85"/>
      <c r="KKG51" s="85"/>
      <c r="KKH51" s="85"/>
      <c r="KKI51" s="85"/>
      <c r="KKJ51" s="85"/>
      <c r="KKK51" s="85"/>
      <c r="KKL51" s="85"/>
      <c r="KKM51" s="85"/>
      <c r="KKN51" s="85"/>
      <c r="KKO51" s="85"/>
      <c r="KKP51" s="85"/>
      <c r="KKQ51" s="85"/>
      <c r="KKR51" s="85"/>
      <c r="KKS51" s="85"/>
      <c r="KKT51" s="85"/>
      <c r="KKU51" s="85"/>
      <c r="KKV51" s="85"/>
      <c r="KKW51" s="85"/>
      <c r="KKX51" s="85"/>
      <c r="KKY51" s="85"/>
      <c r="KKZ51" s="85"/>
      <c r="KLA51" s="85"/>
      <c r="KLB51" s="85"/>
      <c r="KLC51" s="85"/>
      <c r="KLD51" s="85"/>
      <c r="KLE51" s="85"/>
      <c r="KLF51" s="85"/>
      <c r="KLG51" s="85"/>
      <c r="KLH51" s="85"/>
      <c r="KLI51" s="85"/>
      <c r="KLJ51" s="85"/>
      <c r="KLK51" s="85"/>
      <c r="KLL51" s="85"/>
      <c r="KLM51" s="85"/>
      <c r="KLN51" s="85"/>
      <c r="KLO51" s="85"/>
      <c r="KLP51" s="85"/>
      <c r="KLQ51" s="85"/>
      <c r="KLR51" s="85"/>
      <c r="KLS51" s="85"/>
      <c r="KLT51" s="85"/>
      <c r="KLU51" s="85"/>
      <c r="KLV51" s="85"/>
      <c r="KLW51" s="85"/>
      <c r="KLX51" s="85"/>
      <c r="KLY51" s="85"/>
      <c r="KLZ51" s="85"/>
      <c r="KMA51" s="85"/>
      <c r="KMB51" s="85"/>
      <c r="KMC51" s="85"/>
      <c r="KMD51" s="85"/>
      <c r="KME51" s="85"/>
      <c r="KMF51" s="85"/>
      <c r="KMG51" s="85"/>
      <c r="KMH51" s="85"/>
      <c r="KMI51" s="85"/>
      <c r="KMJ51" s="85"/>
      <c r="KMK51" s="85"/>
      <c r="KML51" s="85"/>
      <c r="KMM51" s="85"/>
      <c r="KMN51" s="85"/>
      <c r="KMO51" s="85"/>
      <c r="KMP51" s="85"/>
      <c r="KMQ51" s="85"/>
      <c r="KMR51" s="85"/>
      <c r="KMS51" s="85"/>
      <c r="KMT51" s="85"/>
      <c r="KMU51" s="85"/>
      <c r="KMV51" s="85"/>
      <c r="KMW51" s="85"/>
      <c r="KMX51" s="85"/>
      <c r="KMY51" s="85"/>
      <c r="KMZ51" s="85"/>
      <c r="KNA51" s="85"/>
      <c r="KNB51" s="85"/>
      <c r="KNC51" s="85"/>
      <c r="KND51" s="85"/>
      <c r="KNE51" s="85"/>
      <c r="KNF51" s="85"/>
      <c r="KNG51" s="85"/>
      <c r="KNH51" s="85"/>
      <c r="KNI51" s="85"/>
      <c r="KNJ51" s="85"/>
      <c r="KNK51" s="85"/>
      <c r="KNL51" s="85"/>
      <c r="KNM51" s="85"/>
      <c r="KNN51" s="85"/>
      <c r="KNO51" s="85"/>
      <c r="KNP51" s="85"/>
      <c r="KNQ51" s="85"/>
      <c r="KNR51" s="85"/>
      <c r="KNS51" s="85"/>
      <c r="KNT51" s="85"/>
      <c r="KNU51" s="85"/>
      <c r="KNV51" s="85"/>
      <c r="KNW51" s="85"/>
      <c r="KNX51" s="85"/>
      <c r="KNY51" s="85"/>
      <c r="KNZ51" s="85"/>
      <c r="KOA51" s="85"/>
      <c r="KOB51" s="85"/>
      <c r="KOC51" s="85"/>
      <c r="KOD51" s="85"/>
      <c r="KOE51" s="85"/>
      <c r="KOF51" s="85"/>
      <c r="KOG51" s="85"/>
      <c r="KOH51" s="85"/>
      <c r="KOI51" s="85"/>
      <c r="KOJ51" s="85"/>
      <c r="KOK51" s="85"/>
      <c r="KOL51" s="85"/>
      <c r="KOM51" s="85"/>
      <c r="KON51" s="85"/>
      <c r="KOO51" s="85"/>
      <c r="KOP51" s="85"/>
      <c r="KOQ51" s="85"/>
      <c r="KOR51" s="85"/>
      <c r="KOS51" s="85"/>
      <c r="KOT51" s="85"/>
      <c r="KOU51" s="85"/>
      <c r="KOV51" s="85"/>
      <c r="KOW51" s="85"/>
      <c r="KOX51" s="85"/>
      <c r="KOY51" s="85"/>
      <c r="KOZ51" s="85"/>
      <c r="KPA51" s="85"/>
      <c r="KPB51" s="85"/>
      <c r="KPC51" s="85"/>
      <c r="KPD51" s="85"/>
      <c r="KPE51" s="85"/>
      <c r="KPF51" s="85"/>
      <c r="KPG51" s="85"/>
      <c r="KPH51" s="85"/>
      <c r="KPI51" s="85"/>
      <c r="KPJ51" s="85"/>
      <c r="KPK51" s="85"/>
      <c r="KPL51" s="85"/>
      <c r="KPM51" s="85"/>
      <c r="KPN51" s="85"/>
      <c r="KPO51" s="85"/>
      <c r="KPP51" s="85"/>
      <c r="KPQ51" s="85"/>
      <c r="KPR51" s="85"/>
      <c r="KPS51" s="85"/>
      <c r="KPT51" s="85"/>
      <c r="KPU51" s="85"/>
      <c r="KPV51" s="85"/>
      <c r="KPW51" s="85"/>
      <c r="KPX51" s="85"/>
      <c r="KPY51" s="85"/>
      <c r="KPZ51" s="85"/>
      <c r="KQA51" s="85"/>
      <c r="KQB51" s="85"/>
      <c r="KQC51" s="85"/>
      <c r="KQD51" s="85"/>
      <c r="KQE51" s="85"/>
      <c r="KQF51" s="85"/>
      <c r="KQG51" s="85"/>
      <c r="KQH51" s="85"/>
      <c r="KQI51" s="85"/>
      <c r="KQJ51" s="85"/>
      <c r="KQK51" s="85"/>
      <c r="KQL51" s="85"/>
      <c r="KQM51" s="85"/>
      <c r="KQN51" s="85"/>
      <c r="KQO51" s="85"/>
      <c r="KQP51" s="85"/>
      <c r="KQQ51" s="85"/>
      <c r="KQR51" s="85"/>
      <c r="KQS51" s="85"/>
      <c r="KQT51" s="85"/>
      <c r="KQU51" s="85"/>
      <c r="KQV51" s="85"/>
      <c r="KQW51" s="85"/>
      <c r="KQX51" s="85"/>
      <c r="KQY51" s="85"/>
      <c r="KQZ51" s="85"/>
      <c r="KRA51" s="85"/>
      <c r="KRB51" s="85"/>
      <c r="KRC51" s="85"/>
      <c r="KRD51" s="85"/>
      <c r="KRE51" s="85"/>
      <c r="KRF51" s="85"/>
      <c r="KRG51" s="85"/>
      <c r="KRH51" s="85"/>
      <c r="KRI51" s="85"/>
      <c r="KRJ51" s="85"/>
      <c r="KRK51" s="85"/>
      <c r="KRL51" s="85"/>
      <c r="KRM51" s="85"/>
      <c r="KRN51" s="85"/>
      <c r="KRO51" s="85"/>
      <c r="KRP51" s="85"/>
      <c r="KRQ51" s="85"/>
      <c r="KRR51" s="85"/>
      <c r="KRS51" s="85"/>
      <c r="KRT51" s="85"/>
      <c r="KRU51" s="85"/>
      <c r="KRV51" s="85"/>
      <c r="KRW51" s="85"/>
      <c r="KRX51" s="85"/>
      <c r="KRY51" s="85"/>
      <c r="KRZ51" s="85"/>
      <c r="KSA51" s="85"/>
      <c r="KSB51" s="85"/>
      <c r="KSC51" s="85"/>
      <c r="KSD51" s="85"/>
      <c r="KSE51" s="85"/>
      <c r="KSF51" s="85"/>
      <c r="KSG51" s="85"/>
      <c r="KSH51" s="85"/>
      <c r="KSI51" s="85"/>
      <c r="KSJ51" s="85"/>
      <c r="KSK51" s="85"/>
      <c r="KSL51" s="85"/>
      <c r="KSM51" s="85"/>
      <c r="KSN51" s="85"/>
      <c r="KSO51" s="85"/>
      <c r="KSP51" s="85"/>
      <c r="KSQ51" s="85"/>
      <c r="KSR51" s="85"/>
      <c r="KSS51" s="85"/>
      <c r="KST51" s="85"/>
      <c r="KSU51" s="85"/>
      <c r="KSV51" s="85"/>
      <c r="KSW51" s="85"/>
      <c r="KSX51" s="85"/>
      <c r="KSY51" s="85"/>
      <c r="KSZ51" s="85"/>
      <c r="KTA51" s="85"/>
      <c r="KTB51" s="85"/>
      <c r="KTC51" s="85"/>
      <c r="KTD51" s="85"/>
      <c r="KTE51" s="85"/>
      <c r="KTF51" s="85"/>
      <c r="KTG51" s="85"/>
      <c r="KTH51" s="85"/>
      <c r="KTI51" s="85"/>
      <c r="KTJ51" s="85"/>
      <c r="KTK51" s="85"/>
      <c r="KTL51" s="85"/>
      <c r="KTM51" s="85"/>
      <c r="KTN51" s="85"/>
      <c r="KTO51" s="85"/>
      <c r="KTP51" s="85"/>
      <c r="KTQ51" s="85"/>
      <c r="KTR51" s="85"/>
      <c r="KTS51" s="85"/>
      <c r="KTT51" s="85"/>
      <c r="KTU51" s="85"/>
      <c r="KTV51" s="85"/>
      <c r="KTW51" s="85"/>
      <c r="KTX51" s="85"/>
      <c r="KTY51" s="85"/>
      <c r="KTZ51" s="85"/>
      <c r="KUA51" s="85"/>
      <c r="KUB51" s="85"/>
      <c r="KUC51" s="85"/>
      <c r="KUD51" s="85"/>
      <c r="KUE51" s="85"/>
      <c r="KUF51" s="85"/>
      <c r="KUG51" s="85"/>
      <c r="KUH51" s="85"/>
      <c r="KUI51" s="85"/>
      <c r="KUJ51" s="85"/>
      <c r="KUK51" s="85"/>
      <c r="KUL51" s="85"/>
      <c r="KUM51" s="85"/>
      <c r="KUN51" s="85"/>
      <c r="KUO51" s="85"/>
      <c r="KUP51" s="85"/>
      <c r="KUQ51" s="85"/>
      <c r="KUR51" s="85"/>
      <c r="KUS51" s="85"/>
      <c r="KUT51" s="85"/>
      <c r="KUU51" s="85"/>
      <c r="KUV51" s="85"/>
      <c r="KUW51" s="85"/>
      <c r="KUX51" s="85"/>
      <c r="KUY51" s="85"/>
      <c r="KUZ51" s="85"/>
      <c r="KVA51" s="85"/>
      <c r="KVB51" s="85"/>
      <c r="KVC51" s="85"/>
      <c r="KVD51" s="85"/>
      <c r="KVE51" s="85"/>
      <c r="KVF51" s="85"/>
      <c r="KVG51" s="85"/>
      <c r="KVH51" s="85"/>
      <c r="KVI51" s="85"/>
      <c r="KVJ51" s="85"/>
      <c r="KVK51" s="85"/>
      <c r="KVL51" s="85"/>
      <c r="KVM51" s="85"/>
      <c r="KVN51" s="85"/>
      <c r="KVO51" s="85"/>
      <c r="KVP51" s="85"/>
      <c r="KVQ51" s="85"/>
      <c r="KVR51" s="85"/>
      <c r="KVS51" s="85"/>
      <c r="KVT51" s="85"/>
      <c r="KVU51" s="85"/>
      <c r="KVV51" s="85"/>
      <c r="KVW51" s="85"/>
      <c r="KVX51" s="85"/>
      <c r="KVY51" s="85"/>
      <c r="KVZ51" s="85"/>
      <c r="KWA51" s="85"/>
      <c r="KWB51" s="85"/>
      <c r="KWC51" s="85"/>
      <c r="KWD51" s="85"/>
      <c r="KWE51" s="85"/>
      <c r="KWF51" s="85"/>
      <c r="KWG51" s="85"/>
      <c r="KWH51" s="85"/>
      <c r="KWI51" s="85"/>
      <c r="KWJ51" s="85"/>
      <c r="KWK51" s="85"/>
      <c r="KWL51" s="85"/>
      <c r="KWM51" s="85"/>
      <c r="KWN51" s="85"/>
      <c r="KWO51" s="85"/>
      <c r="KWP51" s="85"/>
      <c r="KWQ51" s="85"/>
      <c r="KWR51" s="85"/>
      <c r="KWS51" s="85"/>
      <c r="KWT51" s="85"/>
      <c r="KWU51" s="85"/>
      <c r="KWV51" s="85"/>
      <c r="KWW51" s="85"/>
      <c r="KWX51" s="85"/>
      <c r="KWY51" s="85"/>
      <c r="KWZ51" s="85"/>
      <c r="KXA51" s="85"/>
      <c r="KXB51" s="85"/>
      <c r="KXC51" s="85"/>
      <c r="KXD51" s="85"/>
      <c r="KXE51" s="85"/>
      <c r="KXF51" s="85"/>
      <c r="KXG51" s="85"/>
      <c r="KXH51" s="85"/>
      <c r="KXI51" s="85"/>
      <c r="KXJ51" s="85"/>
      <c r="KXK51" s="85"/>
      <c r="KXL51" s="85"/>
      <c r="KXM51" s="85"/>
      <c r="KXN51" s="85"/>
      <c r="KXO51" s="85"/>
      <c r="KXP51" s="85"/>
      <c r="KXQ51" s="85"/>
      <c r="KXR51" s="85"/>
      <c r="KXS51" s="85"/>
      <c r="KXT51" s="85"/>
      <c r="KXU51" s="85"/>
      <c r="KXV51" s="85"/>
      <c r="KXW51" s="85"/>
      <c r="KXX51" s="85"/>
      <c r="KXY51" s="85"/>
      <c r="KXZ51" s="85"/>
      <c r="KYA51" s="85"/>
      <c r="KYB51" s="85"/>
      <c r="KYC51" s="85"/>
      <c r="KYD51" s="85"/>
      <c r="KYE51" s="85"/>
      <c r="KYF51" s="85"/>
      <c r="KYG51" s="85"/>
      <c r="KYH51" s="85"/>
      <c r="KYI51" s="85"/>
      <c r="KYJ51" s="85"/>
      <c r="KYK51" s="85"/>
      <c r="KYL51" s="85"/>
      <c r="KYM51" s="85"/>
      <c r="KYN51" s="85"/>
      <c r="KYO51" s="85"/>
      <c r="KYP51" s="85"/>
      <c r="KYQ51" s="85"/>
      <c r="KYR51" s="85"/>
      <c r="KYS51" s="85"/>
      <c r="KYT51" s="85"/>
      <c r="KYU51" s="85"/>
      <c r="KYV51" s="85"/>
      <c r="KYW51" s="85"/>
      <c r="KYX51" s="85"/>
      <c r="KYY51" s="85"/>
      <c r="KYZ51" s="85"/>
      <c r="KZA51" s="85"/>
      <c r="KZB51" s="85"/>
      <c r="KZC51" s="85"/>
      <c r="KZD51" s="85"/>
      <c r="KZE51" s="85"/>
      <c r="KZF51" s="85"/>
      <c r="KZG51" s="85"/>
      <c r="KZH51" s="85"/>
      <c r="KZI51" s="85"/>
      <c r="KZJ51" s="85"/>
      <c r="KZK51" s="85"/>
      <c r="KZL51" s="85"/>
      <c r="KZM51" s="85"/>
      <c r="KZN51" s="85"/>
      <c r="KZO51" s="85"/>
      <c r="KZP51" s="85"/>
      <c r="KZQ51" s="85"/>
      <c r="KZR51" s="85"/>
      <c r="KZS51" s="85"/>
      <c r="KZT51" s="85"/>
      <c r="KZU51" s="85"/>
      <c r="KZV51" s="85"/>
      <c r="KZW51" s="85"/>
      <c r="KZX51" s="85"/>
      <c r="KZY51" s="85"/>
      <c r="KZZ51" s="85"/>
      <c r="LAA51" s="85"/>
      <c r="LAB51" s="85"/>
      <c r="LAC51" s="85"/>
      <c r="LAD51" s="85"/>
      <c r="LAE51" s="85"/>
      <c r="LAF51" s="85"/>
      <c r="LAG51" s="85"/>
      <c r="LAH51" s="85"/>
      <c r="LAI51" s="85"/>
      <c r="LAJ51" s="85"/>
      <c r="LAK51" s="85"/>
      <c r="LAL51" s="85"/>
      <c r="LAM51" s="85"/>
      <c r="LAN51" s="85"/>
      <c r="LAO51" s="85"/>
      <c r="LAP51" s="85"/>
      <c r="LAQ51" s="85"/>
      <c r="LAR51" s="85"/>
      <c r="LAS51" s="85"/>
      <c r="LAT51" s="85"/>
      <c r="LAU51" s="85"/>
      <c r="LAV51" s="85"/>
      <c r="LAW51" s="85"/>
      <c r="LAX51" s="85"/>
      <c r="LAY51" s="85"/>
      <c r="LAZ51" s="85"/>
      <c r="LBA51" s="85"/>
      <c r="LBB51" s="85"/>
      <c r="LBC51" s="85"/>
      <c r="LBD51" s="85"/>
      <c r="LBE51" s="85"/>
      <c r="LBF51" s="85"/>
      <c r="LBG51" s="85"/>
      <c r="LBH51" s="85"/>
      <c r="LBI51" s="85"/>
      <c r="LBJ51" s="85"/>
      <c r="LBK51" s="85"/>
      <c r="LBL51" s="85"/>
      <c r="LBM51" s="85"/>
      <c r="LBN51" s="85"/>
      <c r="LBO51" s="85"/>
      <c r="LBP51" s="85"/>
      <c r="LBQ51" s="85"/>
      <c r="LBR51" s="85"/>
      <c r="LBS51" s="85"/>
      <c r="LBT51" s="85"/>
      <c r="LBU51" s="85"/>
      <c r="LBV51" s="85"/>
      <c r="LBW51" s="85"/>
      <c r="LBX51" s="85"/>
      <c r="LBY51" s="85"/>
      <c r="LBZ51" s="85"/>
      <c r="LCA51" s="85"/>
      <c r="LCB51" s="85"/>
      <c r="LCC51" s="85"/>
      <c r="LCD51" s="85"/>
      <c r="LCE51" s="85"/>
      <c r="LCF51" s="85"/>
      <c r="LCG51" s="85"/>
      <c r="LCH51" s="85"/>
      <c r="LCI51" s="85"/>
      <c r="LCJ51" s="85"/>
      <c r="LCK51" s="85"/>
      <c r="LCL51" s="85"/>
      <c r="LCM51" s="85"/>
      <c r="LCN51" s="85"/>
      <c r="LCO51" s="85"/>
      <c r="LCP51" s="85"/>
      <c r="LCQ51" s="85"/>
      <c r="LCR51" s="85"/>
      <c r="LCS51" s="85"/>
      <c r="LCT51" s="85"/>
      <c r="LCU51" s="85"/>
      <c r="LCV51" s="85"/>
      <c r="LCW51" s="85"/>
      <c r="LCX51" s="85"/>
      <c r="LCY51" s="85"/>
      <c r="LCZ51" s="85"/>
      <c r="LDA51" s="85"/>
      <c r="LDB51" s="85"/>
      <c r="LDC51" s="85"/>
      <c r="LDD51" s="85"/>
      <c r="LDE51" s="85"/>
      <c r="LDF51" s="85"/>
      <c r="LDG51" s="85"/>
      <c r="LDH51" s="85"/>
      <c r="LDI51" s="85"/>
      <c r="LDJ51" s="85"/>
      <c r="LDK51" s="85"/>
      <c r="LDL51" s="85"/>
      <c r="LDM51" s="85"/>
      <c r="LDN51" s="85"/>
      <c r="LDO51" s="85"/>
      <c r="LDP51" s="85"/>
      <c r="LDQ51" s="85"/>
      <c r="LDR51" s="85"/>
      <c r="LDS51" s="85"/>
      <c r="LDT51" s="85"/>
      <c r="LDU51" s="85"/>
      <c r="LDV51" s="85"/>
      <c r="LDW51" s="85"/>
      <c r="LDX51" s="85"/>
      <c r="LDY51" s="85"/>
      <c r="LDZ51" s="85"/>
      <c r="LEA51" s="85"/>
      <c r="LEB51" s="85"/>
      <c r="LEC51" s="85"/>
      <c r="LED51" s="85"/>
      <c r="LEE51" s="85"/>
      <c r="LEF51" s="85"/>
      <c r="LEG51" s="85"/>
      <c r="LEH51" s="85"/>
      <c r="LEI51" s="85"/>
      <c r="LEJ51" s="85"/>
      <c r="LEK51" s="85"/>
      <c r="LEL51" s="85"/>
      <c r="LEM51" s="85"/>
      <c r="LEN51" s="85"/>
      <c r="LEO51" s="85"/>
      <c r="LEP51" s="85"/>
      <c r="LEQ51" s="85"/>
      <c r="LER51" s="85"/>
      <c r="LES51" s="85"/>
      <c r="LET51" s="85"/>
      <c r="LEU51" s="85"/>
      <c r="LEV51" s="85"/>
      <c r="LEW51" s="85"/>
      <c r="LEX51" s="85"/>
      <c r="LEY51" s="85"/>
      <c r="LEZ51" s="85"/>
      <c r="LFA51" s="85"/>
      <c r="LFB51" s="85"/>
      <c r="LFC51" s="85"/>
      <c r="LFD51" s="85"/>
      <c r="LFE51" s="85"/>
      <c r="LFF51" s="85"/>
      <c r="LFG51" s="85"/>
      <c r="LFH51" s="85"/>
      <c r="LFI51" s="85"/>
      <c r="LFJ51" s="85"/>
      <c r="LFK51" s="85"/>
      <c r="LFL51" s="85"/>
      <c r="LFM51" s="85"/>
      <c r="LFN51" s="85"/>
      <c r="LFO51" s="85"/>
      <c r="LFP51" s="85"/>
      <c r="LFQ51" s="85"/>
      <c r="LFR51" s="85"/>
      <c r="LFS51" s="85"/>
      <c r="LFT51" s="85"/>
      <c r="LFU51" s="85"/>
      <c r="LFV51" s="85"/>
      <c r="LFW51" s="85"/>
      <c r="LFX51" s="85"/>
      <c r="LFY51" s="85"/>
      <c r="LFZ51" s="85"/>
      <c r="LGA51" s="85"/>
      <c r="LGB51" s="85"/>
      <c r="LGC51" s="85"/>
      <c r="LGD51" s="85"/>
      <c r="LGE51" s="85"/>
      <c r="LGF51" s="85"/>
      <c r="LGG51" s="85"/>
      <c r="LGH51" s="85"/>
      <c r="LGI51" s="85"/>
      <c r="LGJ51" s="85"/>
      <c r="LGK51" s="85"/>
      <c r="LGL51" s="85"/>
      <c r="LGM51" s="85"/>
      <c r="LGN51" s="85"/>
      <c r="LGO51" s="85"/>
      <c r="LGP51" s="85"/>
      <c r="LGQ51" s="85"/>
      <c r="LGR51" s="85"/>
      <c r="LGS51" s="85"/>
      <c r="LGT51" s="85"/>
      <c r="LGU51" s="85"/>
      <c r="LGV51" s="85"/>
      <c r="LGW51" s="85"/>
      <c r="LGX51" s="85"/>
      <c r="LGY51" s="85"/>
      <c r="LGZ51" s="85"/>
      <c r="LHA51" s="85"/>
      <c r="LHB51" s="85"/>
      <c r="LHC51" s="85"/>
      <c r="LHD51" s="85"/>
      <c r="LHE51" s="85"/>
      <c r="LHF51" s="85"/>
      <c r="LHG51" s="85"/>
      <c r="LHH51" s="85"/>
      <c r="LHI51" s="85"/>
      <c r="LHJ51" s="85"/>
      <c r="LHK51" s="85"/>
      <c r="LHL51" s="85"/>
      <c r="LHM51" s="85"/>
      <c r="LHN51" s="85"/>
      <c r="LHO51" s="85"/>
      <c r="LHP51" s="85"/>
      <c r="LHQ51" s="85"/>
      <c r="LHR51" s="85"/>
      <c r="LHS51" s="85"/>
      <c r="LHT51" s="85"/>
      <c r="LHU51" s="85"/>
      <c r="LHV51" s="85"/>
      <c r="LHW51" s="85"/>
      <c r="LHX51" s="85"/>
      <c r="LHY51" s="85"/>
      <c r="LHZ51" s="85"/>
      <c r="LIA51" s="85"/>
      <c r="LIB51" s="85"/>
      <c r="LIC51" s="85"/>
      <c r="LID51" s="85"/>
      <c r="LIE51" s="85"/>
      <c r="LIF51" s="85"/>
      <c r="LIG51" s="85"/>
      <c r="LIH51" s="85"/>
      <c r="LII51" s="85"/>
      <c r="LIJ51" s="85"/>
      <c r="LIK51" s="85"/>
      <c r="LIL51" s="85"/>
      <c r="LIM51" s="85"/>
      <c r="LIN51" s="85"/>
      <c r="LIO51" s="85"/>
      <c r="LIP51" s="85"/>
      <c r="LIQ51" s="85"/>
      <c r="LIR51" s="85"/>
      <c r="LIS51" s="85"/>
      <c r="LIT51" s="85"/>
      <c r="LIU51" s="85"/>
      <c r="LIV51" s="85"/>
      <c r="LIW51" s="85"/>
      <c r="LIX51" s="85"/>
      <c r="LIY51" s="85"/>
      <c r="LIZ51" s="85"/>
      <c r="LJA51" s="85"/>
      <c r="LJB51" s="85"/>
      <c r="LJC51" s="85"/>
      <c r="LJD51" s="85"/>
      <c r="LJE51" s="85"/>
      <c r="LJF51" s="85"/>
      <c r="LJG51" s="85"/>
      <c r="LJH51" s="85"/>
      <c r="LJI51" s="85"/>
      <c r="LJJ51" s="85"/>
      <c r="LJK51" s="85"/>
      <c r="LJL51" s="85"/>
      <c r="LJM51" s="85"/>
      <c r="LJN51" s="85"/>
      <c r="LJO51" s="85"/>
      <c r="LJP51" s="85"/>
      <c r="LJQ51" s="85"/>
      <c r="LJR51" s="85"/>
      <c r="LJS51" s="85"/>
      <c r="LJT51" s="85"/>
      <c r="LJU51" s="85"/>
      <c r="LJV51" s="85"/>
      <c r="LJW51" s="85"/>
      <c r="LJX51" s="85"/>
      <c r="LJY51" s="85"/>
      <c r="LJZ51" s="85"/>
      <c r="LKA51" s="85"/>
      <c r="LKB51" s="85"/>
      <c r="LKC51" s="85"/>
      <c r="LKD51" s="85"/>
      <c r="LKE51" s="85"/>
      <c r="LKF51" s="85"/>
      <c r="LKG51" s="85"/>
      <c r="LKH51" s="85"/>
      <c r="LKI51" s="85"/>
      <c r="LKJ51" s="85"/>
      <c r="LKK51" s="85"/>
      <c r="LKL51" s="85"/>
      <c r="LKM51" s="85"/>
      <c r="LKN51" s="85"/>
      <c r="LKO51" s="85"/>
      <c r="LKP51" s="85"/>
      <c r="LKQ51" s="85"/>
      <c r="LKR51" s="85"/>
      <c r="LKS51" s="85"/>
      <c r="LKT51" s="85"/>
      <c r="LKU51" s="85"/>
      <c r="LKV51" s="85"/>
      <c r="LKW51" s="85"/>
      <c r="LKX51" s="85"/>
      <c r="LKY51" s="85"/>
      <c r="LKZ51" s="85"/>
      <c r="LLA51" s="85"/>
      <c r="LLB51" s="85"/>
      <c r="LLC51" s="85"/>
      <c r="LLD51" s="85"/>
      <c r="LLE51" s="85"/>
      <c r="LLF51" s="85"/>
      <c r="LLG51" s="85"/>
      <c r="LLH51" s="85"/>
      <c r="LLI51" s="85"/>
      <c r="LLJ51" s="85"/>
      <c r="LLK51" s="85"/>
      <c r="LLL51" s="85"/>
      <c r="LLM51" s="85"/>
      <c r="LLN51" s="85"/>
      <c r="LLO51" s="85"/>
      <c r="LLP51" s="85"/>
      <c r="LLQ51" s="85"/>
      <c r="LLR51" s="85"/>
      <c r="LLS51" s="85"/>
      <c r="LLT51" s="85"/>
      <c r="LLU51" s="85"/>
      <c r="LLV51" s="85"/>
      <c r="LLW51" s="85"/>
      <c r="LLX51" s="85"/>
      <c r="LLY51" s="85"/>
      <c r="LLZ51" s="85"/>
      <c r="LMA51" s="85"/>
      <c r="LMB51" s="85"/>
      <c r="LMC51" s="85"/>
      <c r="LMD51" s="85"/>
      <c r="LME51" s="85"/>
      <c r="LMF51" s="85"/>
      <c r="LMG51" s="85"/>
      <c r="LMH51" s="85"/>
      <c r="LMI51" s="85"/>
      <c r="LMJ51" s="85"/>
      <c r="LMK51" s="85"/>
      <c r="LML51" s="85"/>
      <c r="LMM51" s="85"/>
      <c r="LMN51" s="85"/>
      <c r="LMO51" s="85"/>
      <c r="LMP51" s="85"/>
      <c r="LMQ51" s="85"/>
      <c r="LMR51" s="85"/>
      <c r="LMS51" s="85"/>
      <c r="LMT51" s="85"/>
      <c r="LMU51" s="85"/>
      <c r="LMV51" s="85"/>
      <c r="LMW51" s="85"/>
      <c r="LMX51" s="85"/>
      <c r="LMY51" s="85"/>
      <c r="LMZ51" s="85"/>
      <c r="LNA51" s="85"/>
      <c r="LNB51" s="85"/>
      <c r="LNC51" s="85"/>
      <c r="LND51" s="85"/>
      <c r="LNE51" s="85"/>
      <c r="LNF51" s="85"/>
      <c r="LNG51" s="85"/>
      <c r="LNH51" s="85"/>
      <c r="LNI51" s="85"/>
      <c r="LNJ51" s="85"/>
      <c r="LNK51" s="85"/>
      <c r="LNL51" s="85"/>
      <c r="LNM51" s="85"/>
      <c r="LNN51" s="85"/>
      <c r="LNO51" s="85"/>
      <c r="LNP51" s="85"/>
      <c r="LNQ51" s="85"/>
      <c r="LNR51" s="85"/>
      <c r="LNS51" s="85"/>
      <c r="LNT51" s="85"/>
      <c r="LNU51" s="85"/>
      <c r="LNV51" s="85"/>
      <c r="LNW51" s="85"/>
      <c r="LNX51" s="85"/>
      <c r="LNY51" s="85"/>
      <c r="LNZ51" s="85"/>
      <c r="LOA51" s="85"/>
      <c r="LOB51" s="85"/>
      <c r="LOC51" s="85"/>
      <c r="LOD51" s="85"/>
      <c r="LOE51" s="85"/>
      <c r="LOF51" s="85"/>
      <c r="LOG51" s="85"/>
      <c r="LOH51" s="85"/>
      <c r="LOI51" s="85"/>
      <c r="LOJ51" s="85"/>
      <c r="LOK51" s="85"/>
      <c r="LOL51" s="85"/>
      <c r="LOM51" s="85"/>
      <c r="LON51" s="85"/>
      <c r="LOO51" s="85"/>
      <c r="LOP51" s="85"/>
      <c r="LOQ51" s="85"/>
      <c r="LOR51" s="85"/>
      <c r="LOS51" s="85"/>
      <c r="LOT51" s="85"/>
      <c r="LOU51" s="85"/>
      <c r="LOV51" s="85"/>
      <c r="LOW51" s="85"/>
      <c r="LOX51" s="85"/>
      <c r="LOY51" s="85"/>
      <c r="LOZ51" s="85"/>
      <c r="LPA51" s="85"/>
      <c r="LPB51" s="85"/>
      <c r="LPC51" s="85"/>
      <c r="LPD51" s="85"/>
      <c r="LPE51" s="85"/>
      <c r="LPF51" s="85"/>
      <c r="LPG51" s="85"/>
      <c r="LPH51" s="85"/>
      <c r="LPI51" s="85"/>
      <c r="LPJ51" s="85"/>
      <c r="LPK51" s="85"/>
      <c r="LPL51" s="85"/>
      <c r="LPM51" s="85"/>
      <c r="LPN51" s="85"/>
      <c r="LPO51" s="85"/>
      <c r="LPP51" s="85"/>
      <c r="LPQ51" s="85"/>
      <c r="LPR51" s="85"/>
      <c r="LPS51" s="85"/>
      <c r="LPT51" s="85"/>
      <c r="LPU51" s="85"/>
      <c r="LPV51" s="85"/>
      <c r="LPW51" s="85"/>
      <c r="LPX51" s="85"/>
      <c r="LPY51" s="85"/>
      <c r="LPZ51" s="85"/>
      <c r="LQA51" s="85"/>
      <c r="LQB51" s="85"/>
      <c r="LQC51" s="85"/>
      <c r="LQD51" s="85"/>
      <c r="LQE51" s="85"/>
      <c r="LQF51" s="85"/>
      <c r="LQG51" s="85"/>
      <c r="LQH51" s="85"/>
      <c r="LQI51" s="85"/>
      <c r="LQJ51" s="85"/>
      <c r="LQK51" s="85"/>
      <c r="LQL51" s="85"/>
      <c r="LQM51" s="85"/>
      <c r="LQN51" s="85"/>
      <c r="LQO51" s="85"/>
      <c r="LQP51" s="85"/>
      <c r="LQQ51" s="85"/>
      <c r="LQR51" s="85"/>
      <c r="LQS51" s="85"/>
      <c r="LQT51" s="85"/>
      <c r="LQU51" s="85"/>
      <c r="LQV51" s="85"/>
      <c r="LQW51" s="85"/>
      <c r="LQX51" s="85"/>
      <c r="LQY51" s="85"/>
      <c r="LQZ51" s="85"/>
      <c r="LRA51" s="85"/>
      <c r="LRB51" s="85"/>
      <c r="LRC51" s="85"/>
      <c r="LRD51" s="85"/>
      <c r="LRE51" s="85"/>
      <c r="LRF51" s="85"/>
      <c r="LRG51" s="85"/>
      <c r="LRH51" s="85"/>
      <c r="LRI51" s="85"/>
      <c r="LRJ51" s="85"/>
      <c r="LRK51" s="85"/>
      <c r="LRL51" s="85"/>
      <c r="LRM51" s="85"/>
      <c r="LRN51" s="85"/>
      <c r="LRO51" s="85"/>
      <c r="LRP51" s="85"/>
      <c r="LRQ51" s="85"/>
      <c r="LRR51" s="85"/>
      <c r="LRS51" s="85"/>
      <c r="LRT51" s="85"/>
      <c r="LRU51" s="85"/>
      <c r="LRV51" s="85"/>
      <c r="LRW51" s="85"/>
      <c r="LRX51" s="85"/>
      <c r="LRY51" s="85"/>
      <c r="LRZ51" s="85"/>
      <c r="LSA51" s="85"/>
      <c r="LSB51" s="85"/>
      <c r="LSC51" s="85"/>
      <c r="LSD51" s="85"/>
      <c r="LSE51" s="85"/>
      <c r="LSF51" s="85"/>
      <c r="LSG51" s="85"/>
      <c r="LSH51" s="85"/>
      <c r="LSI51" s="85"/>
      <c r="LSJ51" s="85"/>
      <c r="LSK51" s="85"/>
      <c r="LSL51" s="85"/>
      <c r="LSM51" s="85"/>
      <c r="LSN51" s="85"/>
      <c r="LSO51" s="85"/>
      <c r="LSP51" s="85"/>
      <c r="LSQ51" s="85"/>
      <c r="LSR51" s="85"/>
      <c r="LSS51" s="85"/>
      <c r="LST51" s="85"/>
      <c r="LSU51" s="85"/>
      <c r="LSV51" s="85"/>
      <c r="LSW51" s="85"/>
      <c r="LSX51" s="85"/>
      <c r="LSY51" s="85"/>
      <c r="LSZ51" s="85"/>
      <c r="LTA51" s="85"/>
      <c r="LTB51" s="85"/>
      <c r="LTC51" s="85"/>
      <c r="LTD51" s="85"/>
      <c r="LTE51" s="85"/>
      <c r="LTF51" s="85"/>
      <c r="LTG51" s="85"/>
      <c r="LTH51" s="85"/>
      <c r="LTI51" s="85"/>
      <c r="LTJ51" s="85"/>
      <c r="LTK51" s="85"/>
      <c r="LTL51" s="85"/>
      <c r="LTM51" s="85"/>
      <c r="LTN51" s="85"/>
      <c r="LTO51" s="85"/>
      <c r="LTP51" s="85"/>
      <c r="LTQ51" s="85"/>
      <c r="LTR51" s="85"/>
      <c r="LTS51" s="85"/>
      <c r="LTT51" s="85"/>
      <c r="LTU51" s="85"/>
      <c r="LTV51" s="85"/>
      <c r="LTW51" s="85"/>
      <c r="LTX51" s="85"/>
      <c r="LTY51" s="85"/>
      <c r="LTZ51" s="85"/>
      <c r="LUA51" s="85"/>
      <c r="LUB51" s="85"/>
      <c r="LUC51" s="85"/>
      <c r="LUD51" s="85"/>
      <c r="LUE51" s="85"/>
      <c r="LUF51" s="85"/>
      <c r="LUG51" s="85"/>
      <c r="LUH51" s="85"/>
      <c r="LUI51" s="85"/>
      <c r="LUJ51" s="85"/>
      <c r="LUK51" s="85"/>
      <c r="LUL51" s="85"/>
      <c r="LUM51" s="85"/>
      <c r="LUN51" s="85"/>
      <c r="LUO51" s="85"/>
      <c r="LUP51" s="85"/>
      <c r="LUQ51" s="85"/>
      <c r="LUR51" s="85"/>
      <c r="LUS51" s="85"/>
      <c r="LUT51" s="85"/>
      <c r="LUU51" s="85"/>
      <c r="LUV51" s="85"/>
      <c r="LUW51" s="85"/>
      <c r="LUX51" s="85"/>
      <c r="LUY51" s="85"/>
      <c r="LUZ51" s="85"/>
      <c r="LVA51" s="85"/>
      <c r="LVB51" s="85"/>
      <c r="LVC51" s="85"/>
      <c r="LVD51" s="85"/>
      <c r="LVE51" s="85"/>
      <c r="LVF51" s="85"/>
      <c r="LVG51" s="85"/>
      <c r="LVH51" s="85"/>
      <c r="LVI51" s="85"/>
      <c r="LVJ51" s="85"/>
      <c r="LVK51" s="85"/>
      <c r="LVL51" s="85"/>
      <c r="LVM51" s="85"/>
      <c r="LVN51" s="85"/>
      <c r="LVO51" s="85"/>
      <c r="LVP51" s="85"/>
      <c r="LVQ51" s="85"/>
      <c r="LVR51" s="85"/>
      <c r="LVS51" s="85"/>
      <c r="LVT51" s="85"/>
      <c r="LVU51" s="85"/>
      <c r="LVV51" s="85"/>
      <c r="LVW51" s="85"/>
      <c r="LVX51" s="85"/>
      <c r="LVY51" s="85"/>
      <c r="LVZ51" s="85"/>
      <c r="LWA51" s="85"/>
      <c r="LWB51" s="85"/>
      <c r="LWC51" s="85"/>
      <c r="LWD51" s="85"/>
      <c r="LWE51" s="85"/>
      <c r="LWF51" s="85"/>
      <c r="LWG51" s="85"/>
      <c r="LWH51" s="85"/>
      <c r="LWI51" s="85"/>
      <c r="LWJ51" s="85"/>
      <c r="LWK51" s="85"/>
      <c r="LWL51" s="85"/>
      <c r="LWM51" s="85"/>
      <c r="LWN51" s="85"/>
      <c r="LWO51" s="85"/>
      <c r="LWP51" s="85"/>
      <c r="LWQ51" s="85"/>
      <c r="LWR51" s="85"/>
      <c r="LWS51" s="85"/>
      <c r="LWT51" s="85"/>
      <c r="LWU51" s="85"/>
      <c r="LWV51" s="85"/>
      <c r="LWW51" s="85"/>
      <c r="LWX51" s="85"/>
      <c r="LWY51" s="85"/>
      <c r="LWZ51" s="85"/>
      <c r="LXA51" s="85"/>
      <c r="LXB51" s="85"/>
      <c r="LXC51" s="85"/>
      <c r="LXD51" s="85"/>
      <c r="LXE51" s="85"/>
      <c r="LXF51" s="85"/>
      <c r="LXG51" s="85"/>
      <c r="LXH51" s="85"/>
      <c r="LXI51" s="85"/>
      <c r="LXJ51" s="85"/>
      <c r="LXK51" s="85"/>
      <c r="LXL51" s="85"/>
      <c r="LXM51" s="85"/>
      <c r="LXN51" s="85"/>
      <c r="LXO51" s="85"/>
      <c r="LXP51" s="85"/>
      <c r="LXQ51" s="85"/>
      <c r="LXR51" s="85"/>
      <c r="LXS51" s="85"/>
      <c r="LXT51" s="85"/>
      <c r="LXU51" s="85"/>
      <c r="LXV51" s="85"/>
      <c r="LXW51" s="85"/>
      <c r="LXX51" s="85"/>
      <c r="LXY51" s="85"/>
      <c r="LXZ51" s="85"/>
      <c r="LYA51" s="85"/>
      <c r="LYB51" s="85"/>
      <c r="LYC51" s="85"/>
      <c r="LYD51" s="85"/>
      <c r="LYE51" s="85"/>
      <c r="LYF51" s="85"/>
      <c r="LYG51" s="85"/>
      <c r="LYH51" s="85"/>
      <c r="LYI51" s="85"/>
      <c r="LYJ51" s="85"/>
      <c r="LYK51" s="85"/>
      <c r="LYL51" s="85"/>
      <c r="LYM51" s="85"/>
      <c r="LYN51" s="85"/>
      <c r="LYO51" s="85"/>
      <c r="LYP51" s="85"/>
      <c r="LYQ51" s="85"/>
      <c r="LYR51" s="85"/>
      <c r="LYS51" s="85"/>
      <c r="LYT51" s="85"/>
      <c r="LYU51" s="85"/>
      <c r="LYV51" s="85"/>
      <c r="LYW51" s="85"/>
      <c r="LYX51" s="85"/>
      <c r="LYY51" s="85"/>
      <c r="LYZ51" s="85"/>
      <c r="LZA51" s="85"/>
      <c r="LZB51" s="85"/>
      <c r="LZC51" s="85"/>
      <c r="LZD51" s="85"/>
      <c r="LZE51" s="85"/>
      <c r="LZF51" s="85"/>
      <c r="LZG51" s="85"/>
      <c r="LZH51" s="85"/>
      <c r="LZI51" s="85"/>
      <c r="LZJ51" s="85"/>
      <c r="LZK51" s="85"/>
      <c r="LZL51" s="85"/>
      <c r="LZM51" s="85"/>
      <c r="LZN51" s="85"/>
      <c r="LZO51" s="85"/>
      <c r="LZP51" s="85"/>
      <c r="LZQ51" s="85"/>
      <c r="LZR51" s="85"/>
      <c r="LZS51" s="85"/>
      <c r="LZT51" s="85"/>
      <c r="LZU51" s="85"/>
      <c r="LZV51" s="85"/>
      <c r="LZW51" s="85"/>
      <c r="LZX51" s="85"/>
      <c r="LZY51" s="85"/>
      <c r="LZZ51" s="85"/>
      <c r="MAA51" s="85"/>
      <c r="MAB51" s="85"/>
      <c r="MAC51" s="85"/>
      <c r="MAD51" s="85"/>
      <c r="MAE51" s="85"/>
      <c r="MAF51" s="85"/>
      <c r="MAG51" s="85"/>
      <c r="MAH51" s="85"/>
      <c r="MAI51" s="85"/>
      <c r="MAJ51" s="85"/>
      <c r="MAK51" s="85"/>
      <c r="MAL51" s="85"/>
      <c r="MAM51" s="85"/>
      <c r="MAN51" s="85"/>
      <c r="MAO51" s="85"/>
      <c r="MAP51" s="85"/>
      <c r="MAQ51" s="85"/>
      <c r="MAR51" s="85"/>
      <c r="MAS51" s="85"/>
      <c r="MAT51" s="85"/>
      <c r="MAU51" s="85"/>
      <c r="MAV51" s="85"/>
      <c r="MAW51" s="85"/>
      <c r="MAX51" s="85"/>
      <c r="MAY51" s="85"/>
      <c r="MAZ51" s="85"/>
      <c r="MBA51" s="85"/>
      <c r="MBB51" s="85"/>
      <c r="MBC51" s="85"/>
      <c r="MBD51" s="85"/>
      <c r="MBE51" s="85"/>
      <c r="MBF51" s="85"/>
      <c r="MBG51" s="85"/>
      <c r="MBH51" s="85"/>
      <c r="MBI51" s="85"/>
      <c r="MBJ51" s="85"/>
      <c r="MBK51" s="85"/>
      <c r="MBL51" s="85"/>
      <c r="MBM51" s="85"/>
      <c r="MBN51" s="85"/>
      <c r="MBO51" s="85"/>
      <c r="MBP51" s="85"/>
      <c r="MBQ51" s="85"/>
      <c r="MBR51" s="85"/>
      <c r="MBS51" s="85"/>
      <c r="MBT51" s="85"/>
      <c r="MBU51" s="85"/>
      <c r="MBV51" s="85"/>
      <c r="MBW51" s="85"/>
      <c r="MBX51" s="85"/>
      <c r="MBY51" s="85"/>
      <c r="MBZ51" s="85"/>
      <c r="MCA51" s="85"/>
      <c r="MCB51" s="85"/>
      <c r="MCC51" s="85"/>
      <c r="MCD51" s="85"/>
      <c r="MCE51" s="85"/>
      <c r="MCF51" s="85"/>
      <c r="MCG51" s="85"/>
      <c r="MCH51" s="85"/>
      <c r="MCI51" s="85"/>
      <c r="MCJ51" s="85"/>
      <c r="MCK51" s="85"/>
      <c r="MCL51" s="85"/>
      <c r="MCM51" s="85"/>
      <c r="MCN51" s="85"/>
      <c r="MCO51" s="85"/>
      <c r="MCP51" s="85"/>
      <c r="MCQ51" s="85"/>
      <c r="MCR51" s="85"/>
      <c r="MCS51" s="85"/>
      <c r="MCT51" s="85"/>
      <c r="MCU51" s="85"/>
      <c r="MCV51" s="85"/>
      <c r="MCW51" s="85"/>
      <c r="MCX51" s="85"/>
      <c r="MCY51" s="85"/>
      <c r="MCZ51" s="85"/>
      <c r="MDA51" s="85"/>
      <c r="MDB51" s="85"/>
      <c r="MDC51" s="85"/>
      <c r="MDD51" s="85"/>
      <c r="MDE51" s="85"/>
      <c r="MDF51" s="85"/>
      <c r="MDG51" s="85"/>
      <c r="MDH51" s="85"/>
      <c r="MDI51" s="85"/>
      <c r="MDJ51" s="85"/>
      <c r="MDK51" s="85"/>
      <c r="MDL51" s="85"/>
      <c r="MDM51" s="85"/>
      <c r="MDN51" s="85"/>
      <c r="MDO51" s="85"/>
      <c r="MDP51" s="85"/>
      <c r="MDQ51" s="85"/>
      <c r="MDR51" s="85"/>
      <c r="MDS51" s="85"/>
      <c r="MDT51" s="85"/>
      <c r="MDU51" s="85"/>
      <c r="MDV51" s="85"/>
      <c r="MDW51" s="85"/>
      <c r="MDX51" s="85"/>
      <c r="MDY51" s="85"/>
      <c r="MDZ51" s="85"/>
      <c r="MEA51" s="85"/>
      <c r="MEB51" s="85"/>
      <c r="MEC51" s="85"/>
      <c r="MED51" s="85"/>
      <c r="MEE51" s="85"/>
      <c r="MEF51" s="85"/>
      <c r="MEG51" s="85"/>
      <c r="MEH51" s="85"/>
      <c r="MEI51" s="85"/>
      <c r="MEJ51" s="85"/>
      <c r="MEK51" s="85"/>
      <c r="MEL51" s="85"/>
      <c r="MEM51" s="85"/>
      <c r="MEN51" s="85"/>
      <c r="MEO51" s="85"/>
      <c r="MEP51" s="85"/>
      <c r="MEQ51" s="85"/>
      <c r="MER51" s="85"/>
      <c r="MES51" s="85"/>
      <c r="MET51" s="85"/>
      <c r="MEU51" s="85"/>
      <c r="MEV51" s="85"/>
      <c r="MEW51" s="85"/>
      <c r="MEX51" s="85"/>
      <c r="MEY51" s="85"/>
      <c r="MEZ51" s="85"/>
      <c r="MFA51" s="85"/>
      <c r="MFB51" s="85"/>
      <c r="MFC51" s="85"/>
      <c r="MFD51" s="85"/>
      <c r="MFE51" s="85"/>
      <c r="MFF51" s="85"/>
      <c r="MFG51" s="85"/>
      <c r="MFH51" s="85"/>
      <c r="MFI51" s="85"/>
      <c r="MFJ51" s="85"/>
      <c r="MFK51" s="85"/>
      <c r="MFL51" s="85"/>
      <c r="MFM51" s="85"/>
      <c r="MFN51" s="85"/>
      <c r="MFO51" s="85"/>
      <c r="MFP51" s="85"/>
      <c r="MFQ51" s="85"/>
      <c r="MFR51" s="85"/>
      <c r="MFS51" s="85"/>
      <c r="MFT51" s="85"/>
      <c r="MFU51" s="85"/>
      <c r="MFV51" s="85"/>
      <c r="MFW51" s="85"/>
      <c r="MFX51" s="85"/>
      <c r="MFY51" s="85"/>
      <c r="MFZ51" s="85"/>
      <c r="MGA51" s="85"/>
      <c r="MGB51" s="85"/>
      <c r="MGC51" s="85"/>
      <c r="MGD51" s="85"/>
      <c r="MGE51" s="85"/>
      <c r="MGF51" s="85"/>
      <c r="MGG51" s="85"/>
      <c r="MGH51" s="85"/>
      <c r="MGI51" s="85"/>
      <c r="MGJ51" s="85"/>
      <c r="MGK51" s="85"/>
      <c r="MGL51" s="85"/>
      <c r="MGM51" s="85"/>
      <c r="MGN51" s="85"/>
      <c r="MGO51" s="85"/>
      <c r="MGP51" s="85"/>
      <c r="MGQ51" s="85"/>
      <c r="MGR51" s="85"/>
      <c r="MGS51" s="85"/>
      <c r="MGT51" s="85"/>
      <c r="MGU51" s="85"/>
      <c r="MGV51" s="85"/>
      <c r="MGW51" s="85"/>
      <c r="MGX51" s="85"/>
      <c r="MGY51" s="85"/>
      <c r="MGZ51" s="85"/>
      <c r="MHA51" s="85"/>
      <c r="MHB51" s="85"/>
      <c r="MHC51" s="85"/>
      <c r="MHD51" s="85"/>
      <c r="MHE51" s="85"/>
      <c r="MHF51" s="85"/>
      <c r="MHG51" s="85"/>
      <c r="MHH51" s="85"/>
      <c r="MHI51" s="85"/>
      <c r="MHJ51" s="85"/>
      <c r="MHK51" s="85"/>
      <c r="MHL51" s="85"/>
      <c r="MHM51" s="85"/>
      <c r="MHN51" s="85"/>
      <c r="MHO51" s="85"/>
      <c r="MHP51" s="85"/>
      <c r="MHQ51" s="85"/>
      <c r="MHR51" s="85"/>
      <c r="MHS51" s="85"/>
      <c r="MHT51" s="85"/>
      <c r="MHU51" s="85"/>
      <c r="MHV51" s="85"/>
      <c r="MHW51" s="85"/>
      <c r="MHX51" s="85"/>
      <c r="MHY51" s="85"/>
      <c r="MHZ51" s="85"/>
      <c r="MIA51" s="85"/>
      <c r="MIB51" s="85"/>
      <c r="MIC51" s="85"/>
      <c r="MID51" s="85"/>
      <c r="MIE51" s="85"/>
      <c r="MIF51" s="85"/>
      <c r="MIG51" s="85"/>
      <c r="MIH51" s="85"/>
      <c r="MII51" s="85"/>
      <c r="MIJ51" s="85"/>
      <c r="MIK51" s="85"/>
      <c r="MIL51" s="85"/>
      <c r="MIM51" s="85"/>
      <c r="MIN51" s="85"/>
      <c r="MIO51" s="85"/>
      <c r="MIP51" s="85"/>
      <c r="MIQ51" s="85"/>
      <c r="MIR51" s="85"/>
      <c r="MIS51" s="85"/>
      <c r="MIT51" s="85"/>
      <c r="MIU51" s="85"/>
      <c r="MIV51" s="85"/>
      <c r="MIW51" s="85"/>
      <c r="MIX51" s="85"/>
      <c r="MIY51" s="85"/>
      <c r="MIZ51" s="85"/>
      <c r="MJA51" s="85"/>
      <c r="MJB51" s="85"/>
      <c r="MJC51" s="85"/>
      <c r="MJD51" s="85"/>
      <c r="MJE51" s="85"/>
      <c r="MJF51" s="85"/>
      <c r="MJG51" s="85"/>
      <c r="MJH51" s="85"/>
      <c r="MJI51" s="85"/>
      <c r="MJJ51" s="85"/>
      <c r="MJK51" s="85"/>
      <c r="MJL51" s="85"/>
      <c r="MJM51" s="85"/>
      <c r="MJN51" s="85"/>
      <c r="MJO51" s="85"/>
      <c r="MJP51" s="85"/>
      <c r="MJQ51" s="85"/>
      <c r="MJR51" s="85"/>
      <c r="MJS51" s="85"/>
      <c r="MJT51" s="85"/>
      <c r="MJU51" s="85"/>
      <c r="MJV51" s="85"/>
      <c r="MJW51" s="85"/>
      <c r="MJX51" s="85"/>
      <c r="MJY51" s="85"/>
      <c r="MJZ51" s="85"/>
      <c r="MKA51" s="85"/>
      <c r="MKB51" s="85"/>
      <c r="MKC51" s="85"/>
      <c r="MKD51" s="85"/>
      <c r="MKE51" s="85"/>
      <c r="MKF51" s="85"/>
      <c r="MKG51" s="85"/>
      <c r="MKH51" s="85"/>
      <c r="MKI51" s="85"/>
      <c r="MKJ51" s="85"/>
      <c r="MKK51" s="85"/>
      <c r="MKL51" s="85"/>
      <c r="MKM51" s="85"/>
      <c r="MKN51" s="85"/>
      <c r="MKO51" s="85"/>
      <c r="MKP51" s="85"/>
      <c r="MKQ51" s="85"/>
      <c r="MKR51" s="85"/>
      <c r="MKS51" s="85"/>
      <c r="MKT51" s="85"/>
      <c r="MKU51" s="85"/>
      <c r="MKV51" s="85"/>
      <c r="MKW51" s="85"/>
      <c r="MKX51" s="85"/>
      <c r="MKY51" s="85"/>
      <c r="MKZ51" s="85"/>
      <c r="MLA51" s="85"/>
      <c r="MLB51" s="85"/>
      <c r="MLC51" s="85"/>
      <c r="MLD51" s="85"/>
      <c r="MLE51" s="85"/>
      <c r="MLF51" s="85"/>
      <c r="MLG51" s="85"/>
      <c r="MLH51" s="85"/>
      <c r="MLI51" s="85"/>
      <c r="MLJ51" s="85"/>
      <c r="MLK51" s="85"/>
      <c r="MLL51" s="85"/>
      <c r="MLM51" s="85"/>
      <c r="MLN51" s="85"/>
      <c r="MLO51" s="85"/>
      <c r="MLP51" s="85"/>
      <c r="MLQ51" s="85"/>
      <c r="MLR51" s="85"/>
      <c r="MLS51" s="85"/>
      <c r="MLT51" s="85"/>
      <c r="MLU51" s="85"/>
      <c r="MLV51" s="85"/>
      <c r="MLW51" s="85"/>
      <c r="MLX51" s="85"/>
      <c r="MLY51" s="85"/>
      <c r="MLZ51" s="85"/>
      <c r="MMA51" s="85"/>
      <c r="MMB51" s="85"/>
      <c r="MMC51" s="85"/>
      <c r="MMD51" s="85"/>
      <c r="MME51" s="85"/>
      <c r="MMF51" s="85"/>
      <c r="MMG51" s="85"/>
      <c r="MMH51" s="85"/>
      <c r="MMI51" s="85"/>
      <c r="MMJ51" s="85"/>
      <c r="MMK51" s="85"/>
      <c r="MML51" s="85"/>
      <c r="MMM51" s="85"/>
      <c r="MMN51" s="85"/>
      <c r="MMO51" s="85"/>
      <c r="MMP51" s="85"/>
      <c r="MMQ51" s="85"/>
      <c r="MMR51" s="85"/>
      <c r="MMS51" s="85"/>
      <c r="MMT51" s="85"/>
      <c r="MMU51" s="85"/>
      <c r="MMV51" s="85"/>
      <c r="MMW51" s="85"/>
      <c r="MMX51" s="85"/>
      <c r="MMY51" s="85"/>
      <c r="MMZ51" s="85"/>
      <c r="MNA51" s="85"/>
      <c r="MNB51" s="85"/>
      <c r="MNC51" s="85"/>
      <c r="MND51" s="85"/>
      <c r="MNE51" s="85"/>
      <c r="MNF51" s="85"/>
      <c r="MNG51" s="85"/>
      <c r="MNH51" s="85"/>
      <c r="MNI51" s="85"/>
      <c r="MNJ51" s="85"/>
      <c r="MNK51" s="85"/>
      <c r="MNL51" s="85"/>
      <c r="MNM51" s="85"/>
      <c r="MNN51" s="85"/>
      <c r="MNO51" s="85"/>
      <c r="MNP51" s="85"/>
      <c r="MNQ51" s="85"/>
      <c r="MNR51" s="85"/>
      <c r="MNS51" s="85"/>
      <c r="MNT51" s="85"/>
      <c r="MNU51" s="85"/>
      <c r="MNV51" s="85"/>
      <c r="MNW51" s="85"/>
      <c r="MNX51" s="85"/>
      <c r="MNY51" s="85"/>
      <c r="MNZ51" s="85"/>
      <c r="MOA51" s="85"/>
      <c r="MOB51" s="85"/>
      <c r="MOC51" s="85"/>
      <c r="MOD51" s="85"/>
      <c r="MOE51" s="85"/>
      <c r="MOF51" s="85"/>
      <c r="MOG51" s="85"/>
      <c r="MOH51" s="85"/>
      <c r="MOI51" s="85"/>
      <c r="MOJ51" s="85"/>
      <c r="MOK51" s="85"/>
      <c r="MOL51" s="85"/>
      <c r="MOM51" s="85"/>
      <c r="MON51" s="85"/>
      <c r="MOO51" s="85"/>
      <c r="MOP51" s="85"/>
      <c r="MOQ51" s="85"/>
      <c r="MOR51" s="85"/>
      <c r="MOS51" s="85"/>
      <c r="MOT51" s="85"/>
      <c r="MOU51" s="85"/>
      <c r="MOV51" s="85"/>
      <c r="MOW51" s="85"/>
      <c r="MOX51" s="85"/>
      <c r="MOY51" s="85"/>
      <c r="MOZ51" s="85"/>
      <c r="MPA51" s="85"/>
      <c r="MPB51" s="85"/>
      <c r="MPC51" s="85"/>
      <c r="MPD51" s="85"/>
      <c r="MPE51" s="85"/>
      <c r="MPF51" s="85"/>
      <c r="MPG51" s="85"/>
      <c r="MPH51" s="85"/>
      <c r="MPI51" s="85"/>
      <c r="MPJ51" s="85"/>
      <c r="MPK51" s="85"/>
      <c r="MPL51" s="85"/>
      <c r="MPM51" s="85"/>
      <c r="MPN51" s="85"/>
      <c r="MPO51" s="85"/>
      <c r="MPP51" s="85"/>
      <c r="MPQ51" s="85"/>
      <c r="MPR51" s="85"/>
      <c r="MPS51" s="85"/>
      <c r="MPT51" s="85"/>
      <c r="MPU51" s="85"/>
      <c r="MPV51" s="85"/>
      <c r="MPW51" s="85"/>
      <c r="MPX51" s="85"/>
      <c r="MPY51" s="85"/>
      <c r="MPZ51" s="85"/>
      <c r="MQA51" s="85"/>
      <c r="MQB51" s="85"/>
      <c r="MQC51" s="85"/>
      <c r="MQD51" s="85"/>
      <c r="MQE51" s="85"/>
      <c r="MQF51" s="85"/>
      <c r="MQG51" s="85"/>
      <c r="MQH51" s="85"/>
      <c r="MQI51" s="85"/>
      <c r="MQJ51" s="85"/>
      <c r="MQK51" s="85"/>
      <c r="MQL51" s="85"/>
      <c r="MQM51" s="85"/>
      <c r="MQN51" s="85"/>
      <c r="MQO51" s="85"/>
      <c r="MQP51" s="85"/>
      <c r="MQQ51" s="85"/>
      <c r="MQR51" s="85"/>
      <c r="MQS51" s="85"/>
      <c r="MQT51" s="85"/>
      <c r="MQU51" s="85"/>
      <c r="MQV51" s="85"/>
      <c r="MQW51" s="85"/>
      <c r="MQX51" s="85"/>
      <c r="MQY51" s="85"/>
      <c r="MQZ51" s="85"/>
      <c r="MRA51" s="85"/>
      <c r="MRB51" s="85"/>
      <c r="MRC51" s="85"/>
      <c r="MRD51" s="85"/>
      <c r="MRE51" s="85"/>
      <c r="MRF51" s="85"/>
      <c r="MRG51" s="85"/>
      <c r="MRH51" s="85"/>
      <c r="MRI51" s="85"/>
      <c r="MRJ51" s="85"/>
      <c r="MRK51" s="85"/>
      <c r="MRL51" s="85"/>
      <c r="MRM51" s="85"/>
      <c r="MRN51" s="85"/>
      <c r="MRO51" s="85"/>
      <c r="MRP51" s="85"/>
      <c r="MRQ51" s="85"/>
      <c r="MRR51" s="85"/>
      <c r="MRS51" s="85"/>
      <c r="MRT51" s="85"/>
      <c r="MRU51" s="85"/>
      <c r="MRV51" s="85"/>
      <c r="MRW51" s="85"/>
      <c r="MRX51" s="85"/>
      <c r="MRY51" s="85"/>
      <c r="MRZ51" s="85"/>
      <c r="MSA51" s="85"/>
      <c r="MSB51" s="85"/>
      <c r="MSC51" s="85"/>
      <c r="MSD51" s="85"/>
      <c r="MSE51" s="85"/>
      <c r="MSF51" s="85"/>
      <c r="MSG51" s="85"/>
      <c r="MSH51" s="85"/>
      <c r="MSI51" s="85"/>
      <c r="MSJ51" s="85"/>
      <c r="MSK51" s="85"/>
      <c r="MSL51" s="85"/>
      <c r="MSM51" s="85"/>
      <c r="MSN51" s="85"/>
      <c r="MSO51" s="85"/>
      <c r="MSP51" s="85"/>
      <c r="MSQ51" s="85"/>
      <c r="MSR51" s="85"/>
      <c r="MSS51" s="85"/>
      <c r="MST51" s="85"/>
      <c r="MSU51" s="85"/>
      <c r="MSV51" s="85"/>
      <c r="MSW51" s="85"/>
      <c r="MSX51" s="85"/>
      <c r="MSY51" s="85"/>
      <c r="MSZ51" s="85"/>
      <c r="MTA51" s="85"/>
      <c r="MTB51" s="85"/>
      <c r="MTC51" s="85"/>
      <c r="MTD51" s="85"/>
      <c r="MTE51" s="85"/>
      <c r="MTF51" s="85"/>
      <c r="MTG51" s="85"/>
      <c r="MTH51" s="85"/>
      <c r="MTI51" s="85"/>
      <c r="MTJ51" s="85"/>
      <c r="MTK51" s="85"/>
      <c r="MTL51" s="85"/>
      <c r="MTM51" s="85"/>
      <c r="MTN51" s="85"/>
      <c r="MTO51" s="85"/>
      <c r="MTP51" s="85"/>
      <c r="MTQ51" s="85"/>
      <c r="MTR51" s="85"/>
      <c r="MTS51" s="85"/>
      <c r="MTT51" s="85"/>
      <c r="MTU51" s="85"/>
      <c r="MTV51" s="85"/>
      <c r="MTW51" s="85"/>
      <c r="MTX51" s="85"/>
      <c r="MTY51" s="85"/>
      <c r="MTZ51" s="85"/>
      <c r="MUA51" s="85"/>
      <c r="MUB51" s="85"/>
      <c r="MUC51" s="85"/>
      <c r="MUD51" s="85"/>
      <c r="MUE51" s="85"/>
      <c r="MUF51" s="85"/>
      <c r="MUG51" s="85"/>
      <c r="MUH51" s="85"/>
      <c r="MUI51" s="85"/>
      <c r="MUJ51" s="85"/>
      <c r="MUK51" s="85"/>
      <c r="MUL51" s="85"/>
      <c r="MUM51" s="85"/>
      <c r="MUN51" s="85"/>
      <c r="MUO51" s="85"/>
      <c r="MUP51" s="85"/>
      <c r="MUQ51" s="85"/>
      <c r="MUR51" s="85"/>
      <c r="MUS51" s="85"/>
      <c r="MUT51" s="85"/>
      <c r="MUU51" s="85"/>
      <c r="MUV51" s="85"/>
      <c r="MUW51" s="85"/>
      <c r="MUX51" s="85"/>
      <c r="MUY51" s="85"/>
      <c r="MUZ51" s="85"/>
      <c r="MVA51" s="85"/>
      <c r="MVB51" s="85"/>
      <c r="MVC51" s="85"/>
      <c r="MVD51" s="85"/>
      <c r="MVE51" s="85"/>
      <c r="MVF51" s="85"/>
      <c r="MVG51" s="85"/>
      <c r="MVH51" s="85"/>
      <c r="MVI51" s="85"/>
      <c r="MVJ51" s="85"/>
      <c r="MVK51" s="85"/>
      <c r="MVL51" s="85"/>
      <c r="MVM51" s="85"/>
      <c r="MVN51" s="85"/>
      <c r="MVO51" s="85"/>
      <c r="MVP51" s="85"/>
      <c r="MVQ51" s="85"/>
      <c r="MVR51" s="85"/>
      <c r="MVS51" s="85"/>
      <c r="MVT51" s="85"/>
      <c r="MVU51" s="85"/>
      <c r="MVV51" s="85"/>
      <c r="MVW51" s="85"/>
      <c r="MVX51" s="85"/>
      <c r="MVY51" s="85"/>
      <c r="MVZ51" s="85"/>
      <c r="MWA51" s="85"/>
      <c r="MWB51" s="85"/>
      <c r="MWC51" s="85"/>
      <c r="MWD51" s="85"/>
      <c r="MWE51" s="85"/>
      <c r="MWF51" s="85"/>
      <c r="MWG51" s="85"/>
      <c r="MWH51" s="85"/>
      <c r="MWI51" s="85"/>
      <c r="MWJ51" s="85"/>
      <c r="MWK51" s="85"/>
      <c r="MWL51" s="85"/>
      <c r="MWM51" s="85"/>
      <c r="MWN51" s="85"/>
      <c r="MWO51" s="85"/>
      <c r="MWP51" s="85"/>
      <c r="MWQ51" s="85"/>
      <c r="MWR51" s="85"/>
      <c r="MWS51" s="85"/>
      <c r="MWT51" s="85"/>
      <c r="MWU51" s="85"/>
      <c r="MWV51" s="85"/>
      <c r="MWW51" s="85"/>
      <c r="MWX51" s="85"/>
      <c r="MWY51" s="85"/>
      <c r="MWZ51" s="85"/>
      <c r="MXA51" s="85"/>
      <c r="MXB51" s="85"/>
      <c r="MXC51" s="85"/>
      <c r="MXD51" s="85"/>
      <c r="MXE51" s="85"/>
      <c r="MXF51" s="85"/>
      <c r="MXG51" s="85"/>
      <c r="MXH51" s="85"/>
      <c r="MXI51" s="85"/>
      <c r="MXJ51" s="85"/>
      <c r="MXK51" s="85"/>
      <c r="MXL51" s="85"/>
      <c r="MXM51" s="85"/>
      <c r="MXN51" s="85"/>
      <c r="MXO51" s="85"/>
      <c r="MXP51" s="85"/>
      <c r="MXQ51" s="85"/>
      <c r="MXR51" s="85"/>
      <c r="MXS51" s="85"/>
      <c r="MXT51" s="85"/>
      <c r="MXU51" s="85"/>
      <c r="MXV51" s="85"/>
      <c r="MXW51" s="85"/>
      <c r="MXX51" s="85"/>
      <c r="MXY51" s="85"/>
      <c r="MXZ51" s="85"/>
      <c r="MYA51" s="85"/>
      <c r="MYB51" s="85"/>
      <c r="MYC51" s="85"/>
      <c r="MYD51" s="85"/>
      <c r="MYE51" s="85"/>
      <c r="MYF51" s="85"/>
      <c r="MYG51" s="85"/>
      <c r="MYH51" s="85"/>
      <c r="MYI51" s="85"/>
      <c r="MYJ51" s="85"/>
      <c r="MYK51" s="85"/>
      <c r="MYL51" s="85"/>
      <c r="MYM51" s="85"/>
      <c r="MYN51" s="85"/>
      <c r="MYO51" s="85"/>
      <c r="MYP51" s="85"/>
      <c r="MYQ51" s="85"/>
      <c r="MYR51" s="85"/>
      <c r="MYS51" s="85"/>
      <c r="MYT51" s="85"/>
      <c r="MYU51" s="85"/>
      <c r="MYV51" s="85"/>
      <c r="MYW51" s="85"/>
      <c r="MYX51" s="85"/>
      <c r="MYY51" s="85"/>
      <c r="MYZ51" s="85"/>
      <c r="MZA51" s="85"/>
      <c r="MZB51" s="85"/>
      <c r="MZC51" s="85"/>
      <c r="MZD51" s="85"/>
      <c r="MZE51" s="85"/>
      <c r="MZF51" s="85"/>
      <c r="MZG51" s="85"/>
      <c r="MZH51" s="85"/>
      <c r="MZI51" s="85"/>
      <c r="MZJ51" s="85"/>
      <c r="MZK51" s="85"/>
      <c r="MZL51" s="85"/>
      <c r="MZM51" s="85"/>
      <c r="MZN51" s="85"/>
      <c r="MZO51" s="85"/>
      <c r="MZP51" s="85"/>
      <c r="MZQ51" s="85"/>
      <c r="MZR51" s="85"/>
      <c r="MZS51" s="85"/>
      <c r="MZT51" s="85"/>
      <c r="MZU51" s="85"/>
      <c r="MZV51" s="85"/>
      <c r="MZW51" s="85"/>
      <c r="MZX51" s="85"/>
      <c r="MZY51" s="85"/>
      <c r="MZZ51" s="85"/>
      <c r="NAA51" s="85"/>
      <c r="NAB51" s="85"/>
      <c r="NAC51" s="85"/>
      <c r="NAD51" s="85"/>
      <c r="NAE51" s="85"/>
      <c r="NAF51" s="85"/>
      <c r="NAG51" s="85"/>
      <c r="NAH51" s="85"/>
      <c r="NAI51" s="85"/>
      <c r="NAJ51" s="85"/>
      <c r="NAK51" s="85"/>
      <c r="NAL51" s="85"/>
      <c r="NAM51" s="85"/>
      <c r="NAN51" s="85"/>
      <c r="NAO51" s="85"/>
      <c r="NAP51" s="85"/>
      <c r="NAQ51" s="85"/>
      <c r="NAR51" s="85"/>
      <c r="NAS51" s="85"/>
      <c r="NAT51" s="85"/>
      <c r="NAU51" s="85"/>
      <c r="NAV51" s="85"/>
      <c r="NAW51" s="85"/>
      <c r="NAX51" s="85"/>
      <c r="NAY51" s="85"/>
      <c r="NAZ51" s="85"/>
      <c r="NBA51" s="85"/>
      <c r="NBB51" s="85"/>
      <c r="NBC51" s="85"/>
      <c r="NBD51" s="85"/>
      <c r="NBE51" s="85"/>
      <c r="NBF51" s="85"/>
      <c r="NBG51" s="85"/>
      <c r="NBH51" s="85"/>
      <c r="NBI51" s="85"/>
      <c r="NBJ51" s="85"/>
      <c r="NBK51" s="85"/>
      <c r="NBL51" s="85"/>
      <c r="NBM51" s="85"/>
      <c r="NBN51" s="85"/>
      <c r="NBO51" s="85"/>
      <c r="NBP51" s="85"/>
      <c r="NBQ51" s="85"/>
      <c r="NBR51" s="85"/>
      <c r="NBS51" s="85"/>
      <c r="NBT51" s="85"/>
      <c r="NBU51" s="85"/>
      <c r="NBV51" s="85"/>
      <c r="NBW51" s="85"/>
      <c r="NBX51" s="85"/>
      <c r="NBY51" s="85"/>
      <c r="NBZ51" s="85"/>
      <c r="NCA51" s="85"/>
      <c r="NCB51" s="85"/>
      <c r="NCC51" s="85"/>
      <c r="NCD51" s="85"/>
      <c r="NCE51" s="85"/>
      <c r="NCF51" s="85"/>
      <c r="NCG51" s="85"/>
      <c r="NCH51" s="85"/>
      <c r="NCI51" s="85"/>
      <c r="NCJ51" s="85"/>
      <c r="NCK51" s="85"/>
      <c r="NCL51" s="85"/>
      <c r="NCM51" s="85"/>
      <c r="NCN51" s="85"/>
      <c r="NCO51" s="85"/>
      <c r="NCP51" s="85"/>
      <c r="NCQ51" s="85"/>
      <c r="NCR51" s="85"/>
      <c r="NCS51" s="85"/>
      <c r="NCT51" s="85"/>
      <c r="NCU51" s="85"/>
      <c r="NCV51" s="85"/>
      <c r="NCW51" s="85"/>
      <c r="NCX51" s="85"/>
      <c r="NCY51" s="85"/>
      <c r="NCZ51" s="85"/>
      <c r="NDA51" s="85"/>
      <c r="NDB51" s="85"/>
      <c r="NDC51" s="85"/>
      <c r="NDD51" s="85"/>
      <c r="NDE51" s="85"/>
      <c r="NDF51" s="85"/>
      <c r="NDG51" s="85"/>
      <c r="NDH51" s="85"/>
      <c r="NDI51" s="85"/>
      <c r="NDJ51" s="85"/>
      <c r="NDK51" s="85"/>
      <c r="NDL51" s="85"/>
      <c r="NDM51" s="85"/>
      <c r="NDN51" s="85"/>
      <c r="NDO51" s="85"/>
      <c r="NDP51" s="85"/>
      <c r="NDQ51" s="85"/>
      <c r="NDR51" s="85"/>
      <c r="NDS51" s="85"/>
      <c r="NDT51" s="85"/>
      <c r="NDU51" s="85"/>
      <c r="NDV51" s="85"/>
      <c r="NDW51" s="85"/>
      <c r="NDX51" s="85"/>
      <c r="NDY51" s="85"/>
      <c r="NDZ51" s="85"/>
      <c r="NEA51" s="85"/>
      <c r="NEB51" s="85"/>
      <c r="NEC51" s="85"/>
      <c r="NED51" s="85"/>
      <c r="NEE51" s="85"/>
      <c r="NEF51" s="85"/>
      <c r="NEG51" s="85"/>
      <c r="NEH51" s="85"/>
      <c r="NEI51" s="85"/>
      <c r="NEJ51" s="85"/>
      <c r="NEK51" s="85"/>
      <c r="NEL51" s="85"/>
      <c r="NEM51" s="85"/>
      <c r="NEN51" s="85"/>
      <c r="NEO51" s="85"/>
      <c r="NEP51" s="85"/>
      <c r="NEQ51" s="85"/>
      <c r="NER51" s="85"/>
      <c r="NES51" s="85"/>
      <c r="NET51" s="85"/>
      <c r="NEU51" s="85"/>
      <c r="NEV51" s="85"/>
      <c r="NEW51" s="85"/>
      <c r="NEX51" s="85"/>
      <c r="NEY51" s="85"/>
      <c r="NEZ51" s="85"/>
      <c r="NFA51" s="85"/>
      <c r="NFB51" s="85"/>
      <c r="NFC51" s="85"/>
      <c r="NFD51" s="85"/>
      <c r="NFE51" s="85"/>
      <c r="NFF51" s="85"/>
      <c r="NFG51" s="85"/>
      <c r="NFH51" s="85"/>
      <c r="NFI51" s="85"/>
      <c r="NFJ51" s="85"/>
      <c r="NFK51" s="85"/>
      <c r="NFL51" s="85"/>
      <c r="NFM51" s="85"/>
      <c r="NFN51" s="85"/>
      <c r="NFO51" s="85"/>
      <c r="NFP51" s="85"/>
      <c r="NFQ51" s="85"/>
      <c r="NFR51" s="85"/>
      <c r="NFS51" s="85"/>
      <c r="NFT51" s="85"/>
      <c r="NFU51" s="85"/>
      <c r="NFV51" s="85"/>
      <c r="NFW51" s="85"/>
      <c r="NFX51" s="85"/>
      <c r="NFY51" s="85"/>
      <c r="NFZ51" s="85"/>
      <c r="NGA51" s="85"/>
      <c r="NGB51" s="85"/>
      <c r="NGC51" s="85"/>
      <c r="NGD51" s="85"/>
      <c r="NGE51" s="85"/>
      <c r="NGF51" s="85"/>
      <c r="NGG51" s="85"/>
      <c r="NGH51" s="85"/>
      <c r="NGI51" s="85"/>
      <c r="NGJ51" s="85"/>
      <c r="NGK51" s="85"/>
      <c r="NGL51" s="85"/>
      <c r="NGM51" s="85"/>
      <c r="NGN51" s="85"/>
      <c r="NGO51" s="85"/>
      <c r="NGP51" s="85"/>
      <c r="NGQ51" s="85"/>
      <c r="NGR51" s="85"/>
      <c r="NGS51" s="85"/>
      <c r="NGT51" s="85"/>
      <c r="NGU51" s="85"/>
      <c r="NGV51" s="85"/>
      <c r="NGW51" s="85"/>
      <c r="NGX51" s="85"/>
      <c r="NGY51" s="85"/>
      <c r="NGZ51" s="85"/>
      <c r="NHA51" s="85"/>
      <c r="NHB51" s="85"/>
      <c r="NHC51" s="85"/>
      <c r="NHD51" s="85"/>
      <c r="NHE51" s="85"/>
      <c r="NHF51" s="85"/>
      <c r="NHG51" s="85"/>
      <c r="NHH51" s="85"/>
      <c r="NHI51" s="85"/>
      <c r="NHJ51" s="85"/>
      <c r="NHK51" s="85"/>
      <c r="NHL51" s="85"/>
      <c r="NHM51" s="85"/>
      <c r="NHN51" s="85"/>
      <c r="NHO51" s="85"/>
      <c r="NHP51" s="85"/>
      <c r="NHQ51" s="85"/>
      <c r="NHR51" s="85"/>
      <c r="NHS51" s="85"/>
      <c r="NHT51" s="85"/>
      <c r="NHU51" s="85"/>
      <c r="NHV51" s="85"/>
      <c r="NHW51" s="85"/>
      <c r="NHX51" s="85"/>
      <c r="NHY51" s="85"/>
      <c r="NHZ51" s="85"/>
      <c r="NIA51" s="85"/>
      <c r="NIB51" s="85"/>
      <c r="NIC51" s="85"/>
      <c r="NID51" s="85"/>
      <c r="NIE51" s="85"/>
      <c r="NIF51" s="85"/>
      <c r="NIG51" s="85"/>
      <c r="NIH51" s="85"/>
      <c r="NII51" s="85"/>
      <c r="NIJ51" s="85"/>
      <c r="NIK51" s="85"/>
      <c r="NIL51" s="85"/>
      <c r="NIM51" s="85"/>
      <c r="NIN51" s="85"/>
      <c r="NIO51" s="85"/>
      <c r="NIP51" s="85"/>
      <c r="NIQ51" s="85"/>
      <c r="NIR51" s="85"/>
      <c r="NIS51" s="85"/>
      <c r="NIT51" s="85"/>
      <c r="NIU51" s="85"/>
      <c r="NIV51" s="85"/>
      <c r="NIW51" s="85"/>
      <c r="NIX51" s="85"/>
      <c r="NIY51" s="85"/>
      <c r="NIZ51" s="85"/>
      <c r="NJA51" s="85"/>
      <c r="NJB51" s="85"/>
      <c r="NJC51" s="85"/>
      <c r="NJD51" s="85"/>
      <c r="NJE51" s="85"/>
      <c r="NJF51" s="85"/>
      <c r="NJG51" s="85"/>
      <c r="NJH51" s="85"/>
      <c r="NJI51" s="85"/>
      <c r="NJJ51" s="85"/>
      <c r="NJK51" s="85"/>
      <c r="NJL51" s="85"/>
      <c r="NJM51" s="85"/>
      <c r="NJN51" s="85"/>
      <c r="NJO51" s="85"/>
      <c r="NJP51" s="85"/>
      <c r="NJQ51" s="85"/>
      <c r="NJR51" s="85"/>
      <c r="NJS51" s="85"/>
      <c r="NJT51" s="85"/>
      <c r="NJU51" s="85"/>
      <c r="NJV51" s="85"/>
      <c r="NJW51" s="85"/>
      <c r="NJX51" s="85"/>
      <c r="NJY51" s="85"/>
      <c r="NJZ51" s="85"/>
      <c r="NKA51" s="85"/>
      <c r="NKB51" s="85"/>
      <c r="NKC51" s="85"/>
      <c r="NKD51" s="85"/>
      <c r="NKE51" s="85"/>
      <c r="NKF51" s="85"/>
      <c r="NKG51" s="85"/>
      <c r="NKH51" s="85"/>
      <c r="NKI51" s="85"/>
      <c r="NKJ51" s="85"/>
      <c r="NKK51" s="85"/>
      <c r="NKL51" s="85"/>
      <c r="NKM51" s="85"/>
      <c r="NKN51" s="85"/>
      <c r="NKO51" s="85"/>
      <c r="NKP51" s="85"/>
      <c r="NKQ51" s="85"/>
      <c r="NKR51" s="85"/>
      <c r="NKS51" s="85"/>
      <c r="NKT51" s="85"/>
      <c r="NKU51" s="85"/>
      <c r="NKV51" s="85"/>
      <c r="NKW51" s="85"/>
      <c r="NKX51" s="85"/>
      <c r="NKY51" s="85"/>
      <c r="NKZ51" s="85"/>
      <c r="NLA51" s="85"/>
      <c r="NLB51" s="85"/>
      <c r="NLC51" s="85"/>
      <c r="NLD51" s="85"/>
      <c r="NLE51" s="85"/>
      <c r="NLF51" s="85"/>
      <c r="NLG51" s="85"/>
      <c r="NLH51" s="85"/>
      <c r="NLI51" s="85"/>
      <c r="NLJ51" s="85"/>
      <c r="NLK51" s="85"/>
      <c r="NLL51" s="85"/>
      <c r="NLM51" s="85"/>
      <c r="NLN51" s="85"/>
      <c r="NLO51" s="85"/>
      <c r="NLP51" s="85"/>
      <c r="NLQ51" s="85"/>
      <c r="NLR51" s="85"/>
      <c r="NLS51" s="85"/>
      <c r="NLT51" s="85"/>
      <c r="NLU51" s="85"/>
      <c r="NLV51" s="85"/>
      <c r="NLW51" s="85"/>
      <c r="NLX51" s="85"/>
      <c r="NLY51" s="85"/>
      <c r="NLZ51" s="85"/>
      <c r="NMA51" s="85"/>
      <c r="NMB51" s="85"/>
      <c r="NMC51" s="85"/>
      <c r="NMD51" s="85"/>
      <c r="NME51" s="85"/>
      <c r="NMF51" s="85"/>
      <c r="NMG51" s="85"/>
      <c r="NMH51" s="85"/>
      <c r="NMI51" s="85"/>
      <c r="NMJ51" s="85"/>
      <c r="NMK51" s="85"/>
      <c r="NML51" s="85"/>
      <c r="NMM51" s="85"/>
      <c r="NMN51" s="85"/>
      <c r="NMO51" s="85"/>
      <c r="NMP51" s="85"/>
      <c r="NMQ51" s="85"/>
      <c r="NMR51" s="85"/>
      <c r="NMS51" s="85"/>
      <c r="NMT51" s="85"/>
      <c r="NMU51" s="85"/>
      <c r="NMV51" s="85"/>
      <c r="NMW51" s="85"/>
      <c r="NMX51" s="85"/>
      <c r="NMY51" s="85"/>
      <c r="NMZ51" s="85"/>
      <c r="NNA51" s="85"/>
      <c r="NNB51" s="85"/>
      <c r="NNC51" s="85"/>
      <c r="NND51" s="85"/>
      <c r="NNE51" s="85"/>
      <c r="NNF51" s="85"/>
      <c r="NNG51" s="85"/>
      <c r="NNH51" s="85"/>
      <c r="NNI51" s="85"/>
      <c r="NNJ51" s="85"/>
      <c r="NNK51" s="85"/>
      <c r="NNL51" s="85"/>
      <c r="NNM51" s="85"/>
      <c r="NNN51" s="85"/>
      <c r="NNO51" s="85"/>
      <c r="NNP51" s="85"/>
      <c r="NNQ51" s="85"/>
      <c r="NNR51" s="85"/>
      <c r="NNS51" s="85"/>
      <c r="NNT51" s="85"/>
      <c r="NNU51" s="85"/>
      <c r="NNV51" s="85"/>
      <c r="NNW51" s="85"/>
      <c r="NNX51" s="85"/>
      <c r="NNY51" s="85"/>
      <c r="NNZ51" s="85"/>
      <c r="NOA51" s="85"/>
      <c r="NOB51" s="85"/>
      <c r="NOC51" s="85"/>
      <c r="NOD51" s="85"/>
      <c r="NOE51" s="85"/>
      <c r="NOF51" s="85"/>
      <c r="NOG51" s="85"/>
      <c r="NOH51" s="85"/>
      <c r="NOI51" s="85"/>
      <c r="NOJ51" s="85"/>
      <c r="NOK51" s="85"/>
      <c r="NOL51" s="85"/>
      <c r="NOM51" s="85"/>
      <c r="NON51" s="85"/>
      <c r="NOO51" s="85"/>
      <c r="NOP51" s="85"/>
      <c r="NOQ51" s="85"/>
      <c r="NOR51" s="85"/>
      <c r="NOS51" s="85"/>
      <c r="NOT51" s="85"/>
      <c r="NOU51" s="85"/>
      <c r="NOV51" s="85"/>
      <c r="NOW51" s="85"/>
      <c r="NOX51" s="85"/>
      <c r="NOY51" s="85"/>
      <c r="NOZ51" s="85"/>
      <c r="NPA51" s="85"/>
      <c r="NPB51" s="85"/>
      <c r="NPC51" s="85"/>
      <c r="NPD51" s="85"/>
      <c r="NPE51" s="85"/>
      <c r="NPF51" s="85"/>
      <c r="NPG51" s="85"/>
      <c r="NPH51" s="85"/>
      <c r="NPI51" s="85"/>
      <c r="NPJ51" s="85"/>
      <c r="NPK51" s="85"/>
      <c r="NPL51" s="85"/>
      <c r="NPM51" s="85"/>
      <c r="NPN51" s="85"/>
      <c r="NPO51" s="85"/>
      <c r="NPP51" s="85"/>
      <c r="NPQ51" s="85"/>
      <c r="NPR51" s="85"/>
      <c r="NPS51" s="85"/>
      <c r="NPT51" s="85"/>
      <c r="NPU51" s="85"/>
      <c r="NPV51" s="85"/>
      <c r="NPW51" s="85"/>
      <c r="NPX51" s="85"/>
      <c r="NPY51" s="85"/>
      <c r="NPZ51" s="85"/>
      <c r="NQA51" s="85"/>
      <c r="NQB51" s="85"/>
      <c r="NQC51" s="85"/>
      <c r="NQD51" s="85"/>
      <c r="NQE51" s="85"/>
      <c r="NQF51" s="85"/>
      <c r="NQG51" s="85"/>
      <c r="NQH51" s="85"/>
      <c r="NQI51" s="85"/>
      <c r="NQJ51" s="85"/>
      <c r="NQK51" s="85"/>
      <c r="NQL51" s="85"/>
      <c r="NQM51" s="85"/>
      <c r="NQN51" s="85"/>
      <c r="NQO51" s="85"/>
      <c r="NQP51" s="85"/>
      <c r="NQQ51" s="85"/>
      <c r="NQR51" s="85"/>
      <c r="NQS51" s="85"/>
      <c r="NQT51" s="85"/>
      <c r="NQU51" s="85"/>
      <c r="NQV51" s="85"/>
      <c r="NQW51" s="85"/>
      <c r="NQX51" s="85"/>
      <c r="NQY51" s="85"/>
      <c r="NQZ51" s="85"/>
      <c r="NRA51" s="85"/>
      <c r="NRB51" s="85"/>
      <c r="NRC51" s="85"/>
      <c r="NRD51" s="85"/>
      <c r="NRE51" s="85"/>
      <c r="NRF51" s="85"/>
      <c r="NRG51" s="85"/>
      <c r="NRH51" s="85"/>
      <c r="NRI51" s="85"/>
      <c r="NRJ51" s="85"/>
      <c r="NRK51" s="85"/>
      <c r="NRL51" s="85"/>
      <c r="NRM51" s="85"/>
      <c r="NRN51" s="85"/>
      <c r="NRO51" s="85"/>
      <c r="NRP51" s="85"/>
      <c r="NRQ51" s="85"/>
      <c r="NRR51" s="85"/>
      <c r="NRS51" s="85"/>
      <c r="NRT51" s="85"/>
      <c r="NRU51" s="85"/>
      <c r="NRV51" s="85"/>
      <c r="NRW51" s="85"/>
      <c r="NRX51" s="85"/>
      <c r="NRY51" s="85"/>
      <c r="NRZ51" s="85"/>
      <c r="NSA51" s="85"/>
      <c r="NSB51" s="85"/>
      <c r="NSC51" s="85"/>
      <c r="NSD51" s="85"/>
      <c r="NSE51" s="85"/>
      <c r="NSF51" s="85"/>
      <c r="NSG51" s="85"/>
      <c r="NSH51" s="85"/>
      <c r="NSI51" s="85"/>
      <c r="NSJ51" s="85"/>
      <c r="NSK51" s="85"/>
      <c r="NSL51" s="85"/>
      <c r="NSM51" s="85"/>
      <c r="NSN51" s="85"/>
      <c r="NSO51" s="85"/>
      <c r="NSP51" s="85"/>
      <c r="NSQ51" s="85"/>
      <c r="NSR51" s="85"/>
      <c r="NSS51" s="85"/>
      <c r="NST51" s="85"/>
      <c r="NSU51" s="85"/>
      <c r="NSV51" s="85"/>
      <c r="NSW51" s="85"/>
      <c r="NSX51" s="85"/>
      <c r="NSY51" s="85"/>
      <c r="NSZ51" s="85"/>
      <c r="NTA51" s="85"/>
      <c r="NTB51" s="85"/>
      <c r="NTC51" s="85"/>
      <c r="NTD51" s="85"/>
      <c r="NTE51" s="85"/>
      <c r="NTF51" s="85"/>
      <c r="NTG51" s="85"/>
      <c r="NTH51" s="85"/>
      <c r="NTI51" s="85"/>
      <c r="NTJ51" s="85"/>
      <c r="NTK51" s="85"/>
      <c r="NTL51" s="85"/>
      <c r="NTM51" s="85"/>
      <c r="NTN51" s="85"/>
      <c r="NTO51" s="85"/>
      <c r="NTP51" s="85"/>
      <c r="NTQ51" s="85"/>
      <c r="NTR51" s="85"/>
      <c r="NTS51" s="85"/>
      <c r="NTT51" s="85"/>
      <c r="NTU51" s="85"/>
      <c r="NTV51" s="85"/>
      <c r="NTW51" s="85"/>
      <c r="NTX51" s="85"/>
      <c r="NTY51" s="85"/>
      <c r="NTZ51" s="85"/>
      <c r="NUA51" s="85"/>
      <c r="NUB51" s="85"/>
      <c r="NUC51" s="85"/>
      <c r="NUD51" s="85"/>
      <c r="NUE51" s="85"/>
      <c r="NUF51" s="85"/>
      <c r="NUG51" s="85"/>
      <c r="NUH51" s="85"/>
      <c r="NUI51" s="85"/>
      <c r="NUJ51" s="85"/>
      <c r="NUK51" s="85"/>
      <c r="NUL51" s="85"/>
      <c r="NUM51" s="85"/>
      <c r="NUN51" s="85"/>
      <c r="NUO51" s="85"/>
      <c r="NUP51" s="85"/>
      <c r="NUQ51" s="85"/>
      <c r="NUR51" s="85"/>
      <c r="NUS51" s="85"/>
      <c r="NUT51" s="85"/>
      <c r="NUU51" s="85"/>
      <c r="NUV51" s="85"/>
      <c r="NUW51" s="85"/>
      <c r="NUX51" s="85"/>
      <c r="NUY51" s="85"/>
      <c r="NUZ51" s="85"/>
      <c r="NVA51" s="85"/>
      <c r="NVB51" s="85"/>
      <c r="NVC51" s="85"/>
      <c r="NVD51" s="85"/>
      <c r="NVE51" s="85"/>
      <c r="NVF51" s="85"/>
      <c r="NVG51" s="85"/>
      <c r="NVH51" s="85"/>
      <c r="NVI51" s="85"/>
      <c r="NVJ51" s="85"/>
      <c r="NVK51" s="85"/>
      <c r="NVL51" s="85"/>
      <c r="NVM51" s="85"/>
      <c r="NVN51" s="85"/>
      <c r="NVO51" s="85"/>
      <c r="NVP51" s="85"/>
      <c r="NVQ51" s="85"/>
      <c r="NVR51" s="85"/>
      <c r="NVS51" s="85"/>
      <c r="NVT51" s="85"/>
      <c r="NVU51" s="85"/>
      <c r="NVV51" s="85"/>
      <c r="NVW51" s="85"/>
      <c r="NVX51" s="85"/>
      <c r="NVY51" s="85"/>
      <c r="NVZ51" s="85"/>
      <c r="NWA51" s="85"/>
      <c r="NWB51" s="85"/>
      <c r="NWC51" s="85"/>
      <c r="NWD51" s="85"/>
      <c r="NWE51" s="85"/>
      <c r="NWF51" s="85"/>
      <c r="NWG51" s="85"/>
      <c r="NWH51" s="85"/>
      <c r="NWI51" s="85"/>
      <c r="NWJ51" s="85"/>
      <c r="NWK51" s="85"/>
      <c r="NWL51" s="85"/>
      <c r="NWM51" s="85"/>
      <c r="NWN51" s="85"/>
      <c r="NWO51" s="85"/>
      <c r="NWP51" s="85"/>
      <c r="NWQ51" s="85"/>
      <c r="NWR51" s="85"/>
      <c r="NWS51" s="85"/>
      <c r="NWT51" s="85"/>
      <c r="NWU51" s="85"/>
      <c r="NWV51" s="85"/>
      <c r="NWW51" s="85"/>
      <c r="NWX51" s="85"/>
      <c r="NWY51" s="85"/>
      <c r="NWZ51" s="85"/>
      <c r="NXA51" s="85"/>
      <c r="NXB51" s="85"/>
      <c r="NXC51" s="85"/>
      <c r="NXD51" s="85"/>
      <c r="NXE51" s="85"/>
      <c r="NXF51" s="85"/>
      <c r="NXG51" s="85"/>
      <c r="NXH51" s="85"/>
      <c r="NXI51" s="85"/>
      <c r="NXJ51" s="85"/>
      <c r="NXK51" s="85"/>
      <c r="NXL51" s="85"/>
      <c r="NXM51" s="85"/>
      <c r="NXN51" s="85"/>
      <c r="NXO51" s="85"/>
      <c r="NXP51" s="85"/>
      <c r="NXQ51" s="85"/>
      <c r="NXR51" s="85"/>
      <c r="NXS51" s="85"/>
      <c r="NXT51" s="85"/>
      <c r="NXU51" s="85"/>
      <c r="NXV51" s="85"/>
      <c r="NXW51" s="85"/>
      <c r="NXX51" s="85"/>
      <c r="NXY51" s="85"/>
      <c r="NXZ51" s="85"/>
      <c r="NYA51" s="85"/>
      <c r="NYB51" s="85"/>
      <c r="NYC51" s="85"/>
      <c r="NYD51" s="85"/>
      <c r="NYE51" s="85"/>
      <c r="NYF51" s="85"/>
      <c r="NYG51" s="85"/>
      <c r="NYH51" s="85"/>
      <c r="NYI51" s="85"/>
      <c r="NYJ51" s="85"/>
      <c r="NYK51" s="85"/>
      <c r="NYL51" s="85"/>
      <c r="NYM51" s="85"/>
      <c r="NYN51" s="85"/>
      <c r="NYO51" s="85"/>
      <c r="NYP51" s="85"/>
      <c r="NYQ51" s="85"/>
      <c r="NYR51" s="85"/>
      <c r="NYS51" s="85"/>
      <c r="NYT51" s="85"/>
      <c r="NYU51" s="85"/>
      <c r="NYV51" s="85"/>
      <c r="NYW51" s="85"/>
      <c r="NYX51" s="85"/>
      <c r="NYY51" s="85"/>
      <c r="NYZ51" s="85"/>
      <c r="NZA51" s="85"/>
      <c r="NZB51" s="85"/>
      <c r="NZC51" s="85"/>
      <c r="NZD51" s="85"/>
      <c r="NZE51" s="85"/>
      <c r="NZF51" s="85"/>
      <c r="NZG51" s="85"/>
      <c r="NZH51" s="85"/>
      <c r="NZI51" s="85"/>
      <c r="NZJ51" s="85"/>
      <c r="NZK51" s="85"/>
      <c r="NZL51" s="85"/>
      <c r="NZM51" s="85"/>
      <c r="NZN51" s="85"/>
      <c r="NZO51" s="85"/>
      <c r="NZP51" s="85"/>
      <c r="NZQ51" s="85"/>
      <c r="NZR51" s="85"/>
      <c r="NZS51" s="85"/>
      <c r="NZT51" s="85"/>
      <c r="NZU51" s="85"/>
      <c r="NZV51" s="85"/>
      <c r="NZW51" s="85"/>
      <c r="NZX51" s="85"/>
      <c r="NZY51" s="85"/>
      <c r="NZZ51" s="85"/>
      <c r="OAA51" s="85"/>
      <c r="OAB51" s="85"/>
      <c r="OAC51" s="85"/>
      <c r="OAD51" s="85"/>
      <c r="OAE51" s="85"/>
      <c r="OAF51" s="85"/>
      <c r="OAG51" s="85"/>
      <c r="OAH51" s="85"/>
      <c r="OAI51" s="85"/>
      <c r="OAJ51" s="85"/>
      <c r="OAK51" s="85"/>
      <c r="OAL51" s="85"/>
      <c r="OAM51" s="85"/>
      <c r="OAN51" s="85"/>
      <c r="OAO51" s="85"/>
      <c r="OAP51" s="85"/>
      <c r="OAQ51" s="85"/>
      <c r="OAR51" s="85"/>
      <c r="OAS51" s="85"/>
      <c r="OAT51" s="85"/>
      <c r="OAU51" s="85"/>
      <c r="OAV51" s="85"/>
      <c r="OAW51" s="85"/>
      <c r="OAX51" s="85"/>
      <c r="OAY51" s="85"/>
      <c r="OAZ51" s="85"/>
      <c r="OBA51" s="85"/>
      <c r="OBB51" s="85"/>
      <c r="OBC51" s="85"/>
      <c r="OBD51" s="85"/>
      <c r="OBE51" s="85"/>
      <c r="OBF51" s="85"/>
      <c r="OBG51" s="85"/>
      <c r="OBH51" s="85"/>
      <c r="OBI51" s="85"/>
      <c r="OBJ51" s="85"/>
      <c r="OBK51" s="85"/>
      <c r="OBL51" s="85"/>
      <c r="OBM51" s="85"/>
      <c r="OBN51" s="85"/>
      <c r="OBO51" s="85"/>
      <c r="OBP51" s="85"/>
      <c r="OBQ51" s="85"/>
      <c r="OBR51" s="85"/>
      <c r="OBS51" s="85"/>
      <c r="OBT51" s="85"/>
      <c r="OBU51" s="85"/>
      <c r="OBV51" s="85"/>
      <c r="OBW51" s="85"/>
      <c r="OBX51" s="85"/>
      <c r="OBY51" s="85"/>
      <c r="OBZ51" s="85"/>
      <c r="OCA51" s="85"/>
      <c r="OCB51" s="85"/>
      <c r="OCC51" s="85"/>
      <c r="OCD51" s="85"/>
      <c r="OCE51" s="85"/>
      <c r="OCF51" s="85"/>
      <c r="OCG51" s="85"/>
      <c r="OCH51" s="85"/>
      <c r="OCI51" s="85"/>
      <c r="OCJ51" s="85"/>
      <c r="OCK51" s="85"/>
      <c r="OCL51" s="85"/>
      <c r="OCM51" s="85"/>
      <c r="OCN51" s="85"/>
      <c r="OCO51" s="85"/>
      <c r="OCP51" s="85"/>
      <c r="OCQ51" s="85"/>
      <c r="OCR51" s="85"/>
      <c r="OCS51" s="85"/>
      <c r="OCT51" s="85"/>
      <c r="OCU51" s="85"/>
      <c r="OCV51" s="85"/>
      <c r="OCW51" s="85"/>
      <c r="OCX51" s="85"/>
      <c r="OCY51" s="85"/>
      <c r="OCZ51" s="85"/>
      <c r="ODA51" s="85"/>
      <c r="ODB51" s="85"/>
      <c r="ODC51" s="85"/>
      <c r="ODD51" s="85"/>
      <c r="ODE51" s="85"/>
      <c r="ODF51" s="85"/>
      <c r="ODG51" s="85"/>
      <c r="ODH51" s="85"/>
      <c r="ODI51" s="85"/>
      <c r="ODJ51" s="85"/>
      <c r="ODK51" s="85"/>
      <c r="ODL51" s="85"/>
      <c r="ODM51" s="85"/>
      <c r="ODN51" s="85"/>
      <c r="ODO51" s="85"/>
      <c r="ODP51" s="85"/>
      <c r="ODQ51" s="85"/>
      <c r="ODR51" s="85"/>
      <c r="ODS51" s="85"/>
      <c r="ODT51" s="85"/>
      <c r="ODU51" s="85"/>
      <c r="ODV51" s="85"/>
      <c r="ODW51" s="85"/>
      <c r="ODX51" s="85"/>
      <c r="ODY51" s="85"/>
      <c r="ODZ51" s="85"/>
      <c r="OEA51" s="85"/>
      <c r="OEB51" s="85"/>
      <c r="OEC51" s="85"/>
      <c r="OED51" s="85"/>
      <c r="OEE51" s="85"/>
      <c r="OEF51" s="85"/>
      <c r="OEG51" s="85"/>
      <c r="OEH51" s="85"/>
      <c r="OEI51" s="85"/>
      <c r="OEJ51" s="85"/>
      <c r="OEK51" s="85"/>
      <c r="OEL51" s="85"/>
      <c r="OEM51" s="85"/>
      <c r="OEN51" s="85"/>
      <c r="OEO51" s="85"/>
      <c r="OEP51" s="85"/>
      <c r="OEQ51" s="85"/>
      <c r="OER51" s="85"/>
      <c r="OES51" s="85"/>
      <c r="OET51" s="85"/>
      <c r="OEU51" s="85"/>
      <c r="OEV51" s="85"/>
      <c r="OEW51" s="85"/>
      <c r="OEX51" s="85"/>
      <c r="OEY51" s="85"/>
      <c r="OEZ51" s="85"/>
      <c r="OFA51" s="85"/>
      <c r="OFB51" s="85"/>
      <c r="OFC51" s="85"/>
      <c r="OFD51" s="85"/>
      <c r="OFE51" s="85"/>
      <c r="OFF51" s="85"/>
      <c r="OFG51" s="85"/>
      <c r="OFH51" s="85"/>
      <c r="OFI51" s="85"/>
      <c r="OFJ51" s="85"/>
      <c r="OFK51" s="85"/>
      <c r="OFL51" s="85"/>
      <c r="OFM51" s="85"/>
      <c r="OFN51" s="85"/>
      <c r="OFO51" s="85"/>
      <c r="OFP51" s="85"/>
      <c r="OFQ51" s="85"/>
      <c r="OFR51" s="85"/>
      <c r="OFS51" s="85"/>
      <c r="OFT51" s="85"/>
      <c r="OFU51" s="85"/>
      <c r="OFV51" s="85"/>
      <c r="OFW51" s="85"/>
      <c r="OFX51" s="85"/>
      <c r="OFY51" s="85"/>
      <c r="OFZ51" s="85"/>
      <c r="OGA51" s="85"/>
      <c r="OGB51" s="85"/>
      <c r="OGC51" s="85"/>
      <c r="OGD51" s="85"/>
      <c r="OGE51" s="85"/>
      <c r="OGF51" s="85"/>
      <c r="OGG51" s="85"/>
      <c r="OGH51" s="85"/>
      <c r="OGI51" s="85"/>
      <c r="OGJ51" s="85"/>
      <c r="OGK51" s="85"/>
      <c r="OGL51" s="85"/>
      <c r="OGM51" s="85"/>
      <c r="OGN51" s="85"/>
      <c r="OGO51" s="85"/>
      <c r="OGP51" s="85"/>
      <c r="OGQ51" s="85"/>
      <c r="OGR51" s="85"/>
      <c r="OGS51" s="85"/>
      <c r="OGT51" s="85"/>
      <c r="OGU51" s="85"/>
      <c r="OGV51" s="85"/>
      <c r="OGW51" s="85"/>
      <c r="OGX51" s="85"/>
      <c r="OGY51" s="85"/>
      <c r="OGZ51" s="85"/>
      <c r="OHA51" s="85"/>
      <c r="OHB51" s="85"/>
      <c r="OHC51" s="85"/>
      <c r="OHD51" s="85"/>
      <c r="OHE51" s="85"/>
      <c r="OHF51" s="85"/>
      <c r="OHG51" s="85"/>
      <c r="OHH51" s="85"/>
      <c r="OHI51" s="85"/>
      <c r="OHJ51" s="85"/>
      <c r="OHK51" s="85"/>
      <c r="OHL51" s="85"/>
      <c r="OHM51" s="85"/>
      <c r="OHN51" s="85"/>
      <c r="OHO51" s="85"/>
      <c r="OHP51" s="85"/>
      <c r="OHQ51" s="85"/>
      <c r="OHR51" s="85"/>
      <c r="OHS51" s="85"/>
      <c r="OHT51" s="85"/>
      <c r="OHU51" s="85"/>
      <c r="OHV51" s="85"/>
      <c r="OHW51" s="85"/>
      <c r="OHX51" s="85"/>
      <c r="OHY51" s="85"/>
      <c r="OHZ51" s="85"/>
      <c r="OIA51" s="85"/>
      <c r="OIB51" s="85"/>
      <c r="OIC51" s="85"/>
      <c r="OID51" s="85"/>
      <c r="OIE51" s="85"/>
      <c r="OIF51" s="85"/>
      <c r="OIG51" s="85"/>
      <c r="OIH51" s="85"/>
      <c r="OII51" s="85"/>
      <c r="OIJ51" s="85"/>
      <c r="OIK51" s="85"/>
      <c r="OIL51" s="85"/>
      <c r="OIM51" s="85"/>
      <c r="OIN51" s="85"/>
      <c r="OIO51" s="85"/>
      <c r="OIP51" s="85"/>
      <c r="OIQ51" s="85"/>
      <c r="OIR51" s="85"/>
      <c r="OIS51" s="85"/>
      <c r="OIT51" s="85"/>
      <c r="OIU51" s="85"/>
      <c r="OIV51" s="85"/>
      <c r="OIW51" s="85"/>
      <c r="OIX51" s="85"/>
      <c r="OIY51" s="85"/>
      <c r="OIZ51" s="85"/>
      <c r="OJA51" s="85"/>
      <c r="OJB51" s="85"/>
      <c r="OJC51" s="85"/>
      <c r="OJD51" s="85"/>
      <c r="OJE51" s="85"/>
      <c r="OJF51" s="85"/>
      <c r="OJG51" s="85"/>
      <c r="OJH51" s="85"/>
      <c r="OJI51" s="85"/>
      <c r="OJJ51" s="85"/>
      <c r="OJK51" s="85"/>
      <c r="OJL51" s="85"/>
      <c r="OJM51" s="85"/>
      <c r="OJN51" s="85"/>
      <c r="OJO51" s="85"/>
      <c r="OJP51" s="85"/>
      <c r="OJQ51" s="85"/>
      <c r="OJR51" s="85"/>
      <c r="OJS51" s="85"/>
      <c r="OJT51" s="85"/>
      <c r="OJU51" s="85"/>
      <c r="OJV51" s="85"/>
      <c r="OJW51" s="85"/>
      <c r="OJX51" s="85"/>
      <c r="OJY51" s="85"/>
      <c r="OJZ51" s="85"/>
      <c r="OKA51" s="85"/>
      <c r="OKB51" s="85"/>
      <c r="OKC51" s="85"/>
      <c r="OKD51" s="85"/>
      <c r="OKE51" s="85"/>
      <c r="OKF51" s="85"/>
      <c r="OKG51" s="85"/>
      <c r="OKH51" s="85"/>
      <c r="OKI51" s="85"/>
      <c r="OKJ51" s="85"/>
      <c r="OKK51" s="85"/>
      <c r="OKL51" s="85"/>
      <c r="OKM51" s="85"/>
      <c r="OKN51" s="85"/>
      <c r="OKO51" s="85"/>
      <c r="OKP51" s="85"/>
      <c r="OKQ51" s="85"/>
      <c r="OKR51" s="85"/>
      <c r="OKS51" s="85"/>
      <c r="OKT51" s="85"/>
      <c r="OKU51" s="85"/>
      <c r="OKV51" s="85"/>
      <c r="OKW51" s="85"/>
      <c r="OKX51" s="85"/>
      <c r="OKY51" s="85"/>
      <c r="OKZ51" s="85"/>
      <c r="OLA51" s="85"/>
      <c r="OLB51" s="85"/>
      <c r="OLC51" s="85"/>
      <c r="OLD51" s="85"/>
      <c r="OLE51" s="85"/>
      <c r="OLF51" s="85"/>
      <c r="OLG51" s="85"/>
      <c r="OLH51" s="85"/>
      <c r="OLI51" s="85"/>
      <c r="OLJ51" s="85"/>
      <c r="OLK51" s="85"/>
      <c r="OLL51" s="85"/>
      <c r="OLM51" s="85"/>
      <c r="OLN51" s="85"/>
      <c r="OLO51" s="85"/>
      <c r="OLP51" s="85"/>
      <c r="OLQ51" s="85"/>
      <c r="OLR51" s="85"/>
      <c r="OLS51" s="85"/>
      <c r="OLT51" s="85"/>
      <c r="OLU51" s="85"/>
      <c r="OLV51" s="85"/>
      <c r="OLW51" s="85"/>
      <c r="OLX51" s="85"/>
      <c r="OLY51" s="85"/>
      <c r="OLZ51" s="85"/>
      <c r="OMA51" s="85"/>
      <c r="OMB51" s="85"/>
      <c r="OMC51" s="85"/>
      <c r="OMD51" s="85"/>
      <c r="OME51" s="85"/>
      <c r="OMF51" s="85"/>
      <c r="OMG51" s="85"/>
      <c r="OMH51" s="85"/>
      <c r="OMI51" s="85"/>
      <c r="OMJ51" s="85"/>
      <c r="OMK51" s="85"/>
      <c r="OML51" s="85"/>
      <c r="OMM51" s="85"/>
      <c r="OMN51" s="85"/>
      <c r="OMO51" s="85"/>
      <c r="OMP51" s="85"/>
      <c r="OMQ51" s="85"/>
      <c r="OMR51" s="85"/>
      <c r="OMS51" s="85"/>
      <c r="OMT51" s="85"/>
      <c r="OMU51" s="85"/>
      <c r="OMV51" s="85"/>
      <c r="OMW51" s="85"/>
      <c r="OMX51" s="85"/>
      <c r="OMY51" s="85"/>
      <c r="OMZ51" s="85"/>
      <c r="ONA51" s="85"/>
      <c r="ONB51" s="85"/>
      <c r="ONC51" s="85"/>
      <c r="OND51" s="85"/>
      <c r="ONE51" s="85"/>
      <c r="ONF51" s="85"/>
      <c r="ONG51" s="85"/>
      <c r="ONH51" s="85"/>
      <c r="ONI51" s="85"/>
      <c r="ONJ51" s="85"/>
      <c r="ONK51" s="85"/>
      <c r="ONL51" s="85"/>
      <c r="ONM51" s="85"/>
      <c r="ONN51" s="85"/>
      <c r="ONO51" s="85"/>
      <c r="ONP51" s="85"/>
      <c r="ONQ51" s="85"/>
      <c r="ONR51" s="85"/>
      <c r="ONS51" s="85"/>
      <c r="ONT51" s="85"/>
      <c r="ONU51" s="85"/>
      <c r="ONV51" s="85"/>
      <c r="ONW51" s="85"/>
      <c r="ONX51" s="85"/>
      <c r="ONY51" s="85"/>
      <c r="ONZ51" s="85"/>
      <c r="OOA51" s="85"/>
      <c r="OOB51" s="85"/>
      <c r="OOC51" s="85"/>
      <c r="OOD51" s="85"/>
      <c r="OOE51" s="85"/>
      <c r="OOF51" s="85"/>
      <c r="OOG51" s="85"/>
      <c r="OOH51" s="85"/>
      <c r="OOI51" s="85"/>
      <c r="OOJ51" s="85"/>
      <c r="OOK51" s="85"/>
      <c r="OOL51" s="85"/>
      <c r="OOM51" s="85"/>
      <c r="OON51" s="85"/>
      <c r="OOO51" s="85"/>
      <c r="OOP51" s="85"/>
      <c r="OOQ51" s="85"/>
      <c r="OOR51" s="85"/>
      <c r="OOS51" s="85"/>
      <c r="OOT51" s="85"/>
      <c r="OOU51" s="85"/>
      <c r="OOV51" s="85"/>
      <c r="OOW51" s="85"/>
      <c r="OOX51" s="85"/>
      <c r="OOY51" s="85"/>
      <c r="OOZ51" s="85"/>
      <c r="OPA51" s="85"/>
      <c r="OPB51" s="85"/>
      <c r="OPC51" s="85"/>
      <c r="OPD51" s="85"/>
      <c r="OPE51" s="85"/>
      <c r="OPF51" s="85"/>
      <c r="OPG51" s="85"/>
      <c r="OPH51" s="85"/>
      <c r="OPI51" s="85"/>
      <c r="OPJ51" s="85"/>
      <c r="OPK51" s="85"/>
      <c r="OPL51" s="85"/>
      <c r="OPM51" s="85"/>
      <c r="OPN51" s="85"/>
      <c r="OPO51" s="85"/>
      <c r="OPP51" s="85"/>
      <c r="OPQ51" s="85"/>
      <c r="OPR51" s="85"/>
      <c r="OPS51" s="85"/>
      <c r="OPT51" s="85"/>
      <c r="OPU51" s="85"/>
      <c r="OPV51" s="85"/>
      <c r="OPW51" s="85"/>
      <c r="OPX51" s="85"/>
      <c r="OPY51" s="85"/>
      <c r="OPZ51" s="85"/>
      <c r="OQA51" s="85"/>
      <c r="OQB51" s="85"/>
      <c r="OQC51" s="85"/>
      <c r="OQD51" s="85"/>
      <c r="OQE51" s="85"/>
      <c r="OQF51" s="85"/>
      <c r="OQG51" s="85"/>
      <c r="OQH51" s="85"/>
      <c r="OQI51" s="85"/>
      <c r="OQJ51" s="85"/>
      <c r="OQK51" s="85"/>
      <c r="OQL51" s="85"/>
      <c r="OQM51" s="85"/>
      <c r="OQN51" s="85"/>
      <c r="OQO51" s="85"/>
      <c r="OQP51" s="85"/>
      <c r="OQQ51" s="85"/>
      <c r="OQR51" s="85"/>
      <c r="OQS51" s="85"/>
      <c r="OQT51" s="85"/>
      <c r="OQU51" s="85"/>
      <c r="OQV51" s="85"/>
      <c r="OQW51" s="85"/>
      <c r="OQX51" s="85"/>
      <c r="OQY51" s="85"/>
      <c r="OQZ51" s="85"/>
      <c r="ORA51" s="85"/>
      <c r="ORB51" s="85"/>
      <c r="ORC51" s="85"/>
      <c r="ORD51" s="85"/>
      <c r="ORE51" s="85"/>
      <c r="ORF51" s="85"/>
      <c r="ORG51" s="85"/>
      <c r="ORH51" s="85"/>
      <c r="ORI51" s="85"/>
      <c r="ORJ51" s="85"/>
      <c r="ORK51" s="85"/>
      <c r="ORL51" s="85"/>
      <c r="ORM51" s="85"/>
      <c r="ORN51" s="85"/>
      <c r="ORO51" s="85"/>
      <c r="ORP51" s="85"/>
      <c r="ORQ51" s="85"/>
      <c r="ORR51" s="85"/>
      <c r="ORS51" s="85"/>
      <c r="ORT51" s="85"/>
      <c r="ORU51" s="85"/>
      <c r="ORV51" s="85"/>
      <c r="ORW51" s="85"/>
      <c r="ORX51" s="85"/>
      <c r="ORY51" s="85"/>
      <c r="ORZ51" s="85"/>
      <c r="OSA51" s="85"/>
      <c r="OSB51" s="85"/>
      <c r="OSC51" s="85"/>
      <c r="OSD51" s="85"/>
      <c r="OSE51" s="85"/>
      <c r="OSF51" s="85"/>
      <c r="OSG51" s="85"/>
      <c r="OSH51" s="85"/>
      <c r="OSI51" s="85"/>
      <c r="OSJ51" s="85"/>
      <c r="OSK51" s="85"/>
      <c r="OSL51" s="85"/>
      <c r="OSM51" s="85"/>
      <c r="OSN51" s="85"/>
      <c r="OSO51" s="85"/>
      <c r="OSP51" s="85"/>
      <c r="OSQ51" s="85"/>
      <c r="OSR51" s="85"/>
      <c r="OSS51" s="85"/>
      <c r="OST51" s="85"/>
      <c r="OSU51" s="85"/>
      <c r="OSV51" s="85"/>
      <c r="OSW51" s="85"/>
      <c r="OSX51" s="85"/>
      <c r="OSY51" s="85"/>
      <c r="OSZ51" s="85"/>
      <c r="OTA51" s="85"/>
      <c r="OTB51" s="85"/>
      <c r="OTC51" s="85"/>
      <c r="OTD51" s="85"/>
      <c r="OTE51" s="85"/>
      <c r="OTF51" s="85"/>
      <c r="OTG51" s="85"/>
      <c r="OTH51" s="85"/>
      <c r="OTI51" s="85"/>
      <c r="OTJ51" s="85"/>
      <c r="OTK51" s="85"/>
      <c r="OTL51" s="85"/>
      <c r="OTM51" s="85"/>
      <c r="OTN51" s="85"/>
      <c r="OTO51" s="85"/>
      <c r="OTP51" s="85"/>
      <c r="OTQ51" s="85"/>
      <c r="OTR51" s="85"/>
      <c r="OTS51" s="85"/>
      <c r="OTT51" s="85"/>
      <c r="OTU51" s="85"/>
      <c r="OTV51" s="85"/>
      <c r="OTW51" s="85"/>
      <c r="OTX51" s="85"/>
      <c r="OTY51" s="85"/>
      <c r="OTZ51" s="85"/>
      <c r="OUA51" s="85"/>
      <c r="OUB51" s="85"/>
      <c r="OUC51" s="85"/>
      <c r="OUD51" s="85"/>
      <c r="OUE51" s="85"/>
      <c r="OUF51" s="85"/>
      <c r="OUG51" s="85"/>
      <c r="OUH51" s="85"/>
      <c r="OUI51" s="85"/>
      <c r="OUJ51" s="85"/>
      <c r="OUK51" s="85"/>
      <c r="OUL51" s="85"/>
      <c r="OUM51" s="85"/>
      <c r="OUN51" s="85"/>
      <c r="OUO51" s="85"/>
      <c r="OUP51" s="85"/>
      <c r="OUQ51" s="85"/>
      <c r="OUR51" s="85"/>
      <c r="OUS51" s="85"/>
      <c r="OUT51" s="85"/>
      <c r="OUU51" s="85"/>
      <c r="OUV51" s="85"/>
      <c r="OUW51" s="85"/>
      <c r="OUX51" s="85"/>
      <c r="OUY51" s="85"/>
      <c r="OUZ51" s="85"/>
      <c r="OVA51" s="85"/>
      <c r="OVB51" s="85"/>
      <c r="OVC51" s="85"/>
      <c r="OVD51" s="85"/>
      <c r="OVE51" s="85"/>
      <c r="OVF51" s="85"/>
      <c r="OVG51" s="85"/>
      <c r="OVH51" s="85"/>
      <c r="OVI51" s="85"/>
      <c r="OVJ51" s="85"/>
      <c r="OVK51" s="85"/>
      <c r="OVL51" s="85"/>
      <c r="OVM51" s="85"/>
      <c r="OVN51" s="85"/>
      <c r="OVO51" s="85"/>
      <c r="OVP51" s="85"/>
      <c r="OVQ51" s="85"/>
      <c r="OVR51" s="85"/>
      <c r="OVS51" s="85"/>
      <c r="OVT51" s="85"/>
      <c r="OVU51" s="85"/>
      <c r="OVV51" s="85"/>
      <c r="OVW51" s="85"/>
      <c r="OVX51" s="85"/>
      <c r="OVY51" s="85"/>
      <c r="OVZ51" s="85"/>
      <c r="OWA51" s="85"/>
      <c r="OWB51" s="85"/>
      <c r="OWC51" s="85"/>
      <c r="OWD51" s="85"/>
      <c r="OWE51" s="85"/>
      <c r="OWF51" s="85"/>
      <c r="OWG51" s="85"/>
      <c r="OWH51" s="85"/>
      <c r="OWI51" s="85"/>
      <c r="OWJ51" s="85"/>
      <c r="OWK51" s="85"/>
      <c r="OWL51" s="85"/>
      <c r="OWM51" s="85"/>
      <c r="OWN51" s="85"/>
      <c r="OWO51" s="85"/>
      <c r="OWP51" s="85"/>
      <c r="OWQ51" s="85"/>
      <c r="OWR51" s="85"/>
      <c r="OWS51" s="85"/>
      <c r="OWT51" s="85"/>
      <c r="OWU51" s="85"/>
      <c r="OWV51" s="85"/>
      <c r="OWW51" s="85"/>
      <c r="OWX51" s="85"/>
      <c r="OWY51" s="85"/>
      <c r="OWZ51" s="85"/>
      <c r="OXA51" s="85"/>
      <c r="OXB51" s="85"/>
      <c r="OXC51" s="85"/>
      <c r="OXD51" s="85"/>
      <c r="OXE51" s="85"/>
      <c r="OXF51" s="85"/>
      <c r="OXG51" s="85"/>
      <c r="OXH51" s="85"/>
      <c r="OXI51" s="85"/>
      <c r="OXJ51" s="85"/>
      <c r="OXK51" s="85"/>
      <c r="OXL51" s="85"/>
      <c r="OXM51" s="85"/>
      <c r="OXN51" s="85"/>
      <c r="OXO51" s="85"/>
      <c r="OXP51" s="85"/>
      <c r="OXQ51" s="85"/>
      <c r="OXR51" s="85"/>
      <c r="OXS51" s="85"/>
      <c r="OXT51" s="85"/>
      <c r="OXU51" s="85"/>
      <c r="OXV51" s="85"/>
      <c r="OXW51" s="85"/>
      <c r="OXX51" s="85"/>
      <c r="OXY51" s="85"/>
      <c r="OXZ51" s="85"/>
      <c r="OYA51" s="85"/>
      <c r="OYB51" s="85"/>
      <c r="OYC51" s="85"/>
      <c r="OYD51" s="85"/>
      <c r="OYE51" s="85"/>
      <c r="OYF51" s="85"/>
      <c r="OYG51" s="85"/>
      <c r="OYH51" s="85"/>
      <c r="OYI51" s="85"/>
      <c r="OYJ51" s="85"/>
      <c r="OYK51" s="85"/>
      <c r="OYL51" s="85"/>
      <c r="OYM51" s="85"/>
      <c r="OYN51" s="85"/>
      <c r="OYO51" s="85"/>
      <c r="OYP51" s="85"/>
      <c r="OYQ51" s="85"/>
      <c r="OYR51" s="85"/>
      <c r="OYS51" s="85"/>
      <c r="OYT51" s="85"/>
      <c r="OYU51" s="85"/>
      <c r="OYV51" s="85"/>
      <c r="OYW51" s="85"/>
      <c r="OYX51" s="85"/>
      <c r="OYY51" s="85"/>
      <c r="OYZ51" s="85"/>
      <c r="OZA51" s="85"/>
      <c r="OZB51" s="85"/>
      <c r="OZC51" s="85"/>
      <c r="OZD51" s="85"/>
      <c r="OZE51" s="85"/>
      <c r="OZF51" s="85"/>
      <c r="OZG51" s="85"/>
      <c r="OZH51" s="85"/>
      <c r="OZI51" s="85"/>
      <c r="OZJ51" s="85"/>
      <c r="OZK51" s="85"/>
      <c r="OZL51" s="85"/>
      <c r="OZM51" s="85"/>
      <c r="OZN51" s="85"/>
      <c r="OZO51" s="85"/>
      <c r="OZP51" s="85"/>
      <c r="OZQ51" s="85"/>
      <c r="OZR51" s="85"/>
      <c r="OZS51" s="85"/>
      <c r="OZT51" s="85"/>
      <c r="OZU51" s="85"/>
      <c r="OZV51" s="85"/>
      <c r="OZW51" s="85"/>
      <c r="OZX51" s="85"/>
      <c r="OZY51" s="85"/>
      <c r="OZZ51" s="85"/>
      <c r="PAA51" s="85"/>
      <c r="PAB51" s="85"/>
      <c r="PAC51" s="85"/>
      <c r="PAD51" s="85"/>
      <c r="PAE51" s="85"/>
      <c r="PAF51" s="85"/>
      <c r="PAG51" s="85"/>
      <c r="PAH51" s="85"/>
      <c r="PAI51" s="85"/>
      <c r="PAJ51" s="85"/>
      <c r="PAK51" s="85"/>
      <c r="PAL51" s="85"/>
      <c r="PAM51" s="85"/>
      <c r="PAN51" s="85"/>
      <c r="PAO51" s="85"/>
      <c r="PAP51" s="85"/>
      <c r="PAQ51" s="85"/>
      <c r="PAR51" s="85"/>
      <c r="PAS51" s="85"/>
      <c r="PAT51" s="85"/>
      <c r="PAU51" s="85"/>
      <c r="PAV51" s="85"/>
      <c r="PAW51" s="85"/>
      <c r="PAX51" s="85"/>
      <c r="PAY51" s="85"/>
      <c r="PAZ51" s="85"/>
      <c r="PBA51" s="85"/>
      <c r="PBB51" s="85"/>
      <c r="PBC51" s="85"/>
      <c r="PBD51" s="85"/>
      <c r="PBE51" s="85"/>
      <c r="PBF51" s="85"/>
      <c r="PBG51" s="85"/>
      <c r="PBH51" s="85"/>
      <c r="PBI51" s="85"/>
      <c r="PBJ51" s="85"/>
      <c r="PBK51" s="85"/>
      <c r="PBL51" s="85"/>
      <c r="PBM51" s="85"/>
      <c r="PBN51" s="85"/>
      <c r="PBO51" s="85"/>
      <c r="PBP51" s="85"/>
      <c r="PBQ51" s="85"/>
      <c r="PBR51" s="85"/>
      <c r="PBS51" s="85"/>
      <c r="PBT51" s="85"/>
      <c r="PBU51" s="85"/>
      <c r="PBV51" s="85"/>
      <c r="PBW51" s="85"/>
      <c r="PBX51" s="85"/>
      <c r="PBY51" s="85"/>
      <c r="PBZ51" s="85"/>
      <c r="PCA51" s="85"/>
      <c r="PCB51" s="85"/>
      <c r="PCC51" s="85"/>
      <c r="PCD51" s="85"/>
      <c r="PCE51" s="85"/>
      <c r="PCF51" s="85"/>
      <c r="PCG51" s="85"/>
      <c r="PCH51" s="85"/>
      <c r="PCI51" s="85"/>
      <c r="PCJ51" s="85"/>
      <c r="PCK51" s="85"/>
      <c r="PCL51" s="85"/>
      <c r="PCM51" s="85"/>
      <c r="PCN51" s="85"/>
      <c r="PCO51" s="85"/>
      <c r="PCP51" s="85"/>
      <c r="PCQ51" s="85"/>
      <c r="PCR51" s="85"/>
      <c r="PCS51" s="85"/>
      <c r="PCT51" s="85"/>
      <c r="PCU51" s="85"/>
      <c r="PCV51" s="85"/>
      <c r="PCW51" s="85"/>
      <c r="PCX51" s="85"/>
      <c r="PCY51" s="85"/>
      <c r="PCZ51" s="85"/>
      <c r="PDA51" s="85"/>
      <c r="PDB51" s="85"/>
      <c r="PDC51" s="85"/>
      <c r="PDD51" s="85"/>
      <c r="PDE51" s="85"/>
      <c r="PDF51" s="85"/>
      <c r="PDG51" s="85"/>
      <c r="PDH51" s="85"/>
      <c r="PDI51" s="85"/>
      <c r="PDJ51" s="85"/>
      <c r="PDK51" s="85"/>
      <c r="PDL51" s="85"/>
      <c r="PDM51" s="85"/>
      <c r="PDN51" s="85"/>
      <c r="PDO51" s="85"/>
      <c r="PDP51" s="85"/>
      <c r="PDQ51" s="85"/>
      <c r="PDR51" s="85"/>
      <c r="PDS51" s="85"/>
      <c r="PDT51" s="85"/>
      <c r="PDU51" s="85"/>
      <c r="PDV51" s="85"/>
      <c r="PDW51" s="85"/>
      <c r="PDX51" s="85"/>
      <c r="PDY51" s="85"/>
      <c r="PDZ51" s="85"/>
      <c r="PEA51" s="85"/>
      <c r="PEB51" s="85"/>
      <c r="PEC51" s="85"/>
      <c r="PED51" s="85"/>
      <c r="PEE51" s="85"/>
      <c r="PEF51" s="85"/>
      <c r="PEG51" s="85"/>
      <c r="PEH51" s="85"/>
      <c r="PEI51" s="85"/>
      <c r="PEJ51" s="85"/>
      <c r="PEK51" s="85"/>
      <c r="PEL51" s="85"/>
      <c r="PEM51" s="85"/>
      <c r="PEN51" s="85"/>
      <c r="PEO51" s="85"/>
      <c r="PEP51" s="85"/>
      <c r="PEQ51" s="85"/>
      <c r="PER51" s="85"/>
      <c r="PES51" s="85"/>
      <c r="PET51" s="85"/>
      <c r="PEU51" s="85"/>
      <c r="PEV51" s="85"/>
      <c r="PEW51" s="85"/>
      <c r="PEX51" s="85"/>
      <c r="PEY51" s="85"/>
      <c r="PEZ51" s="85"/>
      <c r="PFA51" s="85"/>
      <c r="PFB51" s="85"/>
      <c r="PFC51" s="85"/>
      <c r="PFD51" s="85"/>
      <c r="PFE51" s="85"/>
      <c r="PFF51" s="85"/>
      <c r="PFG51" s="85"/>
      <c r="PFH51" s="85"/>
      <c r="PFI51" s="85"/>
      <c r="PFJ51" s="85"/>
      <c r="PFK51" s="85"/>
      <c r="PFL51" s="85"/>
      <c r="PFM51" s="85"/>
      <c r="PFN51" s="85"/>
      <c r="PFO51" s="85"/>
      <c r="PFP51" s="85"/>
      <c r="PFQ51" s="85"/>
      <c r="PFR51" s="85"/>
      <c r="PFS51" s="85"/>
      <c r="PFT51" s="85"/>
      <c r="PFU51" s="85"/>
      <c r="PFV51" s="85"/>
      <c r="PFW51" s="85"/>
      <c r="PFX51" s="85"/>
      <c r="PFY51" s="85"/>
      <c r="PFZ51" s="85"/>
      <c r="PGA51" s="85"/>
      <c r="PGB51" s="85"/>
      <c r="PGC51" s="85"/>
      <c r="PGD51" s="85"/>
      <c r="PGE51" s="85"/>
      <c r="PGF51" s="85"/>
      <c r="PGG51" s="85"/>
      <c r="PGH51" s="85"/>
      <c r="PGI51" s="85"/>
      <c r="PGJ51" s="85"/>
      <c r="PGK51" s="85"/>
      <c r="PGL51" s="85"/>
      <c r="PGM51" s="85"/>
      <c r="PGN51" s="85"/>
      <c r="PGO51" s="85"/>
      <c r="PGP51" s="85"/>
      <c r="PGQ51" s="85"/>
      <c r="PGR51" s="85"/>
      <c r="PGS51" s="85"/>
      <c r="PGT51" s="85"/>
      <c r="PGU51" s="85"/>
      <c r="PGV51" s="85"/>
      <c r="PGW51" s="85"/>
      <c r="PGX51" s="85"/>
      <c r="PGY51" s="85"/>
      <c r="PGZ51" s="85"/>
      <c r="PHA51" s="85"/>
      <c r="PHB51" s="85"/>
      <c r="PHC51" s="85"/>
      <c r="PHD51" s="85"/>
      <c r="PHE51" s="85"/>
      <c r="PHF51" s="85"/>
      <c r="PHG51" s="85"/>
      <c r="PHH51" s="85"/>
      <c r="PHI51" s="85"/>
      <c r="PHJ51" s="85"/>
      <c r="PHK51" s="85"/>
      <c r="PHL51" s="85"/>
      <c r="PHM51" s="85"/>
      <c r="PHN51" s="85"/>
      <c r="PHO51" s="85"/>
      <c r="PHP51" s="85"/>
      <c r="PHQ51" s="85"/>
      <c r="PHR51" s="85"/>
      <c r="PHS51" s="85"/>
      <c r="PHT51" s="85"/>
      <c r="PHU51" s="85"/>
      <c r="PHV51" s="85"/>
      <c r="PHW51" s="85"/>
      <c r="PHX51" s="85"/>
      <c r="PHY51" s="85"/>
      <c r="PHZ51" s="85"/>
      <c r="PIA51" s="85"/>
      <c r="PIB51" s="85"/>
      <c r="PIC51" s="85"/>
      <c r="PID51" s="85"/>
      <c r="PIE51" s="85"/>
      <c r="PIF51" s="85"/>
      <c r="PIG51" s="85"/>
      <c r="PIH51" s="85"/>
      <c r="PII51" s="85"/>
      <c r="PIJ51" s="85"/>
      <c r="PIK51" s="85"/>
      <c r="PIL51" s="85"/>
      <c r="PIM51" s="85"/>
      <c r="PIN51" s="85"/>
      <c r="PIO51" s="85"/>
      <c r="PIP51" s="85"/>
      <c r="PIQ51" s="85"/>
      <c r="PIR51" s="85"/>
      <c r="PIS51" s="85"/>
      <c r="PIT51" s="85"/>
      <c r="PIU51" s="85"/>
      <c r="PIV51" s="85"/>
      <c r="PIW51" s="85"/>
      <c r="PIX51" s="85"/>
      <c r="PIY51" s="85"/>
      <c r="PIZ51" s="85"/>
      <c r="PJA51" s="85"/>
      <c r="PJB51" s="85"/>
      <c r="PJC51" s="85"/>
      <c r="PJD51" s="85"/>
      <c r="PJE51" s="85"/>
      <c r="PJF51" s="85"/>
      <c r="PJG51" s="85"/>
      <c r="PJH51" s="85"/>
      <c r="PJI51" s="85"/>
      <c r="PJJ51" s="85"/>
      <c r="PJK51" s="85"/>
      <c r="PJL51" s="85"/>
      <c r="PJM51" s="85"/>
      <c r="PJN51" s="85"/>
      <c r="PJO51" s="85"/>
      <c r="PJP51" s="85"/>
      <c r="PJQ51" s="85"/>
      <c r="PJR51" s="85"/>
      <c r="PJS51" s="85"/>
      <c r="PJT51" s="85"/>
      <c r="PJU51" s="85"/>
      <c r="PJV51" s="85"/>
      <c r="PJW51" s="85"/>
      <c r="PJX51" s="85"/>
      <c r="PJY51" s="85"/>
      <c r="PJZ51" s="85"/>
      <c r="PKA51" s="85"/>
      <c r="PKB51" s="85"/>
      <c r="PKC51" s="85"/>
      <c r="PKD51" s="85"/>
      <c r="PKE51" s="85"/>
      <c r="PKF51" s="85"/>
      <c r="PKG51" s="85"/>
      <c r="PKH51" s="85"/>
      <c r="PKI51" s="85"/>
      <c r="PKJ51" s="85"/>
      <c r="PKK51" s="85"/>
      <c r="PKL51" s="85"/>
      <c r="PKM51" s="85"/>
      <c r="PKN51" s="85"/>
      <c r="PKO51" s="85"/>
      <c r="PKP51" s="85"/>
      <c r="PKQ51" s="85"/>
      <c r="PKR51" s="85"/>
      <c r="PKS51" s="85"/>
      <c r="PKT51" s="85"/>
      <c r="PKU51" s="85"/>
      <c r="PKV51" s="85"/>
      <c r="PKW51" s="85"/>
      <c r="PKX51" s="85"/>
      <c r="PKY51" s="85"/>
      <c r="PKZ51" s="85"/>
      <c r="PLA51" s="85"/>
      <c r="PLB51" s="85"/>
      <c r="PLC51" s="85"/>
      <c r="PLD51" s="85"/>
      <c r="PLE51" s="85"/>
      <c r="PLF51" s="85"/>
      <c r="PLG51" s="85"/>
      <c r="PLH51" s="85"/>
      <c r="PLI51" s="85"/>
      <c r="PLJ51" s="85"/>
      <c r="PLK51" s="85"/>
      <c r="PLL51" s="85"/>
      <c r="PLM51" s="85"/>
      <c r="PLN51" s="85"/>
      <c r="PLO51" s="85"/>
      <c r="PLP51" s="85"/>
      <c r="PLQ51" s="85"/>
      <c r="PLR51" s="85"/>
      <c r="PLS51" s="85"/>
      <c r="PLT51" s="85"/>
      <c r="PLU51" s="85"/>
      <c r="PLV51" s="85"/>
      <c r="PLW51" s="85"/>
      <c r="PLX51" s="85"/>
      <c r="PLY51" s="85"/>
      <c r="PLZ51" s="85"/>
      <c r="PMA51" s="85"/>
      <c r="PMB51" s="85"/>
      <c r="PMC51" s="85"/>
      <c r="PMD51" s="85"/>
      <c r="PME51" s="85"/>
      <c r="PMF51" s="85"/>
      <c r="PMG51" s="85"/>
      <c r="PMH51" s="85"/>
      <c r="PMI51" s="85"/>
      <c r="PMJ51" s="85"/>
      <c r="PMK51" s="85"/>
      <c r="PML51" s="85"/>
      <c r="PMM51" s="85"/>
      <c r="PMN51" s="85"/>
      <c r="PMO51" s="85"/>
      <c r="PMP51" s="85"/>
      <c r="PMQ51" s="85"/>
      <c r="PMR51" s="85"/>
      <c r="PMS51" s="85"/>
      <c r="PMT51" s="85"/>
      <c r="PMU51" s="85"/>
      <c r="PMV51" s="85"/>
      <c r="PMW51" s="85"/>
      <c r="PMX51" s="85"/>
      <c r="PMY51" s="85"/>
      <c r="PMZ51" s="85"/>
      <c r="PNA51" s="85"/>
      <c r="PNB51" s="85"/>
      <c r="PNC51" s="85"/>
      <c r="PND51" s="85"/>
      <c r="PNE51" s="85"/>
      <c r="PNF51" s="85"/>
      <c r="PNG51" s="85"/>
      <c r="PNH51" s="85"/>
      <c r="PNI51" s="85"/>
      <c r="PNJ51" s="85"/>
      <c r="PNK51" s="85"/>
      <c r="PNL51" s="85"/>
      <c r="PNM51" s="85"/>
      <c r="PNN51" s="85"/>
      <c r="PNO51" s="85"/>
      <c r="PNP51" s="85"/>
      <c r="PNQ51" s="85"/>
      <c r="PNR51" s="85"/>
      <c r="PNS51" s="85"/>
      <c r="PNT51" s="85"/>
      <c r="PNU51" s="85"/>
      <c r="PNV51" s="85"/>
      <c r="PNW51" s="85"/>
      <c r="PNX51" s="85"/>
      <c r="PNY51" s="85"/>
      <c r="PNZ51" s="85"/>
      <c r="POA51" s="85"/>
      <c r="POB51" s="85"/>
      <c r="POC51" s="85"/>
      <c r="POD51" s="85"/>
      <c r="POE51" s="85"/>
      <c r="POF51" s="85"/>
      <c r="POG51" s="85"/>
      <c r="POH51" s="85"/>
      <c r="POI51" s="85"/>
      <c r="POJ51" s="85"/>
      <c r="POK51" s="85"/>
      <c r="POL51" s="85"/>
      <c r="POM51" s="85"/>
      <c r="PON51" s="85"/>
      <c r="POO51" s="85"/>
      <c r="POP51" s="85"/>
      <c r="POQ51" s="85"/>
      <c r="POR51" s="85"/>
      <c r="POS51" s="85"/>
      <c r="POT51" s="85"/>
      <c r="POU51" s="85"/>
      <c r="POV51" s="85"/>
      <c r="POW51" s="85"/>
      <c r="POX51" s="85"/>
      <c r="POY51" s="85"/>
      <c r="POZ51" s="85"/>
      <c r="PPA51" s="85"/>
      <c r="PPB51" s="85"/>
      <c r="PPC51" s="85"/>
      <c r="PPD51" s="85"/>
      <c r="PPE51" s="85"/>
      <c r="PPF51" s="85"/>
      <c r="PPG51" s="85"/>
      <c r="PPH51" s="85"/>
      <c r="PPI51" s="85"/>
      <c r="PPJ51" s="85"/>
      <c r="PPK51" s="85"/>
      <c r="PPL51" s="85"/>
      <c r="PPM51" s="85"/>
      <c r="PPN51" s="85"/>
      <c r="PPO51" s="85"/>
      <c r="PPP51" s="85"/>
      <c r="PPQ51" s="85"/>
      <c r="PPR51" s="85"/>
      <c r="PPS51" s="85"/>
      <c r="PPT51" s="85"/>
      <c r="PPU51" s="85"/>
      <c r="PPV51" s="85"/>
      <c r="PPW51" s="85"/>
      <c r="PPX51" s="85"/>
      <c r="PPY51" s="85"/>
      <c r="PPZ51" s="85"/>
      <c r="PQA51" s="85"/>
      <c r="PQB51" s="85"/>
      <c r="PQC51" s="85"/>
      <c r="PQD51" s="85"/>
      <c r="PQE51" s="85"/>
      <c r="PQF51" s="85"/>
      <c r="PQG51" s="85"/>
      <c r="PQH51" s="85"/>
      <c r="PQI51" s="85"/>
      <c r="PQJ51" s="85"/>
      <c r="PQK51" s="85"/>
      <c r="PQL51" s="85"/>
      <c r="PQM51" s="85"/>
      <c r="PQN51" s="85"/>
      <c r="PQO51" s="85"/>
      <c r="PQP51" s="85"/>
      <c r="PQQ51" s="85"/>
      <c r="PQR51" s="85"/>
      <c r="PQS51" s="85"/>
      <c r="PQT51" s="85"/>
      <c r="PQU51" s="85"/>
      <c r="PQV51" s="85"/>
      <c r="PQW51" s="85"/>
      <c r="PQX51" s="85"/>
      <c r="PQY51" s="85"/>
      <c r="PQZ51" s="85"/>
      <c r="PRA51" s="85"/>
      <c r="PRB51" s="85"/>
      <c r="PRC51" s="85"/>
      <c r="PRD51" s="85"/>
      <c r="PRE51" s="85"/>
      <c r="PRF51" s="85"/>
      <c r="PRG51" s="85"/>
      <c r="PRH51" s="85"/>
      <c r="PRI51" s="85"/>
      <c r="PRJ51" s="85"/>
      <c r="PRK51" s="85"/>
      <c r="PRL51" s="85"/>
      <c r="PRM51" s="85"/>
      <c r="PRN51" s="85"/>
      <c r="PRO51" s="85"/>
      <c r="PRP51" s="85"/>
      <c r="PRQ51" s="85"/>
      <c r="PRR51" s="85"/>
      <c r="PRS51" s="85"/>
      <c r="PRT51" s="85"/>
      <c r="PRU51" s="85"/>
      <c r="PRV51" s="85"/>
      <c r="PRW51" s="85"/>
      <c r="PRX51" s="85"/>
      <c r="PRY51" s="85"/>
      <c r="PRZ51" s="85"/>
      <c r="PSA51" s="85"/>
      <c r="PSB51" s="85"/>
      <c r="PSC51" s="85"/>
      <c r="PSD51" s="85"/>
      <c r="PSE51" s="85"/>
      <c r="PSF51" s="85"/>
      <c r="PSG51" s="85"/>
      <c r="PSH51" s="85"/>
      <c r="PSI51" s="85"/>
      <c r="PSJ51" s="85"/>
      <c r="PSK51" s="85"/>
      <c r="PSL51" s="85"/>
      <c r="PSM51" s="85"/>
      <c r="PSN51" s="85"/>
      <c r="PSO51" s="85"/>
      <c r="PSP51" s="85"/>
      <c r="PSQ51" s="85"/>
      <c r="PSR51" s="85"/>
      <c r="PSS51" s="85"/>
      <c r="PST51" s="85"/>
      <c r="PSU51" s="85"/>
      <c r="PSV51" s="85"/>
      <c r="PSW51" s="85"/>
      <c r="PSX51" s="85"/>
      <c r="PSY51" s="85"/>
      <c r="PSZ51" s="85"/>
      <c r="PTA51" s="85"/>
      <c r="PTB51" s="85"/>
      <c r="PTC51" s="85"/>
      <c r="PTD51" s="85"/>
      <c r="PTE51" s="85"/>
      <c r="PTF51" s="85"/>
      <c r="PTG51" s="85"/>
      <c r="PTH51" s="85"/>
      <c r="PTI51" s="85"/>
      <c r="PTJ51" s="85"/>
      <c r="PTK51" s="85"/>
      <c r="PTL51" s="85"/>
      <c r="PTM51" s="85"/>
      <c r="PTN51" s="85"/>
      <c r="PTO51" s="85"/>
      <c r="PTP51" s="85"/>
      <c r="PTQ51" s="85"/>
      <c r="PTR51" s="85"/>
      <c r="PTS51" s="85"/>
      <c r="PTT51" s="85"/>
      <c r="PTU51" s="85"/>
      <c r="PTV51" s="85"/>
      <c r="PTW51" s="85"/>
      <c r="PTX51" s="85"/>
      <c r="PTY51" s="85"/>
      <c r="PTZ51" s="85"/>
      <c r="PUA51" s="85"/>
      <c r="PUB51" s="85"/>
      <c r="PUC51" s="85"/>
      <c r="PUD51" s="85"/>
      <c r="PUE51" s="85"/>
      <c r="PUF51" s="85"/>
      <c r="PUG51" s="85"/>
      <c r="PUH51" s="85"/>
      <c r="PUI51" s="85"/>
      <c r="PUJ51" s="85"/>
      <c r="PUK51" s="85"/>
      <c r="PUL51" s="85"/>
      <c r="PUM51" s="85"/>
      <c r="PUN51" s="85"/>
      <c r="PUO51" s="85"/>
      <c r="PUP51" s="85"/>
      <c r="PUQ51" s="85"/>
      <c r="PUR51" s="85"/>
      <c r="PUS51" s="85"/>
      <c r="PUT51" s="85"/>
      <c r="PUU51" s="85"/>
      <c r="PUV51" s="85"/>
      <c r="PUW51" s="85"/>
      <c r="PUX51" s="85"/>
      <c r="PUY51" s="85"/>
      <c r="PUZ51" s="85"/>
      <c r="PVA51" s="85"/>
      <c r="PVB51" s="85"/>
      <c r="PVC51" s="85"/>
      <c r="PVD51" s="85"/>
      <c r="PVE51" s="85"/>
      <c r="PVF51" s="85"/>
      <c r="PVG51" s="85"/>
      <c r="PVH51" s="85"/>
      <c r="PVI51" s="85"/>
      <c r="PVJ51" s="85"/>
      <c r="PVK51" s="85"/>
      <c r="PVL51" s="85"/>
      <c r="PVM51" s="85"/>
      <c r="PVN51" s="85"/>
      <c r="PVO51" s="85"/>
      <c r="PVP51" s="85"/>
      <c r="PVQ51" s="85"/>
      <c r="PVR51" s="85"/>
      <c r="PVS51" s="85"/>
      <c r="PVT51" s="85"/>
      <c r="PVU51" s="85"/>
      <c r="PVV51" s="85"/>
      <c r="PVW51" s="85"/>
      <c r="PVX51" s="85"/>
      <c r="PVY51" s="85"/>
      <c r="PVZ51" s="85"/>
      <c r="PWA51" s="85"/>
      <c r="PWB51" s="85"/>
      <c r="PWC51" s="85"/>
      <c r="PWD51" s="85"/>
      <c r="PWE51" s="85"/>
      <c r="PWF51" s="85"/>
      <c r="PWG51" s="85"/>
      <c r="PWH51" s="85"/>
      <c r="PWI51" s="85"/>
      <c r="PWJ51" s="85"/>
      <c r="PWK51" s="85"/>
      <c r="PWL51" s="85"/>
      <c r="PWM51" s="85"/>
      <c r="PWN51" s="85"/>
      <c r="PWO51" s="85"/>
      <c r="PWP51" s="85"/>
      <c r="PWQ51" s="85"/>
      <c r="PWR51" s="85"/>
      <c r="PWS51" s="85"/>
      <c r="PWT51" s="85"/>
      <c r="PWU51" s="85"/>
      <c r="PWV51" s="85"/>
      <c r="PWW51" s="85"/>
      <c r="PWX51" s="85"/>
      <c r="PWY51" s="85"/>
      <c r="PWZ51" s="85"/>
      <c r="PXA51" s="85"/>
      <c r="PXB51" s="85"/>
      <c r="PXC51" s="85"/>
      <c r="PXD51" s="85"/>
      <c r="PXE51" s="85"/>
      <c r="PXF51" s="85"/>
      <c r="PXG51" s="85"/>
      <c r="PXH51" s="85"/>
      <c r="PXI51" s="85"/>
      <c r="PXJ51" s="85"/>
      <c r="PXK51" s="85"/>
      <c r="PXL51" s="85"/>
      <c r="PXM51" s="85"/>
      <c r="PXN51" s="85"/>
      <c r="PXO51" s="85"/>
      <c r="PXP51" s="85"/>
      <c r="PXQ51" s="85"/>
      <c r="PXR51" s="85"/>
      <c r="PXS51" s="85"/>
      <c r="PXT51" s="85"/>
      <c r="PXU51" s="85"/>
      <c r="PXV51" s="85"/>
      <c r="PXW51" s="85"/>
      <c r="PXX51" s="85"/>
      <c r="PXY51" s="85"/>
      <c r="PXZ51" s="85"/>
      <c r="PYA51" s="85"/>
      <c r="PYB51" s="85"/>
      <c r="PYC51" s="85"/>
      <c r="PYD51" s="85"/>
      <c r="PYE51" s="85"/>
      <c r="PYF51" s="85"/>
      <c r="PYG51" s="85"/>
      <c r="PYH51" s="85"/>
      <c r="PYI51" s="85"/>
      <c r="PYJ51" s="85"/>
      <c r="PYK51" s="85"/>
      <c r="PYL51" s="85"/>
      <c r="PYM51" s="85"/>
      <c r="PYN51" s="85"/>
      <c r="PYO51" s="85"/>
      <c r="PYP51" s="85"/>
      <c r="PYQ51" s="85"/>
      <c r="PYR51" s="85"/>
      <c r="PYS51" s="85"/>
      <c r="PYT51" s="85"/>
      <c r="PYU51" s="85"/>
      <c r="PYV51" s="85"/>
      <c r="PYW51" s="85"/>
      <c r="PYX51" s="85"/>
      <c r="PYY51" s="85"/>
      <c r="PYZ51" s="85"/>
      <c r="PZA51" s="85"/>
      <c r="PZB51" s="85"/>
      <c r="PZC51" s="85"/>
      <c r="PZD51" s="85"/>
      <c r="PZE51" s="85"/>
      <c r="PZF51" s="85"/>
      <c r="PZG51" s="85"/>
      <c r="PZH51" s="85"/>
      <c r="PZI51" s="85"/>
      <c r="PZJ51" s="85"/>
      <c r="PZK51" s="85"/>
      <c r="PZL51" s="85"/>
      <c r="PZM51" s="85"/>
      <c r="PZN51" s="85"/>
      <c r="PZO51" s="85"/>
      <c r="PZP51" s="85"/>
      <c r="PZQ51" s="85"/>
      <c r="PZR51" s="85"/>
      <c r="PZS51" s="85"/>
      <c r="PZT51" s="85"/>
      <c r="PZU51" s="85"/>
      <c r="PZV51" s="85"/>
      <c r="PZW51" s="85"/>
      <c r="PZX51" s="85"/>
      <c r="PZY51" s="85"/>
      <c r="PZZ51" s="85"/>
      <c r="QAA51" s="85"/>
      <c r="QAB51" s="85"/>
      <c r="QAC51" s="85"/>
      <c r="QAD51" s="85"/>
      <c r="QAE51" s="85"/>
      <c r="QAF51" s="85"/>
      <c r="QAG51" s="85"/>
      <c r="QAH51" s="85"/>
      <c r="QAI51" s="85"/>
      <c r="QAJ51" s="85"/>
      <c r="QAK51" s="85"/>
      <c r="QAL51" s="85"/>
      <c r="QAM51" s="85"/>
      <c r="QAN51" s="85"/>
      <c r="QAO51" s="85"/>
      <c r="QAP51" s="85"/>
      <c r="QAQ51" s="85"/>
      <c r="QAR51" s="85"/>
      <c r="QAS51" s="85"/>
      <c r="QAT51" s="85"/>
      <c r="QAU51" s="85"/>
      <c r="QAV51" s="85"/>
      <c r="QAW51" s="85"/>
      <c r="QAX51" s="85"/>
      <c r="QAY51" s="85"/>
      <c r="QAZ51" s="85"/>
      <c r="QBA51" s="85"/>
      <c r="QBB51" s="85"/>
      <c r="QBC51" s="85"/>
      <c r="QBD51" s="85"/>
      <c r="QBE51" s="85"/>
      <c r="QBF51" s="85"/>
      <c r="QBG51" s="85"/>
      <c r="QBH51" s="85"/>
      <c r="QBI51" s="85"/>
      <c r="QBJ51" s="85"/>
      <c r="QBK51" s="85"/>
      <c r="QBL51" s="85"/>
      <c r="QBM51" s="85"/>
      <c r="QBN51" s="85"/>
      <c r="QBO51" s="85"/>
      <c r="QBP51" s="85"/>
      <c r="QBQ51" s="85"/>
      <c r="QBR51" s="85"/>
      <c r="QBS51" s="85"/>
      <c r="QBT51" s="85"/>
      <c r="QBU51" s="85"/>
      <c r="QBV51" s="85"/>
      <c r="QBW51" s="85"/>
      <c r="QBX51" s="85"/>
      <c r="QBY51" s="85"/>
      <c r="QBZ51" s="85"/>
      <c r="QCA51" s="85"/>
      <c r="QCB51" s="85"/>
      <c r="QCC51" s="85"/>
      <c r="QCD51" s="85"/>
      <c r="QCE51" s="85"/>
      <c r="QCF51" s="85"/>
      <c r="QCG51" s="85"/>
      <c r="QCH51" s="85"/>
      <c r="QCI51" s="85"/>
      <c r="QCJ51" s="85"/>
      <c r="QCK51" s="85"/>
      <c r="QCL51" s="85"/>
      <c r="QCM51" s="85"/>
      <c r="QCN51" s="85"/>
      <c r="QCO51" s="85"/>
      <c r="QCP51" s="85"/>
      <c r="QCQ51" s="85"/>
      <c r="QCR51" s="85"/>
      <c r="QCS51" s="85"/>
      <c r="QCT51" s="85"/>
      <c r="QCU51" s="85"/>
      <c r="QCV51" s="85"/>
      <c r="QCW51" s="85"/>
      <c r="QCX51" s="85"/>
      <c r="QCY51" s="85"/>
      <c r="QCZ51" s="85"/>
      <c r="QDA51" s="85"/>
      <c r="QDB51" s="85"/>
      <c r="QDC51" s="85"/>
      <c r="QDD51" s="85"/>
      <c r="QDE51" s="85"/>
      <c r="QDF51" s="85"/>
      <c r="QDG51" s="85"/>
      <c r="QDH51" s="85"/>
      <c r="QDI51" s="85"/>
      <c r="QDJ51" s="85"/>
      <c r="QDK51" s="85"/>
      <c r="QDL51" s="85"/>
      <c r="QDM51" s="85"/>
      <c r="QDN51" s="85"/>
      <c r="QDO51" s="85"/>
      <c r="QDP51" s="85"/>
      <c r="QDQ51" s="85"/>
      <c r="QDR51" s="85"/>
      <c r="QDS51" s="85"/>
      <c r="QDT51" s="85"/>
      <c r="QDU51" s="85"/>
      <c r="QDV51" s="85"/>
      <c r="QDW51" s="85"/>
      <c r="QDX51" s="85"/>
      <c r="QDY51" s="85"/>
      <c r="QDZ51" s="85"/>
      <c r="QEA51" s="85"/>
      <c r="QEB51" s="85"/>
      <c r="QEC51" s="85"/>
      <c r="QED51" s="85"/>
      <c r="QEE51" s="85"/>
      <c r="QEF51" s="85"/>
      <c r="QEG51" s="85"/>
      <c r="QEH51" s="85"/>
      <c r="QEI51" s="85"/>
      <c r="QEJ51" s="85"/>
      <c r="QEK51" s="85"/>
      <c r="QEL51" s="85"/>
      <c r="QEM51" s="85"/>
      <c r="QEN51" s="85"/>
      <c r="QEO51" s="85"/>
      <c r="QEP51" s="85"/>
      <c r="QEQ51" s="85"/>
      <c r="QER51" s="85"/>
      <c r="QES51" s="85"/>
      <c r="QET51" s="85"/>
      <c r="QEU51" s="85"/>
      <c r="QEV51" s="85"/>
      <c r="QEW51" s="85"/>
      <c r="QEX51" s="85"/>
      <c r="QEY51" s="85"/>
      <c r="QEZ51" s="85"/>
      <c r="QFA51" s="85"/>
      <c r="QFB51" s="85"/>
      <c r="QFC51" s="85"/>
      <c r="QFD51" s="85"/>
      <c r="QFE51" s="85"/>
      <c r="QFF51" s="85"/>
      <c r="QFG51" s="85"/>
      <c r="QFH51" s="85"/>
      <c r="QFI51" s="85"/>
      <c r="QFJ51" s="85"/>
      <c r="QFK51" s="85"/>
      <c r="QFL51" s="85"/>
      <c r="QFM51" s="85"/>
      <c r="QFN51" s="85"/>
      <c r="QFO51" s="85"/>
      <c r="QFP51" s="85"/>
      <c r="QFQ51" s="85"/>
      <c r="QFR51" s="85"/>
      <c r="QFS51" s="85"/>
      <c r="QFT51" s="85"/>
      <c r="QFU51" s="85"/>
      <c r="QFV51" s="85"/>
      <c r="QFW51" s="85"/>
      <c r="QFX51" s="85"/>
      <c r="QFY51" s="85"/>
      <c r="QFZ51" s="85"/>
      <c r="QGA51" s="85"/>
      <c r="QGB51" s="85"/>
      <c r="QGC51" s="85"/>
      <c r="QGD51" s="85"/>
      <c r="QGE51" s="85"/>
      <c r="QGF51" s="85"/>
      <c r="QGG51" s="85"/>
      <c r="QGH51" s="85"/>
      <c r="QGI51" s="85"/>
      <c r="QGJ51" s="85"/>
      <c r="QGK51" s="85"/>
      <c r="QGL51" s="85"/>
      <c r="QGM51" s="85"/>
      <c r="QGN51" s="85"/>
      <c r="QGO51" s="85"/>
      <c r="QGP51" s="85"/>
      <c r="QGQ51" s="85"/>
      <c r="QGR51" s="85"/>
      <c r="QGS51" s="85"/>
      <c r="QGT51" s="85"/>
      <c r="QGU51" s="85"/>
      <c r="QGV51" s="85"/>
      <c r="QGW51" s="85"/>
      <c r="QGX51" s="85"/>
      <c r="QGY51" s="85"/>
      <c r="QGZ51" s="85"/>
      <c r="QHA51" s="85"/>
      <c r="QHB51" s="85"/>
      <c r="QHC51" s="85"/>
      <c r="QHD51" s="85"/>
      <c r="QHE51" s="85"/>
      <c r="QHF51" s="85"/>
      <c r="QHG51" s="85"/>
      <c r="QHH51" s="85"/>
      <c r="QHI51" s="85"/>
      <c r="QHJ51" s="85"/>
      <c r="QHK51" s="85"/>
      <c r="QHL51" s="85"/>
      <c r="QHM51" s="85"/>
      <c r="QHN51" s="85"/>
      <c r="QHO51" s="85"/>
      <c r="QHP51" s="85"/>
      <c r="QHQ51" s="85"/>
      <c r="QHR51" s="85"/>
      <c r="QHS51" s="85"/>
      <c r="QHT51" s="85"/>
      <c r="QHU51" s="85"/>
      <c r="QHV51" s="85"/>
      <c r="QHW51" s="85"/>
      <c r="QHX51" s="85"/>
      <c r="QHY51" s="85"/>
      <c r="QHZ51" s="85"/>
      <c r="QIA51" s="85"/>
      <c r="QIB51" s="85"/>
      <c r="QIC51" s="85"/>
      <c r="QID51" s="85"/>
      <c r="QIE51" s="85"/>
      <c r="QIF51" s="85"/>
      <c r="QIG51" s="85"/>
      <c r="QIH51" s="85"/>
      <c r="QII51" s="85"/>
      <c r="QIJ51" s="85"/>
      <c r="QIK51" s="85"/>
      <c r="QIL51" s="85"/>
      <c r="QIM51" s="85"/>
      <c r="QIN51" s="85"/>
      <c r="QIO51" s="85"/>
      <c r="QIP51" s="85"/>
      <c r="QIQ51" s="85"/>
      <c r="QIR51" s="85"/>
      <c r="QIS51" s="85"/>
      <c r="QIT51" s="85"/>
      <c r="QIU51" s="85"/>
      <c r="QIV51" s="85"/>
      <c r="QIW51" s="85"/>
      <c r="QIX51" s="85"/>
      <c r="QIY51" s="85"/>
      <c r="QIZ51" s="85"/>
      <c r="QJA51" s="85"/>
      <c r="QJB51" s="85"/>
      <c r="QJC51" s="85"/>
      <c r="QJD51" s="85"/>
      <c r="QJE51" s="85"/>
      <c r="QJF51" s="85"/>
      <c r="QJG51" s="85"/>
      <c r="QJH51" s="85"/>
      <c r="QJI51" s="85"/>
      <c r="QJJ51" s="85"/>
      <c r="QJK51" s="85"/>
      <c r="QJL51" s="85"/>
      <c r="QJM51" s="85"/>
      <c r="QJN51" s="85"/>
      <c r="QJO51" s="85"/>
      <c r="QJP51" s="85"/>
      <c r="QJQ51" s="85"/>
      <c r="QJR51" s="85"/>
      <c r="QJS51" s="85"/>
      <c r="QJT51" s="85"/>
      <c r="QJU51" s="85"/>
      <c r="QJV51" s="85"/>
      <c r="QJW51" s="85"/>
      <c r="QJX51" s="85"/>
      <c r="QJY51" s="85"/>
      <c r="QJZ51" s="85"/>
      <c r="QKA51" s="85"/>
      <c r="QKB51" s="85"/>
      <c r="QKC51" s="85"/>
      <c r="QKD51" s="85"/>
      <c r="QKE51" s="85"/>
      <c r="QKF51" s="85"/>
      <c r="QKG51" s="85"/>
      <c r="QKH51" s="85"/>
      <c r="QKI51" s="85"/>
      <c r="QKJ51" s="85"/>
      <c r="QKK51" s="85"/>
      <c r="QKL51" s="85"/>
      <c r="QKM51" s="85"/>
      <c r="QKN51" s="85"/>
      <c r="QKO51" s="85"/>
      <c r="QKP51" s="85"/>
      <c r="QKQ51" s="85"/>
      <c r="QKR51" s="85"/>
      <c r="QKS51" s="85"/>
      <c r="QKT51" s="85"/>
      <c r="QKU51" s="85"/>
      <c r="QKV51" s="85"/>
      <c r="QKW51" s="85"/>
      <c r="QKX51" s="85"/>
      <c r="QKY51" s="85"/>
      <c r="QKZ51" s="85"/>
      <c r="QLA51" s="85"/>
      <c r="QLB51" s="85"/>
      <c r="QLC51" s="85"/>
      <c r="QLD51" s="85"/>
      <c r="QLE51" s="85"/>
      <c r="QLF51" s="85"/>
      <c r="QLG51" s="85"/>
      <c r="QLH51" s="85"/>
      <c r="QLI51" s="85"/>
      <c r="QLJ51" s="85"/>
      <c r="QLK51" s="85"/>
      <c r="QLL51" s="85"/>
      <c r="QLM51" s="85"/>
      <c r="QLN51" s="85"/>
      <c r="QLO51" s="85"/>
      <c r="QLP51" s="85"/>
      <c r="QLQ51" s="85"/>
      <c r="QLR51" s="85"/>
      <c r="QLS51" s="85"/>
      <c r="QLT51" s="85"/>
      <c r="QLU51" s="85"/>
      <c r="QLV51" s="85"/>
      <c r="QLW51" s="85"/>
      <c r="QLX51" s="85"/>
      <c r="QLY51" s="85"/>
      <c r="QLZ51" s="85"/>
      <c r="QMA51" s="85"/>
      <c r="QMB51" s="85"/>
      <c r="QMC51" s="85"/>
      <c r="QMD51" s="85"/>
      <c r="QME51" s="85"/>
      <c r="QMF51" s="85"/>
      <c r="QMG51" s="85"/>
      <c r="QMH51" s="85"/>
      <c r="QMI51" s="85"/>
      <c r="QMJ51" s="85"/>
      <c r="QMK51" s="85"/>
      <c r="QML51" s="85"/>
      <c r="QMM51" s="85"/>
      <c r="QMN51" s="85"/>
      <c r="QMO51" s="85"/>
      <c r="QMP51" s="85"/>
      <c r="QMQ51" s="85"/>
      <c r="QMR51" s="85"/>
      <c r="QMS51" s="85"/>
      <c r="QMT51" s="85"/>
      <c r="QMU51" s="85"/>
      <c r="QMV51" s="85"/>
      <c r="QMW51" s="85"/>
      <c r="QMX51" s="85"/>
      <c r="QMY51" s="85"/>
      <c r="QMZ51" s="85"/>
      <c r="QNA51" s="85"/>
      <c r="QNB51" s="85"/>
      <c r="QNC51" s="85"/>
      <c r="QND51" s="85"/>
      <c r="QNE51" s="85"/>
      <c r="QNF51" s="85"/>
      <c r="QNG51" s="85"/>
      <c r="QNH51" s="85"/>
      <c r="QNI51" s="85"/>
      <c r="QNJ51" s="85"/>
      <c r="QNK51" s="85"/>
      <c r="QNL51" s="85"/>
      <c r="QNM51" s="85"/>
      <c r="QNN51" s="85"/>
      <c r="QNO51" s="85"/>
      <c r="QNP51" s="85"/>
      <c r="QNQ51" s="85"/>
      <c r="QNR51" s="85"/>
      <c r="QNS51" s="85"/>
      <c r="QNT51" s="85"/>
      <c r="QNU51" s="85"/>
      <c r="QNV51" s="85"/>
      <c r="QNW51" s="85"/>
      <c r="QNX51" s="85"/>
      <c r="QNY51" s="85"/>
      <c r="QNZ51" s="85"/>
      <c r="QOA51" s="85"/>
      <c r="QOB51" s="85"/>
      <c r="QOC51" s="85"/>
      <c r="QOD51" s="85"/>
      <c r="QOE51" s="85"/>
      <c r="QOF51" s="85"/>
      <c r="QOG51" s="85"/>
      <c r="QOH51" s="85"/>
      <c r="QOI51" s="85"/>
      <c r="QOJ51" s="85"/>
      <c r="QOK51" s="85"/>
      <c r="QOL51" s="85"/>
      <c r="QOM51" s="85"/>
      <c r="QON51" s="85"/>
      <c r="QOO51" s="85"/>
      <c r="QOP51" s="85"/>
      <c r="QOQ51" s="85"/>
      <c r="QOR51" s="85"/>
      <c r="QOS51" s="85"/>
      <c r="QOT51" s="85"/>
      <c r="QOU51" s="85"/>
      <c r="QOV51" s="85"/>
      <c r="QOW51" s="85"/>
      <c r="QOX51" s="85"/>
      <c r="QOY51" s="85"/>
      <c r="QOZ51" s="85"/>
      <c r="QPA51" s="85"/>
      <c r="QPB51" s="85"/>
      <c r="QPC51" s="85"/>
      <c r="QPD51" s="85"/>
      <c r="QPE51" s="85"/>
      <c r="QPF51" s="85"/>
      <c r="QPG51" s="85"/>
      <c r="QPH51" s="85"/>
      <c r="QPI51" s="85"/>
      <c r="QPJ51" s="85"/>
      <c r="QPK51" s="85"/>
      <c r="QPL51" s="85"/>
      <c r="QPM51" s="85"/>
      <c r="QPN51" s="85"/>
      <c r="QPO51" s="85"/>
      <c r="QPP51" s="85"/>
      <c r="QPQ51" s="85"/>
      <c r="QPR51" s="85"/>
      <c r="QPS51" s="85"/>
      <c r="QPT51" s="85"/>
      <c r="QPU51" s="85"/>
      <c r="QPV51" s="85"/>
      <c r="QPW51" s="85"/>
      <c r="QPX51" s="85"/>
      <c r="QPY51" s="85"/>
      <c r="QPZ51" s="85"/>
      <c r="QQA51" s="85"/>
      <c r="QQB51" s="85"/>
      <c r="QQC51" s="85"/>
      <c r="QQD51" s="85"/>
      <c r="QQE51" s="85"/>
      <c r="QQF51" s="85"/>
      <c r="QQG51" s="85"/>
      <c r="QQH51" s="85"/>
      <c r="QQI51" s="85"/>
      <c r="QQJ51" s="85"/>
      <c r="QQK51" s="85"/>
      <c r="QQL51" s="85"/>
      <c r="QQM51" s="85"/>
      <c r="QQN51" s="85"/>
      <c r="QQO51" s="85"/>
      <c r="QQP51" s="85"/>
      <c r="QQQ51" s="85"/>
      <c r="QQR51" s="85"/>
      <c r="QQS51" s="85"/>
      <c r="QQT51" s="85"/>
      <c r="QQU51" s="85"/>
      <c r="QQV51" s="85"/>
      <c r="QQW51" s="85"/>
      <c r="QQX51" s="85"/>
      <c r="QQY51" s="85"/>
      <c r="QQZ51" s="85"/>
      <c r="QRA51" s="85"/>
      <c r="QRB51" s="85"/>
      <c r="QRC51" s="85"/>
      <c r="QRD51" s="85"/>
      <c r="QRE51" s="85"/>
      <c r="QRF51" s="85"/>
      <c r="QRG51" s="85"/>
      <c r="QRH51" s="85"/>
      <c r="QRI51" s="85"/>
      <c r="QRJ51" s="85"/>
      <c r="QRK51" s="85"/>
      <c r="QRL51" s="85"/>
      <c r="QRM51" s="85"/>
      <c r="QRN51" s="85"/>
      <c r="QRO51" s="85"/>
      <c r="QRP51" s="85"/>
      <c r="QRQ51" s="85"/>
      <c r="QRR51" s="85"/>
      <c r="QRS51" s="85"/>
      <c r="QRT51" s="85"/>
      <c r="QRU51" s="85"/>
      <c r="QRV51" s="85"/>
      <c r="QRW51" s="85"/>
      <c r="QRX51" s="85"/>
      <c r="QRY51" s="85"/>
      <c r="QRZ51" s="85"/>
      <c r="QSA51" s="85"/>
      <c r="QSB51" s="85"/>
      <c r="QSC51" s="85"/>
      <c r="QSD51" s="85"/>
      <c r="QSE51" s="85"/>
      <c r="QSF51" s="85"/>
      <c r="QSG51" s="85"/>
      <c r="QSH51" s="85"/>
      <c r="QSI51" s="85"/>
      <c r="QSJ51" s="85"/>
      <c r="QSK51" s="85"/>
      <c r="QSL51" s="85"/>
      <c r="QSM51" s="85"/>
      <c r="QSN51" s="85"/>
      <c r="QSO51" s="85"/>
      <c r="QSP51" s="85"/>
      <c r="QSQ51" s="85"/>
      <c r="QSR51" s="85"/>
      <c r="QSS51" s="85"/>
      <c r="QST51" s="85"/>
      <c r="QSU51" s="85"/>
      <c r="QSV51" s="85"/>
      <c r="QSW51" s="85"/>
      <c r="QSX51" s="85"/>
      <c r="QSY51" s="85"/>
      <c r="QSZ51" s="85"/>
      <c r="QTA51" s="85"/>
      <c r="QTB51" s="85"/>
      <c r="QTC51" s="85"/>
      <c r="QTD51" s="85"/>
      <c r="QTE51" s="85"/>
      <c r="QTF51" s="85"/>
      <c r="QTG51" s="85"/>
      <c r="QTH51" s="85"/>
      <c r="QTI51" s="85"/>
      <c r="QTJ51" s="85"/>
      <c r="QTK51" s="85"/>
      <c r="QTL51" s="85"/>
      <c r="QTM51" s="85"/>
      <c r="QTN51" s="85"/>
      <c r="QTO51" s="85"/>
      <c r="QTP51" s="85"/>
      <c r="QTQ51" s="85"/>
      <c r="QTR51" s="85"/>
      <c r="QTS51" s="85"/>
      <c r="QTT51" s="85"/>
      <c r="QTU51" s="85"/>
      <c r="QTV51" s="85"/>
      <c r="QTW51" s="85"/>
      <c r="QTX51" s="85"/>
      <c r="QTY51" s="85"/>
      <c r="QTZ51" s="85"/>
      <c r="QUA51" s="85"/>
      <c r="QUB51" s="85"/>
      <c r="QUC51" s="85"/>
      <c r="QUD51" s="85"/>
      <c r="QUE51" s="85"/>
      <c r="QUF51" s="85"/>
      <c r="QUG51" s="85"/>
      <c r="QUH51" s="85"/>
      <c r="QUI51" s="85"/>
      <c r="QUJ51" s="85"/>
      <c r="QUK51" s="85"/>
      <c r="QUL51" s="85"/>
      <c r="QUM51" s="85"/>
      <c r="QUN51" s="85"/>
      <c r="QUO51" s="85"/>
      <c r="QUP51" s="85"/>
      <c r="QUQ51" s="85"/>
      <c r="QUR51" s="85"/>
      <c r="QUS51" s="85"/>
      <c r="QUT51" s="85"/>
      <c r="QUU51" s="85"/>
      <c r="QUV51" s="85"/>
      <c r="QUW51" s="85"/>
      <c r="QUX51" s="85"/>
      <c r="QUY51" s="85"/>
      <c r="QUZ51" s="85"/>
      <c r="QVA51" s="85"/>
      <c r="QVB51" s="85"/>
      <c r="QVC51" s="85"/>
      <c r="QVD51" s="85"/>
      <c r="QVE51" s="85"/>
      <c r="QVF51" s="85"/>
      <c r="QVG51" s="85"/>
      <c r="QVH51" s="85"/>
      <c r="QVI51" s="85"/>
      <c r="QVJ51" s="85"/>
      <c r="QVK51" s="85"/>
      <c r="QVL51" s="85"/>
      <c r="QVM51" s="85"/>
      <c r="QVN51" s="85"/>
      <c r="QVO51" s="85"/>
      <c r="QVP51" s="85"/>
      <c r="QVQ51" s="85"/>
      <c r="QVR51" s="85"/>
      <c r="QVS51" s="85"/>
      <c r="QVT51" s="85"/>
      <c r="QVU51" s="85"/>
      <c r="QVV51" s="85"/>
      <c r="QVW51" s="85"/>
      <c r="QVX51" s="85"/>
      <c r="QVY51" s="85"/>
      <c r="QVZ51" s="85"/>
      <c r="QWA51" s="85"/>
      <c r="QWB51" s="85"/>
      <c r="QWC51" s="85"/>
      <c r="QWD51" s="85"/>
      <c r="QWE51" s="85"/>
      <c r="QWF51" s="85"/>
      <c r="QWG51" s="85"/>
      <c r="QWH51" s="85"/>
      <c r="QWI51" s="85"/>
      <c r="QWJ51" s="85"/>
      <c r="QWK51" s="85"/>
      <c r="QWL51" s="85"/>
      <c r="QWM51" s="85"/>
      <c r="QWN51" s="85"/>
      <c r="QWO51" s="85"/>
      <c r="QWP51" s="85"/>
      <c r="QWQ51" s="85"/>
      <c r="QWR51" s="85"/>
      <c r="QWS51" s="85"/>
      <c r="QWT51" s="85"/>
      <c r="QWU51" s="85"/>
      <c r="QWV51" s="85"/>
      <c r="QWW51" s="85"/>
      <c r="QWX51" s="85"/>
      <c r="QWY51" s="85"/>
      <c r="QWZ51" s="85"/>
      <c r="QXA51" s="85"/>
      <c r="QXB51" s="85"/>
      <c r="QXC51" s="85"/>
      <c r="QXD51" s="85"/>
      <c r="QXE51" s="85"/>
      <c r="QXF51" s="85"/>
      <c r="QXG51" s="85"/>
      <c r="QXH51" s="85"/>
      <c r="QXI51" s="85"/>
      <c r="QXJ51" s="85"/>
      <c r="QXK51" s="85"/>
      <c r="QXL51" s="85"/>
      <c r="QXM51" s="85"/>
      <c r="QXN51" s="85"/>
      <c r="QXO51" s="85"/>
      <c r="QXP51" s="85"/>
      <c r="QXQ51" s="85"/>
      <c r="QXR51" s="85"/>
      <c r="QXS51" s="85"/>
      <c r="QXT51" s="85"/>
      <c r="QXU51" s="85"/>
      <c r="QXV51" s="85"/>
      <c r="QXW51" s="85"/>
      <c r="QXX51" s="85"/>
      <c r="QXY51" s="85"/>
      <c r="QXZ51" s="85"/>
      <c r="QYA51" s="85"/>
      <c r="QYB51" s="85"/>
      <c r="QYC51" s="85"/>
      <c r="QYD51" s="85"/>
      <c r="QYE51" s="85"/>
      <c r="QYF51" s="85"/>
      <c r="QYG51" s="85"/>
      <c r="QYH51" s="85"/>
      <c r="QYI51" s="85"/>
      <c r="QYJ51" s="85"/>
      <c r="QYK51" s="85"/>
      <c r="QYL51" s="85"/>
      <c r="QYM51" s="85"/>
      <c r="QYN51" s="85"/>
      <c r="QYO51" s="85"/>
      <c r="QYP51" s="85"/>
      <c r="QYQ51" s="85"/>
      <c r="QYR51" s="85"/>
      <c r="QYS51" s="85"/>
      <c r="QYT51" s="85"/>
      <c r="QYU51" s="85"/>
      <c r="QYV51" s="85"/>
      <c r="QYW51" s="85"/>
      <c r="QYX51" s="85"/>
      <c r="QYY51" s="85"/>
      <c r="QYZ51" s="85"/>
      <c r="QZA51" s="85"/>
      <c r="QZB51" s="85"/>
      <c r="QZC51" s="85"/>
      <c r="QZD51" s="85"/>
      <c r="QZE51" s="85"/>
      <c r="QZF51" s="85"/>
      <c r="QZG51" s="85"/>
      <c r="QZH51" s="85"/>
      <c r="QZI51" s="85"/>
      <c r="QZJ51" s="85"/>
      <c r="QZK51" s="85"/>
      <c r="QZL51" s="85"/>
      <c r="QZM51" s="85"/>
      <c r="QZN51" s="85"/>
      <c r="QZO51" s="85"/>
      <c r="QZP51" s="85"/>
      <c r="QZQ51" s="85"/>
      <c r="QZR51" s="85"/>
      <c r="QZS51" s="85"/>
      <c r="QZT51" s="85"/>
      <c r="QZU51" s="85"/>
      <c r="QZV51" s="85"/>
      <c r="QZW51" s="85"/>
      <c r="QZX51" s="85"/>
      <c r="QZY51" s="85"/>
      <c r="QZZ51" s="85"/>
      <c r="RAA51" s="85"/>
      <c r="RAB51" s="85"/>
      <c r="RAC51" s="85"/>
      <c r="RAD51" s="85"/>
      <c r="RAE51" s="85"/>
      <c r="RAF51" s="85"/>
      <c r="RAG51" s="85"/>
      <c r="RAH51" s="85"/>
      <c r="RAI51" s="85"/>
      <c r="RAJ51" s="85"/>
      <c r="RAK51" s="85"/>
      <c r="RAL51" s="85"/>
      <c r="RAM51" s="85"/>
      <c r="RAN51" s="85"/>
      <c r="RAO51" s="85"/>
      <c r="RAP51" s="85"/>
      <c r="RAQ51" s="85"/>
      <c r="RAR51" s="85"/>
      <c r="RAS51" s="85"/>
      <c r="RAT51" s="85"/>
      <c r="RAU51" s="85"/>
      <c r="RAV51" s="85"/>
      <c r="RAW51" s="85"/>
      <c r="RAX51" s="85"/>
      <c r="RAY51" s="85"/>
      <c r="RAZ51" s="85"/>
      <c r="RBA51" s="85"/>
      <c r="RBB51" s="85"/>
      <c r="RBC51" s="85"/>
      <c r="RBD51" s="85"/>
      <c r="RBE51" s="85"/>
      <c r="RBF51" s="85"/>
      <c r="RBG51" s="85"/>
      <c r="RBH51" s="85"/>
      <c r="RBI51" s="85"/>
      <c r="RBJ51" s="85"/>
      <c r="RBK51" s="85"/>
      <c r="RBL51" s="85"/>
      <c r="RBM51" s="85"/>
      <c r="RBN51" s="85"/>
      <c r="RBO51" s="85"/>
      <c r="RBP51" s="85"/>
      <c r="RBQ51" s="85"/>
      <c r="RBR51" s="85"/>
      <c r="RBS51" s="85"/>
      <c r="RBT51" s="85"/>
      <c r="RBU51" s="85"/>
      <c r="RBV51" s="85"/>
      <c r="RBW51" s="85"/>
      <c r="RBX51" s="85"/>
      <c r="RBY51" s="85"/>
      <c r="RBZ51" s="85"/>
      <c r="RCA51" s="85"/>
      <c r="RCB51" s="85"/>
      <c r="RCC51" s="85"/>
      <c r="RCD51" s="85"/>
      <c r="RCE51" s="85"/>
      <c r="RCF51" s="85"/>
      <c r="RCG51" s="85"/>
      <c r="RCH51" s="85"/>
      <c r="RCI51" s="85"/>
      <c r="RCJ51" s="85"/>
      <c r="RCK51" s="85"/>
      <c r="RCL51" s="85"/>
      <c r="RCM51" s="85"/>
      <c r="RCN51" s="85"/>
      <c r="RCO51" s="85"/>
      <c r="RCP51" s="85"/>
      <c r="RCQ51" s="85"/>
      <c r="RCR51" s="85"/>
      <c r="RCS51" s="85"/>
      <c r="RCT51" s="85"/>
      <c r="RCU51" s="85"/>
      <c r="RCV51" s="85"/>
      <c r="RCW51" s="85"/>
      <c r="RCX51" s="85"/>
      <c r="RCY51" s="85"/>
      <c r="RCZ51" s="85"/>
      <c r="RDA51" s="85"/>
      <c r="RDB51" s="85"/>
      <c r="RDC51" s="85"/>
      <c r="RDD51" s="85"/>
      <c r="RDE51" s="85"/>
      <c r="RDF51" s="85"/>
      <c r="RDG51" s="85"/>
      <c r="RDH51" s="85"/>
      <c r="RDI51" s="85"/>
      <c r="RDJ51" s="85"/>
      <c r="RDK51" s="85"/>
      <c r="RDL51" s="85"/>
      <c r="RDM51" s="85"/>
      <c r="RDN51" s="85"/>
      <c r="RDO51" s="85"/>
      <c r="RDP51" s="85"/>
      <c r="RDQ51" s="85"/>
      <c r="RDR51" s="85"/>
      <c r="RDS51" s="85"/>
      <c r="RDT51" s="85"/>
      <c r="RDU51" s="85"/>
      <c r="RDV51" s="85"/>
      <c r="RDW51" s="85"/>
      <c r="RDX51" s="85"/>
      <c r="RDY51" s="85"/>
      <c r="RDZ51" s="85"/>
      <c r="REA51" s="85"/>
      <c r="REB51" s="85"/>
      <c r="REC51" s="85"/>
      <c r="RED51" s="85"/>
      <c r="REE51" s="85"/>
      <c r="REF51" s="85"/>
      <c r="REG51" s="85"/>
      <c r="REH51" s="85"/>
      <c r="REI51" s="85"/>
      <c r="REJ51" s="85"/>
      <c r="REK51" s="85"/>
      <c r="REL51" s="85"/>
      <c r="REM51" s="85"/>
      <c r="REN51" s="85"/>
      <c r="REO51" s="85"/>
      <c r="REP51" s="85"/>
      <c r="REQ51" s="85"/>
      <c r="RER51" s="85"/>
      <c r="RES51" s="85"/>
      <c r="RET51" s="85"/>
      <c r="REU51" s="85"/>
      <c r="REV51" s="85"/>
      <c r="REW51" s="85"/>
      <c r="REX51" s="85"/>
      <c r="REY51" s="85"/>
      <c r="REZ51" s="85"/>
      <c r="RFA51" s="85"/>
      <c r="RFB51" s="85"/>
      <c r="RFC51" s="85"/>
      <c r="RFD51" s="85"/>
      <c r="RFE51" s="85"/>
      <c r="RFF51" s="85"/>
      <c r="RFG51" s="85"/>
      <c r="RFH51" s="85"/>
      <c r="RFI51" s="85"/>
      <c r="RFJ51" s="85"/>
      <c r="RFK51" s="85"/>
      <c r="RFL51" s="85"/>
      <c r="RFM51" s="85"/>
      <c r="RFN51" s="85"/>
      <c r="RFO51" s="85"/>
      <c r="RFP51" s="85"/>
      <c r="RFQ51" s="85"/>
      <c r="RFR51" s="85"/>
      <c r="RFS51" s="85"/>
      <c r="RFT51" s="85"/>
      <c r="RFU51" s="85"/>
      <c r="RFV51" s="85"/>
      <c r="RFW51" s="85"/>
      <c r="RFX51" s="85"/>
      <c r="RFY51" s="85"/>
      <c r="RFZ51" s="85"/>
      <c r="RGA51" s="85"/>
      <c r="RGB51" s="85"/>
      <c r="RGC51" s="85"/>
      <c r="RGD51" s="85"/>
      <c r="RGE51" s="85"/>
      <c r="RGF51" s="85"/>
      <c r="RGG51" s="85"/>
      <c r="RGH51" s="85"/>
      <c r="RGI51" s="85"/>
      <c r="RGJ51" s="85"/>
      <c r="RGK51" s="85"/>
      <c r="RGL51" s="85"/>
      <c r="RGM51" s="85"/>
      <c r="RGN51" s="85"/>
      <c r="RGO51" s="85"/>
      <c r="RGP51" s="85"/>
      <c r="RGQ51" s="85"/>
      <c r="RGR51" s="85"/>
      <c r="RGS51" s="85"/>
      <c r="RGT51" s="85"/>
      <c r="RGU51" s="85"/>
      <c r="RGV51" s="85"/>
      <c r="RGW51" s="85"/>
      <c r="RGX51" s="85"/>
      <c r="RGY51" s="85"/>
      <c r="RGZ51" s="85"/>
      <c r="RHA51" s="85"/>
      <c r="RHB51" s="85"/>
      <c r="RHC51" s="85"/>
      <c r="RHD51" s="85"/>
      <c r="RHE51" s="85"/>
      <c r="RHF51" s="85"/>
      <c r="RHG51" s="85"/>
      <c r="RHH51" s="85"/>
      <c r="RHI51" s="85"/>
      <c r="RHJ51" s="85"/>
      <c r="RHK51" s="85"/>
      <c r="RHL51" s="85"/>
      <c r="RHM51" s="85"/>
      <c r="RHN51" s="85"/>
      <c r="RHO51" s="85"/>
      <c r="RHP51" s="85"/>
      <c r="RHQ51" s="85"/>
      <c r="RHR51" s="85"/>
      <c r="RHS51" s="85"/>
      <c r="RHT51" s="85"/>
      <c r="RHU51" s="85"/>
      <c r="RHV51" s="85"/>
      <c r="RHW51" s="85"/>
      <c r="RHX51" s="85"/>
      <c r="RHY51" s="85"/>
      <c r="RHZ51" s="85"/>
      <c r="RIA51" s="85"/>
      <c r="RIB51" s="85"/>
      <c r="RIC51" s="85"/>
      <c r="RID51" s="85"/>
      <c r="RIE51" s="85"/>
      <c r="RIF51" s="85"/>
      <c r="RIG51" s="85"/>
      <c r="RIH51" s="85"/>
      <c r="RII51" s="85"/>
      <c r="RIJ51" s="85"/>
      <c r="RIK51" s="85"/>
      <c r="RIL51" s="85"/>
      <c r="RIM51" s="85"/>
      <c r="RIN51" s="85"/>
      <c r="RIO51" s="85"/>
      <c r="RIP51" s="85"/>
      <c r="RIQ51" s="85"/>
      <c r="RIR51" s="85"/>
      <c r="RIS51" s="85"/>
      <c r="RIT51" s="85"/>
      <c r="RIU51" s="85"/>
      <c r="RIV51" s="85"/>
      <c r="RIW51" s="85"/>
      <c r="RIX51" s="85"/>
      <c r="RIY51" s="85"/>
      <c r="RIZ51" s="85"/>
      <c r="RJA51" s="85"/>
      <c r="RJB51" s="85"/>
      <c r="RJC51" s="85"/>
      <c r="RJD51" s="85"/>
      <c r="RJE51" s="85"/>
      <c r="RJF51" s="85"/>
      <c r="RJG51" s="85"/>
      <c r="RJH51" s="85"/>
      <c r="RJI51" s="85"/>
      <c r="RJJ51" s="85"/>
      <c r="RJK51" s="85"/>
      <c r="RJL51" s="85"/>
      <c r="RJM51" s="85"/>
      <c r="RJN51" s="85"/>
      <c r="RJO51" s="85"/>
      <c r="RJP51" s="85"/>
      <c r="RJQ51" s="85"/>
      <c r="RJR51" s="85"/>
      <c r="RJS51" s="85"/>
      <c r="RJT51" s="85"/>
      <c r="RJU51" s="85"/>
      <c r="RJV51" s="85"/>
      <c r="RJW51" s="85"/>
      <c r="RJX51" s="85"/>
      <c r="RJY51" s="85"/>
      <c r="RJZ51" s="85"/>
      <c r="RKA51" s="85"/>
      <c r="RKB51" s="85"/>
      <c r="RKC51" s="85"/>
      <c r="RKD51" s="85"/>
      <c r="RKE51" s="85"/>
      <c r="RKF51" s="85"/>
      <c r="RKG51" s="85"/>
      <c r="RKH51" s="85"/>
      <c r="RKI51" s="85"/>
      <c r="RKJ51" s="85"/>
      <c r="RKK51" s="85"/>
      <c r="RKL51" s="85"/>
      <c r="RKM51" s="85"/>
      <c r="RKN51" s="85"/>
      <c r="RKO51" s="85"/>
      <c r="RKP51" s="85"/>
      <c r="RKQ51" s="85"/>
      <c r="RKR51" s="85"/>
      <c r="RKS51" s="85"/>
      <c r="RKT51" s="85"/>
      <c r="RKU51" s="85"/>
      <c r="RKV51" s="85"/>
      <c r="RKW51" s="85"/>
      <c r="RKX51" s="85"/>
      <c r="RKY51" s="85"/>
      <c r="RKZ51" s="85"/>
      <c r="RLA51" s="85"/>
      <c r="RLB51" s="85"/>
      <c r="RLC51" s="85"/>
      <c r="RLD51" s="85"/>
      <c r="RLE51" s="85"/>
      <c r="RLF51" s="85"/>
      <c r="RLG51" s="85"/>
      <c r="RLH51" s="85"/>
      <c r="RLI51" s="85"/>
      <c r="RLJ51" s="85"/>
      <c r="RLK51" s="85"/>
      <c r="RLL51" s="85"/>
      <c r="RLM51" s="85"/>
      <c r="RLN51" s="85"/>
      <c r="RLO51" s="85"/>
      <c r="RLP51" s="85"/>
      <c r="RLQ51" s="85"/>
      <c r="RLR51" s="85"/>
      <c r="RLS51" s="85"/>
      <c r="RLT51" s="85"/>
      <c r="RLU51" s="85"/>
      <c r="RLV51" s="85"/>
      <c r="RLW51" s="85"/>
      <c r="RLX51" s="85"/>
      <c r="RLY51" s="85"/>
      <c r="RLZ51" s="85"/>
      <c r="RMA51" s="85"/>
      <c r="RMB51" s="85"/>
      <c r="RMC51" s="85"/>
      <c r="RMD51" s="85"/>
      <c r="RME51" s="85"/>
      <c r="RMF51" s="85"/>
      <c r="RMG51" s="85"/>
      <c r="RMH51" s="85"/>
      <c r="RMI51" s="85"/>
      <c r="RMJ51" s="85"/>
      <c r="RMK51" s="85"/>
      <c r="RML51" s="85"/>
      <c r="RMM51" s="85"/>
      <c r="RMN51" s="85"/>
      <c r="RMO51" s="85"/>
      <c r="RMP51" s="85"/>
      <c r="RMQ51" s="85"/>
      <c r="RMR51" s="85"/>
      <c r="RMS51" s="85"/>
      <c r="RMT51" s="85"/>
      <c r="RMU51" s="85"/>
      <c r="RMV51" s="85"/>
      <c r="RMW51" s="85"/>
      <c r="RMX51" s="85"/>
      <c r="RMY51" s="85"/>
      <c r="RMZ51" s="85"/>
      <c r="RNA51" s="85"/>
      <c r="RNB51" s="85"/>
      <c r="RNC51" s="85"/>
      <c r="RND51" s="85"/>
      <c r="RNE51" s="85"/>
      <c r="RNF51" s="85"/>
      <c r="RNG51" s="85"/>
      <c r="RNH51" s="85"/>
      <c r="RNI51" s="85"/>
      <c r="RNJ51" s="85"/>
      <c r="RNK51" s="85"/>
      <c r="RNL51" s="85"/>
      <c r="RNM51" s="85"/>
      <c r="RNN51" s="85"/>
      <c r="RNO51" s="85"/>
      <c r="RNP51" s="85"/>
      <c r="RNQ51" s="85"/>
      <c r="RNR51" s="85"/>
      <c r="RNS51" s="85"/>
      <c r="RNT51" s="85"/>
      <c r="RNU51" s="85"/>
      <c r="RNV51" s="85"/>
      <c r="RNW51" s="85"/>
      <c r="RNX51" s="85"/>
      <c r="RNY51" s="85"/>
      <c r="RNZ51" s="85"/>
      <c r="ROA51" s="85"/>
      <c r="ROB51" s="85"/>
      <c r="ROC51" s="85"/>
      <c r="ROD51" s="85"/>
      <c r="ROE51" s="85"/>
      <c r="ROF51" s="85"/>
      <c r="ROG51" s="85"/>
      <c r="ROH51" s="85"/>
      <c r="ROI51" s="85"/>
      <c r="ROJ51" s="85"/>
      <c r="ROK51" s="85"/>
      <c r="ROL51" s="85"/>
      <c r="ROM51" s="85"/>
      <c r="RON51" s="85"/>
      <c r="ROO51" s="85"/>
      <c r="ROP51" s="85"/>
      <c r="ROQ51" s="85"/>
      <c r="ROR51" s="85"/>
      <c r="ROS51" s="85"/>
      <c r="ROT51" s="85"/>
      <c r="ROU51" s="85"/>
      <c r="ROV51" s="85"/>
      <c r="ROW51" s="85"/>
      <c r="ROX51" s="85"/>
      <c r="ROY51" s="85"/>
      <c r="ROZ51" s="85"/>
      <c r="RPA51" s="85"/>
      <c r="RPB51" s="85"/>
      <c r="RPC51" s="85"/>
      <c r="RPD51" s="85"/>
      <c r="RPE51" s="85"/>
      <c r="RPF51" s="85"/>
      <c r="RPG51" s="85"/>
      <c r="RPH51" s="85"/>
      <c r="RPI51" s="85"/>
      <c r="RPJ51" s="85"/>
      <c r="RPK51" s="85"/>
      <c r="RPL51" s="85"/>
      <c r="RPM51" s="85"/>
      <c r="RPN51" s="85"/>
      <c r="RPO51" s="85"/>
      <c r="RPP51" s="85"/>
      <c r="RPQ51" s="85"/>
      <c r="RPR51" s="85"/>
      <c r="RPS51" s="85"/>
      <c r="RPT51" s="85"/>
      <c r="RPU51" s="85"/>
      <c r="RPV51" s="85"/>
      <c r="RPW51" s="85"/>
      <c r="RPX51" s="85"/>
      <c r="RPY51" s="85"/>
      <c r="RPZ51" s="85"/>
      <c r="RQA51" s="85"/>
      <c r="RQB51" s="85"/>
      <c r="RQC51" s="85"/>
      <c r="RQD51" s="85"/>
      <c r="RQE51" s="85"/>
      <c r="RQF51" s="85"/>
      <c r="RQG51" s="85"/>
      <c r="RQH51" s="85"/>
      <c r="RQI51" s="85"/>
      <c r="RQJ51" s="85"/>
      <c r="RQK51" s="85"/>
      <c r="RQL51" s="85"/>
      <c r="RQM51" s="85"/>
      <c r="RQN51" s="85"/>
      <c r="RQO51" s="85"/>
      <c r="RQP51" s="85"/>
      <c r="RQQ51" s="85"/>
      <c r="RQR51" s="85"/>
      <c r="RQS51" s="85"/>
      <c r="RQT51" s="85"/>
      <c r="RQU51" s="85"/>
      <c r="RQV51" s="85"/>
      <c r="RQW51" s="85"/>
      <c r="RQX51" s="85"/>
      <c r="RQY51" s="85"/>
      <c r="RQZ51" s="85"/>
      <c r="RRA51" s="85"/>
      <c r="RRB51" s="85"/>
      <c r="RRC51" s="85"/>
      <c r="RRD51" s="85"/>
      <c r="RRE51" s="85"/>
      <c r="RRF51" s="85"/>
      <c r="RRG51" s="85"/>
      <c r="RRH51" s="85"/>
      <c r="RRI51" s="85"/>
      <c r="RRJ51" s="85"/>
      <c r="RRK51" s="85"/>
      <c r="RRL51" s="85"/>
      <c r="RRM51" s="85"/>
      <c r="RRN51" s="85"/>
      <c r="RRO51" s="85"/>
      <c r="RRP51" s="85"/>
      <c r="RRQ51" s="85"/>
      <c r="RRR51" s="85"/>
      <c r="RRS51" s="85"/>
      <c r="RRT51" s="85"/>
      <c r="RRU51" s="85"/>
      <c r="RRV51" s="85"/>
      <c r="RRW51" s="85"/>
      <c r="RRX51" s="85"/>
      <c r="RRY51" s="85"/>
      <c r="RRZ51" s="85"/>
      <c r="RSA51" s="85"/>
      <c r="RSB51" s="85"/>
      <c r="RSC51" s="85"/>
      <c r="RSD51" s="85"/>
      <c r="RSE51" s="85"/>
      <c r="RSF51" s="85"/>
      <c r="RSG51" s="85"/>
      <c r="RSH51" s="85"/>
      <c r="RSI51" s="85"/>
      <c r="RSJ51" s="85"/>
      <c r="RSK51" s="85"/>
      <c r="RSL51" s="85"/>
      <c r="RSM51" s="85"/>
      <c r="RSN51" s="85"/>
      <c r="RSO51" s="85"/>
      <c r="RSP51" s="85"/>
      <c r="RSQ51" s="85"/>
      <c r="RSR51" s="85"/>
      <c r="RSS51" s="85"/>
      <c r="RST51" s="85"/>
      <c r="RSU51" s="85"/>
      <c r="RSV51" s="85"/>
      <c r="RSW51" s="85"/>
      <c r="RSX51" s="85"/>
      <c r="RSY51" s="85"/>
      <c r="RSZ51" s="85"/>
      <c r="RTA51" s="85"/>
      <c r="RTB51" s="85"/>
      <c r="RTC51" s="85"/>
      <c r="RTD51" s="85"/>
      <c r="RTE51" s="85"/>
      <c r="RTF51" s="85"/>
      <c r="RTG51" s="85"/>
      <c r="RTH51" s="85"/>
      <c r="RTI51" s="85"/>
      <c r="RTJ51" s="85"/>
      <c r="RTK51" s="85"/>
      <c r="RTL51" s="85"/>
      <c r="RTM51" s="85"/>
      <c r="RTN51" s="85"/>
      <c r="RTO51" s="85"/>
      <c r="RTP51" s="85"/>
      <c r="RTQ51" s="85"/>
      <c r="RTR51" s="85"/>
      <c r="RTS51" s="85"/>
      <c r="RTT51" s="85"/>
      <c r="RTU51" s="85"/>
      <c r="RTV51" s="85"/>
      <c r="RTW51" s="85"/>
      <c r="RTX51" s="85"/>
      <c r="RTY51" s="85"/>
      <c r="RTZ51" s="85"/>
      <c r="RUA51" s="85"/>
      <c r="RUB51" s="85"/>
      <c r="RUC51" s="85"/>
      <c r="RUD51" s="85"/>
      <c r="RUE51" s="85"/>
      <c r="RUF51" s="85"/>
      <c r="RUG51" s="85"/>
      <c r="RUH51" s="85"/>
      <c r="RUI51" s="85"/>
      <c r="RUJ51" s="85"/>
      <c r="RUK51" s="85"/>
      <c r="RUL51" s="85"/>
      <c r="RUM51" s="85"/>
      <c r="RUN51" s="85"/>
      <c r="RUO51" s="85"/>
      <c r="RUP51" s="85"/>
      <c r="RUQ51" s="85"/>
      <c r="RUR51" s="85"/>
      <c r="RUS51" s="85"/>
      <c r="RUT51" s="85"/>
      <c r="RUU51" s="85"/>
      <c r="RUV51" s="85"/>
      <c r="RUW51" s="85"/>
      <c r="RUX51" s="85"/>
      <c r="RUY51" s="85"/>
      <c r="RUZ51" s="85"/>
      <c r="RVA51" s="85"/>
      <c r="RVB51" s="85"/>
      <c r="RVC51" s="85"/>
      <c r="RVD51" s="85"/>
      <c r="RVE51" s="85"/>
      <c r="RVF51" s="85"/>
      <c r="RVG51" s="85"/>
      <c r="RVH51" s="85"/>
      <c r="RVI51" s="85"/>
      <c r="RVJ51" s="85"/>
      <c r="RVK51" s="85"/>
      <c r="RVL51" s="85"/>
      <c r="RVM51" s="85"/>
      <c r="RVN51" s="85"/>
      <c r="RVO51" s="85"/>
      <c r="RVP51" s="85"/>
      <c r="RVQ51" s="85"/>
      <c r="RVR51" s="85"/>
      <c r="RVS51" s="85"/>
      <c r="RVT51" s="85"/>
      <c r="RVU51" s="85"/>
      <c r="RVV51" s="85"/>
      <c r="RVW51" s="85"/>
      <c r="RVX51" s="85"/>
      <c r="RVY51" s="85"/>
      <c r="RVZ51" s="85"/>
      <c r="RWA51" s="85"/>
      <c r="RWB51" s="85"/>
      <c r="RWC51" s="85"/>
      <c r="RWD51" s="85"/>
      <c r="RWE51" s="85"/>
      <c r="RWF51" s="85"/>
      <c r="RWG51" s="85"/>
      <c r="RWH51" s="85"/>
      <c r="RWI51" s="85"/>
      <c r="RWJ51" s="85"/>
      <c r="RWK51" s="85"/>
      <c r="RWL51" s="85"/>
      <c r="RWM51" s="85"/>
      <c r="RWN51" s="85"/>
      <c r="RWO51" s="85"/>
      <c r="RWP51" s="85"/>
      <c r="RWQ51" s="85"/>
      <c r="RWR51" s="85"/>
      <c r="RWS51" s="85"/>
      <c r="RWT51" s="85"/>
      <c r="RWU51" s="85"/>
      <c r="RWV51" s="85"/>
      <c r="RWW51" s="85"/>
      <c r="RWX51" s="85"/>
      <c r="RWY51" s="85"/>
      <c r="RWZ51" s="85"/>
      <c r="RXA51" s="85"/>
      <c r="RXB51" s="85"/>
      <c r="RXC51" s="85"/>
      <c r="RXD51" s="85"/>
      <c r="RXE51" s="85"/>
      <c r="RXF51" s="85"/>
      <c r="RXG51" s="85"/>
      <c r="RXH51" s="85"/>
      <c r="RXI51" s="85"/>
      <c r="RXJ51" s="85"/>
      <c r="RXK51" s="85"/>
      <c r="RXL51" s="85"/>
      <c r="RXM51" s="85"/>
      <c r="RXN51" s="85"/>
      <c r="RXO51" s="85"/>
      <c r="RXP51" s="85"/>
      <c r="RXQ51" s="85"/>
      <c r="RXR51" s="85"/>
      <c r="RXS51" s="85"/>
      <c r="RXT51" s="85"/>
      <c r="RXU51" s="85"/>
      <c r="RXV51" s="85"/>
      <c r="RXW51" s="85"/>
      <c r="RXX51" s="85"/>
      <c r="RXY51" s="85"/>
      <c r="RXZ51" s="85"/>
      <c r="RYA51" s="85"/>
      <c r="RYB51" s="85"/>
      <c r="RYC51" s="85"/>
      <c r="RYD51" s="85"/>
      <c r="RYE51" s="85"/>
      <c r="RYF51" s="85"/>
      <c r="RYG51" s="85"/>
      <c r="RYH51" s="85"/>
      <c r="RYI51" s="85"/>
      <c r="RYJ51" s="85"/>
      <c r="RYK51" s="85"/>
      <c r="RYL51" s="85"/>
      <c r="RYM51" s="85"/>
      <c r="RYN51" s="85"/>
      <c r="RYO51" s="85"/>
      <c r="RYP51" s="85"/>
      <c r="RYQ51" s="85"/>
      <c r="RYR51" s="85"/>
      <c r="RYS51" s="85"/>
      <c r="RYT51" s="85"/>
      <c r="RYU51" s="85"/>
      <c r="RYV51" s="85"/>
      <c r="RYW51" s="85"/>
      <c r="RYX51" s="85"/>
      <c r="RYY51" s="85"/>
      <c r="RYZ51" s="85"/>
      <c r="RZA51" s="85"/>
      <c r="RZB51" s="85"/>
      <c r="RZC51" s="85"/>
      <c r="RZD51" s="85"/>
      <c r="RZE51" s="85"/>
      <c r="RZF51" s="85"/>
      <c r="RZG51" s="85"/>
      <c r="RZH51" s="85"/>
      <c r="RZI51" s="85"/>
      <c r="RZJ51" s="85"/>
      <c r="RZK51" s="85"/>
      <c r="RZL51" s="85"/>
      <c r="RZM51" s="85"/>
      <c r="RZN51" s="85"/>
      <c r="RZO51" s="85"/>
      <c r="RZP51" s="85"/>
      <c r="RZQ51" s="85"/>
      <c r="RZR51" s="85"/>
      <c r="RZS51" s="85"/>
      <c r="RZT51" s="85"/>
      <c r="RZU51" s="85"/>
      <c r="RZV51" s="85"/>
      <c r="RZW51" s="85"/>
      <c r="RZX51" s="85"/>
      <c r="RZY51" s="85"/>
      <c r="RZZ51" s="85"/>
      <c r="SAA51" s="85"/>
      <c r="SAB51" s="85"/>
      <c r="SAC51" s="85"/>
      <c r="SAD51" s="85"/>
      <c r="SAE51" s="85"/>
      <c r="SAF51" s="85"/>
      <c r="SAG51" s="85"/>
      <c r="SAH51" s="85"/>
      <c r="SAI51" s="85"/>
      <c r="SAJ51" s="85"/>
      <c r="SAK51" s="85"/>
      <c r="SAL51" s="85"/>
      <c r="SAM51" s="85"/>
      <c r="SAN51" s="85"/>
      <c r="SAO51" s="85"/>
      <c r="SAP51" s="85"/>
      <c r="SAQ51" s="85"/>
      <c r="SAR51" s="85"/>
      <c r="SAS51" s="85"/>
      <c r="SAT51" s="85"/>
      <c r="SAU51" s="85"/>
      <c r="SAV51" s="85"/>
      <c r="SAW51" s="85"/>
      <c r="SAX51" s="85"/>
      <c r="SAY51" s="85"/>
      <c r="SAZ51" s="85"/>
      <c r="SBA51" s="85"/>
      <c r="SBB51" s="85"/>
      <c r="SBC51" s="85"/>
      <c r="SBD51" s="85"/>
      <c r="SBE51" s="85"/>
      <c r="SBF51" s="85"/>
      <c r="SBG51" s="85"/>
      <c r="SBH51" s="85"/>
      <c r="SBI51" s="85"/>
      <c r="SBJ51" s="85"/>
      <c r="SBK51" s="85"/>
      <c r="SBL51" s="85"/>
      <c r="SBM51" s="85"/>
      <c r="SBN51" s="85"/>
      <c r="SBO51" s="85"/>
      <c r="SBP51" s="85"/>
      <c r="SBQ51" s="85"/>
      <c r="SBR51" s="85"/>
      <c r="SBS51" s="85"/>
      <c r="SBT51" s="85"/>
      <c r="SBU51" s="85"/>
      <c r="SBV51" s="85"/>
      <c r="SBW51" s="85"/>
      <c r="SBX51" s="85"/>
      <c r="SBY51" s="85"/>
      <c r="SBZ51" s="85"/>
      <c r="SCA51" s="85"/>
      <c r="SCB51" s="85"/>
      <c r="SCC51" s="85"/>
      <c r="SCD51" s="85"/>
      <c r="SCE51" s="85"/>
      <c r="SCF51" s="85"/>
      <c r="SCG51" s="85"/>
      <c r="SCH51" s="85"/>
      <c r="SCI51" s="85"/>
      <c r="SCJ51" s="85"/>
      <c r="SCK51" s="85"/>
      <c r="SCL51" s="85"/>
      <c r="SCM51" s="85"/>
      <c r="SCN51" s="85"/>
      <c r="SCO51" s="85"/>
      <c r="SCP51" s="85"/>
      <c r="SCQ51" s="85"/>
      <c r="SCR51" s="85"/>
      <c r="SCS51" s="85"/>
      <c r="SCT51" s="85"/>
      <c r="SCU51" s="85"/>
      <c r="SCV51" s="85"/>
      <c r="SCW51" s="85"/>
      <c r="SCX51" s="85"/>
      <c r="SCY51" s="85"/>
      <c r="SCZ51" s="85"/>
      <c r="SDA51" s="85"/>
      <c r="SDB51" s="85"/>
      <c r="SDC51" s="85"/>
      <c r="SDD51" s="85"/>
      <c r="SDE51" s="85"/>
      <c r="SDF51" s="85"/>
      <c r="SDG51" s="85"/>
      <c r="SDH51" s="85"/>
      <c r="SDI51" s="85"/>
      <c r="SDJ51" s="85"/>
      <c r="SDK51" s="85"/>
      <c r="SDL51" s="85"/>
      <c r="SDM51" s="85"/>
      <c r="SDN51" s="85"/>
      <c r="SDO51" s="85"/>
      <c r="SDP51" s="85"/>
      <c r="SDQ51" s="85"/>
      <c r="SDR51" s="85"/>
      <c r="SDS51" s="85"/>
      <c r="SDT51" s="85"/>
      <c r="SDU51" s="85"/>
      <c r="SDV51" s="85"/>
      <c r="SDW51" s="85"/>
      <c r="SDX51" s="85"/>
      <c r="SDY51" s="85"/>
      <c r="SDZ51" s="85"/>
      <c r="SEA51" s="85"/>
      <c r="SEB51" s="85"/>
      <c r="SEC51" s="85"/>
      <c r="SED51" s="85"/>
      <c r="SEE51" s="85"/>
      <c r="SEF51" s="85"/>
      <c r="SEG51" s="85"/>
      <c r="SEH51" s="85"/>
      <c r="SEI51" s="85"/>
      <c r="SEJ51" s="85"/>
      <c r="SEK51" s="85"/>
      <c r="SEL51" s="85"/>
      <c r="SEM51" s="85"/>
      <c r="SEN51" s="85"/>
      <c r="SEO51" s="85"/>
      <c r="SEP51" s="85"/>
      <c r="SEQ51" s="85"/>
      <c r="SER51" s="85"/>
      <c r="SES51" s="85"/>
      <c r="SET51" s="85"/>
      <c r="SEU51" s="85"/>
      <c r="SEV51" s="85"/>
      <c r="SEW51" s="85"/>
      <c r="SEX51" s="85"/>
      <c r="SEY51" s="85"/>
      <c r="SEZ51" s="85"/>
      <c r="SFA51" s="85"/>
      <c r="SFB51" s="85"/>
      <c r="SFC51" s="85"/>
      <c r="SFD51" s="85"/>
      <c r="SFE51" s="85"/>
      <c r="SFF51" s="85"/>
      <c r="SFG51" s="85"/>
      <c r="SFH51" s="85"/>
      <c r="SFI51" s="85"/>
      <c r="SFJ51" s="85"/>
      <c r="SFK51" s="85"/>
      <c r="SFL51" s="85"/>
      <c r="SFM51" s="85"/>
      <c r="SFN51" s="85"/>
      <c r="SFO51" s="85"/>
      <c r="SFP51" s="85"/>
      <c r="SFQ51" s="85"/>
      <c r="SFR51" s="85"/>
      <c r="SFS51" s="85"/>
      <c r="SFT51" s="85"/>
      <c r="SFU51" s="85"/>
      <c r="SFV51" s="85"/>
      <c r="SFW51" s="85"/>
      <c r="SFX51" s="85"/>
      <c r="SFY51" s="85"/>
      <c r="SFZ51" s="85"/>
      <c r="SGA51" s="85"/>
      <c r="SGB51" s="85"/>
      <c r="SGC51" s="85"/>
      <c r="SGD51" s="85"/>
      <c r="SGE51" s="85"/>
      <c r="SGF51" s="85"/>
      <c r="SGG51" s="85"/>
      <c r="SGH51" s="85"/>
      <c r="SGI51" s="85"/>
      <c r="SGJ51" s="85"/>
      <c r="SGK51" s="85"/>
      <c r="SGL51" s="85"/>
      <c r="SGM51" s="85"/>
      <c r="SGN51" s="85"/>
      <c r="SGO51" s="85"/>
      <c r="SGP51" s="85"/>
      <c r="SGQ51" s="85"/>
      <c r="SGR51" s="85"/>
      <c r="SGS51" s="85"/>
      <c r="SGT51" s="85"/>
      <c r="SGU51" s="85"/>
      <c r="SGV51" s="85"/>
      <c r="SGW51" s="85"/>
      <c r="SGX51" s="85"/>
      <c r="SGY51" s="85"/>
      <c r="SGZ51" s="85"/>
      <c r="SHA51" s="85"/>
      <c r="SHB51" s="85"/>
      <c r="SHC51" s="85"/>
      <c r="SHD51" s="85"/>
      <c r="SHE51" s="85"/>
      <c r="SHF51" s="85"/>
      <c r="SHG51" s="85"/>
      <c r="SHH51" s="85"/>
      <c r="SHI51" s="85"/>
      <c r="SHJ51" s="85"/>
      <c r="SHK51" s="85"/>
      <c r="SHL51" s="85"/>
      <c r="SHM51" s="85"/>
      <c r="SHN51" s="85"/>
      <c r="SHO51" s="85"/>
      <c r="SHP51" s="85"/>
      <c r="SHQ51" s="85"/>
      <c r="SHR51" s="85"/>
      <c r="SHS51" s="85"/>
      <c r="SHT51" s="85"/>
      <c r="SHU51" s="85"/>
      <c r="SHV51" s="85"/>
      <c r="SHW51" s="85"/>
      <c r="SHX51" s="85"/>
      <c r="SHY51" s="85"/>
      <c r="SHZ51" s="85"/>
      <c r="SIA51" s="85"/>
      <c r="SIB51" s="85"/>
      <c r="SIC51" s="85"/>
      <c r="SID51" s="85"/>
      <c r="SIE51" s="85"/>
      <c r="SIF51" s="85"/>
      <c r="SIG51" s="85"/>
      <c r="SIH51" s="85"/>
      <c r="SII51" s="85"/>
      <c r="SIJ51" s="85"/>
      <c r="SIK51" s="85"/>
      <c r="SIL51" s="85"/>
      <c r="SIM51" s="85"/>
      <c r="SIN51" s="85"/>
      <c r="SIO51" s="85"/>
      <c r="SIP51" s="85"/>
      <c r="SIQ51" s="85"/>
      <c r="SIR51" s="85"/>
      <c r="SIS51" s="85"/>
      <c r="SIT51" s="85"/>
      <c r="SIU51" s="85"/>
      <c r="SIV51" s="85"/>
      <c r="SIW51" s="85"/>
      <c r="SIX51" s="85"/>
      <c r="SIY51" s="85"/>
      <c r="SIZ51" s="85"/>
      <c r="SJA51" s="85"/>
      <c r="SJB51" s="85"/>
      <c r="SJC51" s="85"/>
      <c r="SJD51" s="85"/>
      <c r="SJE51" s="85"/>
      <c r="SJF51" s="85"/>
      <c r="SJG51" s="85"/>
      <c r="SJH51" s="85"/>
      <c r="SJI51" s="85"/>
      <c r="SJJ51" s="85"/>
      <c r="SJK51" s="85"/>
      <c r="SJL51" s="85"/>
      <c r="SJM51" s="85"/>
      <c r="SJN51" s="85"/>
      <c r="SJO51" s="85"/>
      <c r="SJP51" s="85"/>
      <c r="SJQ51" s="85"/>
      <c r="SJR51" s="85"/>
      <c r="SJS51" s="85"/>
      <c r="SJT51" s="85"/>
      <c r="SJU51" s="85"/>
      <c r="SJV51" s="85"/>
      <c r="SJW51" s="85"/>
      <c r="SJX51" s="85"/>
      <c r="SJY51" s="85"/>
      <c r="SJZ51" s="85"/>
      <c r="SKA51" s="85"/>
      <c r="SKB51" s="85"/>
      <c r="SKC51" s="85"/>
      <c r="SKD51" s="85"/>
      <c r="SKE51" s="85"/>
      <c r="SKF51" s="85"/>
      <c r="SKG51" s="85"/>
      <c r="SKH51" s="85"/>
      <c r="SKI51" s="85"/>
      <c r="SKJ51" s="85"/>
      <c r="SKK51" s="85"/>
      <c r="SKL51" s="85"/>
      <c r="SKM51" s="85"/>
      <c r="SKN51" s="85"/>
      <c r="SKO51" s="85"/>
      <c r="SKP51" s="85"/>
      <c r="SKQ51" s="85"/>
      <c r="SKR51" s="85"/>
      <c r="SKS51" s="85"/>
      <c r="SKT51" s="85"/>
      <c r="SKU51" s="85"/>
      <c r="SKV51" s="85"/>
      <c r="SKW51" s="85"/>
      <c r="SKX51" s="85"/>
      <c r="SKY51" s="85"/>
      <c r="SKZ51" s="85"/>
      <c r="SLA51" s="85"/>
      <c r="SLB51" s="85"/>
      <c r="SLC51" s="85"/>
      <c r="SLD51" s="85"/>
      <c r="SLE51" s="85"/>
      <c r="SLF51" s="85"/>
      <c r="SLG51" s="85"/>
      <c r="SLH51" s="85"/>
      <c r="SLI51" s="85"/>
      <c r="SLJ51" s="85"/>
      <c r="SLK51" s="85"/>
      <c r="SLL51" s="85"/>
      <c r="SLM51" s="85"/>
      <c r="SLN51" s="85"/>
      <c r="SLO51" s="85"/>
      <c r="SLP51" s="85"/>
      <c r="SLQ51" s="85"/>
      <c r="SLR51" s="85"/>
      <c r="SLS51" s="85"/>
      <c r="SLT51" s="85"/>
      <c r="SLU51" s="85"/>
      <c r="SLV51" s="85"/>
      <c r="SLW51" s="85"/>
      <c r="SLX51" s="85"/>
      <c r="SLY51" s="85"/>
      <c r="SLZ51" s="85"/>
      <c r="SMA51" s="85"/>
      <c r="SMB51" s="85"/>
      <c r="SMC51" s="85"/>
      <c r="SMD51" s="85"/>
      <c r="SME51" s="85"/>
      <c r="SMF51" s="85"/>
      <c r="SMG51" s="85"/>
      <c r="SMH51" s="85"/>
      <c r="SMI51" s="85"/>
      <c r="SMJ51" s="85"/>
      <c r="SMK51" s="85"/>
      <c r="SML51" s="85"/>
      <c r="SMM51" s="85"/>
      <c r="SMN51" s="85"/>
      <c r="SMO51" s="85"/>
      <c r="SMP51" s="85"/>
      <c r="SMQ51" s="85"/>
      <c r="SMR51" s="85"/>
      <c r="SMS51" s="85"/>
      <c r="SMT51" s="85"/>
      <c r="SMU51" s="85"/>
      <c r="SMV51" s="85"/>
      <c r="SMW51" s="85"/>
      <c r="SMX51" s="85"/>
      <c r="SMY51" s="85"/>
      <c r="SMZ51" s="85"/>
      <c r="SNA51" s="85"/>
      <c r="SNB51" s="85"/>
      <c r="SNC51" s="85"/>
      <c r="SND51" s="85"/>
      <c r="SNE51" s="85"/>
      <c r="SNF51" s="85"/>
      <c r="SNG51" s="85"/>
      <c r="SNH51" s="85"/>
      <c r="SNI51" s="85"/>
      <c r="SNJ51" s="85"/>
      <c r="SNK51" s="85"/>
      <c r="SNL51" s="85"/>
      <c r="SNM51" s="85"/>
      <c r="SNN51" s="85"/>
      <c r="SNO51" s="85"/>
      <c r="SNP51" s="85"/>
      <c r="SNQ51" s="85"/>
      <c r="SNR51" s="85"/>
      <c r="SNS51" s="85"/>
      <c r="SNT51" s="85"/>
      <c r="SNU51" s="85"/>
      <c r="SNV51" s="85"/>
      <c r="SNW51" s="85"/>
      <c r="SNX51" s="85"/>
      <c r="SNY51" s="85"/>
      <c r="SNZ51" s="85"/>
      <c r="SOA51" s="85"/>
      <c r="SOB51" s="85"/>
      <c r="SOC51" s="85"/>
      <c r="SOD51" s="85"/>
      <c r="SOE51" s="85"/>
      <c r="SOF51" s="85"/>
      <c r="SOG51" s="85"/>
      <c r="SOH51" s="85"/>
      <c r="SOI51" s="85"/>
      <c r="SOJ51" s="85"/>
      <c r="SOK51" s="85"/>
      <c r="SOL51" s="85"/>
      <c r="SOM51" s="85"/>
      <c r="SON51" s="85"/>
      <c r="SOO51" s="85"/>
      <c r="SOP51" s="85"/>
      <c r="SOQ51" s="85"/>
      <c r="SOR51" s="85"/>
      <c r="SOS51" s="85"/>
      <c r="SOT51" s="85"/>
      <c r="SOU51" s="85"/>
      <c r="SOV51" s="85"/>
      <c r="SOW51" s="85"/>
      <c r="SOX51" s="85"/>
      <c r="SOY51" s="85"/>
      <c r="SOZ51" s="85"/>
      <c r="SPA51" s="85"/>
      <c r="SPB51" s="85"/>
      <c r="SPC51" s="85"/>
      <c r="SPD51" s="85"/>
      <c r="SPE51" s="85"/>
      <c r="SPF51" s="85"/>
      <c r="SPG51" s="85"/>
      <c r="SPH51" s="85"/>
      <c r="SPI51" s="85"/>
      <c r="SPJ51" s="85"/>
      <c r="SPK51" s="85"/>
      <c r="SPL51" s="85"/>
      <c r="SPM51" s="85"/>
      <c r="SPN51" s="85"/>
      <c r="SPO51" s="85"/>
      <c r="SPP51" s="85"/>
      <c r="SPQ51" s="85"/>
      <c r="SPR51" s="85"/>
      <c r="SPS51" s="85"/>
      <c r="SPT51" s="85"/>
      <c r="SPU51" s="85"/>
      <c r="SPV51" s="85"/>
      <c r="SPW51" s="85"/>
      <c r="SPX51" s="85"/>
      <c r="SPY51" s="85"/>
      <c r="SPZ51" s="85"/>
      <c r="SQA51" s="85"/>
      <c r="SQB51" s="85"/>
      <c r="SQC51" s="85"/>
      <c r="SQD51" s="85"/>
      <c r="SQE51" s="85"/>
      <c r="SQF51" s="85"/>
      <c r="SQG51" s="85"/>
      <c r="SQH51" s="85"/>
      <c r="SQI51" s="85"/>
      <c r="SQJ51" s="85"/>
      <c r="SQK51" s="85"/>
      <c r="SQL51" s="85"/>
      <c r="SQM51" s="85"/>
      <c r="SQN51" s="85"/>
      <c r="SQO51" s="85"/>
      <c r="SQP51" s="85"/>
      <c r="SQQ51" s="85"/>
      <c r="SQR51" s="85"/>
      <c r="SQS51" s="85"/>
      <c r="SQT51" s="85"/>
      <c r="SQU51" s="85"/>
      <c r="SQV51" s="85"/>
      <c r="SQW51" s="85"/>
      <c r="SQX51" s="85"/>
      <c r="SQY51" s="85"/>
      <c r="SQZ51" s="85"/>
      <c r="SRA51" s="85"/>
      <c r="SRB51" s="85"/>
      <c r="SRC51" s="85"/>
      <c r="SRD51" s="85"/>
      <c r="SRE51" s="85"/>
      <c r="SRF51" s="85"/>
      <c r="SRG51" s="85"/>
      <c r="SRH51" s="85"/>
      <c r="SRI51" s="85"/>
      <c r="SRJ51" s="85"/>
      <c r="SRK51" s="85"/>
      <c r="SRL51" s="85"/>
      <c r="SRM51" s="85"/>
      <c r="SRN51" s="85"/>
      <c r="SRO51" s="85"/>
      <c r="SRP51" s="85"/>
      <c r="SRQ51" s="85"/>
      <c r="SRR51" s="85"/>
      <c r="SRS51" s="85"/>
      <c r="SRT51" s="85"/>
      <c r="SRU51" s="85"/>
      <c r="SRV51" s="85"/>
      <c r="SRW51" s="85"/>
      <c r="SRX51" s="85"/>
      <c r="SRY51" s="85"/>
      <c r="SRZ51" s="85"/>
      <c r="SSA51" s="85"/>
      <c r="SSB51" s="85"/>
      <c r="SSC51" s="85"/>
      <c r="SSD51" s="85"/>
      <c r="SSE51" s="85"/>
      <c r="SSF51" s="85"/>
      <c r="SSG51" s="85"/>
      <c r="SSH51" s="85"/>
      <c r="SSI51" s="85"/>
      <c r="SSJ51" s="85"/>
      <c r="SSK51" s="85"/>
      <c r="SSL51" s="85"/>
      <c r="SSM51" s="85"/>
      <c r="SSN51" s="85"/>
      <c r="SSO51" s="85"/>
      <c r="SSP51" s="85"/>
      <c r="SSQ51" s="85"/>
      <c r="SSR51" s="85"/>
      <c r="SSS51" s="85"/>
      <c r="SST51" s="85"/>
      <c r="SSU51" s="85"/>
      <c r="SSV51" s="85"/>
      <c r="SSW51" s="85"/>
      <c r="SSX51" s="85"/>
      <c r="SSY51" s="85"/>
      <c r="SSZ51" s="85"/>
      <c r="STA51" s="85"/>
      <c r="STB51" s="85"/>
      <c r="STC51" s="85"/>
      <c r="STD51" s="85"/>
      <c r="STE51" s="85"/>
      <c r="STF51" s="85"/>
      <c r="STG51" s="85"/>
      <c r="STH51" s="85"/>
      <c r="STI51" s="85"/>
      <c r="STJ51" s="85"/>
      <c r="STK51" s="85"/>
      <c r="STL51" s="85"/>
      <c r="STM51" s="85"/>
      <c r="STN51" s="85"/>
      <c r="STO51" s="85"/>
      <c r="STP51" s="85"/>
      <c r="STQ51" s="85"/>
      <c r="STR51" s="85"/>
      <c r="STS51" s="85"/>
      <c r="STT51" s="85"/>
      <c r="STU51" s="85"/>
      <c r="STV51" s="85"/>
      <c r="STW51" s="85"/>
      <c r="STX51" s="85"/>
      <c r="STY51" s="85"/>
      <c r="STZ51" s="85"/>
      <c r="SUA51" s="85"/>
      <c r="SUB51" s="85"/>
      <c r="SUC51" s="85"/>
      <c r="SUD51" s="85"/>
      <c r="SUE51" s="85"/>
      <c r="SUF51" s="85"/>
      <c r="SUG51" s="85"/>
      <c r="SUH51" s="85"/>
      <c r="SUI51" s="85"/>
      <c r="SUJ51" s="85"/>
      <c r="SUK51" s="85"/>
      <c r="SUL51" s="85"/>
      <c r="SUM51" s="85"/>
      <c r="SUN51" s="85"/>
      <c r="SUO51" s="85"/>
      <c r="SUP51" s="85"/>
      <c r="SUQ51" s="85"/>
      <c r="SUR51" s="85"/>
      <c r="SUS51" s="85"/>
      <c r="SUT51" s="85"/>
      <c r="SUU51" s="85"/>
      <c r="SUV51" s="85"/>
      <c r="SUW51" s="85"/>
      <c r="SUX51" s="85"/>
      <c r="SUY51" s="85"/>
      <c r="SUZ51" s="85"/>
      <c r="SVA51" s="85"/>
      <c r="SVB51" s="85"/>
      <c r="SVC51" s="85"/>
      <c r="SVD51" s="85"/>
      <c r="SVE51" s="85"/>
      <c r="SVF51" s="85"/>
      <c r="SVG51" s="85"/>
      <c r="SVH51" s="85"/>
      <c r="SVI51" s="85"/>
      <c r="SVJ51" s="85"/>
      <c r="SVK51" s="85"/>
      <c r="SVL51" s="85"/>
      <c r="SVM51" s="85"/>
      <c r="SVN51" s="85"/>
      <c r="SVO51" s="85"/>
      <c r="SVP51" s="85"/>
      <c r="SVQ51" s="85"/>
      <c r="SVR51" s="85"/>
      <c r="SVS51" s="85"/>
      <c r="SVT51" s="85"/>
      <c r="SVU51" s="85"/>
      <c r="SVV51" s="85"/>
      <c r="SVW51" s="85"/>
      <c r="SVX51" s="85"/>
      <c r="SVY51" s="85"/>
      <c r="SVZ51" s="85"/>
      <c r="SWA51" s="85"/>
      <c r="SWB51" s="85"/>
      <c r="SWC51" s="85"/>
      <c r="SWD51" s="85"/>
      <c r="SWE51" s="85"/>
      <c r="SWF51" s="85"/>
      <c r="SWG51" s="85"/>
      <c r="SWH51" s="85"/>
      <c r="SWI51" s="85"/>
      <c r="SWJ51" s="85"/>
      <c r="SWK51" s="85"/>
      <c r="SWL51" s="85"/>
      <c r="SWM51" s="85"/>
      <c r="SWN51" s="85"/>
      <c r="SWO51" s="85"/>
      <c r="SWP51" s="85"/>
      <c r="SWQ51" s="85"/>
      <c r="SWR51" s="85"/>
      <c r="SWS51" s="85"/>
      <c r="SWT51" s="85"/>
      <c r="SWU51" s="85"/>
      <c r="SWV51" s="85"/>
      <c r="SWW51" s="85"/>
      <c r="SWX51" s="85"/>
      <c r="SWY51" s="85"/>
      <c r="SWZ51" s="85"/>
      <c r="SXA51" s="85"/>
      <c r="SXB51" s="85"/>
      <c r="SXC51" s="85"/>
      <c r="SXD51" s="85"/>
      <c r="SXE51" s="85"/>
      <c r="SXF51" s="85"/>
      <c r="SXG51" s="85"/>
      <c r="SXH51" s="85"/>
      <c r="SXI51" s="85"/>
      <c r="SXJ51" s="85"/>
      <c r="SXK51" s="85"/>
      <c r="SXL51" s="85"/>
      <c r="SXM51" s="85"/>
      <c r="SXN51" s="85"/>
      <c r="SXO51" s="85"/>
      <c r="SXP51" s="85"/>
      <c r="SXQ51" s="85"/>
      <c r="SXR51" s="85"/>
      <c r="SXS51" s="85"/>
      <c r="SXT51" s="85"/>
      <c r="SXU51" s="85"/>
      <c r="SXV51" s="85"/>
      <c r="SXW51" s="85"/>
      <c r="SXX51" s="85"/>
      <c r="SXY51" s="85"/>
      <c r="SXZ51" s="85"/>
      <c r="SYA51" s="85"/>
      <c r="SYB51" s="85"/>
      <c r="SYC51" s="85"/>
      <c r="SYD51" s="85"/>
      <c r="SYE51" s="85"/>
      <c r="SYF51" s="85"/>
      <c r="SYG51" s="85"/>
      <c r="SYH51" s="85"/>
      <c r="SYI51" s="85"/>
      <c r="SYJ51" s="85"/>
      <c r="SYK51" s="85"/>
      <c r="SYL51" s="85"/>
      <c r="SYM51" s="85"/>
      <c r="SYN51" s="85"/>
      <c r="SYO51" s="85"/>
      <c r="SYP51" s="85"/>
      <c r="SYQ51" s="85"/>
      <c r="SYR51" s="85"/>
      <c r="SYS51" s="85"/>
      <c r="SYT51" s="85"/>
      <c r="SYU51" s="85"/>
      <c r="SYV51" s="85"/>
      <c r="SYW51" s="85"/>
      <c r="SYX51" s="85"/>
      <c r="SYY51" s="85"/>
      <c r="SYZ51" s="85"/>
      <c r="SZA51" s="85"/>
      <c r="SZB51" s="85"/>
      <c r="SZC51" s="85"/>
      <c r="SZD51" s="85"/>
      <c r="SZE51" s="85"/>
      <c r="SZF51" s="85"/>
      <c r="SZG51" s="85"/>
      <c r="SZH51" s="85"/>
      <c r="SZI51" s="85"/>
      <c r="SZJ51" s="85"/>
      <c r="SZK51" s="85"/>
      <c r="SZL51" s="85"/>
      <c r="SZM51" s="85"/>
      <c r="SZN51" s="85"/>
      <c r="SZO51" s="85"/>
      <c r="SZP51" s="85"/>
      <c r="SZQ51" s="85"/>
      <c r="SZR51" s="85"/>
      <c r="SZS51" s="85"/>
      <c r="SZT51" s="85"/>
      <c r="SZU51" s="85"/>
      <c r="SZV51" s="85"/>
      <c r="SZW51" s="85"/>
      <c r="SZX51" s="85"/>
      <c r="SZY51" s="85"/>
      <c r="SZZ51" s="85"/>
      <c r="TAA51" s="85"/>
      <c r="TAB51" s="85"/>
      <c r="TAC51" s="85"/>
      <c r="TAD51" s="85"/>
      <c r="TAE51" s="85"/>
      <c r="TAF51" s="85"/>
      <c r="TAG51" s="85"/>
      <c r="TAH51" s="85"/>
      <c r="TAI51" s="85"/>
      <c r="TAJ51" s="85"/>
      <c r="TAK51" s="85"/>
      <c r="TAL51" s="85"/>
      <c r="TAM51" s="85"/>
      <c r="TAN51" s="85"/>
      <c r="TAO51" s="85"/>
      <c r="TAP51" s="85"/>
      <c r="TAQ51" s="85"/>
      <c r="TAR51" s="85"/>
      <c r="TAS51" s="85"/>
      <c r="TAT51" s="85"/>
      <c r="TAU51" s="85"/>
      <c r="TAV51" s="85"/>
      <c r="TAW51" s="85"/>
      <c r="TAX51" s="85"/>
      <c r="TAY51" s="85"/>
      <c r="TAZ51" s="85"/>
      <c r="TBA51" s="85"/>
      <c r="TBB51" s="85"/>
      <c r="TBC51" s="85"/>
      <c r="TBD51" s="85"/>
      <c r="TBE51" s="85"/>
      <c r="TBF51" s="85"/>
      <c r="TBG51" s="85"/>
      <c r="TBH51" s="85"/>
      <c r="TBI51" s="85"/>
      <c r="TBJ51" s="85"/>
      <c r="TBK51" s="85"/>
      <c r="TBL51" s="85"/>
      <c r="TBM51" s="85"/>
      <c r="TBN51" s="85"/>
      <c r="TBO51" s="85"/>
      <c r="TBP51" s="85"/>
      <c r="TBQ51" s="85"/>
      <c r="TBR51" s="85"/>
      <c r="TBS51" s="85"/>
      <c r="TBT51" s="85"/>
      <c r="TBU51" s="85"/>
      <c r="TBV51" s="85"/>
      <c r="TBW51" s="85"/>
      <c r="TBX51" s="85"/>
      <c r="TBY51" s="85"/>
      <c r="TBZ51" s="85"/>
      <c r="TCA51" s="85"/>
      <c r="TCB51" s="85"/>
      <c r="TCC51" s="85"/>
      <c r="TCD51" s="85"/>
      <c r="TCE51" s="85"/>
      <c r="TCF51" s="85"/>
      <c r="TCG51" s="85"/>
      <c r="TCH51" s="85"/>
      <c r="TCI51" s="85"/>
      <c r="TCJ51" s="85"/>
      <c r="TCK51" s="85"/>
      <c r="TCL51" s="85"/>
      <c r="TCM51" s="85"/>
      <c r="TCN51" s="85"/>
      <c r="TCO51" s="85"/>
      <c r="TCP51" s="85"/>
      <c r="TCQ51" s="85"/>
      <c r="TCR51" s="85"/>
      <c r="TCS51" s="85"/>
      <c r="TCT51" s="85"/>
      <c r="TCU51" s="85"/>
      <c r="TCV51" s="85"/>
      <c r="TCW51" s="85"/>
      <c r="TCX51" s="85"/>
      <c r="TCY51" s="85"/>
      <c r="TCZ51" s="85"/>
      <c r="TDA51" s="85"/>
      <c r="TDB51" s="85"/>
      <c r="TDC51" s="85"/>
      <c r="TDD51" s="85"/>
      <c r="TDE51" s="85"/>
      <c r="TDF51" s="85"/>
      <c r="TDG51" s="85"/>
      <c r="TDH51" s="85"/>
      <c r="TDI51" s="85"/>
      <c r="TDJ51" s="85"/>
      <c r="TDK51" s="85"/>
      <c r="TDL51" s="85"/>
      <c r="TDM51" s="85"/>
      <c r="TDN51" s="85"/>
      <c r="TDO51" s="85"/>
      <c r="TDP51" s="85"/>
      <c r="TDQ51" s="85"/>
      <c r="TDR51" s="85"/>
      <c r="TDS51" s="85"/>
      <c r="TDT51" s="85"/>
      <c r="TDU51" s="85"/>
      <c r="TDV51" s="85"/>
      <c r="TDW51" s="85"/>
      <c r="TDX51" s="85"/>
      <c r="TDY51" s="85"/>
      <c r="TDZ51" s="85"/>
      <c r="TEA51" s="85"/>
      <c r="TEB51" s="85"/>
      <c r="TEC51" s="85"/>
      <c r="TED51" s="85"/>
      <c r="TEE51" s="85"/>
      <c r="TEF51" s="85"/>
      <c r="TEG51" s="85"/>
      <c r="TEH51" s="85"/>
      <c r="TEI51" s="85"/>
      <c r="TEJ51" s="85"/>
      <c r="TEK51" s="85"/>
      <c r="TEL51" s="85"/>
      <c r="TEM51" s="85"/>
      <c r="TEN51" s="85"/>
      <c r="TEO51" s="85"/>
      <c r="TEP51" s="85"/>
      <c r="TEQ51" s="85"/>
      <c r="TER51" s="85"/>
      <c r="TES51" s="85"/>
      <c r="TET51" s="85"/>
      <c r="TEU51" s="85"/>
      <c r="TEV51" s="85"/>
      <c r="TEW51" s="85"/>
      <c r="TEX51" s="85"/>
      <c r="TEY51" s="85"/>
      <c r="TEZ51" s="85"/>
      <c r="TFA51" s="85"/>
      <c r="TFB51" s="85"/>
      <c r="TFC51" s="85"/>
      <c r="TFD51" s="85"/>
      <c r="TFE51" s="85"/>
      <c r="TFF51" s="85"/>
      <c r="TFG51" s="85"/>
      <c r="TFH51" s="85"/>
      <c r="TFI51" s="85"/>
      <c r="TFJ51" s="85"/>
      <c r="TFK51" s="85"/>
      <c r="TFL51" s="85"/>
      <c r="TFM51" s="85"/>
      <c r="TFN51" s="85"/>
      <c r="TFO51" s="85"/>
      <c r="TFP51" s="85"/>
      <c r="TFQ51" s="85"/>
      <c r="TFR51" s="85"/>
      <c r="TFS51" s="85"/>
      <c r="TFT51" s="85"/>
      <c r="TFU51" s="85"/>
      <c r="TFV51" s="85"/>
      <c r="TFW51" s="85"/>
      <c r="TFX51" s="85"/>
      <c r="TFY51" s="85"/>
      <c r="TFZ51" s="85"/>
      <c r="TGA51" s="85"/>
      <c r="TGB51" s="85"/>
      <c r="TGC51" s="85"/>
      <c r="TGD51" s="85"/>
      <c r="TGE51" s="85"/>
      <c r="TGF51" s="85"/>
      <c r="TGG51" s="85"/>
      <c r="TGH51" s="85"/>
      <c r="TGI51" s="85"/>
      <c r="TGJ51" s="85"/>
      <c r="TGK51" s="85"/>
      <c r="TGL51" s="85"/>
      <c r="TGM51" s="85"/>
      <c r="TGN51" s="85"/>
      <c r="TGO51" s="85"/>
      <c r="TGP51" s="85"/>
      <c r="TGQ51" s="85"/>
      <c r="TGR51" s="85"/>
      <c r="TGS51" s="85"/>
      <c r="TGT51" s="85"/>
      <c r="TGU51" s="85"/>
      <c r="TGV51" s="85"/>
      <c r="TGW51" s="85"/>
      <c r="TGX51" s="85"/>
      <c r="TGY51" s="85"/>
      <c r="TGZ51" s="85"/>
      <c r="THA51" s="85"/>
      <c r="THB51" s="85"/>
      <c r="THC51" s="85"/>
      <c r="THD51" s="85"/>
      <c r="THE51" s="85"/>
      <c r="THF51" s="85"/>
      <c r="THG51" s="85"/>
      <c r="THH51" s="85"/>
      <c r="THI51" s="85"/>
      <c r="THJ51" s="85"/>
      <c r="THK51" s="85"/>
      <c r="THL51" s="85"/>
      <c r="THM51" s="85"/>
      <c r="THN51" s="85"/>
      <c r="THO51" s="85"/>
      <c r="THP51" s="85"/>
      <c r="THQ51" s="85"/>
      <c r="THR51" s="85"/>
      <c r="THS51" s="85"/>
      <c r="THT51" s="85"/>
      <c r="THU51" s="85"/>
      <c r="THV51" s="85"/>
      <c r="THW51" s="85"/>
      <c r="THX51" s="85"/>
      <c r="THY51" s="85"/>
      <c r="THZ51" s="85"/>
      <c r="TIA51" s="85"/>
      <c r="TIB51" s="85"/>
      <c r="TIC51" s="85"/>
      <c r="TID51" s="85"/>
      <c r="TIE51" s="85"/>
      <c r="TIF51" s="85"/>
      <c r="TIG51" s="85"/>
      <c r="TIH51" s="85"/>
      <c r="TII51" s="85"/>
      <c r="TIJ51" s="85"/>
      <c r="TIK51" s="85"/>
      <c r="TIL51" s="85"/>
      <c r="TIM51" s="85"/>
      <c r="TIN51" s="85"/>
      <c r="TIO51" s="85"/>
      <c r="TIP51" s="85"/>
      <c r="TIQ51" s="85"/>
      <c r="TIR51" s="85"/>
      <c r="TIS51" s="85"/>
      <c r="TIT51" s="85"/>
      <c r="TIU51" s="85"/>
      <c r="TIV51" s="85"/>
      <c r="TIW51" s="85"/>
      <c r="TIX51" s="85"/>
      <c r="TIY51" s="85"/>
      <c r="TIZ51" s="85"/>
      <c r="TJA51" s="85"/>
      <c r="TJB51" s="85"/>
      <c r="TJC51" s="85"/>
      <c r="TJD51" s="85"/>
      <c r="TJE51" s="85"/>
      <c r="TJF51" s="85"/>
      <c r="TJG51" s="85"/>
      <c r="TJH51" s="85"/>
      <c r="TJI51" s="85"/>
      <c r="TJJ51" s="85"/>
      <c r="TJK51" s="85"/>
      <c r="TJL51" s="85"/>
      <c r="TJM51" s="85"/>
      <c r="TJN51" s="85"/>
      <c r="TJO51" s="85"/>
      <c r="TJP51" s="85"/>
      <c r="TJQ51" s="85"/>
      <c r="TJR51" s="85"/>
      <c r="TJS51" s="85"/>
      <c r="TJT51" s="85"/>
      <c r="TJU51" s="85"/>
      <c r="TJV51" s="85"/>
      <c r="TJW51" s="85"/>
      <c r="TJX51" s="85"/>
      <c r="TJY51" s="85"/>
      <c r="TJZ51" s="85"/>
      <c r="TKA51" s="85"/>
      <c r="TKB51" s="85"/>
      <c r="TKC51" s="85"/>
      <c r="TKD51" s="85"/>
      <c r="TKE51" s="85"/>
      <c r="TKF51" s="85"/>
      <c r="TKG51" s="85"/>
      <c r="TKH51" s="85"/>
      <c r="TKI51" s="85"/>
      <c r="TKJ51" s="85"/>
      <c r="TKK51" s="85"/>
      <c r="TKL51" s="85"/>
      <c r="TKM51" s="85"/>
      <c r="TKN51" s="85"/>
      <c r="TKO51" s="85"/>
      <c r="TKP51" s="85"/>
      <c r="TKQ51" s="85"/>
      <c r="TKR51" s="85"/>
      <c r="TKS51" s="85"/>
      <c r="TKT51" s="85"/>
      <c r="TKU51" s="85"/>
      <c r="TKV51" s="85"/>
      <c r="TKW51" s="85"/>
      <c r="TKX51" s="85"/>
      <c r="TKY51" s="85"/>
      <c r="TKZ51" s="85"/>
      <c r="TLA51" s="85"/>
      <c r="TLB51" s="85"/>
      <c r="TLC51" s="85"/>
      <c r="TLD51" s="85"/>
      <c r="TLE51" s="85"/>
      <c r="TLF51" s="85"/>
      <c r="TLG51" s="85"/>
      <c r="TLH51" s="85"/>
      <c r="TLI51" s="85"/>
      <c r="TLJ51" s="85"/>
      <c r="TLK51" s="85"/>
      <c r="TLL51" s="85"/>
      <c r="TLM51" s="85"/>
      <c r="TLN51" s="85"/>
      <c r="TLO51" s="85"/>
      <c r="TLP51" s="85"/>
      <c r="TLQ51" s="85"/>
      <c r="TLR51" s="85"/>
      <c r="TLS51" s="85"/>
      <c r="TLT51" s="85"/>
      <c r="TLU51" s="85"/>
      <c r="TLV51" s="85"/>
      <c r="TLW51" s="85"/>
      <c r="TLX51" s="85"/>
      <c r="TLY51" s="85"/>
      <c r="TLZ51" s="85"/>
      <c r="TMA51" s="85"/>
      <c r="TMB51" s="85"/>
      <c r="TMC51" s="85"/>
      <c r="TMD51" s="85"/>
      <c r="TME51" s="85"/>
      <c r="TMF51" s="85"/>
      <c r="TMG51" s="85"/>
      <c r="TMH51" s="85"/>
      <c r="TMI51" s="85"/>
      <c r="TMJ51" s="85"/>
      <c r="TMK51" s="85"/>
      <c r="TML51" s="85"/>
      <c r="TMM51" s="85"/>
      <c r="TMN51" s="85"/>
      <c r="TMO51" s="85"/>
      <c r="TMP51" s="85"/>
      <c r="TMQ51" s="85"/>
      <c r="TMR51" s="85"/>
      <c r="TMS51" s="85"/>
      <c r="TMT51" s="85"/>
      <c r="TMU51" s="85"/>
      <c r="TMV51" s="85"/>
      <c r="TMW51" s="85"/>
      <c r="TMX51" s="85"/>
      <c r="TMY51" s="85"/>
      <c r="TMZ51" s="85"/>
      <c r="TNA51" s="85"/>
      <c r="TNB51" s="85"/>
      <c r="TNC51" s="85"/>
      <c r="TND51" s="85"/>
      <c r="TNE51" s="85"/>
      <c r="TNF51" s="85"/>
      <c r="TNG51" s="85"/>
      <c r="TNH51" s="85"/>
      <c r="TNI51" s="85"/>
      <c r="TNJ51" s="85"/>
      <c r="TNK51" s="85"/>
      <c r="TNL51" s="85"/>
      <c r="TNM51" s="85"/>
      <c r="TNN51" s="85"/>
      <c r="TNO51" s="85"/>
      <c r="TNP51" s="85"/>
      <c r="TNQ51" s="85"/>
      <c r="TNR51" s="85"/>
      <c r="TNS51" s="85"/>
      <c r="TNT51" s="85"/>
      <c r="TNU51" s="85"/>
      <c r="TNV51" s="85"/>
      <c r="TNW51" s="85"/>
      <c r="TNX51" s="85"/>
      <c r="TNY51" s="85"/>
      <c r="TNZ51" s="85"/>
      <c r="TOA51" s="85"/>
      <c r="TOB51" s="85"/>
      <c r="TOC51" s="85"/>
      <c r="TOD51" s="85"/>
      <c r="TOE51" s="85"/>
      <c r="TOF51" s="85"/>
      <c r="TOG51" s="85"/>
      <c r="TOH51" s="85"/>
      <c r="TOI51" s="85"/>
      <c r="TOJ51" s="85"/>
      <c r="TOK51" s="85"/>
      <c r="TOL51" s="85"/>
      <c r="TOM51" s="85"/>
      <c r="TON51" s="85"/>
      <c r="TOO51" s="85"/>
      <c r="TOP51" s="85"/>
      <c r="TOQ51" s="85"/>
      <c r="TOR51" s="85"/>
      <c r="TOS51" s="85"/>
      <c r="TOT51" s="85"/>
      <c r="TOU51" s="85"/>
      <c r="TOV51" s="85"/>
      <c r="TOW51" s="85"/>
      <c r="TOX51" s="85"/>
      <c r="TOY51" s="85"/>
      <c r="TOZ51" s="85"/>
      <c r="TPA51" s="85"/>
      <c r="TPB51" s="85"/>
      <c r="TPC51" s="85"/>
      <c r="TPD51" s="85"/>
      <c r="TPE51" s="85"/>
      <c r="TPF51" s="85"/>
      <c r="TPG51" s="85"/>
      <c r="TPH51" s="85"/>
      <c r="TPI51" s="85"/>
      <c r="TPJ51" s="85"/>
      <c r="TPK51" s="85"/>
      <c r="TPL51" s="85"/>
      <c r="TPM51" s="85"/>
      <c r="TPN51" s="85"/>
      <c r="TPO51" s="85"/>
      <c r="TPP51" s="85"/>
      <c r="TPQ51" s="85"/>
      <c r="TPR51" s="85"/>
      <c r="TPS51" s="85"/>
      <c r="TPT51" s="85"/>
      <c r="TPU51" s="85"/>
      <c r="TPV51" s="85"/>
      <c r="TPW51" s="85"/>
      <c r="TPX51" s="85"/>
      <c r="TPY51" s="85"/>
      <c r="TPZ51" s="85"/>
      <c r="TQA51" s="85"/>
      <c r="TQB51" s="85"/>
      <c r="TQC51" s="85"/>
      <c r="TQD51" s="85"/>
      <c r="TQE51" s="85"/>
      <c r="TQF51" s="85"/>
      <c r="TQG51" s="85"/>
      <c r="TQH51" s="85"/>
      <c r="TQI51" s="85"/>
      <c r="TQJ51" s="85"/>
      <c r="TQK51" s="85"/>
      <c r="TQL51" s="85"/>
      <c r="TQM51" s="85"/>
      <c r="TQN51" s="85"/>
      <c r="TQO51" s="85"/>
      <c r="TQP51" s="85"/>
      <c r="TQQ51" s="85"/>
      <c r="TQR51" s="85"/>
      <c r="TQS51" s="85"/>
      <c r="TQT51" s="85"/>
      <c r="TQU51" s="85"/>
      <c r="TQV51" s="85"/>
      <c r="TQW51" s="85"/>
      <c r="TQX51" s="85"/>
      <c r="TQY51" s="85"/>
      <c r="TQZ51" s="85"/>
      <c r="TRA51" s="85"/>
      <c r="TRB51" s="85"/>
      <c r="TRC51" s="85"/>
      <c r="TRD51" s="85"/>
      <c r="TRE51" s="85"/>
      <c r="TRF51" s="85"/>
      <c r="TRG51" s="85"/>
      <c r="TRH51" s="85"/>
      <c r="TRI51" s="85"/>
      <c r="TRJ51" s="85"/>
      <c r="TRK51" s="85"/>
      <c r="TRL51" s="85"/>
      <c r="TRM51" s="85"/>
      <c r="TRN51" s="85"/>
      <c r="TRO51" s="85"/>
      <c r="TRP51" s="85"/>
      <c r="TRQ51" s="85"/>
      <c r="TRR51" s="85"/>
      <c r="TRS51" s="85"/>
      <c r="TRT51" s="85"/>
      <c r="TRU51" s="85"/>
      <c r="TRV51" s="85"/>
      <c r="TRW51" s="85"/>
      <c r="TRX51" s="85"/>
      <c r="TRY51" s="85"/>
      <c r="TRZ51" s="85"/>
      <c r="TSA51" s="85"/>
      <c r="TSB51" s="85"/>
      <c r="TSC51" s="85"/>
      <c r="TSD51" s="85"/>
      <c r="TSE51" s="85"/>
      <c r="TSF51" s="85"/>
      <c r="TSG51" s="85"/>
      <c r="TSH51" s="85"/>
      <c r="TSI51" s="85"/>
      <c r="TSJ51" s="85"/>
      <c r="TSK51" s="85"/>
      <c r="TSL51" s="85"/>
      <c r="TSM51" s="85"/>
      <c r="TSN51" s="85"/>
      <c r="TSO51" s="85"/>
      <c r="TSP51" s="85"/>
      <c r="TSQ51" s="85"/>
      <c r="TSR51" s="85"/>
      <c r="TSS51" s="85"/>
      <c r="TST51" s="85"/>
      <c r="TSU51" s="85"/>
      <c r="TSV51" s="85"/>
      <c r="TSW51" s="85"/>
      <c r="TSX51" s="85"/>
      <c r="TSY51" s="85"/>
      <c r="TSZ51" s="85"/>
      <c r="TTA51" s="85"/>
      <c r="TTB51" s="85"/>
      <c r="TTC51" s="85"/>
      <c r="TTD51" s="85"/>
      <c r="TTE51" s="85"/>
      <c r="TTF51" s="85"/>
      <c r="TTG51" s="85"/>
      <c r="TTH51" s="85"/>
      <c r="TTI51" s="85"/>
      <c r="TTJ51" s="85"/>
      <c r="TTK51" s="85"/>
      <c r="TTL51" s="85"/>
      <c r="TTM51" s="85"/>
      <c r="TTN51" s="85"/>
      <c r="TTO51" s="85"/>
      <c r="TTP51" s="85"/>
      <c r="TTQ51" s="85"/>
      <c r="TTR51" s="85"/>
      <c r="TTS51" s="85"/>
      <c r="TTT51" s="85"/>
      <c r="TTU51" s="85"/>
      <c r="TTV51" s="85"/>
      <c r="TTW51" s="85"/>
      <c r="TTX51" s="85"/>
      <c r="TTY51" s="85"/>
      <c r="TTZ51" s="85"/>
      <c r="TUA51" s="85"/>
      <c r="TUB51" s="85"/>
      <c r="TUC51" s="85"/>
      <c r="TUD51" s="85"/>
      <c r="TUE51" s="85"/>
      <c r="TUF51" s="85"/>
      <c r="TUG51" s="85"/>
      <c r="TUH51" s="85"/>
      <c r="TUI51" s="85"/>
      <c r="TUJ51" s="85"/>
      <c r="TUK51" s="85"/>
      <c r="TUL51" s="85"/>
      <c r="TUM51" s="85"/>
      <c r="TUN51" s="85"/>
      <c r="TUO51" s="85"/>
      <c r="TUP51" s="85"/>
      <c r="TUQ51" s="85"/>
      <c r="TUR51" s="85"/>
      <c r="TUS51" s="85"/>
      <c r="TUT51" s="85"/>
      <c r="TUU51" s="85"/>
      <c r="TUV51" s="85"/>
      <c r="TUW51" s="85"/>
      <c r="TUX51" s="85"/>
      <c r="TUY51" s="85"/>
      <c r="TUZ51" s="85"/>
      <c r="TVA51" s="85"/>
      <c r="TVB51" s="85"/>
      <c r="TVC51" s="85"/>
      <c r="TVD51" s="85"/>
      <c r="TVE51" s="85"/>
      <c r="TVF51" s="85"/>
      <c r="TVG51" s="85"/>
      <c r="TVH51" s="85"/>
      <c r="TVI51" s="85"/>
      <c r="TVJ51" s="85"/>
      <c r="TVK51" s="85"/>
      <c r="TVL51" s="85"/>
      <c r="TVM51" s="85"/>
      <c r="TVN51" s="85"/>
      <c r="TVO51" s="85"/>
      <c r="TVP51" s="85"/>
      <c r="TVQ51" s="85"/>
      <c r="TVR51" s="85"/>
      <c r="TVS51" s="85"/>
      <c r="TVT51" s="85"/>
      <c r="TVU51" s="85"/>
      <c r="TVV51" s="85"/>
      <c r="TVW51" s="85"/>
      <c r="TVX51" s="85"/>
      <c r="TVY51" s="85"/>
      <c r="TVZ51" s="85"/>
      <c r="TWA51" s="85"/>
      <c r="TWB51" s="85"/>
      <c r="TWC51" s="85"/>
      <c r="TWD51" s="85"/>
      <c r="TWE51" s="85"/>
      <c r="TWF51" s="85"/>
      <c r="TWG51" s="85"/>
      <c r="TWH51" s="85"/>
      <c r="TWI51" s="85"/>
      <c r="TWJ51" s="85"/>
      <c r="TWK51" s="85"/>
      <c r="TWL51" s="85"/>
      <c r="TWM51" s="85"/>
      <c r="TWN51" s="85"/>
      <c r="TWO51" s="85"/>
      <c r="TWP51" s="85"/>
      <c r="TWQ51" s="85"/>
      <c r="TWR51" s="85"/>
      <c r="TWS51" s="85"/>
      <c r="TWT51" s="85"/>
      <c r="TWU51" s="85"/>
      <c r="TWV51" s="85"/>
      <c r="TWW51" s="85"/>
      <c r="TWX51" s="85"/>
      <c r="TWY51" s="85"/>
      <c r="TWZ51" s="85"/>
      <c r="TXA51" s="85"/>
      <c r="TXB51" s="85"/>
      <c r="TXC51" s="85"/>
      <c r="TXD51" s="85"/>
      <c r="TXE51" s="85"/>
      <c r="TXF51" s="85"/>
      <c r="TXG51" s="85"/>
      <c r="TXH51" s="85"/>
      <c r="TXI51" s="85"/>
      <c r="TXJ51" s="85"/>
      <c r="TXK51" s="85"/>
      <c r="TXL51" s="85"/>
      <c r="TXM51" s="85"/>
      <c r="TXN51" s="85"/>
      <c r="TXO51" s="85"/>
      <c r="TXP51" s="85"/>
      <c r="TXQ51" s="85"/>
      <c r="TXR51" s="85"/>
      <c r="TXS51" s="85"/>
      <c r="TXT51" s="85"/>
      <c r="TXU51" s="85"/>
      <c r="TXV51" s="85"/>
      <c r="TXW51" s="85"/>
      <c r="TXX51" s="85"/>
      <c r="TXY51" s="85"/>
      <c r="TXZ51" s="85"/>
      <c r="TYA51" s="85"/>
      <c r="TYB51" s="85"/>
      <c r="TYC51" s="85"/>
      <c r="TYD51" s="85"/>
      <c r="TYE51" s="85"/>
      <c r="TYF51" s="85"/>
      <c r="TYG51" s="85"/>
      <c r="TYH51" s="85"/>
      <c r="TYI51" s="85"/>
      <c r="TYJ51" s="85"/>
      <c r="TYK51" s="85"/>
      <c r="TYL51" s="85"/>
      <c r="TYM51" s="85"/>
      <c r="TYN51" s="85"/>
      <c r="TYO51" s="85"/>
      <c r="TYP51" s="85"/>
      <c r="TYQ51" s="85"/>
      <c r="TYR51" s="85"/>
      <c r="TYS51" s="85"/>
      <c r="TYT51" s="85"/>
      <c r="TYU51" s="85"/>
      <c r="TYV51" s="85"/>
      <c r="TYW51" s="85"/>
      <c r="TYX51" s="85"/>
      <c r="TYY51" s="85"/>
      <c r="TYZ51" s="85"/>
      <c r="TZA51" s="85"/>
      <c r="TZB51" s="85"/>
      <c r="TZC51" s="85"/>
      <c r="TZD51" s="85"/>
      <c r="TZE51" s="85"/>
      <c r="TZF51" s="85"/>
      <c r="TZG51" s="85"/>
      <c r="TZH51" s="85"/>
      <c r="TZI51" s="85"/>
      <c r="TZJ51" s="85"/>
      <c r="TZK51" s="85"/>
      <c r="TZL51" s="85"/>
      <c r="TZM51" s="85"/>
      <c r="TZN51" s="85"/>
      <c r="TZO51" s="85"/>
      <c r="TZP51" s="85"/>
      <c r="TZQ51" s="85"/>
      <c r="TZR51" s="85"/>
      <c r="TZS51" s="85"/>
      <c r="TZT51" s="85"/>
      <c r="TZU51" s="85"/>
      <c r="TZV51" s="85"/>
      <c r="TZW51" s="85"/>
      <c r="TZX51" s="85"/>
      <c r="TZY51" s="85"/>
      <c r="TZZ51" s="85"/>
      <c r="UAA51" s="85"/>
      <c r="UAB51" s="85"/>
      <c r="UAC51" s="85"/>
      <c r="UAD51" s="85"/>
      <c r="UAE51" s="85"/>
      <c r="UAF51" s="85"/>
      <c r="UAG51" s="85"/>
      <c r="UAH51" s="85"/>
      <c r="UAI51" s="85"/>
      <c r="UAJ51" s="85"/>
      <c r="UAK51" s="85"/>
      <c r="UAL51" s="85"/>
      <c r="UAM51" s="85"/>
      <c r="UAN51" s="85"/>
      <c r="UAO51" s="85"/>
      <c r="UAP51" s="85"/>
      <c r="UAQ51" s="85"/>
      <c r="UAR51" s="85"/>
      <c r="UAS51" s="85"/>
      <c r="UAT51" s="85"/>
      <c r="UAU51" s="85"/>
      <c r="UAV51" s="85"/>
      <c r="UAW51" s="85"/>
      <c r="UAX51" s="85"/>
      <c r="UAY51" s="85"/>
      <c r="UAZ51" s="85"/>
      <c r="UBA51" s="85"/>
      <c r="UBB51" s="85"/>
      <c r="UBC51" s="85"/>
      <c r="UBD51" s="85"/>
      <c r="UBE51" s="85"/>
      <c r="UBF51" s="85"/>
      <c r="UBG51" s="85"/>
      <c r="UBH51" s="85"/>
      <c r="UBI51" s="85"/>
      <c r="UBJ51" s="85"/>
      <c r="UBK51" s="85"/>
      <c r="UBL51" s="85"/>
      <c r="UBM51" s="85"/>
      <c r="UBN51" s="85"/>
      <c r="UBO51" s="85"/>
      <c r="UBP51" s="85"/>
      <c r="UBQ51" s="85"/>
      <c r="UBR51" s="85"/>
      <c r="UBS51" s="85"/>
      <c r="UBT51" s="85"/>
      <c r="UBU51" s="85"/>
      <c r="UBV51" s="85"/>
      <c r="UBW51" s="85"/>
      <c r="UBX51" s="85"/>
      <c r="UBY51" s="85"/>
      <c r="UBZ51" s="85"/>
      <c r="UCA51" s="85"/>
      <c r="UCB51" s="85"/>
      <c r="UCC51" s="85"/>
      <c r="UCD51" s="85"/>
      <c r="UCE51" s="85"/>
      <c r="UCF51" s="85"/>
      <c r="UCG51" s="85"/>
      <c r="UCH51" s="85"/>
      <c r="UCI51" s="85"/>
      <c r="UCJ51" s="85"/>
      <c r="UCK51" s="85"/>
      <c r="UCL51" s="85"/>
      <c r="UCM51" s="85"/>
      <c r="UCN51" s="85"/>
      <c r="UCO51" s="85"/>
      <c r="UCP51" s="85"/>
      <c r="UCQ51" s="85"/>
      <c r="UCR51" s="85"/>
      <c r="UCS51" s="85"/>
      <c r="UCT51" s="85"/>
      <c r="UCU51" s="85"/>
      <c r="UCV51" s="85"/>
      <c r="UCW51" s="85"/>
      <c r="UCX51" s="85"/>
      <c r="UCY51" s="85"/>
      <c r="UCZ51" s="85"/>
      <c r="UDA51" s="85"/>
      <c r="UDB51" s="85"/>
      <c r="UDC51" s="85"/>
      <c r="UDD51" s="85"/>
      <c r="UDE51" s="85"/>
      <c r="UDF51" s="85"/>
      <c r="UDG51" s="85"/>
      <c r="UDH51" s="85"/>
      <c r="UDI51" s="85"/>
      <c r="UDJ51" s="85"/>
      <c r="UDK51" s="85"/>
      <c r="UDL51" s="85"/>
      <c r="UDM51" s="85"/>
      <c r="UDN51" s="85"/>
      <c r="UDO51" s="85"/>
      <c r="UDP51" s="85"/>
      <c r="UDQ51" s="85"/>
      <c r="UDR51" s="85"/>
      <c r="UDS51" s="85"/>
      <c r="UDT51" s="85"/>
      <c r="UDU51" s="85"/>
      <c r="UDV51" s="85"/>
      <c r="UDW51" s="85"/>
      <c r="UDX51" s="85"/>
      <c r="UDY51" s="85"/>
      <c r="UDZ51" s="85"/>
      <c r="UEA51" s="85"/>
      <c r="UEB51" s="85"/>
      <c r="UEC51" s="85"/>
      <c r="UED51" s="85"/>
      <c r="UEE51" s="85"/>
      <c r="UEF51" s="85"/>
      <c r="UEG51" s="85"/>
      <c r="UEH51" s="85"/>
      <c r="UEI51" s="85"/>
      <c r="UEJ51" s="85"/>
      <c r="UEK51" s="85"/>
      <c r="UEL51" s="85"/>
      <c r="UEM51" s="85"/>
      <c r="UEN51" s="85"/>
      <c r="UEO51" s="85"/>
      <c r="UEP51" s="85"/>
      <c r="UEQ51" s="85"/>
      <c r="UER51" s="85"/>
      <c r="UES51" s="85"/>
      <c r="UET51" s="85"/>
      <c r="UEU51" s="85"/>
      <c r="UEV51" s="85"/>
      <c r="UEW51" s="85"/>
      <c r="UEX51" s="85"/>
      <c r="UEY51" s="85"/>
      <c r="UEZ51" s="85"/>
      <c r="UFA51" s="85"/>
      <c r="UFB51" s="85"/>
      <c r="UFC51" s="85"/>
      <c r="UFD51" s="85"/>
      <c r="UFE51" s="85"/>
      <c r="UFF51" s="85"/>
      <c r="UFG51" s="85"/>
      <c r="UFH51" s="85"/>
      <c r="UFI51" s="85"/>
      <c r="UFJ51" s="85"/>
      <c r="UFK51" s="85"/>
      <c r="UFL51" s="85"/>
      <c r="UFM51" s="85"/>
      <c r="UFN51" s="85"/>
      <c r="UFO51" s="85"/>
      <c r="UFP51" s="85"/>
      <c r="UFQ51" s="85"/>
      <c r="UFR51" s="85"/>
      <c r="UFS51" s="85"/>
      <c r="UFT51" s="85"/>
      <c r="UFU51" s="85"/>
      <c r="UFV51" s="85"/>
      <c r="UFW51" s="85"/>
      <c r="UFX51" s="85"/>
      <c r="UFY51" s="85"/>
      <c r="UFZ51" s="85"/>
      <c r="UGA51" s="85"/>
      <c r="UGB51" s="85"/>
      <c r="UGC51" s="85"/>
      <c r="UGD51" s="85"/>
      <c r="UGE51" s="85"/>
      <c r="UGF51" s="85"/>
      <c r="UGG51" s="85"/>
      <c r="UGH51" s="85"/>
      <c r="UGI51" s="85"/>
      <c r="UGJ51" s="85"/>
      <c r="UGK51" s="85"/>
      <c r="UGL51" s="85"/>
      <c r="UGM51" s="85"/>
      <c r="UGN51" s="85"/>
      <c r="UGO51" s="85"/>
      <c r="UGP51" s="85"/>
      <c r="UGQ51" s="85"/>
      <c r="UGR51" s="85"/>
      <c r="UGS51" s="85"/>
      <c r="UGT51" s="85"/>
      <c r="UGU51" s="85"/>
      <c r="UGV51" s="85"/>
      <c r="UGW51" s="85"/>
      <c r="UGX51" s="85"/>
      <c r="UGY51" s="85"/>
      <c r="UGZ51" s="85"/>
      <c r="UHA51" s="85"/>
      <c r="UHB51" s="85"/>
      <c r="UHC51" s="85"/>
      <c r="UHD51" s="85"/>
      <c r="UHE51" s="85"/>
      <c r="UHF51" s="85"/>
      <c r="UHG51" s="85"/>
      <c r="UHH51" s="85"/>
      <c r="UHI51" s="85"/>
      <c r="UHJ51" s="85"/>
      <c r="UHK51" s="85"/>
      <c r="UHL51" s="85"/>
      <c r="UHM51" s="85"/>
      <c r="UHN51" s="85"/>
      <c r="UHO51" s="85"/>
      <c r="UHP51" s="85"/>
      <c r="UHQ51" s="85"/>
      <c r="UHR51" s="85"/>
      <c r="UHS51" s="85"/>
      <c r="UHT51" s="85"/>
      <c r="UHU51" s="85"/>
      <c r="UHV51" s="85"/>
      <c r="UHW51" s="85"/>
      <c r="UHX51" s="85"/>
      <c r="UHY51" s="85"/>
      <c r="UHZ51" s="85"/>
      <c r="UIA51" s="85"/>
      <c r="UIB51" s="85"/>
      <c r="UIC51" s="85"/>
      <c r="UID51" s="85"/>
      <c r="UIE51" s="85"/>
      <c r="UIF51" s="85"/>
      <c r="UIG51" s="85"/>
      <c r="UIH51" s="85"/>
      <c r="UII51" s="85"/>
      <c r="UIJ51" s="85"/>
      <c r="UIK51" s="85"/>
      <c r="UIL51" s="85"/>
      <c r="UIM51" s="85"/>
      <c r="UIN51" s="85"/>
      <c r="UIO51" s="85"/>
      <c r="UIP51" s="85"/>
      <c r="UIQ51" s="85"/>
      <c r="UIR51" s="85"/>
      <c r="UIS51" s="85"/>
      <c r="UIT51" s="85"/>
      <c r="UIU51" s="85"/>
      <c r="UIV51" s="85"/>
      <c r="UIW51" s="85"/>
      <c r="UIX51" s="85"/>
      <c r="UIY51" s="85"/>
      <c r="UIZ51" s="85"/>
      <c r="UJA51" s="85"/>
      <c r="UJB51" s="85"/>
      <c r="UJC51" s="85"/>
      <c r="UJD51" s="85"/>
      <c r="UJE51" s="85"/>
      <c r="UJF51" s="85"/>
      <c r="UJG51" s="85"/>
      <c r="UJH51" s="85"/>
      <c r="UJI51" s="85"/>
      <c r="UJJ51" s="85"/>
      <c r="UJK51" s="85"/>
      <c r="UJL51" s="85"/>
      <c r="UJM51" s="85"/>
      <c r="UJN51" s="85"/>
      <c r="UJO51" s="85"/>
      <c r="UJP51" s="85"/>
      <c r="UJQ51" s="85"/>
      <c r="UJR51" s="85"/>
      <c r="UJS51" s="85"/>
      <c r="UJT51" s="85"/>
      <c r="UJU51" s="85"/>
      <c r="UJV51" s="85"/>
      <c r="UJW51" s="85"/>
      <c r="UJX51" s="85"/>
      <c r="UJY51" s="85"/>
      <c r="UJZ51" s="85"/>
      <c r="UKA51" s="85"/>
      <c r="UKB51" s="85"/>
      <c r="UKC51" s="85"/>
      <c r="UKD51" s="85"/>
      <c r="UKE51" s="85"/>
      <c r="UKF51" s="85"/>
      <c r="UKG51" s="85"/>
      <c r="UKH51" s="85"/>
      <c r="UKI51" s="85"/>
      <c r="UKJ51" s="85"/>
      <c r="UKK51" s="85"/>
      <c r="UKL51" s="85"/>
      <c r="UKM51" s="85"/>
      <c r="UKN51" s="85"/>
      <c r="UKO51" s="85"/>
      <c r="UKP51" s="85"/>
      <c r="UKQ51" s="85"/>
      <c r="UKR51" s="85"/>
      <c r="UKS51" s="85"/>
      <c r="UKT51" s="85"/>
      <c r="UKU51" s="85"/>
      <c r="UKV51" s="85"/>
      <c r="UKW51" s="85"/>
      <c r="UKX51" s="85"/>
      <c r="UKY51" s="85"/>
      <c r="UKZ51" s="85"/>
      <c r="ULA51" s="85"/>
      <c r="ULB51" s="85"/>
      <c r="ULC51" s="85"/>
      <c r="ULD51" s="85"/>
      <c r="ULE51" s="85"/>
      <c r="ULF51" s="85"/>
      <c r="ULG51" s="85"/>
      <c r="ULH51" s="85"/>
      <c r="ULI51" s="85"/>
      <c r="ULJ51" s="85"/>
      <c r="ULK51" s="85"/>
      <c r="ULL51" s="85"/>
      <c r="ULM51" s="85"/>
      <c r="ULN51" s="85"/>
      <c r="ULO51" s="85"/>
      <c r="ULP51" s="85"/>
      <c r="ULQ51" s="85"/>
      <c r="ULR51" s="85"/>
      <c r="ULS51" s="85"/>
      <c r="ULT51" s="85"/>
      <c r="ULU51" s="85"/>
      <c r="ULV51" s="85"/>
      <c r="ULW51" s="85"/>
      <c r="ULX51" s="85"/>
      <c r="ULY51" s="85"/>
      <c r="ULZ51" s="85"/>
      <c r="UMA51" s="85"/>
      <c r="UMB51" s="85"/>
      <c r="UMC51" s="85"/>
      <c r="UMD51" s="85"/>
      <c r="UME51" s="85"/>
      <c r="UMF51" s="85"/>
      <c r="UMG51" s="85"/>
      <c r="UMH51" s="85"/>
      <c r="UMI51" s="85"/>
      <c r="UMJ51" s="85"/>
      <c r="UMK51" s="85"/>
      <c r="UML51" s="85"/>
      <c r="UMM51" s="85"/>
      <c r="UMN51" s="85"/>
      <c r="UMO51" s="85"/>
      <c r="UMP51" s="85"/>
      <c r="UMQ51" s="85"/>
      <c r="UMR51" s="85"/>
      <c r="UMS51" s="85"/>
      <c r="UMT51" s="85"/>
      <c r="UMU51" s="85"/>
      <c r="UMV51" s="85"/>
      <c r="UMW51" s="85"/>
      <c r="UMX51" s="85"/>
      <c r="UMY51" s="85"/>
      <c r="UMZ51" s="85"/>
      <c r="UNA51" s="85"/>
      <c r="UNB51" s="85"/>
      <c r="UNC51" s="85"/>
      <c r="UND51" s="85"/>
      <c r="UNE51" s="85"/>
      <c r="UNF51" s="85"/>
      <c r="UNG51" s="85"/>
      <c r="UNH51" s="85"/>
      <c r="UNI51" s="85"/>
      <c r="UNJ51" s="85"/>
      <c r="UNK51" s="85"/>
      <c r="UNL51" s="85"/>
      <c r="UNM51" s="85"/>
      <c r="UNN51" s="85"/>
      <c r="UNO51" s="85"/>
      <c r="UNP51" s="85"/>
      <c r="UNQ51" s="85"/>
      <c r="UNR51" s="85"/>
      <c r="UNS51" s="85"/>
      <c r="UNT51" s="85"/>
      <c r="UNU51" s="85"/>
      <c r="UNV51" s="85"/>
      <c r="UNW51" s="85"/>
      <c r="UNX51" s="85"/>
      <c r="UNY51" s="85"/>
      <c r="UNZ51" s="85"/>
      <c r="UOA51" s="85"/>
      <c r="UOB51" s="85"/>
      <c r="UOC51" s="85"/>
      <c r="UOD51" s="85"/>
      <c r="UOE51" s="85"/>
      <c r="UOF51" s="85"/>
      <c r="UOG51" s="85"/>
      <c r="UOH51" s="85"/>
      <c r="UOI51" s="85"/>
      <c r="UOJ51" s="85"/>
      <c r="UOK51" s="85"/>
      <c r="UOL51" s="85"/>
      <c r="UOM51" s="85"/>
      <c r="UON51" s="85"/>
      <c r="UOO51" s="85"/>
      <c r="UOP51" s="85"/>
      <c r="UOQ51" s="85"/>
      <c r="UOR51" s="85"/>
      <c r="UOS51" s="85"/>
      <c r="UOT51" s="85"/>
      <c r="UOU51" s="85"/>
      <c r="UOV51" s="85"/>
      <c r="UOW51" s="85"/>
      <c r="UOX51" s="85"/>
      <c r="UOY51" s="85"/>
      <c r="UOZ51" s="85"/>
      <c r="UPA51" s="85"/>
      <c r="UPB51" s="85"/>
      <c r="UPC51" s="85"/>
      <c r="UPD51" s="85"/>
      <c r="UPE51" s="85"/>
      <c r="UPF51" s="85"/>
      <c r="UPG51" s="85"/>
      <c r="UPH51" s="85"/>
      <c r="UPI51" s="85"/>
      <c r="UPJ51" s="85"/>
      <c r="UPK51" s="85"/>
      <c r="UPL51" s="85"/>
      <c r="UPM51" s="85"/>
      <c r="UPN51" s="85"/>
      <c r="UPO51" s="85"/>
      <c r="UPP51" s="85"/>
      <c r="UPQ51" s="85"/>
      <c r="UPR51" s="85"/>
      <c r="UPS51" s="85"/>
      <c r="UPT51" s="85"/>
      <c r="UPU51" s="85"/>
      <c r="UPV51" s="85"/>
      <c r="UPW51" s="85"/>
      <c r="UPX51" s="85"/>
      <c r="UPY51" s="85"/>
      <c r="UPZ51" s="85"/>
      <c r="UQA51" s="85"/>
      <c r="UQB51" s="85"/>
      <c r="UQC51" s="85"/>
      <c r="UQD51" s="85"/>
      <c r="UQE51" s="85"/>
      <c r="UQF51" s="85"/>
      <c r="UQG51" s="85"/>
      <c r="UQH51" s="85"/>
      <c r="UQI51" s="85"/>
      <c r="UQJ51" s="85"/>
      <c r="UQK51" s="85"/>
      <c r="UQL51" s="85"/>
      <c r="UQM51" s="85"/>
      <c r="UQN51" s="85"/>
      <c r="UQO51" s="85"/>
      <c r="UQP51" s="85"/>
      <c r="UQQ51" s="85"/>
      <c r="UQR51" s="85"/>
      <c r="UQS51" s="85"/>
      <c r="UQT51" s="85"/>
      <c r="UQU51" s="85"/>
      <c r="UQV51" s="85"/>
      <c r="UQW51" s="85"/>
      <c r="UQX51" s="85"/>
      <c r="UQY51" s="85"/>
      <c r="UQZ51" s="85"/>
      <c r="URA51" s="85"/>
      <c r="URB51" s="85"/>
      <c r="URC51" s="85"/>
      <c r="URD51" s="85"/>
      <c r="URE51" s="85"/>
      <c r="URF51" s="85"/>
      <c r="URG51" s="85"/>
      <c r="URH51" s="85"/>
      <c r="URI51" s="85"/>
      <c r="URJ51" s="85"/>
      <c r="URK51" s="85"/>
      <c r="URL51" s="85"/>
      <c r="URM51" s="85"/>
      <c r="URN51" s="85"/>
      <c r="URO51" s="85"/>
      <c r="URP51" s="85"/>
      <c r="URQ51" s="85"/>
      <c r="URR51" s="85"/>
      <c r="URS51" s="85"/>
      <c r="URT51" s="85"/>
      <c r="URU51" s="85"/>
      <c r="URV51" s="85"/>
      <c r="URW51" s="85"/>
      <c r="URX51" s="85"/>
      <c r="URY51" s="85"/>
      <c r="URZ51" s="85"/>
      <c r="USA51" s="85"/>
      <c r="USB51" s="85"/>
      <c r="USC51" s="85"/>
      <c r="USD51" s="85"/>
      <c r="USE51" s="85"/>
      <c r="USF51" s="85"/>
      <c r="USG51" s="85"/>
      <c r="USH51" s="85"/>
      <c r="USI51" s="85"/>
      <c r="USJ51" s="85"/>
      <c r="USK51" s="85"/>
      <c r="USL51" s="85"/>
      <c r="USM51" s="85"/>
      <c r="USN51" s="85"/>
      <c r="USO51" s="85"/>
      <c r="USP51" s="85"/>
      <c r="USQ51" s="85"/>
      <c r="USR51" s="85"/>
      <c r="USS51" s="85"/>
      <c r="UST51" s="85"/>
      <c r="USU51" s="85"/>
      <c r="USV51" s="85"/>
      <c r="USW51" s="85"/>
      <c r="USX51" s="85"/>
      <c r="USY51" s="85"/>
      <c r="USZ51" s="85"/>
      <c r="UTA51" s="85"/>
      <c r="UTB51" s="85"/>
      <c r="UTC51" s="85"/>
      <c r="UTD51" s="85"/>
      <c r="UTE51" s="85"/>
      <c r="UTF51" s="85"/>
      <c r="UTG51" s="85"/>
      <c r="UTH51" s="85"/>
      <c r="UTI51" s="85"/>
      <c r="UTJ51" s="85"/>
      <c r="UTK51" s="85"/>
      <c r="UTL51" s="85"/>
      <c r="UTM51" s="85"/>
      <c r="UTN51" s="85"/>
      <c r="UTO51" s="85"/>
      <c r="UTP51" s="85"/>
      <c r="UTQ51" s="85"/>
      <c r="UTR51" s="85"/>
      <c r="UTS51" s="85"/>
      <c r="UTT51" s="85"/>
      <c r="UTU51" s="85"/>
      <c r="UTV51" s="85"/>
      <c r="UTW51" s="85"/>
      <c r="UTX51" s="85"/>
      <c r="UTY51" s="85"/>
      <c r="UTZ51" s="85"/>
      <c r="UUA51" s="85"/>
      <c r="UUB51" s="85"/>
      <c r="UUC51" s="85"/>
      <c r="UUD51" s="85"/>
      <c r="UUE51" s="85"/>
      <c r="UUF51" s="85"/>
      <c r="UUG51" s="85"/>
      <c r="UUH51" s="85"/>
      <c r="UUI51" s="85"/>
      <c r="UUJ51" s="85"/>
      <c r="UUK51" s="85"/>
      <c r="UUL51" s="85"/>
      <c r="UUM51" s="85"/>
      <c r="UUN51" s="85"/>
      <c r="UUO51" s="85"/>
      <c r="UUP51" s="85"/>
      <c r="UUQ51" s="85"/>
      <c r="UUR51" s="85"/>
      <c r="UUS51" s="85"/>
      <c r="UUT51" s="85"/>
      <c r="UUU51" s="85"/>
      <c r="UUV51" s="85"/>
      <c r="UUW51" s="85"/>
      <c r="UUX51" s="85"/>
      <c r="UUY51" s="85"/>
      <c r="UUZ51" s="85"/>
      <c r="UVA51" s="85"/>
      <c r="UVB51" s="85"/>
      <c r="UVC51" s="85"/>
      <c r="UVD51" s="85"/>
      <c r="UVE51" s="85"/>
      <c r="UVF51" s="85"/>
      <c r="UVG51" s="85"/>
      <c r="UVH51" s="85"/>
      <c r="UVI51" s="85"/>
      <c r="UVJ51" s="85"/>
      <c r="UVK51" s="85"/>
      <c r="UVL51" s="85"/>
      <c r="UVM51" s="85"/>
      <c r="UVN51" s="85"/>
      <c r="UVO51" s="85"/>
      <c r="UVP51" s="85"/>
      <c r="UVQ51" s="85"/>
      <c r="UVR51" s="85"/>
      <c r="UVS51" s="85"/>
      <c r="UVT51" s="85"/>
      <c r="UVU51" s="85"/>
      <c r="UVV51" s="85"/>
      <c r="UVW51" s="85"/>
      <c r="UVX51" s="85"/>
      <c r="UVY51" s="85"/>
      <c r="UVZ51" s="85"/>
      <c r="UWA51" s="85"/>
      <c r="UWB51" s="85"/>
      <c r="UWC51" s="85"/>
      <c r="UWD51" s="85"/>
      <c r="UWE51" s="85"/>
      <c r="UWF51" s="85"/>
      <c r="UWG51" s="85"/>
      <c r="UWH51" s="85"/>
      <c r="UWI51" s="85"/>
      <c r="UWJ51" s="85"/>
      <c r="UWK51" s="85"/>
      <c r="UWL51" s="85"/>
      <c r="UWM51" s="85"/>
      <c r="UWN51" s="85"/>
      <c r="UWO51" s="85"/>
      <c r="UWP51" s="85"/>
      <c r="UWQ51" s="85"/>
      <c r="UWR51" s="85"/>
      <c r="UWS51" s="85"/>
      <c r="UWT51" s="85"/>
      <c r="UWU51" s="85"/>
      <c r="UWV51" s="85"/>
      <c r="UWW51" s="85"/>
      <c r="UWX51" s="85"/>
      <c r="UWY51" s="85"/>
      <c r="UWZ51" s="85"/>
      <c r="UXA51" s="85"/>
      <c r="UXB51" s="85"/>
      <c r="UXC51" s="85"/>
      <c r="UXD51" s="85"/>
      <c r="UXE51" s="85"/>
      <c r="UXF51" s="85"/>
      <c r="UXG51" s="85"/>
      <c r="UXH51" s="85"/>
      <c r="UXI51" s="85"/>
      <c r="UXJ51" s="85"/>
      <c r="UXK51" s="85"/>
      <c r="UXL51" s="85"/>
      <c r="UXM51" s="85"/>
      <c r="UXN51" s="85"/>
      <c r="UXO51" s="85"/>
      <c r="UXP51" s="85"/>
      <c r="UXQ51" s="85"/>
      <c r="UXR51" s="85"/>
      <c r="UXS51" s="85"/>
      <c r="UXT51" s="85"/>
      <c r="UXU51" s="85"/>
      <c r="UXV51" s="85"/>
      <c r="UXW51" s="85"/>
      <c r="UXX51" s="85"/>
      <c r="UXY51" s="85"/>
      <c r="UXZ51" s="85"/>
      <c r="UYA51" s="85"/>
      <c r="UYB51" s="85"/>
      <c r="UYC51" s="85"/>
      <c r="UYD51" s="85"/>
      <c r="UYE51" s="85"/>
      <c r="UYF51" s="85"/>
      <c r="UYG51" s="85"/>
      <c r="UYH51" s="85"/>
      <c r="UYI51" s="85"/>
      <c r="UYJ51" s="85"/>
      <c r="UYK51" s="85"/>
      <c r="UYL51" s="85"/>
      <c r="UYM51" s="85"/>
      <c r="UYN51" s="85"/>
      <c r="UYO51" s="85"/>
      <c r="UYP51" s="85"/>
      <c r="UYQ51" s="85"/>
      <c r="UYR51" s="85"/>
      <c r="UYS51" s="85"/>
      <c r="UYT51" s="85"/>
      <c r="UYU51" s="85"/>
      <c r="UYV51" s="85"/>
      <c r="UYW51" s="85"/>
      <c r="UYX51" s="85"/>
      <c r="UYY51" s="85"/>
      <c r="UYZ51" s="85"/>
      <c r="UZA51" s="85"/>
      <c r="UZB51" s="85"/>
      <c r="UZC51" s="85"/>
      <c r="UZD51" s="85"/>
      <c r="UZE51" s="85"/>
      <c r="UZF51" s="85"/>
      <c r="UZG51" s="85"/>
      <c r="UZH51" s="85"/>
      <c r="UZI51" s="85"/>
      <c r="UZJ51" s="85"/>
      <c r="UZK51" s="85"/>
      <c r="UZL51" s="85"/>
      <c r="UZM51" s="85"/>
      <c r="UZN51" s="85"/>
      <c r="UZO51" s="85"/>
      <c r="UZP51" s="85"/>
      <c r="UZQ51" s="85"/>
      <c r="UZR51" s="85"/>
      <c r="UZS51" s="85"/>
      <c r="UZT51" s="85"/>
      <c r="UZU51" s="85"/>
      <c r="UZV51" s="85"/>
      <c r="UZW51" s="85"/>
      <c r="UZX51" s="85"/>
      <c r="UZY51" s="85"/>
      <c r="UZZ51" s="85"/>
      <c r="VAA51" s="85"/>
      <c r="VAB51" s="85"/>
      <c r="VAC51" s="85"/>
      <c r="VAD51" s="85"/>
      <c r="VAE51" s="85"/>
      <c r="VAF51" s="85"/>
      <c r="VAG51" s="85"/>
      <c r="VAH51" s="85"/>
      <c r="VAI51" s="85"/>
      <c r="VAJ51" s="85"/>
      <c r="VAK51" s="85"/>
      <c r="VAL51" s="85"/>
      <c r="VAM51" s="85"/>
      <c r="VAN51" s="85"/>
      <c r="VAO51" s="85"/>
      <c r="VAP51" s="85"/>
      <c r="VAQ51" s="85"/>
      <c r="VAR51" s="85"/>
      <c r="VAS51" s="85"/>
      <c r="VAT51" s="85"/>
      <c r="VAU51" s="85"/>
      <c r="VAV51" s="85"/>
      <c r="VAW51" s="85"/>
      <c r="VAX51" s="85"/>
      <c r="VAY51" s="85"/>
      <c r="VAZ51" s="85"/>
      <c r="VBA51" s="85"/>
      <c r="VBB51" s="85"/>
      <c r="VBC51" s="85"/>
      <c r="VBD51" s="85"/>
      <c r="VBE51" s="85"/>
      <c r="VBF51" s="85"/>
      <c r="VBG51" s="85"/>
      <c r="VBH51" s="85"/>
      <c r="VBI51" s="85"/>
      <c r="VBJ51" s="85"/>
      <c r="VBK51" s="85"/>
      <c r="VBL51" s="85"/>
      <c r="VBM51" s="85"/>
      <c r="VBN51" s="85"/>
      <c r="VBO51" s="85"/>
      <c r="VBP51" s="85"/>
      <c r="VBQ51" s="85"/>
      <c r="VBR51" s="85"/>
      <c r="VBS51" s="85"/>
      <c r="VBT51" s="85"/>
      <c r="VBU51" s="85"/>
      <c r="VBV51" s="85"/>
      <c r="VBW51" s="85"/>
      <c r="VBX51" s="85"/>
      <c r="VBY51" s="85"/>
      <c r="VBZ51" s="85"/>
      <c r="VCA51" s="85"/>
      <c r="VCB51" s="85"/>
      <c r="VCC51" s="85"/>
      <c r="VCD51" s="85"/>
      <c r="VCE51" s="85"/>
      <c r="VCF51" s="85"/>
      <c r="VCG51" s="85"/>
      <c r="VCH51" s="85"/>
      <c r="VCI51" s="85"/>
      <c r="VCJ51" s="85"/>
      <c r="VCK51" s="85"/>
      <c r="VCL51" s="85"/>
      <c r="VCM51" s="85"/>
      <c r="VCN51" s="85"/>
      <c r="VCO51" s="85"/>
      <c r="VCP51" s="85"/>
      <c r="VCQ51" s="85"/>
      <c r="VCR51" s="85"/>
      <c r="VCS51" s="85"/>
      <c r="VCT51" s="85"/>
      <c r="VCU51" s="85"/>
      <c r="VCV51" s="85"/>
      <c r="VCW51" s="85"/>
      <c r="VCX51" s="85"/>
      <c r="VCY51" s="85"/>
      <c r="VCZ51" s="85"/>
      <c r="VDA51" s="85"/>
      <c r="VDB51" s="85"/>
      <c r="VDC51" s="85"/>
      <c r="VDD51" s="85"/>
      <c r="VDE51" s="85"/>
      <c r="VDF51" s="85"/>
      <c r="VDG51" s="85"/>
      <c r="VDH51" s="85"/>
      <c r="VDI51" s="85"/>
      <c r="VDJ51" s="85"/>
      <c r="VDK51" s="85"/>
      <c r="VDL51" s="85"/>
      <c r="VDM51" s="85"/>
      <c r="VDN51" s="85"/>
      <c r="VDO51" s="85"/>
      <c r="VDP51" s="85"/>
      <c r="VDQ51" s="85"/>
      <c r="VDR51" s="85"/>
      <c r="VDS51" s="85"/>
      <c r="VDT51" s="85"/>
      <c r="VDU51" s="85"/>
      <c r="VDV51" s="85"/>
      <c r="VDW51" s="85"/>
      <c r="VDX51" s="85"/>
      <c r="VDY51" s="85"/>
      <c r="VDZ51" s="85"/>
      <c r="VEA51" s="85"/>
      <c r="VEB51" s="85"/>
      <c r="VEC51" s="85"/>
      <c r="VED51" s="85"/>
      <c r="VEE51" s="85"/>
      <c r="VEF51" s="85"/>
      <c r="VEG51" s="85"/>
      <c r="VEH51" s="85"/>
      <c r="VEI51" s="85"/>
      <c r="VEJ51" s="85"/>
      <c r="VEK51" s="85"/>
      <c r="VEL51" s="85"/>
      <c r="VEM51" s="85"/>
      <c r="VEN51" s="85"/>
      <c r="VEO51" s="85"/>
      <c r="VEP51" s="85"/>
      <c r="VEQ51" s="85"/>
      <c r="VER51" s="85"/>
      <c r="VES51" s="85"/>
      <c r="VET51" s="85"/>
      <c r="VEU51" s="85"/>
      <c r="VEV51" s="85"/>
      <c r="VEW51" s="85"/>
      <c r="VEX51" s="85"/>
      <c r="VEY51" s="85"/>
      <c r="VEZ51" s="85"/>
      <c r="VFA51" s="85"/>
      <c r="VFB51" s="85"/>
      <c r="VFC51" s="85"/>
      <c r="VFD51" s="85"/>
      <c r="VFE51" s="85"/>
      <c r="VFF51" s="85"/>
      <c r="VFG51" s="85"/>
      <c r="VFH51" s="85"/>
      <c r="VFI51" s="85"/>
      <c r="VFJ51" s="85"/>
      <c r="VFK51" s="85"/>
      <c r="VFL51" s="85"/>
      <c r="VFM51" s="85"/>
      <c r="VFN51" s="85"/>
      <c r="VFO51" s="85"/>
      <c r="VFP51" s="85"/>
      <c r="VFQ51" s="85"/>
      <c r="VFR51" s="85"/>
      <c r="VFS51" s="85"/>
      <c r="VFT51" s="85"/>
      <c r="VFU51" s="85"/>
      <c r="VFV51" s="85"/>
      <c r="VFW51" s="85"/>
      <c r="VFX51" s="85"/>
      <c r="VFY51" s="85"/>
      <c r="VFZ51" s="85"/>
      <c r="VGA51" s="85"/>
      <c r="VGB51" s="85"/>
      <c r="VGC51" s="85"/>
      <c r="VGD51" s="85"/>
      <c r="VGE51" s="85"/>
      <c r="VGF51" s="85"/>
      <c r="VGG51" s="85"/>
      <c r="VGH51" s="85"/>
      <c r="VGI51" s="85"/>
      <c r="VGJ51" s="85"/>
      <c r="VGK51" s="85"/>
      <c r="VGL51" s="85"/>
      <c r="VGM51" s="85"/>
      <c r="VGN51" s="85"/>
      <c r="VGO51" s="85"/>
      <c r="VGP51" s="85"/>
      <c r="VGQ51" s="85"/>
      <c r="VGR51" s="85"/>
      <c r="VGS51" s="85"/>
      <c r="VGT51" s="85"/>
      <c r="VGU51" s="85"/>
      <c r="VGV51" s="85"/>
      <c r="VGW51" s="85"/>
      <c r="VGX51" s="85"/>
      <c r="VGY51" s="85"/>
      <c r="VGZ51" s="85"/>
      <c r="VHA51" s="85"/>
      <c r="VHB51" s="85"/>
      <c r="VHC51" s="85"/>
      <c r="VHD51" s="85"/>
      <c r="VHE51" s="85"/>
      <c r="VHF51" s="85"/>
      <c r="VHG51" s="85"/>
      <c r="VHH51" s="85"/>
      <c r="VHI51" s="85"/>
      <c r="VHJ51" s="85"/>
      <c r="VHK51" s="85"/>
      <c r="VHL51" s="85"/>
      <c r="VHM51" s="85"/>
      <c r="VHN51" s="85"/>
      <c r="VHO51" s="85"/>
      <c r="VHP51" s="85"/>
      <c r="VHQ51" s="85"/>
      <c r="VHR51" s="85"/>
      <c r="VHS51" s="85"/>
      <c r="VHT51" s="85"/>
      <c r="VHU51" s="85"/>
      <c r="VHV51" s="85"/>
      <c r="VHW51" s="85"/>
      <c r="VHX51" s="85"/>
      <c r="VHY51" s="85"/>
      <c r="VHZ51" s="85"/>
      <c r="VIA51" s="85"/>
      <c r="VIB51" s="85"/>
      <c r="VIC51" s="85"/>
      <c r="VID51" s="85"/>
      <c r="VIE51" s="85"/>
      <c r="VIF51" s="85"/>
      <c r="VIG51" s="85"/>
      <c r="VIH51" s="85"/>
      <c r="VII51" s="85"/>
      <c r="VIJ51" s="85"/>
      <c r="VIK51" s="85"/>
      <c r="VIL51" s="85"/>
      <c r="VIM51" s="85"/>
      <c r="VIN51" s="85"/>
      <c r="VIO51" s="85"/>
      <c r="VIP51" s="85"/>
      <c r="VIQ51" s="85"/>
      <c r="VIR51" s="85"/>
      <c r="VIS51" s="85"/>
      <c r="VIT51" s="85"/>
      <c r="VIU51" s="85"/>
      <c r="VIV51" s="85"/>
      <c r="VIW51" s="85"/>
      <c r="VIX51" s="85"/>
      <c r="VIY51" s="85"/>
      <c r="VIZ51" s="85"/>
      <c r="VJA51" s="85"/>
      <c r="VJB51" s="85"/>
      <c r="VJC51" s="85"/>
      <c r="VJD51" s="85"/>
      <c r="VJE51" s="85"/>
      <c r="VJF51" s="85"/>
      <c r="VJG51" s="85"/>
      <c r="VJH51" s="85"/>
      <c r="VJI51" s="85"/>
      <c r="VJJ51" s="85"/>
      <c r="VJK51" s="85"/>
      <c r="VJL51" s="85"/>
      <c r="VJM51" s="85"/>
      <c r="VJN51" s="85"/>
      <c r="VJO51" s="85"/>
      <c r="VJP51" s="85"/>
      <c r="VJQ51" s="85"/>
      <c r="VJR51" s="85"/>
      <c r="VJS51" s="85"/>
      <c r="VJT51" s="85"/>
      <c r="VJU51" s="85"/>
      <c r="VJV51" s="85"/>
      <c r="VJW51" s="85"/>
      <c r="VJX51" s="85"/>
      <c r="VJY51" s="85"/>
      <c r="VJZ51" s="85"/>
      <c r="VKA51" s="85"/>
      <c r="VKB51" s="85"/>
      <c r="VKC51" s="85"/>
      <c r="VKD51" s="85"/>
      <c r="VKE51" s="85"/>
      <c r="VKF51" s="85"/>
      <c r="VKG51" s="85"/>
      <c r="VKH51" s="85"/>
      <c r="VKI51" s="85"/>
      <c r="VKJ51" s="85"/>
      <c r="VKK51" s="85"/>
      <c r="VKL51" s="85"/>
      <c r="VKM51" s="85"/>
      <c r="VKN51" s="85"/>
      <c r="VKO51" s="85"/>
      <c r="VKP51" s="85"/>
      <c r="VKQ51" s="85"/>
      <c r="VKR51" s="85"/>
      <c r="VKS51" s="85"/>
      <c r="VKT51" s="85"/>
      <c r="VKU51" s="85"/>
      <c r="VKV51" s="85"/>
      <c r="VKW51" s="85"/>
      <c r="VKX51" s="85"/>
      <c r="VKY51" s="85"/>
      <c r="VKZ51" s="85"/>
      <c r="VLA51" s="85"/>
      <c r="VLB51" s="85"/>
      <c r="VLC51" s="85"/>
      <c r="VLD51" s="85"/>
      <c r="VLE51" s="85"/>
      <c r="VLF51" s="85"/>
      <c r="VLG51" s="85"/>
      <c r="VLH51" s="85"/>
      <c r="VLI51" s="85"/>
      <c r="VLJ51" s="85"/>
      <c r="VLK51" s="85"/>
      <c r="VLL51" s="85"/>
      <c r="VLM51" s="85"/>
      <c r="VLN51" s="85"/>
      <c r="VLO51" s="85"/>
      <c r="VLP51" s="85"/>
      <c r="VLQ51" s="85"/>
      <c r="VLR51" s="85"/>
      <c r="VLS51" s="85"/>
      <c r="VLT51" s="85"/>
      <c r="VLU51" s="85"/>
      <c r="VLV51" s="85"/>
      <c r="VLW51" s="85"/>
      <c r="VLX51" s="85"/>
      <c r="VLY51" s="85"/>
      <c r="VLZ51" s="85"/>
      <c r="VMA51" s="85"/>
      <c r="VMB51" s="85"/>
      <c r="VMC51" s="85"/>
      <c r="VMD51" s="85"/>
      <c r="VME51" s="85"/>
      <c r="VMF51" s="85"/>
      <c r="VMG51" s="85"/>
      <c r="VMH51" s="85"/>
      <c r="VMI51" s="85"/>
      <c r="VMJ51" s="85"/>
      <c r="VMK51" s="85"/>
      <c r="VML51" s="85"/>
      <c r="VMM51" s="85"/>
      <c r="VMN51" s="85"/>
      <c r="VMO51" s="85"/>
      <c r="VMP51" s="85"/>
      <c r="VMQ51" s="85"/>
      <c r="VMR51" s="85"/>
      <c r="VMS51" s="85"/>
      <c r="VMT51" s="85"/>
      <c r="VMU51" s="85"/>
      <c r="VMV51" s="85"/>
      <c r="VMW51" s="85"/>
      <c r="VMX51" s="85"/>
      <c r="VMY51" s="85"/>
      <c r="VMZ51" s="85"/>
      <c r="VNA51" s="85"/>
      <c r="VNB51" s="85"/>
      <c r="VNC51" s="85"/>
      <c r="VND51" s="85"/>
      <c r="VNE51" s="85"/>
      <c r="VNF51" s="85"/>
      <c r="VNG51" s="85"/>
      <c r="VNH51" s="85"/>
      <c r="VNI51" s="85"/>
      <c r="VNJ51" s="85"/>
      <c r="VNK51" s="85"/>
      <c r="VNL51" s="85"/>
      <c r="VNM51" s="85"/>
      <c r="VNN51" s="85"/>
      <c r="VNO51" s="85"/>
      <c r="VNP51" s="85"/>
      <c r="VNQ51" s="85"/>
      <c r="VNR51" s="85"/>
      <c r="VNS51" s="85"/>
      <c r="VNT51" s="85"/>
      <c r="VNU51" s="85"/>
      <c r="VNV51" s="85"/>
      <c r="VNW51" s="85"/>
      <c r="VNX51" s="85"/>
      <c r="VNY51" s="85"/>
      <c r="VNZ51" s="85"/>
      <c r="VOA51" s="85"/>
      <c r="VOB51" s="85"/>
      <c r="VOC51" s="85"/>
      <c r="VOD51" s="85"/>
      <c r="VOE51" s="85"/>
      <c r="VOF51" s="85"/>
      <c r="VOG51" s="85"/>
      <c r="VOH51" s="85"/>
      <c r="VOI51" s="85"/>
      <c r="VOJ51" s="85"/>
      <c r="VOK51" s="85"/>
      <c r="VOL51" s="85"/>
      <c r="VOM51" s="85"/>
      <c r="VON51" s="85"/>
      <c r="VOO51" s="85"/>
      <c r="VOP51" s="85"/>
      <c r="VOQ51" s="85"/>
      <c r="VOR51" s="85"/>
      <c r="VOS51" s="85"/>
      <c r="VOT51" s="85"/>
      <c r="VOU51" s="85"/>
      <c r="VOV51" s="85"/>
      <c r="VOW51" s="85"/>
      <c r="VOX51" s="85"/>
      <c r="VOY51" s="85"/>
      <c r="VOZ51" s="85"/>
      <c r="VPA51" s="85"/>
      <c r="VPB51" s="85"/>
      <c r="VPC51" s="85"/>
      <c r="VPD51" s="85"/>
      <c r="VPE51" s="85"/>
      <c r="VPF51" s="85"/>
      <c r="VPG51" s="85"/>
      <c r="VPH51" s="85"/>
      <c r="VPI51" s="85"/>
      <c r="VPJ51" s="85"/>
      <c r="VPK51" s="85"/>
      <c r="VPL51" s="85"/>
      <c r="VPM51" s="85"/>
      <c r="VPN51" s="85"/>
      <c r="VPO51" s="85"/>
      <c r="VPP51" s="85"/>
      <c r="VPQ51" s="85"/>
      <c r="VPR51" s="85"/>
      <c r="VPS51" s="85"/>
      <c r="VPT51" s="85"/>
      <c r="VPU51" s="85"/>
      <c r="VPV51" s="85"/>
      <c r="VPW51" s="85"/>
      <c r="VPX51" s="85"/>
      <c r="VPY51" s="85"/>
      <c r="VPZ51" s="85"/>
      <c r="VQA51" s="85"/>
      <c r="VQB51" s="85"/>
      <c r="VQC51" s="85"/>
      <c r="VQD51" s="85"/>
      <c r="VQE51" s="85"/>
      <c r="VQF51" s="85"/>
      <c r="VQG51" s="85"/>
      <c r="VQH51" s="85"/>
      <c r="VQI51" s="85"/>
      <c r="VQJ51" s="85"/>
      <c r="VQK51" s="85"/>
      <c r="VQL51" s="85"/>
      <c r="VQM51" s="85"/>
      <c r="VQN51" s="85"/>
      <c r="VQO51" s="85"/>
      <c r="VQP51" s="85"/>
      <c r="VQQ51" s="85"/>
      <c r="VQR51" s="85"/>
      <c r="VQS51" s="85"/>
      <c r="VQT51" s="85"/>
      <c r="VQU51" s="85"/>
      <c r="VQV51" s="85"/>
      <c r="VQW51" s="85"/>
      <c r="VQX51" s="85"/>
      <c r="VQY51" s="85"/>
      <c r="VQZ51" s="85"/>
      <c r="VRA51" s="85"/>
      <c r="VRB51" s="85"/>
      <c r="VRC51" s="85"/>
      <c r="VRD51" s="85"/>
      <c r="VRE51" s="85"/>
      <c r="VRF51" s="85"/>
      <c r="VRG51" s="85"/>
      <c r="VRH51" s="85"/>
      <c r="VRI51" s="85"/>
      <c r="VRJ51" s="85"/>
      <c r="VRK51" s="85"/>
      <c r="VRL51" s="85"/>
      <c r="VRM51" s="85"/>
      <c r="VRN51" s="85"/>
      <c r="VRO51" s="85"/>
      <c r="VRP51" s="85"/>
      <c r="VRQ51" s="85"/>
      <c r="VRR51" s="85"/>
      <c r="VRS51" s="85"/>
      <c r="VRT51" s="85"/>
      <c r="VRU51" s="85"/>
      <c r="VRV51" s="85"/>
      <c r="VRW51" s="85"/>
      <c r="VRX51" s="85"/>
      <c r="VRY51" s="85"/>
      <c r="VRZ51" s="85"/>
      <c r="VSA51" s="85"/>
      <c r="VSB51" s="85"/>
      <c r="VSC51" s="85"/>
      <c r="VSD51" s="85"/>
      <c r="VSE51" s="85"/>
      <c r="VSF51" s="85"/>
      <c r="VSG51" s="85"/>
      <c r="VSH51" s="85"/>
      <c r="VSI51" s="85"/>
      <c r="VSJ51" s="85"/>
      <c r="VSK51" s="85"/>
      <c r="VSL51" s="85"/>
      <c r="VSM51" s="85"/>
      <c r="VSN51" s="85"/>
      <c r="VSO51" s="85"/>
      <c r="VSP51" s="85"/>
      <c r="VSQ51" s="85"/>
      <c r="VSR51" s="85"/>
      <c r="VSS51" s="85"/>
      <c r="VST51" s="85"/>
      <c r="VSU51" s="85"/>
      <c r="VSV51" s="85"/>
      <c r="VSW51" s="85"/>
      <c r="VSX51" s="85"/>
      <c r="VSY51" s="85"/>
      <c r="VSZ51" s="85"/>
      <c r="VTA51" s="85"/>
      <c r="VTB51" s="85"/>
      <c r="VTC51" s="85"/>
      <c r="VTD51" s="85"/>
      <c r="VTE51" s="85"/>
      <c r="VTF51" s="85"/>
      <c r="VTG51" s="85"/>
      <c r="VTH51" s="85"/>
      <c r="VTI51" s="85"/>
      <c r="VTJ51" s="85"/>
      <c r="VTK51" s="85"/>
      <c r="VTL51" s="85"/>
      <c r="VTM51" s="85"/>
      <c r="VTN51" s="85"/>
      <c r="VTO51" s="85"/>
      <c r="VTP51" s="85"/>
      <c r="VTQ51" s="85"/>
      <c r="VTR51" s="85"/>
      <c r="VTS51" s="85"/>
      <c r="VTT51" s="85"/>
      <c r="VTU51" s="85"/>
      <c r="VTV51" s="85"/>
      <c r="VTW51" s="85"/>
      <c r="VTX51" s="85"/>
      <c r="VTY51" s="85"/>
      <c r="VTZ51" s="85"/>
      <c r="VUA51" s="85"/>
      <c r="VUB51" s="85"/>
      <c r="VUC51" s="85"/>
      <c r="VUD51" s="85"/>
      <c r="VUE51" s="85"/>
      <c r="VUF51" s="85"/>
      <c r="VUG51" s="85"/>
      <c r="VUH51" s="85"/>
      <c r="VUI51" s="85"/>
      <c r="VUJ51" s="85"/>
      <c r="VUK51" s="85"/>
      <c r="VUL51" s="85"/>
      <c r="VUM51" s="85"/>
      <c r="VUN51" s="85"/>
      <c r="VUO51" s="85"/>
      <c r="VUP51" s="85"/>
      <c r="VUQ51" s="85"/>
      <c r="VUR51" s="85"/>
      <c r="VUS51" s="85"/>
      <c r="VUT51" s="85"/>
      <c r="VUU51" s="85"/>
      <c r="VUV51" s="85"/>
      <c r="VUW51" s="85"/>
      <c r="VUX51" s="85"/>
      <c r="VUY51" s="85"/>
      <c r="VUZ51" s="85"/>
      <c r="VVA51" s="85"/>
      <c r="VVB51" s="85"/>
      <c r="VVC51" s="85"/>
      <c r="VVD51" s="85"/>
      <c r="VVE51" s="85"/>
      <c r="VVF51" s="85"/>
      <c r="VVG51" s="85"/>
      <c r="VVH51" s="85"/>
      <c r="VVI51" s="85"/>
      <c r="VVJ51" s="85"/>
      <c r="VVK51" s="85"/>
      <c r="VVL51" s="85"/>
      <c r="VVM51" s="85"/>
      <c r="VVN51" s="85"/>
      <c r="VVO51" s="85"/>
      <c r="VVP51" s="85"/>
      <c r="VVQ51" s="85"/>
      <c r="VVR51" s="85"/>
      <c r="VVS51" s="85"/>
      <c r="VVT51" s="85"/>
      <c r="VVU51" s="85"/>
      <c r="VVV51" s="85"/>
      <c r="VVW51" s="85"/>
      <c r="VVX51" s="85"/>
      <c r="VVY51" s="85"/>
      <c r="VVZ51" s="85"/>
      <c r="VWA51" s="85"/>
      <c r="VWB51" s="85"/>
      <c r="VWC51" s="85"/>
      <c r="VWD51" s="85"/>
      <c r="VWE51" s="85"/>
      <c r="VWF51" s="85"/>
      <c r="VWG51" s="85"/>
      <c r="VWH51" s="85"/>
      <c r="VWI51" s="85"/>
      <c r="VWJ51" s="85"/>
      <c r="VWK51" s="85"/>
      <c r="VWL51" s="85"/>
      <c r="VWM51" s="85"/>
      <c r="VWN51" s="85"/>
      <c r="VWO51" s="85"/>
      <c r="VWP51" s="85"/>
      <c r="VWQ51" s="85"/>
      <c r="VWR51" s="85"/>
      <c r="VWS51" s="85"/>
      <c r="VWT51" s="85"/>
      <c r="VWU51" s="85"/>
      <c r="VWV51" s="85"/>
      <c r="VWW51" s="85"/>
      <c r="VWX51" s="85"/>
      <c r="VWY51" s="85"/>
      <c r="VWZ51" s="85"/>
      <c r="VXA51" s="85"/>
      <c r="VXB51" s="85"/>
      <c r="VXC51" s="85"/>
      <c r="VXD51" s="85"/>
      <c r="VXE51" s="85"/>
      <c r="VXF51" s="85"/>
      <c r="VXG51" s="85"/>
      <c r="VXH51" s="85"/>
      <c r="VXI51" s="85"/>
      <c r="VXJ51" s="85"/>
      <c r="VXK51" s="85"/>
      <c r="VXL51" s="85"/>
      <c r="VXM51" s="85"/>
      <c r="VXN51" s="85"/>
      <c r="VXO51" s="85"/>
      <c r="VXP51" s="85"/>
      <c r="VXQ51" s="85"/>
      <c r="VXR51" s="85"/>
      <c r="VXS51" s="85"/>
      <c r="VXT51" s="85"/>
      <c r="VXU51" s="85"/>
      <c r="VXV51" s="85"/>
      <c r="VXW51" s="85"/>
      <c r="VXX51" s="85"/>
      <c r="VXY51" s="85"/>
      <c r="VXZ51" s="85"/>
      <c r="VYA51" s="85"/>
      <c r="VYB51" s="85"/>
      <c r="VYC51" s="85"/>
      <c r="VYD51" s="85"/>
      <c r="VYE51" s="85"/>
      <c r="VYF51" s="85"/>
      <c r="VYG51" s="85"/>
      <c r="VYH51" s="85"/>
      <c r="VYI51" s="85"/>
      <c r="VYJ51" s="85"/>
      <c r="VYK51" s="85"/>
      <c r="VYL51" s="85"/>
      <c r="VYM51" s="85"/>
      <c r="VYN51" s="85"/>
      <c r="VYO51" s="85"/>
      <c r="VYP51" s="85"/>
      <c r="VYQ51" s="85"/>
      <c r="VYR51" s="85"/>
      <c r="VYS51" s="85"/>
      <c r="VYT51" s="85"/>
      <c r="VYU51" s="85"/>
      <c r="VYV51" s="85"/>
      <c r="VYW51" s="85"/>
      <c r="VYX51" s="85"/>
      <c r="VYY51" s="85"/>
      <c r="VYZ51" s="85"/>
      <c r="VZA51" s="85"/>
      <c r="VZB51" s="85"/>
      <c r="VZC51" s="85"/>
      <c r="VZD51" s="85"/>
      <c r="VZE51" s="85"/>
      <c r="VZF51" s="85"/>
      <c r="VZG51" s="85"/>
      <c r="VZH51" s="85"/>
      <c r="VZI51" s="85"/>
      <c r="VZJ51" s="85"/>
      <c r="VZK51" s="85"/>
      <c r="VZL51" s="85"/>
      <c r="VZM51" s="85"/>
      <c r="VZN51" s="85"/>
      <c r="VZO51" s="85"/>
      <c r="VZP51" s="85"/>
      <c r="VZQ51" s="85"/>
      <c r="VZR51" s="85"/>
      <c r="VZS51" s="85"/>
      <c r="VZT51" s="85"/>
      <c r="VZU51" s="85"/>
      <c r="VZV51" s="85"/>
      <c r="VZW51" s="85"/>
      <c r="VZX51" s="85"/>
      <c r="VZY51" s="85"/>
      <c r="VZZ51" s="85"/>
      <c r="WAA51" s="85"/>
      <c r="WAB51" s="85"/>
      <c r="WAC51" s="85"/>
      <c r="WAD51" s="85"/>
      <c r="WAE51" s="85"/>
      <c r="WAF51" s="85"/>
      <c r="WAG51" s="85"/>
      <c r="WAH51" s="85"/>
      <c r="WAI51" s="85"/>
      <c r="WAJ51" s="85"/>
      <c r="WAK51" s="85"/>
      <c r="WAL51" s="85"/>
      <c r="WAM51" s="85"/>
      <c r="WAN51" s="85"/>
      <c r="WAO51" s="85"/>
      <c r="WAP51" s="85"/>
      <c r="WAQ51" s="85"/>
      <c r="WAR51" s="85"/>
      <c r="WAS51" s="85"/>
      <c r="WAT51" s="85"/>
      <c r="WAU51" s="85"/>
      <c r="WAV51" s="85"/>
      <c r="WAW51" s="85"/>
      <c r="WAX51" s="85"/>
      <c r="WAY51" s="85"/>
      <c r="WAZ51" s="85"/>
      <c r="WBA51" s="85"/>
      <c r="WBB51" s="85"/>
      <c r="WBC51" s="85"/>
      <c r="WBD51" s="85"/>
      <c r="WBE51" s="85"/>
      <c r="WBF51" s="85"/>
      <c r="WBG51" s="85"/>
      <c r="WBH51" s="85"/>
      <c r="WBI51" s="85"/>
      <c r="WBJ51" s="85"/>
      <c r="WBK51" s="85"/>
      <c r="WBL51" s="85"/>
      <c r="WBM51" s="85"/>
      <c r="WBN51" s="85"/>
      <c r="WBO51" s="85"/>
      <c r="WBP51" s="85"/>
      <c r="WBQ51" s="85"/>
      <c r="WBR51" s="85"/>
      <c r="WBS51" s="85"/>
      <c r="WBT51" s="85"/>
      <c r="WBU51" s="85"/>
      <c r="WBV51" s="85"/>
      <c r="WBW51" s="85"/>
      <c r="WBX51" s="85"/>
      <c r="WBY51" s="85"/>
      <c r="WBZ51" s="85"/>
      <c r="WCA51" s="85"/>
      <c r="WCB51" s="85"/>
      <c r="WCC51" s="85"/>
      <c r="WCD51" s="85"/>
      <c r="WCE51" s="85"/>
      <c r="WCF51" s="85"/>
      <c r="WCG51" s="85"/>
      <c r="WCH51" s="85"/>
      <c r="WCI51" s="85"/>
      <c r="WCJ51" s="85"/>
      <c r="WCK51" s="85"/>
      <c r="WCL51" s="85"/>
      <c r="WCM51" s="85"/>
      <c r="WCN51" s="85"/>
      <c r="WCO51" s="85"/>
      <c r="WCP51" s="85"/>
      <c r="WCQ51" s="85"/>
      <c r="WCR51" s="85"/>
      <c r="WCS51" s="85"/>
      <c r="WCT51" s="85"/>
      <c r="WCU51" s="85"/>
      <c r="WCV51" s="85"/>
      <c r="WCW51" s="85"/>
      <c r="WCX51" s="85"/>
      <c r="WCY51" s="85"/>
      <c r="WCZ51" s="85"/>
      <c r="WDA51" s="85"/>
      <c r="WDB51" s="85"/>
      <c r="WDC51" s="85"/>
      <c r="WDD51" s="85"/>
      <c r="WDE51" s="85"/>
      <c r="WDF51" s="85"/>
      <c r="WDG51" s="85"/>
      <c r="WDH51" s="85"/>
      <c r="WDI51" s="85"/>
      <c r="WDJ51" s="85"/>
      <c r="WDK51" s="85"/>
      <c r="WDL51" s="85"/>
      <c r="WDM51" s="85"/>
      <c r="WDN51" s="85"/>
      <c r="WDO51" s="85"/>
      <c r="WDP51" s="85"/>
      <c r="WDQ51" s="85"/>
      <c r="WDR51" s="85"/>
      <c r="WDS51" s="85"/>
      <c r="WDT51" s="85"/>
      <c r="WDU51" s="85"/>
      <c r="WDV51" s="85"/>
      <c r="WDW51" s="85"/>
      <c r="WDX51" s="85"/>
      <c r="WDY51" s="85"/>
      <c r="WDZ51" s="85"/>
      <c r="WEA51" s="85"/>
      <c r="WEB51" s="85"/>
      <c r="WEC51" s="85"/>
      <c r="WED51" s="85"/>
      <c r="WEE51" s="85"/>
      <c r="WEF51" s="85"/>
      <c r="WEG51" s="85"/>
      <c r="WEH51" s="85"/>
      <c r="WEI51" s="85"/>
      <c r="WEJ51" s="85"/>
      <c r="WEK51" s="85"/>
      <c r="WEL51" s="85"/>
      <c r="WEM51" s="85"/>
      <c r="WEN51" s="85"/>
      <c r="WEO51" s="85"/>
      <c r="WEP51" s="85"/>
      <c r="WEQ51" s="85"/>
      <c r="WER51" s="85"/>
      <c r="WES51" s="85"/>
      <c r="WET51" s="85"/>
      <c r="WEU51" s="85"/>
      <c r="WEV51" s="85"/>
      <c r="WEW51" s="85"/>
      <c r="WEX51" s="85"/>
      <c r="WEY51" s="85"/>
      <c r="WEZ51" s="85"/>
      <c r="WFA51" s="85"/>
      <c r="WFB51" s="85"/>
      <c r="WFC51" s="85"/>
      <c r="WFD51" s="85"/>
      <c r="WFE51" s="85"/>
      <c r="WFF51" s="85"/>
      <c r="WFG51" s="85"/>
      <c r="WFH51" s="85"/>
      <c r="WFI51" s="85"/>
      <c r="WFJ51" s="85"/>
      <c r="WFK51" s="85"/>
      <c r="WFL51" s="85"/>
      <c r="WFM51" s="85"/>
      <c r="WFN51" s="85"/>
      <c r="WFO51" s="85"/>
      <c r="WFP51" s="85"/>
      <c r="WFQ51" s="85"/>
      <c r="WFR51" s="85"/>
      <c r="WFS51" s="85"/>
      <c r="WFT51" s="85"/>
      <c r="WFU51" s="85"/>
      <c r="WFV51" s="85"/>
      <c r="WFW51" s="85"/>
      <c r="WFX51" s="85"/>
      <c r="WFY51" s="85"/>
      <c r="WFZ51" s="85"/>
      <c r="WGA51" s="85"/>
      <c r="WGB51" s="85"/>
      <c r="WGC51" s="85"/>
      <c r="WGD51" s="85"/>
      <c r="WGE51" s="85"/>
      <c r="WGF51" s="85"/>
      <c r="WGG51" s="85"/>
      <c r="WGH51" s="85"/>
      <c r="WGI51" s="85"/>
      <c r="WGJ51" s="85"/>
      <c r="WGK51" s="85"/>
      <c r="WGL51" s="85"/>
      <c r="WGM51" s="85"/>
      <c r="WGN51" s="85"/>
      <c r="WGO51" s="85"/>
      <c r="WGP51" s="85"/>
      <c r="WGQ51" s="85"/>
      <c r="WGR51" s="85"/>
      <c r="WGS51" s="85"/>
      <c r="WGT51" s="85"/>
      <c r="WGU51" s="85"/>
      <c r="WGV51" s="85"/>
      <c r="WGW51" s="85"/>
      <c r="WGX51" s="85"/>
      <c r="WGY51" s="85"/>
      <c r="WGZ51" s="85"/>
      <c r="WHA51" s="85"/>
      <c r="WHB51" s="85"/>
      <c r="WHC51" s="85"/>
      <c r="WHD51" s="85"/>
      <c r="WHE51" s="85"/>
      <c r="WHF51" s="85"/>
      <c r="WHG51" s="85"/>
      <c r="WHH51" s="85"/>
      <c r="WHI51" s="85"/>
      <c r="WHJ51" s="85"/>
      <c r="WHK51" s="85"/>
      <c r="WHL51" s="85"/>
      <c r="WHM51" s="85"/>
      <c r="WHN51" s="85"/>
      <c r="WHO51" s="85"/>
      <c r="WHP51" s="85"/>
      <c r="WHQ51" s="85"/>
      <c r="WHR51" s="85"/>
      <c r="WHS51" s="85"/>
      <c r="WHT51" s="85"/>
      <c r="WHU51" s="85"/>
      <c r="WHV51" s="85"/>
      <c r="WHW51" s="85"/>
      <c r="WHX51" s="85"/>
      <c r="WHY51" s="85"/>
      <c r="WHZ51" s="85"/>
      <c r="WIA51" s="85"/>
      <c r="WIB51" s="85"/>
      <c r="WIC51" s="85"/>
      <c r="WID51" s="85"/>
      <c r="WIE51" s="85"/>
      <c r="WIF51" s="85"/>
      <c r="WIG51" s="85"/>
      <c r="WIH51" s="85"/>
      <c r="WII51" s="85"/>
      <c r="WIJ51" s="85"/>
      <c r="WIK51" s="85"/>
      <c r="WIL51" s="85"/>
      <c r="WIM51" s="85"/>
      <c r="WIN51" s="85"/>
      <c r="WIO51" s="85"/>
      <c r="WIP51" s="85"/>
      <c r="WIQ51" s="85"/>
      <c r="WIR51" s="85"/>
      <c r="WIS51" s="85"/>
      <c r="WIT51" s="85"/>
      <c r="WIU51" s="85"/>
      <c r="WIV51" s="85"/>
      <c r="WIW51" s="85"/>
      <c r="WIX51" s="85"/>
      <c r="WIY51" s="85"/>
      <c r="WIZ51" s="85"/>
      <c r="WJA51" s="85"/>
      <c r="WJB51" s="85"/>
      <c r="WJC51" s="85"/>
      <c r="WJD51" s="85"/>
      <c r="WJE51" s="85"/>
      <c r="WJF51" s="85"/>
      <c r="WJG51" s="85"/>
      <c r="WJH51" s="85"/>
      <c r="WJI51" s="85"/>
      <c r="WJJ51" s="85"/>
      <c r="WJK51" s="85"/>
      <c r="WJL51" s="85"/>
      <c r="WJM51" s="85"/>
      <c r="WJN51" s="85"/>
      <c r="WJO51" s="85"/>
      <c r="WJP51" s="85"/>
      <c r="WJQ51" s="85"/>
      <c r="WJR51" s="85"/>
      <c r="WJS51" s="85"/>
      <c r="WJT51" s="85"/>
      <c r="WJU51" s="85"/>
      <c r="WJV51" s="85"/>
      <c r="WJW51" s="85"/>
      <c r="WJX51" s="85"/>
      <c r="WJY51" s="85"/>
      <c r="WJZ51" s="85"/>
      <c r="WKA51" s="85"/>
      <c r="WKB51" s="85"/>
      <c r="WKC51" s="85"/>
      <c r="WKD51" s="85"/>
      <c r="WKE51" s="85"/>
      <c r="WKF51" s="85"/>
      <c r="WKG51" s="85"/>
      <c r="WKH51" s="85"/>
      <c r="WKI51" s="85"/>
      <c r="WKJ51" s="85"/>
      <c r="WKK51" s="85"/>
      <c r="WKL51" s="85"/>
      <c r="WKM51" s="85"/>
      <c r="WKN51" s="85"/>
      <c r="WKO51" s="85"/>
      <c r="WKP51" s="85"/>
      <c r="WKQ51" s="85"/>
      <c r="WKR51" s="85"/>
      <c r="WKS51" s="85"/>
      <c r="WKT51" s="85"/>
      <c r="WKU51" s="85"/>
      <c r="WKV51" s="85"/>
      <c r="WKW51" s="85"/>
      <c r="WKX51" s="85"/>
      <c r="WKY51" s="85"/>
      <c r="WKZ51" s="85"/>
      <c r="WLA51" s="85"/>
      <c r="WLB51" s="85"/>
      <c r="WLC51" s="85"/>
      <c r="WLD51" s="85"/>
      <c r="WLE51" s="85"/>
      <c r="WLF51" s="85"/>
      <c r="WLG51" s="85"/>
      <c r="WLH51" s="85"/>
      <c r="WLI51" s="85"/>
      <c r="WLJ51" s="85"/>
      <c r="WLK51" s="85"/>
      <c r="WLL51" s="85"/>
      <c r="WLM51" s="85"/>
      <c r="WLN51" s="85"/>
      <c r="WLO51" s="85"/>
      <c r="WLP51" s="85"/>
      <c r="WLQ51" s="85"/>
      <c r="WLR51" s="85"/>
      <c r="WLS51" s="85"/>
      <c r="WLT51" s="85"/>
      <c r="WLU51" s="85"/>
      <c r="WLV51" s="85"/>
      <c r="WLW51" s="85"/>
      <c r="WLX51" s="85"/>
      <c r="WLY51" s="85"/>
      <c r="WLZ51" s="85"/>
      <c r="WMA51" s="85"/>
      <c r="WMB51" s="85"/>
      <c r="WMC51" s="85"/>
      <c r="WMD51" s="85"/>
      <c r="WME51" s="85"/>
      <c r="WMF51" s="85"/>
      <c r="WMG51" s="85"/>
      <c r="WMH51" s="85"/>
      <c r="WMI51" s="85"/>
      <c r="WMJ51" s="85"/>
      <c r="WMK51" s="85"/>
      <c r="WML51" s="85"/>
      <c r="WMM51" s="85"/>
      <c r="WMN51" s="85"/>
      <c r="WMO51" s="85"/>
      <c r="WMP51" s="85"/>
      <c r="WMQ51" s="85"/>
      <c r="WMR51" s="85"/>
      <c r="WMS51" s="85"/>
      <c r="WMT51" s="85"/>
      <c r="WMU51" s="85"/>
      <c r="WMV51" s="85"/>
      <c r="WMW51" s="85"/>
      <c r="WMX51" s="85"/>
      <c r="WMY51" s="85"/>
      <c r="WMZ51" s="85"/>
      <c r="WNA51" s="85"/>
      <c r="WNB51" s="85"/>
      <c r="WNC51" s="85"/>
      <c r="WND51" s="85"/>
      <c r="WNE51" s="85"/>
      <c r="WNF51" s="85"/>
      <c r="WNG51" s="85"/>
      <c r="WNH51" s="85"/>
      <c r="WNI51" s="85"/>
      <c r="WNJ51" s="85"/>
      <c r="WNK51" s="85"/>
      <c r="WNL51" s="85"/>
      <c r="WNM51" s="85"/>
      <c r="WNN51" s="85"/>
      <c r="WNO51" s="85"/>
      <c r="WNP51" s="85"/>
      <c r="WNQ51" s="85"/>
      <c r="WNR51" s="85"/>
      <c r="WNS51" s="85"/>
      <c r="WNT51" s="85"/>
      <c r="WNU51" s="85"/>
      <c r="WNV51" s="85"/>
      <c r="WNW51" s="85"/>
      <c r="WNX51" s="85"/>
      <c r="WNY51" s="85"/>
      <c r="WNZ51" s="85"/>
      <c r="WOA51" s="85"/>
      <c r="WOB51" s="85"/>
      <c r="WOC51" s="85"/>
      <c r="WOD51" s="85"/>
      <c r="WOE51" s="85"/>
      <c r="WOF51" s="85"/>
      <c r="WOG51" s="85"/>
      <c r="WOH51" s="85"/>
      <c r="WOI51" s="85"/>
      <c r="WOJ51" s="85"/>
      <c r="WOK51" s="85"/>
      <c r="WOL51" s="85"/>
      <c r="WOM51" s="85"/>
      <c r="WON51" s="85"/>
      <c r="WOO51" s="85"/>
      <c r="WOP51" s="85"/>
      <c r="WOQ51" s="85"/>
      <c r="WOR51" s="85"/>
      <c r="WOS51" s="85"/>
      <c r="WOT51" s="85"/>
      <c r="WOU51" s="85"/>
      <c r="WOV51" s="85"/>
      <c r="WOW51" s="85"/>
      <c r="WOX51" s="85"/>
      <c r="WOY51" s="85"/>
      <c r="WOZ51" s="85"/>
      <c r="WPA51" s="85"/>
      <c r="WPB51" s="85"/>
      <c r="WPC51" s="85"/>
      <c r="WPD51" s="85"/>
      <c r="WPE51" s="85"/>
      <c r="WPF51" s="85"/>
      <c r="WPG51" s="85"/>
      <c r="WPH51" s="85"/>
      <c r="WPI51" s="85"/>
      <c r="WPJ51" s="85"/>
      <c r="WPK51" s="85"/>
      <c r="WPL51" s="85"/>
      <c r="WPM51" s="85"/>
      <c r="WPN51" s="85"/>
      <c r="WPO51" s="85"/>
      <c r="WPP51" s="85"/>
      <c r="WPQ51" s="85"/>
      <c r="WPR51" s="85"/>
      <c r="WPS51" s="85"/>
      <c r="WPT51" s="85"/>
      <c r="WPU51" s="85"/>
      <c r="WPV51" s="85"/>
      <c r="WPW51" s="85"/>
      <c r="WPX51" s="85"/>
      <c r="WPY51" s="85"/>
      <c r="WPZ51" s="85"/>
      <c r="WQA51" s="85"/>
      <c r="WQB51" s="85"/>
      <c r="WQC51" s="85"/>
      <c r="WQD51" s="85"/>
      <c r="WQE51" s="85"/>
      <c r="WQF51" s="85"/>
      <c r="WQG51" s="85"/>
      <c r="WQH51" s="85"/>
      <c r="WQI51" s="85"/>
      <c r="WQJ51" s="85"/>
      <c r="WQK51" s="85"/>
      <c r="WQL51" s="85"/>
      <c r="WQM51" s="85"/>
      <c r="WQN51" s="85"/>
      <c r="WQO51" s="85"/>
      <c r="WQP51" s="85"/>
      <c r="WQQ51" s="85"/>
      <c r="WQR51" s="85"/>
      <c r="WQS51" s="85"/>
      <c r="WQT51" s="85"/>
      <c r="WQU51" s="85"/>
      <c r="WQV51" s="85"/>
      <c r="WQW51" s="85"/>
      <c r="WQX51" s="85"/>
      <c r="WQY51" s="85"/>
      <c r="WQZ51" s="85"/>
      <c r="WRA51" s="85"/>
      <c r="WRB51" s="85"/>
      <c r="WRC51" s="85"/>
      <c r="WRD51" s="85"/>
      <c r="WRE51" s="85"/>
      <c r="WRF51" s="85"/>
      <c r="WRG51" s="85"/>
      <c r="WRH51" s="85"/>
      <c r="WRI51" s="85"/>
      <c r="WRJ51" s="85"/>
      <c r="WRK51" s="85"/>
      <c r="WRL51" s="85"/>
      <c r="WRM51" s="85"/>
      <c r="WRN51" s="85"/>
      <c r="WRO51" s="85"/>
      <c r="WRP51" s="85"/>
      <c r="WRQ51" s="85"/>
      <c r="WRR51" s="85"/>
      <c r="WRS51" s="85"/>
      <c r="WRT51" s="85"/>
      <c r="WRU51" s="85"/>
      <c r="WRV51" s="85"/>
      <c r="WRW51" s="85"/>
      <c r="WRX51" s="85"/>
      <c r="WRY51" s="85"/>
      <c r="WRZ51" s="85"/>
      <c r="WSA51" s="85"/>
      <c r="WSB51" s="85"/>
      <c r="WSC51" s="85"/>
      <c r="WSD51" s="85"/>
      <c r="WSE51" s="85"/>
      <c r="WSF51" s="85"/>
      <c r="WSG51" s="85"/>
      <c r="WSH51" s="85"/>
      <c r="WSI51" s="85"/>
      <c r="WSJ51" s="85"/>
      <c r="WSK51" s="85"/>
      <c r="WSL51" s="85"/>
      <c r="WSM51" s="85"/>
      <c r="WSN51" s="85"/>
      <c r="WSO51" s="85"/>
      <c r="WSP51" s="85"/>
      <c r="WSQ51" s="85"/>
      <c r="WSR51" s="85"/>
      <c r="WSS51" s="85"/>
      <c r="WST51" s="85"/>
      <c r="WSU51" s="85"/>
      <c r="WSV51" s="85"/>
      <c r="WSW51" s="85"/>
      <c r="WSX51" s="85"/>
      <c r="WSY51" s="85"/>
      <c r="WSZ51" s="85"/>
      <c r="WTA51" s="85"/>
      <c r="WTB51" s="85"/>
      <c r="WTC51" s="85"/>
      <c r="WTD51" s="85"/>
      <c r="WTE51" s="85"/>
      <c r="WTF51" s="85"/>
      <c r="WTG51" s="85"/>
      <c r="WTH51" s="85"/>
      <c r="WTI51" s="85"/>
      <c r="WTJ51" s="85"/>
      <c r="WTK51" s="85"/>
      <c r="WTL51" s="85"/>
      <c r="WTM51" s="85"/>
      <c r="WTN51" s="85"/>
      <c r="WTO51" s="85"/>
      <c r="WTP51" s="85"/>
      <c r="WTQ51" s="85"/>
      <c r="WTR51" s="85"/>
      <c r="WTS51" s="85"/>
      <c r="WTT51" s="85"/>
      <c r="WTU51" s="85"/>
      <c r="WTV51" s="85"/>
      <c r="WTW51" s="85"/>
      <c r="WTX51" s="85"/>
      <c r="WTY51" s="85"/>
      <c r="WTZ51" s="85"/>
      <c r="WUA51" s="85"/>
      <c r="WUB51" s="85"/>
      <c r="WUC51" s="85"/>
      <c r="WUD51" s="85"/>
      <c r="WUE51" s="85"/>
      <c r="WUF51" s="85"/>
      <c r="WUG51" s="85"/>
      <c r="WUH51" s="85"/>
      <c r="WUI51" s="85"/>
      <c r="WUJ51" s="85"/>
      <c r="WUK51" s="85"/>
      <c r="WUL51" s="85"/>
      <c r="WUM51" s="85"/>
      <c r="WUN51" s="85"/>
      <c r="WUO51" s="85"/>
      <c r="WUP51" s="85"/>
      <c r="WUQ51" s="85"/>
      <c r="WUR51" s="85"/>
      <c r="WUS51" s="85"/>
      <c r="WUT51" s="85"/>
      <c r="WUU51" s="85"/>
      <c r="WUV51" s="85"/>
      <c r="WUW51" s="85"/>
      <c r="WUX51" s="85"/>
      <c r="WUY51" s="85"/>
      <c r="WUZ51" s="85"/>
      <c r="WVA51" s="85"/>
      <c r="WVB51" s="85"/>
      <c r="WVC51" s="85"/>
      <c r="WVD51" s="85"/>
      <c r="WVE51" s="85"/>
      <c r="WVF51" s="85"/>
      <c r="WVG51" s="85"/>
      <c r="WVH51" s="85"/>
      <c r="WVI51" s="85"/>
      <c r="WVJ51" s="85"/>
      <c r="WVK51" s="85"/>
      <c r="WVL51" s="85"/>
      <c r="WVM51" s="85"/>
      <c r="WVN51" s="85"/>
      <c r="WVO51" s="85"/>
      <c r="WVP51" s="85"/>
      <c r="WVQ51" s="85"/>
      <c r="WVR51" s="85"/>
      <c r="WVS51" s="85"/>
      <c r="WVT51" s="85"/>
      <c r="WVU51" s="85"/>
      <c r="WVV51" s="85"/>
      <c r="WVW51" s="85"/>
      <c r="WVX51" s="85"/>
      <c r="WVY51" s="85"/>
      <c r="WVZ51" s="85"/>
      <c r="WWA51" s="85"/>
      <c r="WWB51" s="85"/>
      <c r="WWC51" s="85"/>
      <c r="WWD51" s="85"/>
      <c r="WWE51" s="85"/>
      <c r="WWF51" s="85"/>
      <c r="WWG51" s="85"/>
      <c r="WWH51" s="85"/>
      <c r="WWI51" s="85"/>
      <c r="WWJ51" s="85"/>
      <c r="WWK51" s="85"/>
      <c r="WWL51" s="85"/>
      <c r="WWM51" s="85"/>
      <c r="WWN51" s="85"/>
      <c r="WWO51" s="85"/>
      <c r="WWP51" s="85"/>
      <c r="WWQ51" s="85"/>
      <c r="WWR51" s="85"/>
      <c r="WWS51" s="85"/>
      <c r="WWT51" s="85"/>
      <c r="WWU51" s="85"/>
      <c r="WWV51" s="85"/>
      <c r="WWW51" s="85"/>
      <c r="WWX51" s="85"/>
      <c r="WWY51" s="85"/>
      <c r="WWZ51" s="85"/>
      <c r="WXA51" s="85"/>
      <c r="WXB51" s="85"/>
      <c r="WXC51" s="85"/>
      <c r="WXD51" s="85"/>
      <c r="WXE51" s="85"/>
      <c r="WXF51" s="85"/>
      <c r="WXG51" s="85"/>
      <c r="WXH51" s="85"/>
      <c r="WXI51" s="85"/>
      <c r="WXJ51" s="85"/>
      <c r="WXK51" s="85"/>
      <c r="WXL51" s="85"/>
      <c r="WXM51" s="85"/>
      <c r="WXN51" s="85"/>
      <c r="WXO51" s="85"/>
      <c r="WXP51" s="85"/>
      <c r="WXQ51" s="85"/>
      <c r="WXR51" s="85"/>
      <c r="WXS51" s="85"/>
      <c r="WXT51" s="85"/>
      <c r="WXU51" s="85"/>
      <c r="WXV51" s="85"/>
      <c r="WXW51" s="85"/>
      <c r="WXX51" s="85"/>
      <c r="WXY51" s="85"/>
      <c r="WXZ51" s="85"/>
      <c r="WYA51" s="85"/>
      <c r="WYB51" s="85"/>
      <c r="WYC51" s="85"/>
      <c r="WYD51" s="85"/>
      <c r="WYE51" s="85"/>
      <c r="WYF51" s="85"/>
      <c r="WYG51" s="85"/>
      <c r="WYH51" s="85"/>
      <c r="WYI51" s="85"/>
      <c r="WYJ51" s="85"/>
      <c r="WYK51" s="85"/>
      <c r="WYL51" s="85"/>
      <c r="WYM51" s="85"/>
      <c r="WYN51" s="85"/>
      <c r="WYO51" s="85"/>
      <c r="WYP51" s="85"/>
      <c r="WYQ51" s="85"/>
      <c r="WYR51" s="85"/>
      <c r="WYS51" s="85"/>
      <c r="WYT51" s="85"/>
      <c r="WYU51" s="85"/>
      <c r="WYV51" s="85"/>
      <c r="WYW51" s="85"/>
      <c r="WYX51" s="85"/>
      <c r="WYY51" s="85"/>
      <c r="WYZ51" s="85"/>
      <c r="WZA51" s="85"/>
      <c r="WZB51" s="85"/>
      <c r="WZC51" s="85"/>
      <c r="WZD51" s="85"/>
      <c r="WZE51" s="85"/>
      <c r="WZF51" s="85"/>
      <c r="WZG51" s="85"/>
      <c r="WZH51" s="85"/>
      <c r="WZI51" s="85"/>
      <c r="WZJ51" s="85"/>
      <c r="WZK51" s="85"/>
      <c r="WZL51" s="85"/>
      <c r="WZM51" s="85"/>
      <c r="WZN51" s="85"/>
      <c r="WZO51" s="85"/>
      <c r="WZP51" s="85"/>
      <c r="WZQ51" s="85"/>
      <c r="WZR51" s="85"/>
      <c r="WZS51" s="85"/>
      <c r="WZT51" s="85"/>
      <c r="WZU51" s="85"/>
      <c r="WZV51" s="85"/>
      <c r="WZW51" s="85"/>
      <c r="WZX51" s="85"/>
      <c r="WZY51" s="85"/>
      <c r="WZZ51" s="85"/>
      <c r="XAA51" s="85"/>
      <c r="XAB51" s="85"/>
      <c r="XAC51" s="85"/>
      <c r="XAD51" s="85"/>
      <c r="XAE51" s="85"/>
      <c r="XAF51" s="85"/>
      <c r="XAG51" s="85"/>
      <c r="XAH51" s="85"/>
      <c r="XAI51" s="85"/>
      <c r="XAJ51" s="85"/>
      <c r="XAK51" s="85"/>
      <c r="XAL51" s="85"/>
      <c r="XAM51" s="85"/>
      <c r="XAN51" s="85"/>
      <c r="XAO51" s="85"/>
      <c r="XAP51" s="85"/>
      <c r="XAQ51" s="85"/>
      <c r="XAR51" s="85"/>
      <c r="XAS51" s="85"/>
      <c r="XAT51" s="85"/>
      <c r="XAU51" s="85"/>
      <c r="XAV51" s="85"/>
      <c r="XAW51" s="85"/>
      <c r="XAX51" s="85"/>
      <c r="XAY51" s="85"/>
      <c r="XAZ51" s="85"/>
      <c r="XBA51" s="85"/>
      <c r="XBB51" s="85"/>
      <c r="XBC51" s="85"/>
      <c r="XBD51" s="85"/>
      <c r="XBE51" s="85"/>
      <c r="XBF51" s="85"/>
      <c r="XBG51" s="85"/>
      <c r="XBH51" s="85"/>
      <c r="XBI51" s="85"/>
      <c r="XBJ51" s="85"/>
      <c r="XBK51" s="85"/>
      <c r="XBL51" s="85"/>
      <c r="XBM51" s="85"/>
      <c r="XBN51" s="85"/>
      <c r="XBO51" s="85"/>
      <c r="XBP51" s="85"/>
      <c r="XBQ51" s="85"/>
      <c r="XBR51" s="85"/>
      <c r="XBS51" s="85"/>
      <c r="XBT51" s="85"/>
      <c r="XBU51" s="85"/>
      <c r="XBV51" s="85"/>
      <c r="XBW51" s="85"/>
      <c r="XBX51" s="85"/>
      <c r="XBY51" s="85"/>
      <c r="XBZ51" s="85"/>
      <c r="XCA51" s="85"/>
      <c r="XCB51" s="85"/>
      <c r="XCC51" s="85"/>
      <c r="XCD51" s="85"/>
      <c r="XCE51" s="85"/>
      <c r="XCF51" s="85"/>
      <c r="XCG51" s="85"/>
      <c r="XCH51" s="85"/>
      <c r="XCI51" s="85"/>
      <c r="XCJ51" s="85"/>
      <c r="XCK51" s="85"/>
      <c r="XCL51" s="85"/>
      <c r="XCM51" s="85"/>
      <c r="XCN51" s="85"/>
      <c r="XCO51" s="85"/>
      <c r="XCP51" s="85"/>
      <c r="XCQ51" s="85"/>
      <c r="XCR51" s="85"/>
      <c r="XCS51" s="85"/>
      <c r="XCT51" s="85"/>
      <c r="XCU51" s="85"/>
      <c r="XCV51" s="85"/>
      <c r="XCW51" s="85"/>
      <c r="XCX51" s="85"/>
      <c r="XCY51" s="85"/>
      <c r="XCZ51" s="85"/>
      <c r="XDA51" s="85"/>
      <c r="XDB51" s="85"/>
      <c r="XDC51" s="85"/>
      <c r="XDD51" s="85"/>
      <c r="XDE51" s="85"/>
      <c r="XDF51" s="85"/>
      <c r="XDG51" s="85"/>
      <c r="XDH51" s="85"/>
      <c r="XDI51" s="85"/>
      <c r="XDJ51" s="85"/>
      <c r="XDK51" s="85"/>
      <c r="XDL51" s="85"/>
      <c r="XDM51" s="85"/>
      <c r="XDN51" s="85"/>
      <c r="XDO51" s="85"/>
      <c r="XDP51" s="85"/>
      <c r="XDQ51" s="85"/>
      <c r="XDR51" s="85"/>
      <c r="XDS51" s="85"/>
      <c r="XDT51" s="85"/>
      <c r="XDU51" s="85"/>
      <c r="XDV51" s="85"/>
      <c r="XDW51" s="85"/>
      <c r="XDX51" s="85"/>
      <c r="XDY51" s="85"/>
      <c r="XDZ51" s="85"/>
      <c r="XEA51" s="85"/>
      <c r="XEB51" s="85"/>
      <c r="XEC51" s="85"/>
      <c r="XED51" s="85"/>
      <c r="XEE51" s="85"/>
      <c r="XEF51" s="85"/>
      <c r="XEG51" s="85"/>
      <c r="XEH51" s="85"/>
      <c r="XEI51" s="85"/>
      <c r="XEJ51" s="85"/>
    </row>
    <row r="52" spans="1:16364" customFormat="1" ht="99" hidden="1" customHeight="1" x14ac:dyDescent="0.25">
      <c r="A52" s="263" t="s">
        <v>92</v>
      </c>
      <c r="B52" s="60" t="str">
        <f>IFERROR((VLOOKUP(A52,'Mapa de Proceso'!$C$12:$G$31,5,0)),0)</f>
        <v>s</v>
      </c>
      <c r="C52" s="60">
        <v>2</v>
      </c>
      <c r="D52" s="153" t="str">
        <f t="shared" si="6"/>
        <v>s2</v>
      </c>
      <c r="E52" s="182" t="s">
        <v>133</v>
      </c>
      <c r="F52" s="182"/>
      <c r="G52" s="265" t="s">
        <v>982</v>
      </c>
      <c r="H52" s="155" t="s">
        <v>1122</v>
      </c>
      <c r="I52" s="160" t="s">
        <v>127</v>
      </c>
      <c r="J52" s="155" t="s">
        <v>1123</v>
      </c>
      <c r="K52" s="246">
        <v>51</v>
      </c>
      <c r="L52" s="247">
        <v>0</v>
      </c>
      <c r="M52" s="248" t="s">
        <v>150</v>
      </c>
      <c r="N52" s="80">
        <f t="shared" si="12"/>
        <v>0</v>
      </c>
      <c r="O52" s="80">
        <f t="shared" si="13"/>
        <v>0.4</v>
      </c>
      <c r="P52" s="80" cm="1">
        <f t="array" ref="P52">_xlfn.IFS($K52=0,0,AND($K52&gt;0,$K52&lt;=2),20%,AND($K52&gt;2,$K52&lt;=24),40%,AND($K52&gt;24,$K52&lt;=60),60%,AND($K52&gt;60,$K52&lt;=360),80%,$K52&gt;360,100%)</f>
        <v>0.6</v>
      </c>
      <c r="Q52" s="80">
        <f t="shared" si="14"/>
        <v>0.4</v>
      </c>
      <c r="R52" s="81">
        <f t="shared" si="10"/>
        <v>12</v>
      </c>
      <c r="S52" s="82" t="str" cm="1">
        <f t="array" ref="S52">IFERROR((_xlfn.IFS(R52=1,"BAJA",R52=2,"BAJA",R52=6,"BAJA",R52=3,"MODERADA",R52=7,"MODERADA",R52=8,"MODERADA",R52=11,"MODERADA",R52=12,"MODERADA",R52=13,"MODERADA",R52=16,"MODERADA",R52=17,"MODERADA",R52=21,"MODERADA",R52=22,"MODERADA",R52=4,"ALTA",R52=9,"ALTA",R52=14,"ALTA",R52=18,"ALTA",R52=19,"ALTA",R52=23,"ALTA",R52=24,"ALTA",R52=5,"EXTREMA",R52=10,"EXTREMA",R52=15,"EXTREMA",R52=20,"EXTREMA",R52=25,"EXTREMA")),0)</f>
        <v>MODERADA</v>
      </c>
      <c r="T52" s="83" cm="1">
        <f t="array" ref="T52">IFERROR((MIN(IF('Matriz de Controles'!$A$8:$A$10000='Matriz de Riesgos'!#REF!,'Matriz de Controles'!$W$8:$W$10000))),0)</f>
        <v>0</v>
      </c>
      <c r="U52" s="83" cm="1">
        <f t="array" ref="U52">IFERROR((MIN(IF('Matriz de Controles'!$A$8:$A$10000='Matriz de Riesgos'!#REF!,'Matriz de Controles'!$Z$8:$Z$10000))),0)</f>
        <v>0</v>
      </c>
      <c r="V52" s="83" t="e" cm="1">
        <f t="array" aca="1" ref="V52" ca="1">_xlfn.IFS(T52=0,0,AND(T52&gt;0%,T52&lt;=20%),20%,AND(T52&gt;20%,T52&lt;=40%),40%,AND(T52&gt;40%,T52&lt;=60%),60%,AND(T52&gt;60%,T52&lt;=80%),80%,AND(T52&gt;80%,T52&lt;=100%),100%)</f>
        <v>#NAME?</v>
      </c>
      <c r="W52" s="83" t="e" cm="1">
        <f t="array" aca="1" ref="W52" ca="1">_xlfn.IFS(U52=0,0,AND(U52&gt;=0%,U52&lt;=20%),20%,AND(U52&gt;20%,U52&lt;=40%),40%,AND(U52&gt;40%,U52&lt;=60%),60%,AND(U52&gt;60%,U52&lt;=80%),80%,AND(76&gt;80%,U52&lt;=100%),100%)</f>
        <v>#NAME?</v>
      </c>
      <c r="X52" s="84" t="e">
        <f t="shared" ca="1" si="11"/>
        <v>#NAME?</v>
      </c>
      <c r="Y52" s="82" cm="1">
        <f t="array" aca="1" ref="Y52" ca="1">IFERROR((_xlfn.IFS(X52=1,"BAJA",X52=2,"BAJA",X52=6,"BAJA",X52=3,"MODERADA",X52=7,"MODERADA",X52=8,"MODERADA",X52=11,"MODERADA",X52=12,"MODERADA",X52=13,"MODERADA",X52=16,"MODERADA",X52=17,"MODERADA",X52=21,"MODERADA",X52=22,"MODERADA",X52=4,"ALTA",X52=9,"ALTA",X52=14,"ALTA",X52=18,"ALTA",X52=19,"ALTA",X52=23,"ALTA",X52=24,"ALTA",X52=5,"EXTREMA",X52=10,"EXTREMA",X52=15,"EXTREMA",X52=20,"EXTREMA",X52=25,"EXTREMA")),0)</f>
        <v>0</v>
      </c>
      <c r="Z52" s="89" cm="1">
        <f t="array" aca="1" ref="Z52" ca="1">IFERROR((_xlfn.IFS(Y52="BAJA","ACEPTAR",Y52="MODERADA","ACEPTAR/REDUCIR(OPCIONAL)",Y52="ALTA","REDUCIR",Y52="EXTREMA","REDUCIR/EVITAR")),0)</f>
        <v>0</v>
      </c>
      <c r="AA52" s="184" t="s">
        <v>146</v>
      </c>
      <c r="AB52" s="261" t="s">
        <v>1069</v>
      </c>
      <c r="AC52" s="261" t="s">
        <v>1069</v>
      </c>
      <c r="AD52" s="261" t="s">
        <v>1069</v>
      </c>
      <c r="AE52" s="261" t="s">
        <v>1068</v>
      </c>
      <c r="AF52" s="261" t="s">
        <v>1068</v>
      </c>
      <c r="AG52" s="271" t="s">
        <v>1069</v>
      </c>
      <c r="AH52" s="270" t="s">
        <v>1124</v>
      </c>
      <c r="AI52" s="276"/>
      <c r="AJ52" s="276"/>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c r="JN52" s="85"/>
      <c r="JO52" s="85"/>
      <c r="JP52" s="85"/>
      <c r="JQ52" s="85"/>
      <c r="JR52" s="85"/>
      <c r="JS52" s="85"/>
      <c r="JT52" s="85"/>
      <c r="JU52" s="85"/>
      <c r="JV52" s="85"/>
      <c r="JW52" s="85"/>
      <c r="JX52" s="85"/>
      <c r="JY52" s="85"/>
      <c r="JZ52" s="85"/>
      <c r="KA52" s="85"/>
      <c r="KB52" s="85"/>
      <c r="KC52" s="85"/>
      <c r="KD52" s="85"/>
      <c r="KE52" s="85"/>
      <c r="KF52" s="85"/>
      <c r="KG52" s="85"/>
      <c r="KH52" s="85"/>
      <c r="KI52" s="85"/>
      <c r="KJ52" s="85"/>
      <c r="KK52" s="85"/>
      <c r="KL52" s="85"/>
      <c r="KM52" s="85"/>
      <c r="KN52" s="85"/>
      <c r="KO52" s="85"/>
      <c r="KP52" s="85"/>
      <c r="KQ52" s="85"/>
      <c r="KR52" s="85"/>
      <c r="KS52" s="85"/>
      <c r="KT52" s="85"/>
      <c r="KU52" s="85"/>
      <c r="KV52" s="85"/>
      <c r="KW52" s="85"/>
      <c r="KX52" s="85"/>
      <c r="KY52" s="85"/>
      <c r="KZ52" s="85"/>
      <c r="LA52" s="85"/>
      <c r="LB52" s="85"/>
      <c r="LC52" s="85"/>
      <c r="LD52" s="85"/>
      <c r="LE52" s="85"/>
      <c r="LF52" s="85"/>
      <c r="LG52" s="85"/>
      <c r="LH52" s="85"/>
      <c r="LI52" s="85"/>
      <c r="LJ52" s="85"/>
      <c r="LK52" s="85"/>
      <c r="LL52" s="85"/>
      <c r="LM52" s="85"/>
      <c r="LN52" s="85"/>
      <c r="LO52" s="85"/>
      <c r="LP52" s="85"/>
      <c r="LQ52" s="85"/>
      <c r="LR52" s="85"/>
      <c r="LS52" s="85"/>
      <c r="LT52" s="85"/>
      <c r="LU52" s="85"/>
      <c r="LV52" s="85"/>
      <c r="LW52" s="85"/>
      <c r="LX52" s="85"/>
      <c r="LY52" s="85"/>
      <c r="LZ52" s="85"/>
      <c r="MA52" s="85"/>
      <c r="MB52" s="85"/>
      <c r="MC52" s="85"/>
      <c r="MD52" s="85"/>
      <c r="ME52" s="85"/>
      <c r="MF52" s="85"/>
      <c r="MG52" s="85"/>
      <c r="MH52" s="85"/>
      <c r="MI52" s="85"/>
      <c r="MJ52" s="85"/>
      <c r="MK52" s="85"/>
      <c r="ML52" s="85"/>
      <c r="MM52" s="85"/>
      <c r="MN52" s="85"/>
      <c r="MO52" s="85"/>
      <c r="MP52" s="85"/>
      <c r="MQ52" s="85"/>
      <c r="MR52" s="85"/>
      <c r="MS52" s="85"/>
      <c r="MT52" s="85"/>
      <c r="MU52" s="85"/>
      <c r="MV52" s="85"/>
      <c r="MW52" s="85"/>
      <c r="MX52" s="85"/>
      <c r="MY52" s="85"/>
      <c r="MZ52" s="85"/>
      <c r="NA52" s="85"/>
      <c r="NB52" s="85"/>
      <c r="NC52" s="85"/>
      <c r="ND52" s="85"/>
      <c r="NE52" s="85"/>
      <c r="NF52" s="85"/>
      <c r="NG52" s="85"/>
      <c r="NH52" s="85"/>
      <c r="NI52" s="85"/>
      <c r="NJ52" s="85"/>
      <c r="NK52" s="85"/>
      <c r="NL52" s="85"/>
      <c r="NM52" s="85"/>
      <c r="NN52" s="85"/>
      <c r="NO52" s="85"/>
      <c r="NP52" s="85"/>
      <c r="NQ52" s="85"/>
      <c r="NR52" s="85"/>
      <c r="NS52" s="85"/>
      <c r="NT52" s="85"/>
      <c r="NU52" s="85"/>
      <c r="NV52" s="85"/>
      <c r="NW52" s="85"/>
      <c r="NX52" s="85"/>
      <c r="NY52" s="85"/>
      <c r="NZ52" s="85"/>
      <c r="OA52" s="85"/>
      <c r="OB52" s="85"/>
      <c r="OC52" s="85"/>
      <c r="OD52" s="85"/>
      <c r="OE52" s="85"/>
      <c r="OF52" s="85"/>
      <c r="OG52" s="85"/>
      <c r="OH52" s="85"/>
      <c r="OI52" s="85"/>
      <c r="OJ52" s="85"/>
      <c r="OK52" s="85"/>
      <c r="OL52" s="85"/>
      <c r="OM52" s="85"/>
      <c r="ON52" s="85"/>
      <c r="OO52" s="85"/>
      <c r="OP52" s="85"/>
      <c r="OQ52" s="85"/>
      <c r="OR52" s="85"/>
      <c r="OS52" s="85"/>
      <c r="OT52" s="85"/>
      <c r="OU52" s="85"/>
      <c r="OV52" s="85"/>
      <c r="OW52" s="85"/>
      <c r="OX52" s="85"/>
      <c r="OY52" s="85"/>
      <c r="OZ52" s="85"/>
      <c r="PA52" s="85"/>
      <c r="PB52" s="85"/>
      <c r="PC52" s="85"/>
      <c r="PD52" s="85"/>
      <c r="PE52" s="85"/>
      <c r="PF52" s="85"/>
      <c r="PG52" s="85"/>
      <c r="PH52" s="85"/>
      <c r="PI52" s="85"/>
      <c r="PJ52" s="85"/>
      <c r="PK52" s="85"/>
      <c r="PL52" s="85"/>
      <c r="PM52" s="85"/>
      <c r="PN52" s="85"/>
      <c r="PO52" s="85"/>
      <c r="PP52" s="85"/>
      <c r="PQ52" s="85"/>
      <c r="PR52" s="85"/>
      <c r="PS52" s="85"/>
      <c r="PT52" s="85"/>
      <c r="PU52" s="85"/>
      <c r="PV52" s="85"/>
      <c r="PW52" s="85"/>
      <c r="PX52" s="85"/>
      <c r="PY52" s="85"/>
      <c r="PZ52" s="85"/>
      <c r="QA52" s="85"/>
      <c r="QB52" s="85"/>
      <c r="QC52" s="85"/>
      <c r="QD52" s="85"/>
      <c r="QE52" s="85"/>
      <c r="QF52" s="85"/>
      <c r="QG52" s="85"/>
      <c r="QH52" s="85"/>
      <c r="QI52" s="85"/>
      <c r="QJ52" s="85"/>
      <c r="QK52" s="85"/>
      <c r="QL52" s="85"/>
      <c r="QM52" s="85"/>
      <c r="QN52" s="85"/>
      <c r="QO52" s="85"/>
      <c r="QP52" s="85"/>
      <c r="QQ52" s="85"/>
      <c r="QR52" s="85"/>
      <c r="QS52" s="85"/>
      <c r="QT52" s="85"/>
      <c r="QU52" s="85"/>
      <c r="QV52" s="85"/>
      <c r="QW52" s="85"/>
      <c r="QX52" s="85"/>
      <c r="QY52" s="85"/>
      <c r="QZ52" s="85"/>
      <c r="RA52" s="85"/>
      <c r="RB52" s="85"/>
      <c r="RC52" s="85"/>
      <c r="RD52" s="85"/>
      <c r="RE52" s="85"/>
      <c r="RF52" s="85"/>
      <c r="RG52" s="85"/>
      <c r="RH52" s="85"/>
      <c r="RI52" s="85"/>
      <c r="RJ52" s="85"/>
      <c r="RK52" s="85"/>
      <c r="RL52" s="85"/>
      <c r="RM52" s="85"/>
      <c r="RN52" s="85"/>
      <c r="RO52" s="85"/>
      <c r="RP52" s="85"/>
      <c r="RQ52" s="85"/>
      <c r="RR52" s="85"/>
      <c r="RS52" s="85"/>
      <c r="RT52" s="85"/>
      <c r="RU52" s="85"/>
      <c r="RV52" s="85"/>
      <c r="RW52" s="85"/>
      <c r="RX52" s="85"/>
      <c r="RY52" s="85"/>
      <c r="RZ52" s="85"/>
      <c r="SA52" s="85"/>
      <c r="SB52" s="85"/>
      <c r="SC52" s="85"/>
      <c r="SD52" s="85"/>
      <c r="SE52" s="85"/>
      <c r="SF52" s="85"/>
      <c r="SG52" s="85"/>
      <c r="SH52" s="85"/>
      <c r="SI52" s="85"/>
      <c r="SJ52" s="85"/>
      <c r="SK52" s="85"/>
      <c r="SL52" s="85"/>
      <c r="SM52" s="85"/>
      <c r="SN52" s="85"/>
      <c r="SO52" s="85"/>
      <c r="SP52" s="85"/>
      <c r="SQ52" s="85"/>
      <c r="SR52" s="85"/>
      <c r="SS52" s="85"/>
      <c r="ST52" s="85"/>
      <c r="SU52" s="85"/>
      <c r="SV52" s="85"/>
      <c r="SW52" s="85"/>
      <c r="SX52" s="85"/>
      <c r="SY52" s="85"/>
      <c r="SZ52" s="85"/>
      <c r="TA52" s="85"/>
      <c r="TB52" s="85"/>
      <c r="TC52" s="85"/>
      <c r="TD52" s="85"/>
      <c r="TE52" s="85"/>
      <c r="TF52" s="85"/>
      <c r="TG52" s="85"/>
      <c r="TH52" s="85"/>
      <c r="TI52" s="85"/>
      <c r="TJ52" s="85"/>
      <c r="TK52" s="85"/>
      <c r="TL52" s="85"/>
      <c r="TM52" s="85"/>
      <c r="TN52" s="85"/>
      <c r="TO52" s="85"/>
      <c r="TP52" s="85"/>
      <c r="TQ52" s="85"/>
      <c r="TR52" s="85"/>
      <c r="TS52" s="85"/>
      <c r="TT52" s="85"/>
      <c r="TU52" s="85"/>
      <c r="TV52" s="85"/>
      <c r="TW52" s="85"/>
      <c r="TX52" s="85"/>
      <c r="TY52" s="85"/>
      <c r="TZ52" s="85"/>
      <c r="UA52" s="85"/>
      <c r="UB52" s="85"/>
      <c r="UC52" s="85"/>
      <c r="UD52" s="85"/>
      <c r="UE52" s="85"/>
      <c r="UF52" s="85"/>
      <c r="UG52" s="85"/>
      <c r="UH52" s="85"/>
      <c r="UI52" s="85"/>
      <c r="UJ52" s="85"/>
      <c r="UK52" s="85"/>
      <c r="UL52" s="85"/>
      <c r="UM52" s="85"/>
      <c r="UN52" s="85"/>
      <c r="UO52" s="85"/>
      <c r="UP52" s="85"/>
      <c r="UQ52" s="85"/>
      <c r="UR52" s="85"/>
      <c r="US52" s="85"/>
      <c r="UT52" s="85"/>
      <c r="UU52" s="85"/>
      <c r="UV52" s="85"/>
      <c r="UW52" s="85"/>
      <c r="UX52" s="85"/>
      <c r="UY52" s="85"/>
      <c r="UZ52" s="85"/>
      <c r="VA52" s="85"/>
      <c r="VB52" s="85"/>
      <c r="VC52" s="85"/>
      <c r="VD52" s="85"/>
      <c r="VE52" s="85"/>
      <c r="VF52" s="85"/>
      <c r="VG52" s="85"/>
      <c r="VH52" s="85"/>
      <c r="VI52" s="85"/>
      <c r="VJ52" s="85"/>
      <c r="VK52" s="85"/>
      <c r="VL52" s="85"/>
      <c r="VM52" s="85"/>
      <c r="VN52" s="85"/>
      <c r="VO52" s="85"/>
      <c r="VP52" s="85"/>
      <c r="VQ52" s="85"/>
      <c r="VR52" s="85"/>
      <c r="VS52" s="85"/>
      <c r="VT52" s="85"/>
      <c r="VU52" s="85"/>
      <c r="VV52" s="85"/>
      <c r="VW52" s="85"/>
      <c r="VX52" s="85"/>
      <c r="VY52" s="85"/>
      <c r="VZ52" s="85"/>
      <c r="WA52" s="85"/>
      <c r="WB52" s="85"/>
      <c r="WC52" s="85"/>
      <c r="WD52" s="85"/>
      <c r="WE52" s="85"/>
      <c r="WF52" s="85"/>
      <c r="WG52" s="85"/>
      <c r="WH52" s="85"/>
      <c r="WI52" s="85"/>
      <c r="WJ52" s="85"/>
      <c r="WK52" s="85"/>
      <c r="WL52" s="85"/>
      <c r="WM52" s="85"/>
      <c r="WN52" s="85"/>
      <c r="WO52" s="85"/>
      <c r="WP52" s="85"/>
      <c r="WQ52" s="85"/>
      <c r="WR52" s="85"/>
      <c r="WS52" s="85"/>
      <c r="WT52" s="85"/>
      <c r="WU52" s="85"/>
      <c r="WV52" s="85"/>
      <c r="WW52" s="85"/>
      <c r="WX52" s="85"/>
      <c r="WY52" s="85"/>
      <c r="WZ52" s="85"/>
      <c r="XA52" s="85"/>
      <c r="XB52" s="85"/>
      <c r="XC52" s="85"/>
      <c r="XD52" s="85"/>
      <c r="XE52" s="85"/>
      <c r="XF52" s="85"/>
      <c r="XG52" s="85"/>
      <c r="XH52" s="85"/>
      <c r="XI52" s="85"/>
      <c r="XJ52" s="85"/>
      <c r="XK52" s="85"/>
      <c r="XL52" s="85"/>
      <c r="XM52" s="85"/>
      <c r="XN52" s="85"/>
      <c r="XO52" s="85"/>
      <c r="XP52" s="85"/>
      <c r="XQ52" s="85"/>
      <c r="XR52" s="85"/>
      <c r="XS52" s="85"/>
      <c r="XT52" s="85"/>
      <c r="XU52" s="85"/>
      <c r="XV52" s="85"/>
      <c r="XW52" s="85"/>
      <c r="XX52" s="85"/>
      <c r="XY52" s="85"/>
      <c r="XZ52" s="85"/>
      <c r="YA52" s="85"/>
      <c r="YB52" s="85"/>
      <c r="YC52" s="85"/>
      <c r="YD52" s="85"/>
      <c r="YE52" s="85"/>
      <c r="YF52" s="85"/>
      <c r="YG52" s="85"/>
      <c r="YH52" s="85"/>
      <c r="YI52" s="85"/>
      <c r="YJ52" s="85"/>
      <c r="YK52" s="85"/>
      <c r="YL52" s="85"/>
      <c r="YM52" s="85"/>
      <c r="YN52" s="85"/>
      <c r="YO52" s="85"/>
      <c r="YP52" s="85"/>
      <c r="YQ52" s="85"/>
      <c r="YR52" s="85"/>
      <c r="YS52" s="85"/>
      <c r="YT52" s="85"/>
      <c r="YU52" s="85"/>
      <c r="YV52" s="85"/>
      <c r="YW52" s="85"/>
      <c r="YX52" s="85"/>
      <c r="YY52" s="85"/>
      <c r="YZ52" s="85"/>
      <c r="ZA52" s="85"/>
      <c r="ZB52" s="85"/>
      <c r="ZC52" s="85"/>
      <c r="ZD52" s="85"/>
      <c r="ZE52" s="85"/>
      <c r="ZF52" s="85"/>
      <c r="ZG52" s="85"/>
      <c r="ZH52" s="85"/>
      <c r="ZI52" s="85"/>
      <c r="ZJ52" s="85"/>
      <c r="ZK52" s="85"/>
      <c r="ZL52" s="85"/>
      <c r="ZM52" s="85"/>
      <c r="ZN52" s="85"/>
      <c r="ZO52" s="85"/>
      <c r="ZP52" s="85"/>
      <c r="ZQ52" s="85"/>
      <c r="ZR52" s="85"/>
      <c r="ZS52" s="85"/>
      <c r="ZT52" s="85"/>
      <c r="ZU52" s="85"/>
      <c r="ZV52" s="85"/>
      <c r="ZW52" s="85"/>
      <c r="ZX52" s="85"/>
      <c r="ZY52" s="85"/>
      <c r="ZZ52" s="85"/>
      <c r="AAA52" s="85"/>
      <c r="AAB52" s="85"/>
      <c r="AAC52" s="85"/>
      <c r="AAD52" s="85"/>
      <c r="AAE52" s="85"/>
      <c r="AAF52" s="85"/>
      <c r="AAG52" s="85"/>
      <c r="AAH52" s="85"/>
      <c r="AAI52" s="85"/>
      <c r="AAJ52" s="85"/>
      <c r="AAK52" s="85"/>
      <c r="AAL52" s="85"/>
      <c r="AAM52" s="85"/>
      <c r="AAN52" s="85"/>
      <c r="AAO52" s="85"/>
      <c r="AAP52" s="85"/>
      <c r="AAQ52" s="85"/>
      <c r="AAR52" s="85"/>
      <c r="AAS52" s="85"/>
      <c r="AAT52" s="85"/>
      <c r="AAU52" s="85"/>
      <c r="AAV52" s="85"/>
      <c r="AAW52" s="85"/>
      <c r="AAX52" s="85"/>
      <c r="AAY52" s="85"/>
      <c r="AAZ52" s="85"/>
      <c r="ABA52" s="85"/>
      <c r="ABB52" s="85"/>
      <c r="ABC52" s="85"/>
      <c r="ABD52" s="85"/>
      <c r="ABE52" s="85"/>
      <c r="ABF52" s="85"/>
      <c r="ABG52" s="85"/>
      <c r="ABH52" s="85"/>
      <c r="ABI52" s="85"/>
      <c r="ABJ52" s="85"/>
      <c r="ABK52" s="85"/>
      <c r="ABL52" s="85"/>
      <c r="ABM52" s="85"/>
      <c r="ABN52" s="85"/>
      <c r="ABO52" s="85"/>
      <c r="ABP52" s="85"/>
      <c r="ABQ52" s="85"/>
      <c r="ABR52" s="85"/>
      <c r="ABS52" s="85"/>
      <c r="ABT52" s="85"/>
      <c r="ABU52" s="85"/>
      <c r="ABV52" s="85"/>
      <c r="ABW52" s="85"/>
      <c r="ABX52" s="85"/>
      <c r="ABY52" s="85"/>
      <c r="ABZ52" s="85"/>
      <c r="ACA52" s="85"/>
      <c r="ACB52" s="85"/>
      <c r="ACC52" s="85"/>
      <c r="ACD52" s="85"/>
      <c r="ACE52" s="85"/>
      <c r="ACF52" s="85"/>
      <c r="ACG52" s="85"/>
      <c r="ACH52" s="85"/>
      <c r="ACI52" s="85"/>
      <c r="ACJ52" s="85"/>
      <c r="ACK52" s="85"/>
      <c r="ACL52" s="85"/>
      <c r="ACM52" s="85"/>
      <c r="ACN52" s="85"/>
      <c r="ACO52" s="85"/>
      <c r="ACP52" s="85"/>
      <c r="ACQ52" s="85"/>
      <c r="ACR52" s="85"/>
      <c r="ACS52" s="85"/>
      <c r="ACT52" s="85"/>
      <c r="ACU52" s="85"/>
      <c r="ACV52" s="85"/>
      <c r="ACW52" s="85"/>
      <c r="ACX52" s="85"/>
      <c r="ACY52" s="85"/>
      <c r="ACZ52" s="85"/>
      <c r="ADA52" s="85"/>
      <c r="ADB52" s="85"/>
      <c r="ADC52" s="85"/>
      <c r="ADD52" s="85"/>
      <c r="ADE52" s="85"/>
      <c r="ADF52" s="85"/>
      <c r="ADG52" s="85"/>
      <c r="ADH52" s="85"/>
      <c r="ADI52" s="85"/>
      <c r="ADJ52" s="85"/>
      <c r="ADK52" s="85"/>
      <c r="ADL52" s="85"/>
      <c r="ADM52" s="85"/>
      <c r="ADN52" s="85"/>
      <c r="ADO52" s="85"/>
      <c r="ADP52" s="85"/>
      <c r="ADQ52" s="85"/>
      <c r="ADR52" s="85"/>
      <c r="ADS52" s="85"/>
      <c r="ADT52" s="85"/>
      <c r="ADU52" s="85"/>
      <c r="ADV52" s="85"/>
      <c r="ADW52" s="85"/>
      <c r="ADX52" s="85"/>
      <c r="ADY52" s="85"/>
      <c r="ADZ52" s="85"/>
      <c r="AEA52" s="85"/>
      <c r="AEB52" s="85"/>
      <c r="AEC52" s="85"/>
      <c r="AED52" s="85"/>
      <c r="AEE52" s="85"/>
      <c r="AEF52" s="85"/>
      <c r="AEG52" s="85"/>
      <c r="AEH52" s="85"/>
      <c r="AEI52" s="85"/>
      <c r="AEJ52" s="85"/>
      <c r="AEK52" s="85"/>
      <c r="AEL52" s="85"/>
      <c r="AEM52" s="85"/>
      <c r="AEN52" s="85"/>
      <c r="AEO52" s="85"/>
      <c r="AEP52" s="85"/>
      <c r="AEQ52" s="85"/>
      <c r="AER52" s="85"/>
      <c r="AES52" s="85"/>
      <c r="AET52" s="85"/>
      <c r="AEU52" s="85"/>
      <c r="AEV52" s="85"/>
      <c r="AEW52" s="85"/>
      <c r="AEX52" s="85"/>
      <c r="AEY52" s="85"/>
      <c r="AEZ52" s="85"/>
      <c r="AFA52" s="85"/>
      <c r="AFB52" s="85"/>
      <c r="AFC52" s="85"/>
      <c r="AFD52" s="85"/>
      <c r="AFE52" s="85"/>
      <c r="AFF52" s="85"/>
      <c r="AFG52" s="85"/>
      <c r="AFH52" s="85"/>
      <c r="AFI52" s="85"/>
      <c r="AFJ52" s="85"/>
      <c r="AFK52" s="85"/>
      <c r="AFL52" s="85"/>
      <c r="AFM52" s="85"/>
      <c r="AFN52" s="85"/>
      <c r="AFO52" s="85"/>
      <c r="AFP52" s="85"/>
      <c r="AFQ52" s="85"/>
      <c r="AFR52" s="85"/>
      <c r="AFS52" s="85"/>
      <c r="AFT52" s="85"/>
      <c r="AFU52" s="85"/>
      <c r="AFV52" s="85"/>
      <c r="AFW52" s="85"/>
      <c r="AFX52" s="85"/>
      <c r="AFY52" s="85"/>
      <c r="AFZ52" s="85"/>
      <c r="AGA52" s="85"/>
      <c r="AGB52" s="85"/>
      <c r="AGC52" s="85"/>
      <c r="AGD52" s="85"/>
      <c r="AGE52" s="85"/>
      <c r="AGF52" s="85"/>
      <c r="AGG52" s="85"/>
      <c r="AGH52" s="85"/>
      <c r="AGI52" s="85"/>
      <c r="AGJ52" s="85"/>
      <c r="AGK52" s="85"/>
      <c r="AGL52" s="85"/>
      <c r="AGM52" s="85"/>
      <c r="AGN52" s="85"/>
      <c r="AGO52" s="85"/>
      <c r="AGP52" s="85"/>
      <c r="AGQ52" s="85"/>
      <c r="AGR52" s="85"/>
      <c r="AGS52" s="85"/>
      <c r="AGT52" s="85"/>
      <c r="AGU52" s="85"/>
      <c r="AGV52" s="85"/>
      <c r="AGW52" s="85"/>
      <c r="AGX52" s="85"/>
      <c r="AGY52" s="85"/>
      <c r="AGZ52" s="85"/>
      <c r="AHA52" s="85"/>
      <c r="AHB52" s="85"/>
      <c r="AHC52" s="85"/>
      <c r="AHD52" s="85"/>
      <c r="AHE52" s="85"/>
      <c r="AHF52" s="85"/>
      <c r="AHG52" s="85"/>
      <c r="AHH52" s="85"/>
      <c r="AHI52" s="85"/>
      <c r="AHJ52" s="85"/>
      <c r="AHK52" s="85"/>
      <c r="AHL52" s="85"/>
      <c r="AHM52" s="85"/>
      <c r="AHN52" s="85"/>
      <c r="AHO52" s="85"/>
      <c r="AHP52" s="85"/>
      <c r="AHQ52" s="85"/>
      <c r="AHR52" s="85"/>
      <c r="AHS52" s="85"/>
      <c r="AHT52" s="85"/>
      <c r="AHU52" s="85"/>
      <c r="AHV52" s="85"/>
      <c r="AHW52" s="85"/>
      <c r="AHX52" s="85"/>
      <c r="AHY52" s="85"/>
      <c r="AHZ52" s="85"/>
      <c r="AIA52" s="85"/>
      <c r="AIB52" s="85"/>
      <c r="AIC52" s="85"/>
      <c r="AID52" s="85"/>
      <c r="AIE52" s="85"/>
      <c r="AIF52" s="85"/>
      <c r="AIG52" s="85"/>
      <c r="AIH52" s="85"/>
      <c r="AII52" s="85"/>
      <c r="AIJ52" s="85"/>
      <c r="AIK52" s="85"/>
      <c r="AIL52" s="85"/>
      <c r="AIM52" s="85"/>
      <c r="AIN52" s="85"/>
      <c r="AIO52" s="85"/>
      <c r="AIP52" s="85"/>
      <c r="AIQ52" s="85"/>
      <c r="AIR52" s="85"/>
      <c r="AIS52" s="85"/>
      <c r="AIT52" s="85"/>
      <c r="AIU52" s="85"/>
      <c r="AIV52" s="85"/>
      <c r="AIW52" s="85"/>
      <c r="AIX52" s="85"/>
      <c r="AIY52" s="85"/>
      <c r="AIZ52" s="85"/>
      <c r="AJA52" s="85"/>
      <c r="AJB52" s="85"/>
      <c r="AJC52" s="85"/>
      <c r="AJD52" s="85"/>
      <c r="AJE52" s="85"/>
      <c r="AJF52" s="85"/>
      <c r="AJG52" s="85"/>
      <c r="AJH52" s="85"/>
      <c r="AJI52" s="85"/>
      <c r="AJJ52" s="85"/>
      <c r="AJK52" s="85"/>
      <c r="AJL52" s="85"/>
      <c r="AJM52" s="85"/>
      <c r="AJN52" s="85"/>
      <c r="AJO52" s="85"/>
      <c r="AJP52" s="85"/>
      <c r="AJQ52" s="85"/>
      <c r="AJR52" s="85"/>
      <c r="AJS52" s="85"/>
      <c r="AJT52" s="85"/>
      <c r="AJU52" s="85"/>
      <c r="AJV52" s="85"/>
      <c r="AJW52" s="85"/>
      <c r="AJX52" s="85"/>
      <c r="AJY52" s="85"/>
      <c r="AJZ52" s="85"/>
      <c r="AKA52" s="85"/>
      <c r="AKB52" s="85"/>
      <c r="AKC52" s="85"/>
      <c r="AKD52" s="85"/>
      <c r="AKE52" s="85"/>
      <c r="AKF52" s="85"/>
      <c r="AKG52" s="85"/>
      <c r="AKH52" s="85"/>
      <c r="AKI52" s="85"/>
      <c r="AKJ52" s="85"/>
      <c r="AKK52" s="85"/>
      <c r="AKL52" s="85"/>
      <c r="AKM52" s="85"/>
      <c r="AKN52" s="85"/>
      <c r="AKO52" s="85"/>
      <c r="AKP52" s="85"/>
      <c r="AKQ52" s="85"/>
      <c r="AKR52" s="85"/>
      <c r="AKS52" s="85"/>
      <c r="AKT52" s="85"/>
      <c r="AKU52" s="85"/>
      <c r="AKV52" s="85"/>
      <c r="AKW52" s="85"/>
      <c r="AKX52" s="85"/>
      <c r="AKY52" s="85"/>
      <c r="AKZ52" s="85"/>
      <c r="ALA52" s="85"/>
      <c r="ALB52" s="85"/>
      <c r="ALC52" s="85"/>
      <c r="ALD52" s="85"/>
      <c r="ALE52" s="85"/>
      <c r="ALF52" s="85"/>
      <c r="ALG52" s="85"/>
      <c r="ALH52" s="85"/>
      <c r="ALI52" s="85"/>
      <c r="ALJ52" s="85"/>
      <c r="ALK52" s="85"/>
      <c r="ALL52" s="85"/>
      <c r="ALM52" s="85"/>
      <c r="ALN52" s="85"/>
      <c r="ALO52" s="85"/>
      <c r="ALP52" s="85"/>
      <c r="ALQ52" s="85"/>
      <c r="ALR52" s="85"/>
      <c r="ALS52" s="85"/>
      <c r="ALT52" s="85"/>
      <c r="ALU52" s="85"/>
      <c r="ALV52" s="85"/>
      <c r="ALW52" s="85"/>
      <c r="ALX52" s="85"/>
      <c r="ALY52" s="85"/>
      <c r="ALZ52" s="85"/>
      <c r="AMA52" s="85"/>
      <c r="AMB52" s="85"/>
      <c r="AMC52" s="85"/>
      <c r="AMD52" s="85"/>
      <c r="AME52" s="85"/>
      <c r="AMF52" s="85"/>
      <c r="AMG52" s="85"/>
      <c r="AMH52" s="85"/>
      <c r="AMI52" s="85"/>
      <c r="AMJ52" s="85"/>
      <c r="AMK52" s="85"/>
      <c r="AML52" s="85"/>
      <c r="AMM52" s="85"/>
      <c r="AMN52" s="85"/>
      <c r="AMO52" s="85"/>
      <c r="AMP52" s="85"/>
      <c r="AMQ52" s="85"/>
      <c r="AMR52" s="85"/>
      <c r="AMS52" s="85"/>
      <c r="AMT52" s="85"/>
      <c r="AMU52" s="85"/>
      <c r="AMV52" s="85"/>
      <c r="AMW52" s="85"/>
      <c r="AMX52" s="85"/>
      <c r="AMY52" s="85"/>
      <c r="AMZ52" s="85"/>
      <c r="ANA52" s="85"/>
      <c r="ANB52" s="85"/>
      <c r="ANC52" s="85"/>
      <c r="AND52" s="85"/>
      <c r="ANE52" s="85"/>
      <c r="ANF52" s="85"/>
      <c r="ANG52" s="85"/>
      <c r="ANH52" s="85"/>
      <c r="ANI52" s="85"/>
      <c r="ANJ52" s="85"/>
      <c r="ANK52" s="85"/>
      <c r="ANL52" s="85"/>
      <c r="ANM52" s="85"/>
      <c r="ANN52" s="85"/>
      <c r="ANO52" s="85"/>
      <c r="ANP52" s="85"/>
      <c r="ANQ52" s="85"/>
      <c r="ANR52" s="85"/>
      <c r="ANS52" s="85"/>
      <c r="ANT52" s="85"/>
      <c r="ANU52" s="85"/>
      <c r="ANV52" s="85"/>
      <c r="ANW52" s="85"/>
      <c r="ANX52" s="85"/>
      <c r="ANY52" s="85"/>
      <c r="ANZ52" s="85"/>
      <c r="AOA52" s="85"/>
      <c r="AOB52" s="85"/>
      <c r="AOC52" s="85"/>
      <c r="AOD52" s="85"/>
      <c r="AOE52" s="85"/>
      <c r="AOF52" s="85"/>
      <c r="AOG52" s="85"/>
      <c r="AOH52" s="85"/>
      <c r="AOI52" s="85"/>
      <c r="AOJ52" s="85"/>
      <c r="AOK52" s="85"/>
      <c r="AOL52" s="85"/>
      <c r="AOM52" s="85"/>
      <c r="AON52" s="85"/>
      <c r="AOO52" s="85"/>
      <c r="AOP52" s="85"/>
      <c r="AOQ52" s="85"/>
      <c r="AOR52" s="85"/>
      <c r="AOS52" s="85"/>
      <c r="AOT52" s="85"/>
      <c r="AOU52" s="85"/>
      <c r="AOV52" s="85"/>
      <c r="AOW52" s="85"/>
      <c r="AOX52" s="85"/>
      <c r="AOY52" s="85"/>
      <c r="AOZ52" s="85"/>
      <c r="APA52" s="85"/>
      <c r="APB52" s="85"/>
      <c r="APC52" s="85"/>
      <c r="APD52" s="85"/>
      <c r="APE52" s="85"/>
      <c r="APF52" s="85"/>
      <c r="APG52" s="85"/>
      <c r="APH52" s="85"/>
      <c r="API52" s="85"/>
      <c r="APJ52" s="85"/>
      <c r="APK52" s="85"/>
      <c r="APL52" s="85"/>
      <c r="APM52" s="85"/>
      <c r="APN52" s="85"/>
      <c r="APO52" s="85"/>
      <c r="APP52" s="85"/>
      <c r="APQ52" s="85"/>
      <c r="APR52" s="85"/>
      <c r="APS52" s="85"/>
      <c r="APT52" s="85"/>
      <c r="APU52" s="85"/>
      <c r="APV52" s="85"/>
      <c r="APW52" s="85"/>
      <c r="APX52" s="85"/>
      <c r="APY52" s="85"/>
      <c r="APZ52" s="85"/>
      <c r="AQA52" s="85"/>
      <c r="AQB52" s="85"/>
      <c r="AQC52" s="85"/>
      <c r="AQD52" s="85"/>
      <c r="AQE52" s="85"/>
      <c r="AQF52" s="85"/>
      <c r="AQG52" s="85"/>
      <c r="AQH52" s="85"/>
      <c r="AQI52" s="85"/>
      <c r="AQJ52" s="85"/>
      <c r="AQK52" s="85"/>
      <c r="AQL52" s="85"/>
      <c r="AQM52" s="85"/>
      <c r="AQN52" s="85"/>
      <c r="AQO52" s="85"/>
      <c r="AQP52" s="85"/>
      <c r="AQQ52" s="85"/>
      <c r="AQR52" s="85"/>
      <c r="AQS52" s="85"/>
      <c r="AQT52" s="85"/>
      <c r="AQU52" s="85"/>
      <c r="AQV52" s="85"/>
      <c r="AQW52" s="85"/>
      <c r="AQX52" s="85"/>
      <c r="AQY52" s="85"/>
      <c r="AQZ52" s="85"/>
      <c r="ARA52" s="85"/>
      <c r="ARB52" s="85"/>
      <c r="ARC52" s="85"/>
      <c r="ARD52" s="85"/>
      <c r="ARE52" s="85"/>
      <c r="ARF52" s="85"/>
      <c r="ARG52" s="85"/>
      <c r="ARH52" s="85"/>
      <c r="ARI52" s="85"/>
      <c r="ARJ52" s="85"/>
      <c r="ARK52" s="85"/>
      <c r="ARL52" s="85"/>
      <c r="ARM52" s="85"/>
      <c r="ARN52" s="85"/>
      <c r="ARO52" s="85"/>
      <c r="ARP52" s="85"/>
      <c r="ARQ52" s="85"/>
      <c r="ARR52" s="85"/>
      <c r="ARS52" s="85"/>
      <c r="ART52" s="85"/>
      <c r="ARU52" s="85"/>
      <c r="ARV52" s="85"/>
      <c r="ARW52" s="85"/>
      <c r="ARX52" s="85"/>
      <c r="ARY52" s="85"/>
      <c r="ARZ52" s="85"/>
      <c r="ASA52" s="85"/>
      <c r="ASB52" s="85"/>
      <c r="ASC52" s="85"/>
      <c r="ASD52" s="85"/>
      <c r="ASE52" s="85"/>
      <c r="ASF52" s="85"/>
      <c r="ASG52" s="85"/>
      <c r="ASH52" s="85"/>
      <c r="ASI52" s="85"/>
      <c r="ASJ52" s="85"/>
      <c r="ASK52" s="85"/>
      <c r="ASL52" s="85"/>
      <c r="ASM52" s="85"/>
      <c r="ASN52" s="85"/>
      <c r="ASO52" s="85"/>
      <c r="ASP52" s="85"/>
      <c r="ASQ52" s="85"/>
      <c r="ASR52" s="85"/>
      <c r="ASS52" s="85"/>
      <c r="AST52" s="85"/>
      <c r="ASU52" s="85"/>
      <c r="ASV52" s="85"/>
      <c r="ASW52" s="85"/>
      <c r="ASX52" s="85"/>
      <c r="ASY52" s="85"/>
      <c r="ASZ52" s="85"/>
      <c r="ATA52" s="85"/>
      <c r="ATB52" s="85"/>
      <c r="ATC52" s="85"/>
      <c r="ATD52" s="85"/>
      <c r="ATE52" s="85"/>
      <c r="ATF52" s="85"/>
      <c r="ATG52" s="85"/>
      <c r="ATH52" s="85"/>
      <c r="ATI52" s="85"/>
      <c r="ATJ52" s="85"/>
      <c r="ATK52" s="85"/>
      <c r="ATL52" s="85"/>
      <c r="ATM52" s="85"/>
      <c r="ATN52" s="85"/>
      <c r="ATO52" s="85"/>
      <c r="ATP52" s="85"/>
      <c r="ATQ52" s="85"/>
      <c r="ATR52" s="85"/>
      <c r="ATS52" s="85"/>
      <c r="ATT52" s="85"/>
      <c r="ATU52" s="85"/>
      <c r="ATV52" s="85"/>
      <c r="ATW52" s="85"/>
      <c r="ATX52" s="85"/>
      <c r="ATY52" s="85"/>
      <c r="ATZ52" s="85"/>
      <c r="AUA52" s="85"/>
      <c r="AUB52" s="85"/>
      <c r="AUC52" s="85"/>
      <c r="AUD52" s="85"/>
      <c r="AUE52" s="85"/>
      <c r="AUF52" s="85"/>
      <c r="AUG52" s="85"/>
      <c r="AUH52" s="85"/>
      <c r="AUI52" s="85"/>
      <c r="AUJ52" s="85"/>
      <c r="AUK52" s="85"/>
      <c r="AUL52" s="85"/>
      <c r="AUM52" s="85"/>
      <c r="AUN52" s="85"/>
      <c r="AUO52" s="85"/>
      <c r="AUP52" s="85"/>
      <c r="AUQ52" s="85"/>
      <c r="AUR52" s="85"/>
      <c r="AUS52" s="85"/>
      <c r="AUT52" s="85"/>
      <c r="AUU52" s="85"/>
      <c r="AUV52" s="85"/>
      <c r="AUW52" s="85"/>
      <c r="AUX52" s="85"/>
      <c r="AUY52" s="85"/>
      <c r="AUZ52" s="85"/>
      <c r="AVA52" s="85"/>
      <c r="AVB52" s="85"/>
      <c r="AVC52" s="85"/>
      <c r="AVD52" s="85"/>
      <c r="AVE52" s="85"/>
      <c r="AVF52" s="85"/>
      <c r="AVG52" s="85"/>
      <c r="AVH52" s="85"/>
      <c r="AVI52" s="85"/>
      <c r="AVJ52" s="85"/>
      <c r="AVK52" s="85"/>
      <c r="AVL52" s="85"/>
      <c r="AVM52" s="85"/>
      <c r="AVN52" s="85"/>
      <c r="AVO52" s="85"/>
      <c r="AVP52" s="85"/>
      <c r="AVQ52" s="85"/>
      <c r="AVR52" s="85"/>
      <c r="AVS52" s="85"/>
      <c r="AVT52" s="85"/>
      <c r="AVU52" s="85"/>
      <c r="AVV52" s="85"/>
      <c r="AVW52" s="85"/>
      <c r="AVX52" s="85"/>
      <c r="AVY52" s="85"/>
      <c r="AVZ52" s="85"/>
      <c r="AWA52" s="85"/>
      <c r="AWB52" s="85"/>
      <c r="AWC52" s="85"/>
      <c r="AWD52" s="85"/>
      <c r="AWE52" s="85"/>
      <c r="AWF52" s="85"/>
      <c r="AWG52" s="85"/>
      <c r="AWH52" s="85"/>
      <c r="AWI52" s="85"/>
      <c r="AWJ52" s="85"/>
      <c r="AWK52" s="85"/>
      <c r="AWL52" s="85"/>
      <c r="AWM52" s="85"/>
      <c r="AWN52" s="85"/>
      <c r="AWO52" s="85"/>
      <c r="AWP52" s="85"/>
      <c r="AWQ52" s="85"/>
      <c r="AWR52" s="85"/>
      <c r="AWS52" s="85"/>
      <c r="AWT52" s="85"/>
      <c r="AWU52" s="85"/>
      <c r="AWV52" s="85"/>
      <c r="AWW52" s="85"/>
      <c r="AWX52" s="85"/>
      <c r="AWY52" s="85"/>
      <c r="AWZ52" s="85"/>
      <c r="AXA52" s="85"/>
      <c r="AXB52" s="85"/>
      <c r="AXC52" s="85"/>
      <c r="AXD52" s="85"/>
      <c r="AXE52" s="85"/>
      <c r="AXF52" s="85"/>
      <c r="AXG52" s="85"/>
      <c r="AXH52" s="85"/>
      <c r="AXI52" s="85"/>
      <c r="AXJ52" s="85"/>
      <c r="AXK52" s="85"/>
      <c r="AXL52" s="85"/>
      <c r="AXM52" s="85"/>
      <c r="AXN52" s="85"/>
      <c r="AXO52" s="85"/>
      <c r="AXP52" s="85"/>
      <c r="AXQ52" s="85"/>
      <c r="AXR52" s="85"/>
      <c r="AXS52" s="85"/>
      <c r="AXT52" s="85"/>
      <c r="AXU52" s="85"/>
      <c r="AXV52" s="85"/>
      <c r="AXW52" s="85"/>
      <c r="AXX52" s="85"/>
      <c r="AXY52" s="85"/>
      <c r="AXZ52" s="85"/>
      <c r="AYA52" s="85"/>
      <c r="AYB52" s="85"/>
      <c r="AYC52" s="85"/>
      <c r="AYD52" s="85"/>
      <c r="AYE52" s="85"/>
      <c r="AYF52" s="85"/>
      <c r="AYG52" s="85"/>
      <c r="AYH52" s="85"/>
      <c r="AYI52" s="85"/>
      <c r="AYJ52" s="85"/>
      <c r="AYK52" s="85"/>
      <c r="AYL52" s="85"/>
      <c r="AYM52" s="85"/>
      <c r="AYN52" s="85"/>
      <c r="AYO52" s="85"/>
      <c r="AYP52" s="85"/>
      <c r="AYQ52" s="85"/>
      <c r="AYR52" s="85"/>
      <c r="AYS52" s="85"/>
      <c r="AYT52" s="85"/>
      <c r="AYU52" s="85"/>
      <c r="AYV52" s="85"/>
      <c r="AYW52" s="85"/>
      <c r="AYX52" s="85"/>
      <c r="AYY52" s="85"/>
      <c r="AYZ52" s="85"/>
      <c r="AZA52" s="85"/>
      <c r="AZB52" s="85"/>
      <c r="AZC52" s="85"/>
      <c r="AZD52" s="85"/>
      <c r="AZE52" s="85"/>
      <c r="AZF52" s="85"/>
      <c r="AZG52" s="85"/>
      <c r="AZH52" s="85"/>
      <c r="AZI52" s="85"/>
      <c r="AZJ52" s="85"/>
      <c r="AZK52" s="85"/>
      <c r="AZL52" s="85"/>
      <c r="AZM52" s="85"/>
      <c r="AZN52" s="85"/>
      <c r="AZO52" s="85"/>
      <c r="AZP52" s="85"/>
      <c r="AZQ52" s="85"/>
      <c r="AZR52" s="85"/>
      <c r="AZS52" s="85"/>
      <c r="AZT52" s="85"/>
      <c r="AZU52" s="85"/>
      <c r="AZV52" s="85"/>
      <c r="AZW52" s="85"/>
      <c r="AZX52" s="85"/>
      <c r="AZY52" s="85"/>
      <c r="AZZ52" s="85"/>
      <c r="BAA52" s="85"/>
      <c r="BAB52" s="85"/>
      <c r="BAC52" s="85"/>
      <c r="BAD52" s="85"/>
      <c r="BAE52" s="85"/>
      <c r="BAF52" s="85"/>
      <c r="BAG52" s="85"/>
      <c r="BAH52" s="85"/>
      <c r="BAI52" s="85"/>
      <c r="BAJ52" s="85"/>
      <c r="BAK52" s="85"/>
      <c r="BAL52" s="85"/>
      <c r="BAM52" s="85"/>
      <c r="BAN52" s="85"/>
      <c r="BAO52" s="85"/>
      <c r="BAP52" s="85"/>
      <c r="BAQ52" s="85"/>
      <c r="BAR52" s="85"/>
      <c r="BAS52" s="85"/>
      <c r="BAT52" s="85"/>
      <c r="BAU52" s="85"/>
      <c r="BAV52" s="85"/>
      <c r="BAW52" s="85"/>
      <c r="BAX52" s="85"/>
      <c r="BAY52" s="85"/>
      <c r="BAZ52" s="85"/>
      <c r="BBA52" s="85"/>
      <c r="BBB52" s="85"/>
      <c r="BBC52" s="85"/>
      <c r="BBD52" s="85"/>
      <c r="BBE52" s="85"/>
      <c r="BBF52" s="85"/>
      <c r="BBG52" s="85"/>
      <c r="BBH52" s="85"/>
      <c r="BBI52" s="85"/>
      <c r="BBJ52" s="85"/>
      <c r="BBK52" s="85"/>
      <c r="BBL52" s="85"/>
      <c r="BBM52" s="85"/>
      <c r="BBN52" s="85"/>
      <c r="BBO52" s="85"/>
      <c r="BBP52" s="85"/>
      <c r="BBQ52" s="85"/>
      <c r="BBR52" s="85"/>
      <c r="BBS52" s="85"/>
      <c r="BBT52" s="85"/>
      <c r="BBU52" s="85"/>
      <c r="BBV52" s="85"/>
      <c r="BBW52" s="85"/>
      <c r="BBX52" s="85"/>
      <c r="BBY52" s="85"/>
      <c r="BBZ52" s="85"/>
      <c r="BCA52" s="85"/>
      <c r="BCB52" s="85"/>
      <c r="BCC52" s="85"/>
      <c r="BCD52" s="85"/>
      <c r="BCE52" s="85"/>
      <c r="BCF52" s="85"/>
      <c r="BCG52" s="85"/>
      <c r="BCH52" s="85"/>
      <c r="BCI52" s="85"/>
      <c r="BCJ52" s="85"/>
      <c r="BCK52" s="85"/>
      <c r="BCL52" s="85"/>
      <c r="BCM52" s="85"/>
      <c r="BCN52" s="85"/>
      <c r="BCO52" s="85"/>
      <c r="BCP52" s="85"/>
      <c r="BCQ52" s="85"/>
      <c r="BCR52" s="85"/>
      <c r="BCS52" s="85"/>
      <c r="BCT52" s="85"/>
      <c r="BCU52" s="85"/>
      <c r="BCV52" s="85"/>
      <c r="BCW52" s="85"/>
      <c r="BCX52" s="85"/>
      <c r="BCY52" s="85"/>
      <c r="BCZ52" s="85"/>
      <c r="BDA52" s="85"/>
      <c r="BDB52" s="85"/>
      <c r="BDC52" s="85"/>
      <c r="BDD52" s="85"/>
      <c r="BDE52" s="85"/>
      <c r="BDF52" s="85"/>
      <c r="BDG52" s="85"/>
      <c r="BDH52" s="85"/>
      <c r="BDI52" s="85"/>
      <c r="BDJ52" s="85"/>
      <c r="BDK52" s="85"/>
      <c r="BDL52" s="85"/>
      <c r="BDM52" s="85"/>
      <c r="BDN52" s="85"/>
      <c r="BDO52" s="85"/>
      <c r="BDP52" s="85"/>
      <c r="BDQ52" s="85"/>
      <c r="BDR52" s="85"/>
      <c r="BDS52" s="85"/>
      <c r="BDT52" s="85"/>
      <c r="BDU52" s="85"/>
      <c r="BDV52" s="85"/>
      <c r="BDW52" s="85"/>
      <c r="BDX52" s="85"/>
      <c r="BDY52" s="85"/>
      <c r="BDZ52" s="85"/>
      <c r="BEA52" s="85"/>
      <c r="BEB52" s="85"/>
      <c r="BEC52" s="85"/>
      <c r="BED52" s="85"/>
      <c r="BEE52" s="85"/>
      <c r="BEF52" s="85"/>
      <c r="BEG52" s="85"/>
      <c r="BEH52" s="85"/>
      <c r="BEI52" s="85"/>
      <c r="BEJ52" s="85"/>
      <c r="BEK52" s="85"/>
      <c r="BEL52" s="85"/>
      <c r="BEM52" s="85"/>
      <c r="BEN52" s="85"/>
      <c r="BEO52" s="85"/>
      <c r="BEP52" s="85"/>
      <c r="BEQ52" s="85"/>
      <c r="BER52" s="85"/>
      <c r="BES52" s="85"/>
      <c r="BET52" s="85"/>
      <c r="BEU52" s="85"/>
      <c r="BEV52" s="85"/>
      <c r="BEW52" s="85"/>
      <c r="BEX52" s="85"/>
      <c r="BEY52" s="85"/>
      <c r="BEZ52" s="85"/>
      <c r="BFA52" s="85"/>
      <c r="BFB52" s="85"/>
      <c r="BFC52" s="85"/>
      <c r="BFD52" s="85"/>
      <c r="BFE52" s="85"/>
      <c r="BFF52" s="85"/>
      <c r="BFG52" s="85"/>
      <c r="BFH52" s="85"/>
      <c r="BFI52" s="85"/>
      <c r="BFJ52" s="85"/>
      <c r="BFK52" s="85"/>
      <c r="BFL52" s="85"/>
      <c r="BFM52" s="85"/>
      <c r="BFN52" s="85"/>
      <c r="BFO52" s="85"/>
      <c r="BFP52" s="85"/>
      <c r="BFQ52" s="85"/>
      <c r="BFR52" s="85"/>
      <c r="BFS52" s="85"/>
      <c r="BFT52" s="85"/>
      <c r="BFU52" s="85"/>
      <c r="BFV52" s="85"/>
      <c r="BFW52" s="85"/>
      <c r="BFX52" s="85"/>
      <c r="BFY52" s="85"/>
      <c r="BFZ52" s="85"/>
      <c r="BGA52" s="85"/>
      <c r="BGB52" s="85"/>
      <c r="BGC52" s="85"/>
      <c r="BGD52" s="85"/>
      <c r="BGE52" s="85"/>
      <c r="BGF52" s="85"/>
      <c r="BGG52" s="85"/>
      <c r="BGH52" s="85"/>
      <c r="BGI52" s="85"/>
      <c r="BGJ52" s="85"/>
      <c r="BGK52" s="85"/>
      <c r="BGL52" s="85"/>
      <c r="BGM52" s="85"/>
      <c r="BGN52" s="85"/>
      <c r="BGO52" s="85"/>
      <c r="BGP52" s="85"/>
      <c r="BGQ52" s="85"/>
      <c r="BGR52" s="85"/>
      <c r="BGS52" s="85"/>
      <c r="BGT52" s="85"/>
      <c r="BGU52" s="85"/>
      <c r="BGV52" s="85"/>
      <c r="BGW52" s="85"/>
      <c r="BGX52" s="85"/>
      <c r="BGY52" s="85"/>
      <c r="BGZ52" s="85"/>
      <c r="BHA52" s="85"/>
      <c r="BHB52" s="85"/>
      <c r="BHC52" s="85"/>
      <c r="BHD52" s="85"/>
      <c r="BHE52" s="85"/>
      <c r="BHF52" s="85"/>
      <c r="BHG52" s="85"/>
      <c r="BHH52" s="85"/>
      <c r="BHI52" s="85"/>
      <c r="BHJ52" s="85"/>
      <c r="BHK52" s="85"/>
      <c r="BHL52" s="85"/>
      <c r="BHM52" s="85"/>
      <c r="BHN52" s="85"/>
      <c r="BHO52" s="85"/>
      <c r="BHP52" s="85"/>
      <c r="BHQ52" s="85"/>
      <c r="BHR52" s="85"/>
      <c r="BHS52" s="85"/>
      <c r="BHT52" s="85"/>
      <c r="BHU52" s="85"/>
      <c r="BHV52" s="85"/>
      <c r="BHW52" s="85"/>
      <c r="BHX52" s="85"/>
      <c r="BHY52" s="85"/>
      <c r="BHZ52" s="85"/>
      <c r="BIA52" s="85"/>
      <c r="BIB52" s="85"/>
      <c r="BIC52" s="85"/>
      <c r="BID52" s="85"/>
      <c r="BIE52" s="85"/>
      <c r="BIF52" s="85"/>
      <c r="BIG52" s="85"/>
      <c r="BIH52" s="85"/>
      <c r="BII52" s="85"/>
      <c r="BIJ52" s="85"/>
      <c r="BIK52" s="85"/>
      <c r="BIL52" s="85"/>
      <c r="BIM52" s="85"/>
      <c r="BIN52" s="85"/>
      <c r="BIO52" s="85"/>
      <c r="BIP52" s="85"/>
      <c r="BIQ52" s="85"/>
      <c r="BIR52" s="85"/>
      <c r="BIS52" s="85"/>
      <c r="BIT52" s="85"/>
      <c r="BIU52" s="85"/>
      <c r="BIV52" s="85"/>
      <c r="BIW52" s="85"/>
      <c r="BIX52" s="85"/>
      <c r="BIY52" s="85"/>
      <c r="BIZ52" s="85"/>
      <c r="BJA52" s="85"/>
      <c r="BJB52" s="85"/>
      <c r="BJC52" s="85"/>
      <c r="BJD52" s="85"/>
      <c r="BJE52" s="85"/>
      <c r="BJF52" s="85"/>
      <c r="BJG52" s="85"/>
      <c r="BJH52" s="85"/>
      <c r="BJI52" s="85"/>
      <c r="BJJ52" s="85"/>
      <c r="BJK52" s="85"/>
      <c r="BJL52" s="85"/>
      <c r="BJM52" s="85"/>
      <c r="BJN52" s="85"/>
      <c r="BJO52" s="85"/>
      <c r="BJP52" s="85"/>
      <c r="BJQ52" s="85"/>
      <c r="BJR52" s="85"/>
      <c r="BJS52" s="85"/>
      <c r="BJT52" s="85"/>
      <c r="BJU52" s="85"/>
      <c r="BJV52" s="85"/>
      <c r="BJW52" s="85"/>
      <c r="BJX52" s="85"/>
      <c r="BJY52" s="85"/>
      <c r="BJZ52" s="85"/>
      <c r="BKA52" s="85"/>
      <c r="BKB52" s="85"/>
      <c r="BKC52" s="85"/>
      <c r="BKD52" s="85"/>
      <c r="BKE52" s="85"/>
      <c r="BKF52" s="85"/>
      <c r="BKG52" s="85"/>
      <c r="BKH52" s="85"/>
      <c r="BKI52" s="85"/>
      <c r="BKJ52" s="85"/>
      <c r="BKK52" s="85"/>
      <c r="BKL52" s="85"/>
      <c r="BKM52" s="85"/>
      <c r="BKN52" s="85"/>
      <c r="BKO52" s="85"/>
      <c r="BKP52" s="85"/>
      <c r="BKQ52" s="85"/>
      <c r="BKR52" s="85"/>
      <c r="BKS52" s="85"/>
      <c r="BKT52" s="85"/>
      <c r="BKU52" s="85"/>
      <c r="BKV52" s="85"/>
      <c r="BKW52" s="85"/>
      <c r="BKX52" s="85"/>
      <c r="BKY52" s="85"/>
      <c r="BKZ52" s="85"/>
      <c r="BLA52" s="85"/>
      <c r="BLB52" s="85"/>
      <c r="BLC52" s="85"/>
      <c r="BLD52" s="85"/>
      <c r="BLE52" s="85"/>
      <c r="BLF52" s="85"/>
      <c r="BLG52" s="85"/>
      <c r="BLH52" s="85"/>
      <c r="BLI52" s="85"/>
      <c r="BLJ52" s="85"/>
      <c r="BLK52" s="85"/>
      <c r="BLL52" s="85"/>
      <c r="BLM52" s="85"/>
      <c r="BLN52" s="85"/>
      <c r="BLO52" s="85"/>
      <c r="BLP52" s="85"/>
      <c r="BLQ52" s="85"/>
      <c r="BLR52" s="85"/>
      <c r="BLS52" s="85"/>
      <c r="BLT52" s="85"/>
      <c r="BLU52" s="85"/>
      <c r="BLV52" s="85"/>
      <c r="BLW52" s="85"/>
      <c r="BLX52" s="85"/>
      <c r="BLY52" s="85"/>
      <c r="BLZ52" s="85"/>
      <c r="BMA52" s="85"/>
      <c r="BMB52" s="85"/>
      <c r="BMC52" s="85"/>
      <c r="BMD52" s="85"/>
      <c r="BME52" s="85"/>
      <c r="BMF52" s="85"/>
      <c r="BMG52" s="85"/>
      <c r="BMH52" s="85"/>
      <c r="BMI52" s="85"/>
      <c r="BMJ52" s="85"/>
      <c r="BMK52" s="85"/>
      <c r="BML52" s="85"/>
      <c r="BMM52" s="85"/>
      <c r="BMN52" s="85"/>
      <c r="BMO52" s="85"/>
      <c r="BMP52" s="85"/>
      <c r="BMQ52" s="85"/>
      <c r="BMR52" s="85"/>
      <c r="BMS52" s="85"/>
      <c r="BMT52" s="85"/>
      <c r="BMU52" s="85"/>
      <c r="BMV52" s="85"/>
      <c r="BMW52" s="85"/>
      <c r="BMX52" s="85"/>
      <c r="BMY52" s="85"/>
      <c r="BMZ52" s="85"/>
      <c r="BNA52" s="85"/>
      <c r="BNB52" s="85"/>
      <c r="BNC52" s="85"/>
      <c r="BND52" s="85"/>
      <c r="BNE52" s="85"/>
      <c r="BNF52" s="85"/>
      <c r="BNG52" s="85"/>
      <c r="BNH52" s="85"/>
      <c r="BNI52" s="85"/>
      <c r="BNJ52" s="85"/>
      <c r="BNK52" s="85"/>
      <c r="BNL52" s="85"/>
      <c r="BNM52" s="85"/>
      <c r="BNN52" s="85"/>
      <c r="BNO52" s="85"/>
      <c r="BNP52" s="85"/>
      <c r="BNQ52" s="85"/>
      <c r="BNR52" s="85"/>
      <c r="BNS52" s="85"/>
      <c r="BNT52" s="85"/>
      <c r="BNU52" s="85"/>
      <c r="BNV52" s="85"/>
      <c r="BNW52" s="85"/>
      <c r="BNX52" s="85"/>
      <c r="BNY52" s="85"/>
      <c r="BNZ52" s="85"/>
      <c r="BOA52" s="85"/>
      <c r="BOB52" s="85"/>
      <c r="BOC52" s="85"/>
      <c r="BOD52" s="85"/>
      <c r="BOE52" s="85"/>
      <c r="BOF52" s="85"/>
      <c r="BOG52" s="85"/>
      <c r="BOH52" s="85"/>
      <c r="BOI52" s="85"/>
      <c r="BOJ52" s="85"/>
      <c r="BOK52" s="85"/>
      <c r="BOL52" s="85"/>
      <c r="BOM52" s="85"/>
      <c r="BON52" s="85"/>
      <c r="BOO52" s="85"/>
      <c r="BOP52" s="85"/>
      <c r="BOQ52" s="85"/>
      <c r="BOR52" s="85"/>
      <c r="BOS52" s="85"/>
      <c r="BOT52" s="85"/>
      <c r="BOU52" s="85"/>
      <c r="BOV52" s="85"/>
      <c r="BOW52" s="85"/>
      <c r="BOX52" s="85"/>
      <c r="BOY52" s="85"/>
      <c r="BOZ52" s="85"/>
      <c r="BPA52" s="85"/>
      <c r="BPB52" s="85"/>
      <c r="BPC52" s="85"/>
      <c r="BPD52" s="85"/>
      <c r="BPE52" s="85"/>
      <c r="BPF52" s="85"/>
      <c r="BPG52" s="85"/>
      <c r="BPH52" s="85"/>
      <c r="BPI52" s="85"/>
      <c r="BPJ52" s="85"/>
      <c r="BPK52" s="85"/>
      <c r="BPL52" s="85"/>
      <c r="BPM52" s="85"/>
      <c r="BPN52" s="85"/>
      <c r="BPO52" s="85"/>
      <c r="BPP52" s="85"/>
      <c r="BPQ52" s="85"/>
      <c r="BPR52" s="85"/>
      <c r="BPS52" s="85"/>
      <c r="BPT52" s="85"/>
      <c r="BPU52" s="85"/>
      <c r="BPV52" s="85"/>
      <c r="BPW52" s="85"/>
      <c r="BPX52" s="85"/>
      <c r="BPY52" s="85"/>
      <c r="BPZ52" s="85"/>
      <c r="BQA52" s="85"/>
      <c r="BQB52" s="85"/>
      <c r="BQC52" s="85"/>
      <c r="BQD52" s="85"/>
      <c r="BQE52" s="85"/>
      <c r="BQF52" s="85"/>
      <c r="BQG52" s="85"/>
      <c r="BQH52" s="85"/>
      <c r="BQI52" s="85"/>
      <c r="BQJ52" s="85"/>
      <c r="BQK52" s="85"/>
      <c r="BQL52" s="85"/>
      <c r="BQM52" s="85"/>
      <c r="BQN52" s="85"/>
      <c r="BQO52" s="85"/>
      <c r="BQP52" s="85"/>
      <c r="BQQ52" s="85"/>
      <c r="BQR52" s="85"/>
      <c r="BQS52" s="85"/>
      <c r="BQT52" s="85"/>
      <c r="BQU52" s="85"/>
      <c r="BQV52" s="85"/>
      <c r="BQW52" s="85"/>
      <c r="BQX52" s="85"/>
      <c r="BQY52" s="85"/>
      <c r="BQZ52" s="85"/>
      <c r="BRA52" s="85"/>
      <c r="BRB52" s="85"/>
      <c r="BRC52" s="85"/>
      <c r="BRD52" s="85"/>
      <c r="BRE52" s="85"/>
      <c r="BRF52" s="85"/>
      <c r="BRG52" s="85"/>
      <c r="BRH52" s="85"/>
      <c r="BRI52" s="85"/>
      <c r="BRJ52" s="85"/>
      <c r="BRK52" s="85"/>
      <c r="BRL52" s="85"/>
      <c r="BRM52" s="85"/>
      <c r="BRN52" s="85"/>
      <c r="BRO52" s="85"/>
      <c r="BRP52" s="85"/>
      <c r="BRQ52" s="85"/>
      <c r="BRR52" s="85"/>
      <c r="BRS52" s="85"/>
      <c r="BRT52" s="85"/>
      <c r="BRU52" s="85"/>
      <c r="BRV52" s="85"/>
      <c r="BRW52" s="85"/>
      <c r="BRX52" s="85"/>
      <c r="BRY52" s="85"/>
      <c r="BRZ52" s="85"/>
      <c r="BSA52" s="85"/>
      <c r="BSB52" s="85"/>
      <c r="BSC52" s="85"/>
      <c r="BSD52" s="85"/>
      <c r="BSE52" s="85"/>
      <c r="BSF52" s="85"/>
      <c r="BSG52" s="85"/>
      <c r="BSH52" s="85"/>
      <c r="BSI52" s="85"/>
      <c r="BSJ52" s="85"/>
      <c r="BSK52" s="85"/>
      <c r="BSL52" s="85"/>
      <c r="BSM52" s="85"/>
      <c r="BSN52" s="85"/>
      <c r="BSO52" s="85"/>
      <c r="BSP52" s="85"/>
      <c r="BSQ52" s="85"/>
      <c r="BSR52" s="85"/>
      <c r="BSS52" s="85"/>
      <c r="BST52" s="85"/>
      <c r="BSU52" s="85"/>
      <c r="BSV52" s="85"/>
      <c r="BSW52" s="85"/>
      <c r="BSX52" s="85"/>
      <c r="BSY52" s="85"/>
      <c r="BSZ52" s="85"/>
      <c r="BTA52" s="85"/>
      <c r="BTB52" s="85"/>
      <c r="BTC52" s="85"/>
      <c r="BTD52" s="85"/>
      <c r="BTE52" s="85"/>
      <c r="BTF52" s="85"/>
      <c r="BTG52" s="85"/>
      <c r="BTH52" s="85"/>
      <c r="BTI52" s="85"/>
      <c r="BTJ52" s="85"/>
      <c r="BTK52" s="85"/>
      <c r="BTL52" s="85"/>
      <c r="BTM52" s="85"/>
      <c r="BTN52" s="85"/>
      <c r="BTO52" s="85"/>
      <c r="BTP52" s="85"/>
      <c r="BTQ52" s="85"/>
      <c r="BTR52" s="85"/>
      <c r="BTS52" s="85"/>
      <c r="BTT52" s="85"/>
      <c r="BTU52" s="85"/>
      <c r="BTV52" s="85"/>
      <c r="BTW52" s="85"/>
      <c r="BTX52" s="85"/>
      <c r="BTY52" s="85"/>
      <c r="BTZ52" s="85"/>
      <c r="BUA52" s="85"/>
      <c r="BUB52" s="85"/>
      <c r="BUC52" s="85"/>
      <c r="BUD52" s="85"/>
      <c r="BUE52" s="85"/>
      <c r="BUF52" s="85"/>
      <c r="BUG52" s="85"/>
      <c r="BUH52" s="85"/>
      <c r="BUI52" s="85"/>
      <c r="BUJ52" s="85"/>
      <c r="BUK52" s="85"/>
      <c r="BUL52" s="85"/>
      <c r="BUM52" s="85"/>
      <c r="BUN52" s="85"/>
      <c r="BUO52" s="85"/>
      <c r="BUP52" s="85"/>
      <c r="BUQ52" s="85"/>
      <c r="BUR52" s="85"/>
      <c r="BUS52" s="85"/>
      <c r="BUT52" s="85"/>
      <c r="BUU52" s="85"/>
      <c r="BUV52" s="85"/>
      <c r="BUW52" s="85"/>
      <c r="BUX52" s="85"/>
      <c r="BUY52" s="85"/>
      <c r="BUZ52" s="85"/>
      <c r="BVA52" s="85"/>
      <c r="BVB52" s="85"/>
      <c r="BVC52" s="85"/>
      <c r="BVD52" s="85"/>
      <c r="BVE52" s="85"/>
      <c r="BVF52" s="85"/>
      <c r="BVG52" s="85"/>
      <c r="BVH52" s="85"/>
      <c r="BVI52" s="85"/>
      <c r="BVJ52" s="85"/>
      <c r="BVK52" s="85"/>
      <c r="BVL52" s="85"/>
      <c r="BVM52" s="85"/>
      <c r="BVN52" s="85"/>
      <c r="BVO52" s="85"/>
      <c r="BVP52" s="85"/>
      <c r="BVQ52" s="85"/>
      <c r="BVR52" s="85"/>
      <c r="BVS52" s="85"/>
      <c r="BVT52" s="85"/>
      <c r="BVU52" s="85"/>
      <c r="BVV52" s="85"/>
      <c r="BVW52" s="85"/>
      <c r="BVX52" s="85"/>
      <c r="BVY52" s="85"/>
      <c r="BVZ52" s="85"/>
      <c r="BWA52" s="85"/>
      <c r="BWB52" s="85"/>
      <c r="BWC52" s="85"/>
      <c r="BWD52" s="85"/>
      <c r="BWE52" s="85"/>
      <c r="BWF52" s="85"/>
      <c r="BWG52" s="85"/>
      <c r="BWH52" s="85"/>
      <c r="BWI52" s="85"/>
      <c r="BWJ52" s="85"/>
      <c r="BWK52" s="85"/>
      <c r="BWL52" s="85"/>
      <c r="BWM52" s="85"/>
      <c r="BWN52" s="85"/>
      <c r="BWO52" s="85"/>
      <c r="BWP52" s="85"/>
      <c r="BWQ52" s="85"/>
      <c r="BWR52" s="85"/>
      <c r="BWS52" s="85"/>
      <c r="BWT52" s="85"/>
      <c r="BWU52" s="85"/>
      <c r="BWV52" s="85"/>
      <c r="BWW52" s="85"/>
      <c r="BWX52" s="85"/>
      <c r="BWY52" s="85"/>
      <c r="BWZ52" s="85"/>
      <c r="BXA52" s="85"/>
      <c r="BXB52" s="85"/>
      <c r="BXC52" s="85"/>
      <c r="BXD52" s="85"/>
      <c r="BXE52" s="85"/>
      <c r="BXF52" s="85"/>
      <c r="BXG52" s="85"/>
      <c r="BXH52" s="85"/>
      <c r="BXI52" s="85"/>
      <c r="BXJ52" s="85"/>
      <c r="BXK52" s="85"/>
      <c r="BXL52" s="85"/>
      <c r="BXM52" s="85"/>
      <c r="BXN52" s="85"/>
      <c r="BXO52" s="85"/>
      <c r="BXP52" s="85"/>
      <c r="BXQ52" s="85"/>
      <c r="BXR52" s="85"/>
      <c r="BXS52" s="85"/>
      <c r="BXT52" s="85"/>
      <c r="BXU52" s="85"/>
      <c r="BXV52" s="85"/>
      <c r="BXW52" s="85"/>
      <c r="BXX52" s="85"/>
      <c r="BXY52" s="85"/>
      <c r="BXZ52" s="85"/>
      <c r="BYA52" s="85"/>
      <c r="BYB52" s="85"/>
      <c r="BYC52" s="85"/>
      <c r="BYD52" s="85"/>
      <c r="BYE52" s="85"/>
      <c r="BYF52" s="85"/>
      <c r="BYG52" s="85"/>
      <c r="BYH52" s="85"/>
      <c r="BYI52" s="85"/>
      <c r="BYJ52" s="85"/>
      <c r="BYK52" s="85"/>
      <c r="BYL52" s="85"/>
      <c r="BYM52" s="85"/>
      <c r="BYN52" s="85"/>
      <c r="BYO52" s="85"/>
      <c r="BYP52" s="85"/>
      <c r="BYQ52" s="85"/>
      <c r="BYR52" s="85"/>
      <c r="BYS52" s="85"/>
      <c r="BYT52" s="85"/>
      <c r="BYU52" s="85"/>
      <c r="BYV52" s="85"/>
      <c r="BYW52" s="85"/>
      <c r="BYX52" s="85"/>
      <c r="BYY52" s="85"/>
      <c r="BYZ52" s="85"/>
      <c r="BZA52" s="85"/>
      <c r="BZB52" s="85"/>
      <c r="BZC52" s="85"/>
      <c r="BZD52" s="85"/>
      <c r="BZE52" s="85"/>
      <c r="BZF52" s="85"/>
      <c r="BZG52" s="85"/>
      <c r="BZH52" s="85"/>
      <c r="BZI52" s="85"/>
      <c r="BZJ52" s="85"/>
      <c r="BZK52" s="85"/>
      <c r="BZL52" s="85"/>
      <c r="BZM52" s="85"/>
      <c r="BZN52" s="85"/>
      <c r="BZO52" s="85"/>
      <c r="BZP52" s="85"/>
      <c r="BZQ52" s="85"/>
      <c r="BZR52" s="85"/>
      <c r="BZS52" s="85"/>
      <c r="BZT52" s="85"/>
      <c r="BZU52" s="85"/>
      <c r="BZV52" s="85"/>
      <c r="BZW52" s="85"/>
      <c r="BZX52" s="85"/>
      <c r="BZY52" s="85"/>
      <c r="BZZ52" s="85"/>
      <c r="CAA52" s="85"/>
      <c r="CAB52" s="85"/>
      <c r="CAC52" s="85"/>
      <c r="CAD52" s="85"/>
      <c r="CAE52" s="85"/>
      <c r="CAF52" s="85"/>
      <c r="CAG52" s="85"/>
      <c r="CAH52" s="85"/>
      <c r="CAI52" s="85"/>
      <c r="CAJ52" s="85"/>
      <c r="CAK52" s="85"/>
      <c r="CAL52" s="85"/>
      <c r="CAM52" s="85"/>
      <c r="CAN52" s="85"/>
      <c r="CAO52" s="85"/>
      <c r="CAP52" s="85"/>
      <c r="CAQ52" s="85"/>
      <c r="CAR52" s="85"/>
      <c r="CAS52" s="85"/>
      <c r="CAT52" s="85"/>
      <c r="CAU52" s="85"/>
      <c r="CAV52" s="85"/>
      <c r="CAW52" s="85"/>
      <c r="CAX52" s="85"/>
      <c r="CAY52" s="85"/>
      <c r="CAZ52" s="85"/>
      <c r="CBA52" s="85"/>
      <c r="CBB52" s="85"/>
      <c r="CBC52" s="85"/>
      <c r="CBD52" s="85"/>
      <c r="CBE52" s="85"/>
      <c r="CBF52" s="85"/>
      <c r="CBG52" s="85"/>
      <c r="CBH52" s="85"/>
      <c r="CBI52" s="85"/>
      <c r="CBJ52" s="85"/>
      <c r="CBK52" s="85"/>
      <c r="CBL52" s="85"/>
      <c r="CBM52" s="85"/>
      <c r="CBN52" s="85"/>
      <c r="CBO52" s="85"/>
      <c r="CBP52" s="85"/>
      <c r="CBQ52" s="85"/>
      <c r="CBR52" s="85"/>
      <c r="CBS52" s="85"/>
      <c r="CBT52" s="85"/>
      <c r="CBU52" s="85"/>
      <c r="CBV52" s="85"/>
      <c r="CBW52" s="85"/>
      <c r="CBX52" s="85"/>
      <c r="CBY52" s="85"/>
      <c r="CBZ52" s="85"/>
      <c r="CCA52" s="85"/>
      <c r="CCB52" s="85"/>
      <c r="CCC52" s="85"/>
      <c r="CCD52" s="85"/>
      <c r="CCE52" s="85"/>
      <c r="CCF52" s="85"/>
      <c r="CCG52" s="85"/>
      <c r="CCH52" s="85"/>
      <c r="CCI52" s="85"/>
      <c r="CCJ52" s="85"/>
      <c r="CCK52" s="85"/>
      <c r="CCL52" s="85"/>
      <c r="CCM52" s="85"/>
      <c r="CCN52" s="85"/>
      <c r="CCO52" s="85"/>
      <c r="CCP52" s="85"/>
      <c r="CCQ52" s="85"/>
      <c r="CCR52" s="85"/>
      <c r="CCS52" s="85"/>
      <c r="CCT52" s="85"/>
      <c r="CCU52" s="85"/>
      <c r="CCV52" s="85"/>
      <c r="CCW52" s="85"/>
      <c r="CCX52" s="85"/>
      <c r="CCY52" s="85"/>
      <c r="CCZ52" s="85"/>
      <c r="CDA52" s="85"/>
      <c r="CDB52" s="85"/>
      <c r="CDC52" s="85"/>
      <c r="CDD52" s="85"/>
      <c r="CDE52" s="85"/>
      <c r="CDF52" s="85"/>
      <c r="CDG52" s="85"/>
      <c r="CDH52" s="85"/>
      <c r="CDI52" s="85"/>
      <c r="CDJ52" s="85"/>
      <c r="CDK52" s="85"/>
      <c r="CDL52" s="85"/>
      <c r="CDM52" s="85"/>
      <c r="CDN52" s="85"/>
      <c r="CDO52" s="85"/>
      <c r="CDP52" s="85"/>
      <c r="CDQ52" s="85"/>
      <c r="CDR52" s="85"/>
      <c r="CDS52" s="85"/>
      <c r="CDT52" s="85"/>
      <c r="CDU52" s="85"/>
      <c r="CDV52" s="85"/>
      <c r="CDW52" s="85"/>
      <c r="CDX52" s="85"/>
      <c r="CDY52" s="85"/>
      <c r="CDZ52" s="85"/>
      <c r="CEA52" s="85"/>
      <c r="CEB52" s="85"/>
      <c r="CEC52" s="85"/>
      <c r="CED52" s="85"/>
      <c r="CEE52" s="85"/>
      <c r="CEF52" s="85"/>
      <c r="CEG52" s="85"/>
      <c r="CEH52" s="85"/>
      <c r="CEI52" s="85"/>
      <c r="CEJ52" s="85"/>
      <c r="CEK52" s="85"/>
      <c r="CEL52" s="85"/>
      <c r="CEM52" s="85"/>
      <c r="CEN52" s="85"/>
      <c r="CEO52" s="85"/>
      <c r="CEP52" s="85"/>
      <c r="CEQ52" s="85"/>
      <c r="CER52" s="85"/>
      <c r="CES52" s="85"/>
      <c r="CET52" s="85"/>
      <c r="CEU52" s="85"/>
      <c r="CEV52" s="85"/>
      <c r="CEW52" s="85"/>
      <c r="CEX52" s="85"/>
      <c r="CEY52" s="85"/>
      <c r="CEZ52" s="85"/>
      <c r="CFA52" s="85"/>
      <c r="CFB52" s="85"/>
      <c r="CFC52" s="85"/>
      <c r="CFD52" s="85"/>
      <c r="CFE52" s="85"/>
      <c r="CFF52" s="85"/>
      <c r="CFG52" s="85"/>
      <c r="CFH52" s="85"/>
      <c r="CFI52" s="85"/>
      <c r="CFJ52" s="85"/>
      <c r="CFK52" s="85"/>
      <c r="CFL52" s="85"/>
      <c r="CFM52" s="85"/>
      <c r="CFN52" s="85"/>
      <c r="CFO52" s="85"/>
      <c r="CFP52" s="85"/>
      <c r="CFQ52" s="85"/>
      <c r="CFR52" s="85"/>
      <c r="CFS52" s="85"/>
      <c r="CFT52" s="85"/>
      <c r="CFU52" s="85"/>
      <c r="CFV52" s="85"/>
      <c r="CFW52" s="85"/>
      <c r="CFX52" s="85"/>
      <c r="CFY52" s="85"/>
      <c r="CFZ52" s="85"/>
      <c r="CGA52" s="85"/>
      <c r="CGB52" s="85"/>
      <c r="CGC52" s="85"/>
      <c r="CGD52" s="85"/>
      <c r="CGE52" s="85"/>
      <c r="CGF52" s="85"/>
      <c r="CGG52" s="85"/>
      <c r="CGH52" s="85"/>
      <c r="CGI52" s="85"/>
      <c r="CGJ52" s="85"/>
      <c r="CGK52" s="85"/>
      <c r="CGL52" s="85"/>
      <c r="CGM52" s="85"/>
      <c r="CGN52" s="85"/>
      <c r="CGO52" s="85"/>
      <c r="CGP52" s="85"/>
      <c r="CGQ52" s="85"/>
      <c r="CGR52" s="85"/>
      <c r="CGS52" s="85"/>
      <c r="CGT52" s="85"/>
      <c r="CGU52" s="85"/>
      <c r="CGV52" s="85"/>
      <c r="CGW52" s="85"/>
      <c r="CGX52" s="85"/>
      <c r="CGY52" s="85"/>
      <c r="CGZ52" s="85"/>
      <c r="CHA52" s="85"/>
      <c r="CHB52" s="85"/>
      <c r="CHC52" s="85"/>
      <c r="CHD52" s="85"/>
      <c r="CHE52" s="85"/>
      <c r="CHF52" s="85"/>
      <c r="CHG52" s="85"/>
      <c r="CHH52" s="85"/>
      <c r="CHI52" s="85"/>
      <c r="CHJ52" s="85"/>
      <c r="CHK52" s="85"/>
      <c r="CHL52" s="85"/>
      <c r="CHM52" s="85"/>
      <c r="CHN52" s="85"/>
      <c r="CHO52" s="85"/>
      <c r="CHP52" s="85"/>
      <c r="CHQ52" s="85"/>
      <c r="CHR52" s="85"/>
      <c r="CHS52" s="85"/>
      <c r="CHT52" s="85"/>
      <c r="CHU52" s="85"/>
      <c r="CHV52" s="85"/>
      <c r="CHW52" s="85"/>
      <c r="CHX52" s="85"/>
      <c r="CHY52" s="85"/>
      <c r="CHZ52" s="85"/>
      <c r="CIA52" s="85"/>
      <c r="CIB52" s="85"/>
      <c r="CIC52" s="85"/>
      <c r="CID52" s="85"/>
      <c r="CIE52" s="85"/>
      <c r="CIF52" s="85"/>
      <c r="CIG52" s="85"/>
      <c r="CIH52" s="85"/>
      <c r="CII52" s="85"/>
      <c r="CIJ52" s="85"/>
      <c r="CIK52" s="85"/>
      <c r="CIL52" s="85"/>
      <c r="CIM52" s="85"/>
      <c r="CIN52" s="85"/>
      <c r="CIO52" s="85"/>
      <c r="CIP52" s="85"/>
      <c r="CIQ52" s="85"/>
      <c r="CIR52" s="85"/>
      <c r="CIS52" s="85"/>
      <c r="CIT52" s="85"/>
      <c r="CIU52" s="85"/>
      <c r="CIV52" s="85"/>
      <c r="CIW52" s="85"/>
      <c r="CIX52" s="85"/>
      <c r="CIY52" s="85"/>
      <c r="CIZ52" s="85"/>
      <c r="CJA52" s="85"/>
      <c r="CJB52" s="85"/>
      <c r="CJC52" s="85"/>
      <c r="CJD52" s="85"/>
      <c r="CJE52" s="85"/>
      <c r="CJF52" s="85"/>
      <c r="CJG52" s="85"/>
      <c r="CJH52" s="85"/>
      <c r="CJI52" s="85"/>
      <c r="CJJ52" s="85"/>
      <c r="CJK52" s="85"/>
      <c r="CJL52" s="85"/>
      <c r="CJM52" s="85"/>
      <c r="CJN52" s="85"/>
      <c r="CJO52" s="85"/>
      <c r="CJP52" s="85"/>
      <c r="CJQ52" s="85"/>
      <c r="CJR52" s="85"/>
      <c r="CJS52" s="85"/>
      <c r="CJT52" s="85"/>
      <c r="CJU52" s="85"/>
      <c r="CJV52" s="85"/>
      <c r="CJW52" s="85"/>
      <c r="CJX52" s="85"/>
      <c r="CJY52" s="85"/>
      <c r="CJZ52" s="85"/>
      <c r="CKA52" s="85"/>
      <c r="CKB52" s="85"/>
      <c r="CKC52" s="85"/>
      <c r="CKD52" s="85"/>
      <c r="CKE52" s="85"/>
      <c r="CKF52" s="85"/>
      <c r="CKG52" s="85"/>
      <c r="CKH52" s="85"/>
      <c r="CKI52" s="85"/>
      <c r="CKJ52" s="85"/>
      <c r="CKK52" s="85"/>
      <c r="CKL52" s="85"/>
      <c r="CKM52" s="85"/>
      <c r="CKN52" s="85"/>
      <c r="CKO52" s="85"/>
      <c r="CKP52" s="85"/>
      <c r="CKQ52" s="85"/>
      <c r="CKR52" s="85"/>
      <c r="CKS52" s="85"/>
      <c r="CKT52" s="85"/>
      <c r="CKU52" s="85"/>
      <c r="CKV52" s="85"/>
      <c r="CKW52" s="85"/>
      <c r="CKX52" s="85"/>
      <c r="CKY52" s="85"/>
      <c r="CKZ52" s="85"/>
      <c r="CLA52" s="85"/>
      <c r="CLB52" s="85"/>
      <c r="CLC52" s="85"/>
      <c r="CLD52" s="85"/>
      <c r="CLE52" s="85"/>
      <c r="CLF52" s="85"/>
      <c r="CLG52" s="85"/>
      <c r="CLH52" s="85"/>
      <c r="CLI52" s="85"/>
      <c r="CLJ52" s="85"/>
      <c r="CLK52" s="85"/>
      <c r="CLL52" s="85"/>
      <c r="CLM52" s="85"/>
      <c r="CLN52" s="85"/>
      <c r="CLO52" s="85"/>
      <c r="CLP52" s="85"/>
      <c r="CLQ52" s="85"/>
      <c r="CLR52" s="85"/>
      <c r="CLS52" s="85"/>
      <c r="CLT52" s="85"/>
      <c r="CLU52" s="85"/>
      <c r="CLV52" s="85"/>
      <c r="CLW52" s="85"/>
      <c r="CLX52" s="85"/>
      <c r="CLY52" s="85"/>
      <c r="CLZ52" s="85"/>
      <c r="CMA52" s="85"/>
      <c r="CMB52" s="85"/>
      <c r="CMC52" s="85"/>
      <c r="CMD52" s="85"/>
      <c r="CME52" s="85"/>
      <c r="CMF52" s="85"/>
      <c r="CMG52" s="85"/>
      <c r="CMH52" s="85"/>
      <c r="CMI52" s="85"/>
      <c r="CMJ52" s="85"/>
      <c r="CMK52" s="85"/>
      <c r="CML52" s="85"/>
      <c r="CMM52" s="85"/>
      <c r="CMN52" s="85"/>
      <c r="CMO52" s="85"/>
      <c r="CMP52" s="85"/>
      <c r="CMQ52" s="85"/>
      <c r="CMR52" s="85"/>
      <c r="CMS52" s="85"/>
      <c r="CMT52" s="85"/>
      <c r="CMU52" s="85"/>
      <c r="CMV52" s="85"/>
      <c r="CMW52" s="85"/>
      <c r="CMX52" s="85"/>
      <c r="CMY52" s="85"/>
      <c r="CMZ52" s="85"/>
      <c r="CNA52" s="85"/>
      <c r="CNB52" s="85"/>
      <c r="CNC52" s="85"/>
      <c r="CND52" s="85"/>
      <c r="CNE52" s="85"/>
      <c r="CNF52" s="85"/>
      <c r="CNG52" s="85"/>
      <c r="CNH52" s="85"/>
      <c r="CNI52" s="85"/>
      <c r="CNJ52" s="85"/>
      <c r="CNK52" s="85"/>
      <c r="CNL52" s="85"/>
      <c r="CNM52" s="85"/>
      <c r="CNN52" s="85"/>
      <c r="CNO52" s="85"/>
      <c r="CNP52" s="85"/>
      <c r="CNQ52" s="85"/>
      <c r="CNR52" s="85"/>
      <c r="CNS52" s="85"/>
      <c r="CNT52" s="85"/>
      <c r="CNU52" s="85"/>
      <c r="CNV52" s="85"/>
      <c r="CNW52" s="85"/>
      <c r="CNX52" s="85"/>
      <c r="CNY52" s="85"/>
      <c r="CNZ52" s="85"/>
      <c r="COA52" s="85"/>
      <c r="COB52" s="85"/>
      <c r="COC52" s="85"/>
      <c r="COD52" s="85"/>
      <c r="COE52" s="85"/>
      <c r="COF52" s="85"/>
      <c r="COG52" s="85"/>
      <c r="COH52" s="85"/>
      <c r="COI52" s="85"/>
      <c r="COJ52" s="85"/>
      <c r="COK52" s="85"/>
      <c r="COL52" s="85"/>
      <c r="COM52" s="85"/>
      <c r="CON52" s="85"/>
      <c r="COO52" s="85"/>
      <c r="COP52" s="85"/>
      <c r="COQ52" s="85"/>
      <c r="COR52" s="85"/>
      <c r="COS52" s="85"/>
      <c r="COT52" s="85"/>
      <c r="COU52" s="85"/>
      <c r="COV52" s="85"/>
      <c r="COW52" s="85"/>
      <c r="COX52" s="85"/>
      <c r="COY52" s="85"/>
      <c r="COZ52" s="85"/>
      <c r="CPA52" s="85"/>
      <c r="CPB52" s="85"/>
      <c r="CPC52" s="85"/>
      <c r="CPD52" s="85"/>
      <c r="CPE52" s="85"/>
      <c r="CPF52" s="85"/>
      <c r="CPG52" s="85"/>
      <c r="CPH52" s="85"/>
      <c r="CPI52" s="85"/>
      <c r="CPJ52" s="85"/>
      <c r="CPK52" s="85"/>
      <c r="CPL52" s="85"/>
      <c r="CPM52" s="85"/>
      <c r="CPN52" s="85"/>
      <c r="CPO52" s="85"/>
      <c r="CPP52" s="85"/>
      <c r="CPQ52" s="85"/>
      <c r="CPR52" s="85"/>
      <c r="CPS52" s="85"/>
      <c r="CPT52" s="85"/>
      <c r="CPU52" s="85"/>
      <c r="CPV52" s="85"/>
      <c r="CPW52" s="85"/>
      <c r="CPX52" s="85"/>
      <c r="CPY52" s="85"/>
      <c r="CPZ52" s="85"/>
      <c r="CQA52" s="85"/>
      <c r="CQB52" s="85"/>
      <c r="CQC52" s="85"/>
      <c r="CQD52" s="85"/>
      <c r="CQE52" s="85"/>
      <c r="CQF52" s="85"/>
      <c r="CQG52" s="85"/>
      <c r="CQH52" s="85"/>
      <c r="CQI52" s="85"/>
      <c r="CQJ52" s="85"/>
      <c r="CQK52" s="85"/>
      <c r="CQL52" s="85"/>
      <c r="CQM52" s="85"/>
      <c r="CQN52" s="85"/>
      <c r="CQO52" s="85"/>
      <c r="CQP52" s="85"/>
      <c r="CQQ52" s="85"/>
      <c r="CQR52" s="85"/>
      <c r="CQS52" s="85"/>
      <c r="CQT52" s="85"/>
      <c r="CQU52" s="85"/>
      <c r="CQV52" s="85"/>
      <c r="CQW52" s="85"/>
      <c r="CQX52" s="85"/>
      <c r="CQY52" s="85"/>
      <c r="CQZ52" s="85"/>
      <c r="CRA52" s="85"/>
      <c r="CRB52" s="85"/>
      <c r="CRC52" s="85"/>
      <c r="CRD52" s="85"/>
      <c r="CRE52" s="85"/>
      <c r="CRF52" s="85"/>
      <c r="CRG52" s="85"/>
      <c r="CRH52" s="85"/>
      <c r="CRI52" s="85"/>
      <c r="CRJ52" s="85"/>
      <c r="CRK52" s="85"/>
      <c r="CRL52" s="85"/>
      <c r="CRM52" s="85"/>
      <c r="CRN52" s="85"/>
      <c r="CRO52" s="85"/>
      <c r="CRP52" s="85"/>
      <c r="CRQ52" s="85"/>
      <c r="CRR52" s="85"/>
      <c r="CRS52" s="85"/>
      <c r="CRT52" s="85"/>
      <c r="CRU52" s="85"/>
      <c r="CRV52" s="85"/>
      <c r="CRW52" s="85"/>
      <c r="CRX52" s="85"/>
      <c r="CRY52" s="85"/>
      <c r="CRZ52" s="85"/>
      <c r="CSA52" s="85"/>
      <c r="CSB52" s="85"/>
      <c r="CSC52" s="85"/>
      <c r="CSD52" s="85"/>
      <c r="CSE52" s="85"/>
      <c r="CSF52" s="85"/>
      <c r="CSG52" s="85"/>
      <c r="CSH52" s="85"/>
      <c r="CSI52" s="85"/>
      <c r="CSJ52" s="85"/>
      <c r="CSK52" s="85"/>
      <c r="CSL52" s="85"/>
      <c r="CSM52" s="85"/>
      <c r="CSN52" s="85"/>
      <c r="CSO52" s="85"/>
      <c r="CSP52" s="85"/>
      <c r="CSQ52" s="85"/>
      <c r="CSR52" s="85"/>
      <c r="CSS52" s="85"/>
      <c r="CST52" s="85"/>
      <c r="CSU52" s="85"/>
      <c r="CSV52" s="85"/>
      <c r="CSW52" s="85"/>
      <c r="CSX52" s="85"/>
      <c r="CSY52" s="85"/>
      <c r="CSZ52" s="85"/>
      <c r="CTA52" s="85"/>
      <c r="CTB52" s="85"/>
      <c r="CTC52" s="85"/>
      <c r="CTD52" s="85"/>
      <c r="CTE52" s="85"/>
      <c r="CTF52" s="85"/>
      <c r="CTG52" s="85"/>
      <c r="CTH52" s="85"/>
      <c r="CTI52" s="85"/>
      <c r="CTJ52" s="85"/>
      <c r="CTK52" s="85"/>
      <c r="CTL52" s="85"/>
      <c r="CTM52" s="85"/>
      <c r="CTN52" s="85"/>
      <c r="CTO52" s="85"/>
      <c r="CTP52" s="85"/>
      <c r="CTQ52" s="85"/>
      <c r="CTR52" s="85"/>
      <c r="CTS52" s="85"/>
      <c r="CTT52" s="85"/>
      <c r="CTU52" s="85"/>
      <c r="CTV52" s="85"/>
      <c r="CTW52" s="85"/>
      <c r="CTX52" s="85"/>
      <c r="CTY52" s="85"/>
      <c r="CTZ52" s="85"/>
      <c r="CUA52" s="85"/>
      <c r="CUB52" s="85"/>
      <c r="CUC52" s="85"/>
      <c r="CUD52" s="85"/>
      <c r="CUE52" s="85"/>
      <c r="CUF52" s="85"/>
      <c r="CUG52" s="85"/>
      <c r="CUH52" s="85"/>
      <c r="CUI52" s="85"/>
      <c r="CUJ52" s="85"/>
      <c r="CUK52" s="85"/>
      <c r="CUL52" s="85"/>
      <c r="CUM52" s="85"/>
      <c r="CUN52" s="85"/>
      <c r="CUO52" s="85"/>
      <c r="CUP52" s="85"/>
      <c r="CUQ52" s="85"/>
      <c r="CUR52" s="85"/>
      <c r="CUS52" s="85"/>
      <c r="CUT52" s="85"/>
      <c r="CUU52" s="85"/>
      <c r="CUV52" s="85"/>
      <c r="CUW52" s="85"/>
      <c r="CUX52" s="85"/>
      <c r="CUY52" s="85"/>
      <c r="CUZ52" s="85"/>
      <c r="CVA52" s="85"/>
      <c r="CVB52" s="85"/>
      <c r="CVC52" s="85"/>
      <c r="CVD52" s="85"/>
      <c r="CVE52" s="85"/>
      <c r="CVF52" s="85"/>
      <c r="CVG52" s="85"/>
      <c r="CVH52" s="85"/>
      <c r="CVI52" s="85"/>
      <c r="CVJ52" s="85"/>
      <c r="CVK52" s="85"/>
      <c r="CVL52" s="85"/>
      <c r="CVM52" s="85"/>
      <c r="CVN52" s="85"/>
      <c r="CVO52" s="85"/>
      <c r="CVP52" s="85"/>
      <c r="CVQ52" s="85"/>
      <c r="CVR52" s="85"/>
      <c r="CVS52" s="85"/>
      <c r="CVT52" s="85"/>
      <c r="CVU52" s="85"/>
      <c r="CVV52" s="85"/>
      <c r="CVW52" s="85"/>
      <c r="CVX52" s="85"/>
      <c r="CVY52" s="85"/>
      <c r="CVZ52" s="85"/>
      <c r="CWA52" s="85"/>
      <c r="CWB52" s="85"/>
      <c r="CWC52" s="85"/>
      <c r="CWD52" s="85"/>
      <c r="CWE52" s="85"/>
      <c r="CWF52" s="85"/>
      <c r="CWG52" s="85"/>
      <c r="CWH52" s="85"/>
      <c r="CWI52" s="85"/>
      <c r="CWJ52" s="85"/>
      <c r="CWK52" s="85"/>
      <c r="CWL52" s="85"/>
      <c r="CWM52" s="85"/>
      <c r="CWN52" s="85"/>
      <c r="CWO52" s="85"/>
      <c r="CWP52" s="85"/>
      <c r="CWQ52" s="85"/>
      <c r="CWR52" s="85"/>
      <c r="CWS52" s="85"/>
      <c r="CWT52" s="85"/>
      <c r="CWU52" s="85"/>
      <c r="CWV52" s="85"/>
      <c r="CWW52" s="85"/>
      <c r="CWX52" s="85"/>
      <c r="CWY52" s="85"/>
      <c r="CWZ52" s="85"/>
      <c r="CXA52" s="85"/>
      <c r="CXB52" s="85"/>
      <c r="CXC52" s="85"/>
      <c r="CXD52" s="85"/>
      <c r="CXE52" s="85"/>
      <c r="CXF52" s="85"/>
      <c r="CXG52" s="85"/>
      <c r="CXH52" s="85"/>
      <c r="CXI52" s="85"/>
      <c r="CXJ52" s="85"/>
      <c r="CXK52" s="85"/>
      <c r="CXL52" s="85"/>
      <c r="CXM52" s="85"/>
      <c r="CXN52" s="85"/>
      <c r="CXO52" s="85"/>
      <c r="CXP52" s="85"/>
      <c r="CXQ52" s="85"/>
      <c r="CXR52" s="85"/>
      <c r="CXS52" s="85"/>
      <c r="CXT52" s="85"/>
      <c r="CXU52" s="85"/>
      <c r="CXV52" s="85"/>
      <c r="CXW52" s="85"/>
      <c r="CXX52" s="85"/>
      <c r="CXY52" s="85"/>
      <c r="CXZ52" s="85"/>
      <c r="CYA52" s="85"/>
      <c r="CYB52" s="85"/>
      <c r="CYC52" s="85"/>
      <c r="CYD52" s="85"/>
      <c r="CYE52" s="85"/>
      <c r="CYF52" s="85"/>
      <c r="CYG52" s="85"/>
      <c r="CYH52" s="85"/>
      <c r="CYI52" s="85"/>
      <c r="CYJ52" s="85"/>
      <c r="CYK52" s="85"/>
      <c r="CYL52" s="85"/>
      <c r="CYM52" s="85"/>
      <c r="CYN52" s="85"/>
      <c r="CYO52" s="85"/>
      <c r="CYP52" s="85"/>
      <c r="CYQ52" s="85"/>
      <c r="CYR52" s="85"/>
      <c r="CYS52" s="85"/>
      <c r="CYT52" s="85"/>
      <c r="CYU52" s="85"/>
      <c r="CYV52" s="85"/>
      <c r="CYW52" s="85"/>
      <c r="CYX52" s="85"/>
      <c r="CYY52" s="85"/>
      <c r="CYZ52" s="85"/>
      <c r="CZA52" s="85"/>
      <c r="CZB52" s="85"/>
      <c r="CZC52" s="85"/>
      <c r="CZD52" s="85"/>
      <c r="CZE52" s="85"/>
      <c r="CZF52" s="85"/>
      <c r="CZG52" s="85"/>
      <c r="CZH52" s="85"/>
      <c r="CZI52" s="85"/>
      <c r="CZJ52" s="85"/>
      <c r="CZK52" s="85"/>
      <c r="CZL52" s="85"/>
      <c r="CZM52" s="85"/>
      <c r="CZN52" s="85"/>
      <c r="CZO52" s="85"/>
      <c r="CZP52" s="85"/>
      <c r="CZQ52" s="85"/>
      <c r="CZR52" s="85"/>
      <c r="CZS52" s="85"/>
      <c r="CZT52" s="85"/>
      <c r="CZU52" s="85"/>
      <c r="CZV52" s="85"/>
      <c r="CZW52" s="85"/>
      <c r="CZX52" s="85"/>
      <c r="CZY52" s="85"/>
      <c r="CZZ52" s="85"/>
      <c r="DAA52" s="85"/>
      <c r="DAB52" s="85"/>
      <c r="DAC52" s="85"/>
      <c r="DAD52" s="85"/>
      <c r="DAE52" s="85"/>
      <c r="DAF52" s="85"/>
      <c r="DAG52" s="85"/>
      <c r="DAH52" s="85"/>
      <c r="DAI52" s="85"/>
      <c r="DAJ52" s="85"/>
      <c r="DAK52" s="85"/>
      <c r="DAL52" s="85"/>
      <c r="DAM52" s="85"/>
      <c r="DAN52" s="85"/>
      <c r="DAO52" s="85"/>
      <c r="DAP52" s="85"/>
      <c r="DAQ52" s="85"/>
      <c r="DAR52" s="85"/>
      <c r="DAS52" s="85"/>
      <c r="DAT52" s="85"/>
      <c r="DAU52" s="85"/>
      <c r="DAV52" s="85"/>
      <c r="DAW52" s="85"/>
      <c r="DAX52" s="85"/>
      <c r="DAY52" s="85"/>
      <c r="DAZ52" s="85"/>
      <c r="DBA52" s="85"/>
      <c r="DBB52" s="85"/>
      <c r="DBC52" s="85"/>
      <c r="DBD52" s="85"/>
      <c r="DBE52" s="85"/>
      <c r="DBF52" s="85"/>
      <c r="DBG52" s="85"/>
      <c r="DBH52" s="85"/>
      <c r="DBI52" s="85"/>
      <c r="DBJ52" s="85"/>
      <c r="DBK52" s="85"/>
      <c r="DBL52" s="85"/>
      <c r="DBM52" s="85"/>
      <c r="DBN52" s="85"/>
      <c r="DBO52" s="85"/>
      <c r="DBP52" s="85"/>
      <c r="DBQ52" s="85"/>
      <c r="DBR52" s="85"/>
      <c r="DBS52" s="85"/>
      <c r="DBT52" s="85"/>
      <c r="DBU52" s="85"/>
      <c r="DBV52" s="85"/>
      <c r="DBW52" s="85"/>
      <c r="DBX52" s="85"/>
      <c r="DBY52" s="85"/>
      <c r="DBZ52" s="85"/>
      <c r="DCA52" s="85"/>
      <c r="DCB52" s="85"/>
      <c r="DCC52" s="85"/>
      <c r="DCD52" s="85"/>
      <c r="DCE52" s="85"/>
      <c r="DCF52" s="85"/>
      <c r="DCG52" s="85"/>
      <c r="DCH52" s="85"/>
      <c r="DCI52" s="85"/>
      <c r="DCJ52" s="85"/>
      <c r="DCK52" s="85"/>
      <c r="DCL52" s="85"/>
      <c r="DCM52" s="85"/>
      <c r="DCN52" s="85"/>
      <c r="DCO52" s="85"/>
      <c r="DCP52" s="85"/>
      <c r="DCQ52" s="85"/>
      <c r="DCR52" s="85"/>
      <c r="DCS52" s="85"/>
      <c r="DCT52" s="85"/>
      <c r="DCU52" s="85"/>
      <c r="DCV52" s="85"/>
      <c r="DCW52" s="85"/>
      <c r="DCX52" s="85"/>
      <c r="DCY52" s="85"/>
      <c r="DCZ52" s="85"/>
      <c r="DDA52" s="85"/>
      <c r="DDB52" s="85"/>
      <c r="DDC52" s="85"/>
      <c r="DDD52" s="85"/>
      <c r="DDE52" s="85"/>
      <c r="DDF52" s="85"/>
      <c r="DDG52" s="85"/>
      <c r="DDH52" s="85"/>
      <c r="DDI52" s="85"/>
      <c r="DDJ52" s="85"/>
      <c r="DDK52" s="85"/>
      <c r="DDL52" s="85"/>
      <c r="DDM52" s="85"/>
      <c r="DDN52" s="85"/>
      <c r="DDO52" s="85"/>
      <c r="DDP52" s="85"/>
      <c r="DDQ52" s="85"/>
      <c r="DDR52" s="85"/>
      <c r="DDS52" s="85"/>
      <c r="DDT52" s="85"/>
      <c r="DDU52" s="85"/>
      <c r="DDV52" s="85"/>
      <c r="DDW52" s="85"/>
      <c r="DDX52" s="85"/>
      <c r="DDY52" s="85"/>
      <c r="DDZ52" s="85"/>
      <c r="DEA52" s="85"/>
      <c r="DEB52" s="85"/>
      <c r="DEC52" s="85"/>
      <c r="DED52" s="85"/>
      <c r="DEE52" s="85"/>
      <c r="DEF52" s="85"/>
      <c r="DEG52" s="85"/>
      <c r="DEH52" s="85"/>
      <c r="DEI52" s="85"/>
      <c r="DEJ52" s="85"/>
      <c r="DEK52" s="85"/>
      <c r="DEL52" s="85"/>
      <c r="DEM52" s="85"/>
      <c r="DEN52" s="85"/>
      <c r="DEO52" s="85"/>
      <c r="DEP52" s="85"/>
      <c r="DEQ52" s="85"/>
      <c r="DER52" s="85"/>
      <c r="DES52" s="85"/>
      <c r="DET52" s="85"/>
      <c r="DEU52" s="85"/>
      <c r="DEV52" s="85"/>
      <c r="DEW52" s="85"/>
      <c r="DEX52" s="85"/>
      <c r="DEY52" s="85"/>
      <c r="DEZ52" s="85"/>
      <c r="DFA52" s="85"/>
      <c r="DFB52" s="85"/>
      <c r="DFC52" s="85"/>
      <c r="DFD52" s="85"/>
      <c r="DFE52" s="85"/>
      <c r="DFF52" s="85"/>
      <c r="DFG52" s="85"/>
      <c r="DFH52" s="85"/>
      <c r="DFI52" s="85"/>
      <c r="DFJ52" s="85"/>
      <c r="DFK52" s="85"/>
      <c r="DFL52" s="85"/>
      <c r="DFM52" s="85"/>
      <c r="DFN52" s="85"/>
      <c r="DFO52" s="85"/>
      <c r="DFP52" s="85"/>
      <c r="DFQ52" s="85"/>
      <c r="DFR52" s="85"/>
      <c r="DFS52" s="85"/>
      <c r="DFT52" s="85"/>
      <c r="DFU52" s="85"/>
      <c r="DFV52" s="85"/>
      <c r="DFW52" s="85"/>
      <c r="DFX52" s="85"/>
      <c r="DFY52" s="85"/>
      <c r="DFZ52" s="85"/>
      <c r="DGA52" s="85"/>
      <c r="DGB52" s="85"/>
      <c r="DGC52" s="85"/>
      <c r="DGD52" s="85"/>
      <c r="DGE52" s="85"/>
      <c r="DGF52" s="85"/>
      <c r="DGG52" s="85"/>
      <c r="DGH52" s="85"/>
      <c r="DGI52" s="85"/>
      <c r="DGJ52" s="85"/>
      <c r="DGK52" s="85"/>
      <c r="DGL52" s="85"/>
      <c r="DGM52" s="85"/>
      <c r="DGN52" s="85"/>
      <c r="DGO52" s="85"/>
      <c r="DGP52" s="85"/>
      <c r="DGQ52" s="85"/>
      <c r="DGR52" s="85"/>
      <c r="DGS52" s="85"/>
      <c r="DGT52" s="85"/>
      <c r="DGU52" s="85"/>
      <c r="DGV52" s="85"/>
      <c r="DGW52" s="85"/>
      <c r="DGX52" s="85"/>
      <c r="DGY52" s="85"/>
      <c r="DGZ52" s="85"/>
      <c r="DHA52" s="85"/>
      <c r="DHB52" s="85"/>
      <c r="DHC52" s="85"/>
      <c r="DHD52" s="85"/>
      <c r="DHE52" s="85"/>
      <c r="DHF52" s="85"/>
      <c r="DHG52" s="85"/>
      <c r="DHH52" s="85"/>
      <c r="DHI52" s="85"/>
      <c r="DHJ52" s="85"/>
      <c r="DHK52" s="85"/>
      <c r="DHL52" s="85"/>
      <c r="DHM52" s="85"/>
      <c r="DHN52" s="85"/>
      <c r="DHO52" s="85"/>
      <c r="DHP52" s="85"/>
      <c r="DHQ52" s="85"/>
      <c r="DHR52" s="85"/>
      <c r="DHS52" s="85"/>
      <c r="DHT52" s="85"/>
      <c r="DHU52" s="85"/>
      <c r="DHV52" s="85"/>
      <c r="DHW52" s="85"/>
      <c r="DHX52" s="85"/>
      <c r="DHY52" s="85"/>
      <c r="DHZ52" s="85"/>
      <c r="DIA52" s="85"/>
      <c r="DIB52" s="85"/>
      <c r="DIC52" s="85"/>
      <c r="DID52" s="85"/>
      <c r="DIE52" s="85"/>
      <c r="DIF52" s="85"/>
      <c r="DIG52" s="85"/>
      <c r="DIH52" s="85"/>
      <c r="DII52" s="85"/>
      <c r="DIJ52" s="85"/>
      <c r="DIK52" s="85"/>
      <c r="DIL52" s="85"/>
      <c r="DIM52" s="85"/>
      <c r="DIN52" s="85"/>
      <c r="DIO52" s="85"/>
      <c r="DIP52" s="85"/>
      <c r="DIQ52" s="85"/>
      <c r="DIR52" s="85"/>
      <c r="DIS52" s="85"/>
      <c r="DIT52" s="85"/>
      <c r="DIU52" s="85"/>
      <c r="DIV52" s="85"/>
      <c r="DIW52" s="85"/>
      <c r="DIX52" s="85"/>
      <c r="DIY52" s="85"/>
      <c r="DIZ52" s="85"/>
      <c r="DJA52" s="85"/>
      <c r="DJB52" s="85"/>
      <c r="DJC52" s="85"/>
      <c r="DJD52" s="85"/>
      <c r="DJE52" s="85"/>
      <c r="DJF52" s="85"/>
      <c r="DJG52" s="85"/>
      <c r="DJH52" s="85"/>
      <c r="DJI52" s="85"/>
      <c r="DJJ52" s="85"/>
      <c r="DJK52" s="85"/>
      <c r="DJL52" s="85"/>
      <c r="DJM52" s="85"/>
      <c r="DJN52" s="85"/>
      <c r="DJO52" s="85"/>
      <c r="DJP52" s="85"/>
      <c r="DJQ52" s="85"/>
      <c r="DJR52" s="85"/>
      <c r="DJS52" s="85"/>
      <c r="DJT52" s="85"/>
      <c r="DJU52" s="85"/>
      <c r="DJV52" s="85"/>
      <c r="DJW52" s="85"/>
      <c r="DJX52" s="85"/>
      <c r="DJY52" s="85"/>
      <c r="DJZ52" s="85"/>
      <c r="DKA52" s="85"/>
      <c r="DKB52" s="85"/>
      <c r="DKC52" s="85"/>
      <c r="DKD52" s="85"/>
      <c r="DKE52" s="85"/>
      <c r="DKF52" s="85"/>
      <c r="DKG52" s="85"/>
      <c r="DKH52" s="85"/>
      <c r="DKI52" s="85"/>
      <c r="DKJ52" s="85"/>
      <c r="DKK52" s="85"/>
      <c r="DKL52" s="85"/>
      <c r="DKM52" s="85"/>
      <c r="DKN52" s="85"/>
      <c r="DKO52" s="85"/>
      <c r="DKP52" s="85"/>
      <c r="DKQ52" s="85"/>
      <c r="DKR52" s="85"/>
      <c r="DKS52" s="85"/>
      <c r="DKT52" s="85"/>
      <c r="DKU52" s="85"/>
      <c r="DKV52" s="85"/>
      <c r="DKW52" s="85"/>
      <c r="DKX52" s="85"/>
      <c r="DKY52" s="85"/>
      <c r="DKZ52" s="85"/>
      <c r="DLA52" s="85"/>
      <c r="DLB52" s="85"/>
      <c r="DLC52" s="85"/>
      <c r="DLD52" s="85"/>
      <c r="DLE52" s="85"/>
      <c r="DLF52" s="85"/>
      <c r="DLG52" s="85"/>
      <c r="DLH52" s="85"/>
      <c r="DLI52" s="85"/>
      <c r="DLJ52" s="85"/>
      <c r="DLK52" s="85"/>
      <c r="DLL52" s="85"/>
      <c r="DLM52" s="85"/>
      <c r="DLN52" s="85"/>
      <c r="DLO52" s="85"/>
      <c r="DLP52" s="85"/>
      <c r="DLQ52" s="85"/>
      <c r="DLR52" s="85"/>
      <c r="DLS52" s="85"/>
      <c r="DLT52" s="85"/>
      <c r="DLU52" s="85"/>
      <c r="DLV52" s="85"/>
      <c r="DLW52" s="85"/>
      <c r="DLX52" s="85"/>
      <c r="DLY52" s="85"/>
      <c r="DLZ52" s="85"/>
      <c r="DMA52" s="85"/>
      <c r="DMB52" s="85"/>
      <c r="DMC52" s="85"/>
      <c r="DMD52" s="85"/>
      <c r="DME52" s="85"/>
      <c r="DMF52" s="85"/>
      <c r="DMG52" s="85"/>
      <c r="DMH52" s="85"/>
      <c r="DMI52" s="85"/>
      <c r="DMJ52" s="85"/>
      <c r="DMK52" s="85"/>
      <c r="DML52" s="85"/>
      <c r="DMM52" s="85"/>
      <c r="DMN52" s="85"/>
      <c r="DMO52" s="85"/>
      <c r="DMP52" s="85"/>
      <c r="DMQ52" s="85"/>
      <c r="DMR52" s="85"/>
      <c r="DMS52" s="85"/>
      <c r="DMT52" s="85"/>
      <c r="DMU52" s="85"/>
      <c r="DMV52" s="85"/>
      <c r="DMW52" s="85"/>
      <c r="DMX52" s="85"/>
      <c r="DMY52" s="85"/>
      <c r="DMZ52" s="85"/>
      <c r="DNA52" s="85"/>
      <c r="DNB52" s="85"/>
      <c r="DNC52" s="85"/>
      <c r="DND52" s="85"/>
      <c r="DNE52" s="85"/>
      <c r="DNF52" s="85"/>
      <c r="DNG52" s="85"/>
      <c r="DNH52" s="85"/>
      <c r="DNI52" s="85"/>
      <c r="DNJ52" s="85"/>
      <c r="DNK52" s="85"/>
      <c r="DNL52" s="85"/>
      <c r="DNM52" s="85"/>
      <c r="DNN52" s="85"/>
      <c r="DNO52" s="85"/>
      <c r="DNP52" s="85"/>
      <c r="DNQ52" s="85"/>
      <c r="DNR52" s="85"/>
      <c r="DNS52" s="85"/>
      <c r="DNT52" s="85"/>
      <c r="DNU52" s="85"/>
      <c r="DNV52" s="85"/>
      <c r="DNW52" s="85"/>
      <c r="DNX52" s="85"/>
      <c r="DNY52" s="85"/>
      <c r="DNZ52" s="85"/>
      <c r="DOA52" s="85"/>
      <c r="DOB52" s="85"/>
      <c r="DOC52" s="85"/>
      <c r="DOD52" s="85"/>
      <c r="DOE52" s="85"/>
      <c r="DOF52" s="85"/>
      <c r="DOG52" s="85"/>
      <c r="DOH52" s="85"/>
      <c r="DOI52" s="85"/>
      <c r="DOJ52" s="85"/>
      <c r="DOK52" s="85"/>
      <c r="DOL52" s="85"/>
      <c r="DOM52" s="85"/>
      <c r="DON52" s="85"/>
      <c r="DOO52" s="85"/>
      <c r="DOP52" s="85"/>
      <c r="DOQ52" s="85"/>
      <c r="DOR52" s="85"/>
      <c r="DOS52" s="85"/>
      <c r="DOT52" s="85"/>
      <c r="DOU52" s="85"/>
      <c r="DOV52" s="85"/>
      <c r="DOW52" s="85"/>
      <c r="DOX52" s="85"/>
      <c r="DOY52" s="85"/>
      <c r="DOZ52" s="85"/>
      <c r="DPA52" s="85"/>
      <c r="DPB52" s="85"/>
      <c r="DPC52" s="85"/>
      <c r="DPD52" s="85"/>
      <c r="DPE52" s="85"/>
      <c r="DPF52" s="85"/>
      <c r="DPG52" s="85"/>
      <c r="DPH52" s="85"/>
      <c r="DPI52" s="85"/>
      <c r="DPJ52" s="85"/>
      <c r="DPK52" s="85"/>
      <c r="DPL52" s="85"/>
      <c r="DPM52" s="85"/>
      <c r="DPN52" s="85"/>
      <c r="DPO52" s="85"/>
      <c r="DPP52" s="85"/>
      <c r="DPQ52" s="85"/>
      <c r="DPR52" s="85"/>
      <c r="DPS52" s="85"/>
      <c r="DPT52" s="85"/>
      <c r="DPU52" s="85"/>
      <c r="DPV52" s="85"/>
      <c r="DPW52" s="85"/>
      <c r="DPX52" s="85"/>
      <c r="DPY52" s="85"/>
      <c r="DPZ52" s="85"/>
      <c r="DQA52" s="85"/>
      <c r="DQB52" s="85"/>
      <c r="DQC52" s="85"/>
      <c r="DQD52" s="85"/>
      <c r="DQE52" s="85"/>
      <c r="DQF52" s="85"/>
      <c r="DQG52" s="85"/>
      <c r="DQH52" s="85"/>
      <c r="DQI52" s="85"/>
      <c r="DQJ52" s="85"/>
      <c r="DQK52" s="85"/>
      <c r="DQL52" s="85"/>
      <c r="DQM52" s="85"/>
      <c r="DQN52" s="85"/>
      <c r="DQO52" s="85"/>
      <c r="DQP52" s="85"/>
      <c r="DQQ52" s="85"/>
      <c r="DQR52" s="85"/>
      <c r="DQS52" s="85"/>
      <c r="DQT52" s="85"/>
      <c r="DQU52" s="85"/>
      <c r="DQV52" s="85"/>
      <c r="DQW52" s="85"/>
      <c r="DQX52" s="85"/>
      <c r="DQY52" s="85"/>
      <c r="DQZ52" s="85"/>
      <c r="DRA52" s="85"/>
      <c r="DRB52" s="85"/>
      <c r="DRC52" s="85"/>
      <c r="DRD52" s="85"/>
      <c r="DRE52" s="85"/>
      <c r="DRF52" s="85"/>
      <c r="DRG52" s="85"/>
      <c r="DRH52" s="85"/>
      <c r="DRI52" s="85"/>
      <c r="DRJ52" s="85"/>
      <c r="DRK52" s="85"/>
      <c r="DRL52" s="85"/>
      <c r="DRM52" s="85"/>
      <c r="DRN52" s="85"/>
      <c r="DRO52" s="85"/>
      <c r="DRP52" s="85"/>
      <c r="DRQ52" s="85"/>
      <c r="DRR52" s="85"/>
      <c r="DRS52" s="85"/>
      <c r="DRT52" s="85"/>
      <c r="DRU52" s="85"/>
      <c r="DRV52" s="85"/>
      <c r="DRW52" s="85"/>
      <c r="DRX52" s="85"/>
      <c r="DRY52" s="85"/>
      <c r="DRZ52" s="85"/>
      <c r="DSA52" s="85"/>
      <c r="DSB52" s="85"/>
      <c r="DSC52" s="85"/>
      <c r="DSD52" s="85"/>
      <c r="DSE52" s="85"/>
      <c r="DSF52" s="85"/>
      <c r="DSG52" s="85"/>
      <c r="DSH52" s="85"/>
      <c r="DSI52" s="85"/>
      <c r="DSJ52" s="85"/>
      <c r="DSK52" s="85"/>
      <c r="DSL52" s="85"/>
      <c r="DSM52" s="85"/>
      <c r="DSN52" s="85"/>
      <c r="DSO52" s="85"/>
      <c r="DSP52" s="85"/>
      <c r="DSQ52" s="85"/>
      <c r="DSR52" s="85"/>
      <c r="DSS52" s="85"/>
      <c r="DST52" s="85"/>
      <c r="DSU52" s="85"/>
      <c r="DSV52" s="85"/>
      <c r="DSW52" s="85"/>
      <c r="DSX52" s="85"/>
      <c r="DSY52" s="85"/>
      <c r="DSZ52" s="85"/>
      <c r="DTA52" s="85"/>
      <c r="DTB52" s="85"/>
      <c r="DTC52" s="85"/>
      <c r="DTD52" s="85"/>
      <c r="DTE52" s="85"/>
      <c r="DTF52" s="85"/>
      <c r="DTG52" s="85"/>
      <c r="DTH52" s="85"/>
      <c r="DTI52" s="85"/>
      <c r="DTJ52" s="85"/>
      <c r="DTK52" s="85"/>
      <c r="DTL52" s="85"/>
      <c r="DTM52" s="85"/>
      <c r="DTN52" s="85"/>
      <c r="DTO52" s="85"/>
      <c r="DTP52" s="85"/>
      <c r="DTQ52" s="85"/>
      <c r="DTR52" s="85"/>
      <c r="DTS52" s="85"/>
      <c r="DTT52" s="85"/>
      <c r="DTU52" s="85"/>
      <c r="DTV52" s="85"/>
      <c r="DTW52" s="85"/>
      <c r="DTX52" s="85"/>
      <c r="DTY52" s="85"/>
      <c r="DTZ52" s="85"/>
      <c r="DUA52" s="85"/>
      <c r="DUB52" s="85"/>
      <c r="DUC52" s="85"/>
      <c r="DUD52" s="85"/>
      <c r="DUE52" s="85"/>
      <c r="DUF52" s="85"/>
      <c r="DUG52" s="85"/>
      <c r="DUH52" s="85"/>
      <c r="DUI52" s="85"/>
      <c r="DUJ52" s="85"/>
      <c r="DUK52" s="85"/>
      <c r="DUL52" s="85"/>
      <c r="DUM52" s="85"/>
      <c r="DUN52" s="85"/>
      <c r="DUO52" s="85"/>
      <c r="DUP52" s="85"/>
      <c r="DUQ52" s="85"/>
      <c r="DUR52" s="85"/>
      <c r="DUS52" s="85"/>
      <c r="DUT52" s="85"/>
      <c r="DUU52" s="85"/>
      <c r="DUV52" s="85"/>
      <c r="DUW52" s="85"/>
      <c r="DUX52" s="85"/>
      <c r="DUY52" s="85"/>
      <c r="DUZ52" s="85"/>
      <c r="DVA52" s="85"/>
      <c r="DVB52" s="85"/>
      <c r="DVC52" s="85"/>
      <c r="DVD52" s="85"/>
      <c r="DVE52" s="85"/>
      <c r="DVF52" s="85"/>
      <c r="DVG52" s="85"/>
      <c r="DVH52" s="85"/>
      <c r="DVI52" s="85"/>
      <c r="DVJ52" s="85"/>
      <c r="DVK52" s="85"/>
      <c r="DVL52" s="85"/>
      <c r="DVM52" s="85"/>
      <c r="DVN52" s="85"/>
      <c r="DVO52" s="85"/>
      <c r="DVP52" s="85"/>
      <c r="DVQ52" s="85"/>
      <c r="DVR52" s="85"/>
      <c r="DVS52" s="85"/>
      <c r="DVT52" s="85"/>
      <c r="DVU52" s="85"/>
      <c r="DVV52" s="85"/>
      <c r="DVW52" s="85"/>
      <c r="DVX52" s="85"/>
      <c r="DVY52" s="85"/>
      <c r="DVZ52" s="85"/>
      <c r="DWA52" s="85"/>
      <c r="DWB52" s="85"/>
      <c r="DWC52" s="85"/>
      <c r="DWD52" s="85"/>
      <c r="DWE52" s="85"/>
      <c r="DWF52" s="85"/>
      <c r="DWG52" s="85"/>
      <c r="DWH52" s="85"/>
      <c r="DWI52" s="85"/>
      <c r="DWJ52" s="85"/>
      <c r="DWK52" s="85"/>
      <c r="DWL52" s="85"/>
      <c r="DWM52" s="85"/>
      <c r="DWN52" s="85"/>
      <c r="DWO52" s="85"/>
      <c r="DWP52" s="85"/>
      <c r="DWQ52" s="85"/>
      <c r="DWR52" s="85"/>
      <c r="DWS52" s="85"/>
      <c r="DWT52" s="85"/>
      <c r="DWU52" s="85"/>
      <c r="DWV52" s="85"/>
      <c r="DWW52" s="85"/>
      <c r="DWX52" s="85"/>
      <c r="DWY52" s="85"/>
      <c r="DWZ52" s="85"/>
      <c r="DXA52" s="85"/>
      <c r="DXB52" s="85"/>
      <c r="DXC52" s="85"/>
      <c r="DXD52" s="85"/>
      <c r="DXE52" s="85"/>
      <c r="DXF52" s="85"/>
      <c r="DXG52" s="85"/>
      <c r="DXH52" s="85"/>
      <c r="DXI52" s="85"/>
      <c r="DXJ52" s="85"/>
      <c r="DXK52" s="85"/>
      <c r="DXL52" s="85"/>
      <c r="DXM52" s="85"/>
      <c r="DXN52" s="85"/>
      <c r="DXO52" s="85"/>
      <c r="DXP52" s="85"/>
      <c r="DXQ52" s="85"/>
      <c r="DXR52" s="85"/>
      <c r="DXS52" s="85"/>
      <c r="DXT52" s="85"/>
      <c r="DXU52" s="85"/>
      <c r="DXV52" s="85"/>
      <c r="DXW52" s="85"/>
      <c r="DXX52" s="85"/>
      <c r="DXY52" s="85"/>
      <c r="DXZ52" s="85"/>
      <c r="DYA52" s="85"/>
      <c r="DYB52" s="85"/>
      <c r="DYC52" s="85"/>
      <c r="DYD52" s="85"/>
      <c r="DYE52" s="85"/>
      <c r="DYF52" s="85"/>
      <c r="DYG52" s="85"/>
      <c r="DYH52" s="85"/>
      <c r="DYI52" s="85"/>
      <c r="DYJ52" s="85"/>
      <c r="DYK52" s="85"/>
      <c r="DYL52" s="85"/>
      <c r="DYM52" s="85"/>
      <c r="DYN52" s="85"/>
      <c r="DYO52" s="85"/>
      <c r="DYP52" s="85"/>
      <c r="DYQ52" s="85"/>
      <c r="DYR52" s="85"/>
      <c r="DYS52" s="85"/>
      <c r="DYT52" s="85"/>
      <c r="DYU52" s="85"/>
      <c r="DYV52" s="85"/>
      <c r="DYW52" s="85"/>
      <c r="DYX52" s="85"/>
      <c r="DYY52" s="85"/>
      <c r="DYZ52" s="85"/>
      <c r="DZA52" s="85"/>
      <c r="DZB52" s="85"/>
      <c r="DZC52" s="85"/>
      <c r="DZD52" s="85"/>
      <c r="DZE52" s="85"/>
      <c r="DZF52" s="85"/>
      <c r="DZG52" s="85"/>
      <c r="DZH52" s="85"/>
      <c r="DZI52" s="85"/>
      <c r="DZJ52" s="85"/>
      <c r="DZK52" s="85"/>
      <c r="DZL52" s="85"/>
      <c r="DZM52" s="85"/>
      <c r="DZN52" s="85"/>
      <c r="DZO52" s="85"/>
      <c r="DZP52" s="85"/>
      <c r="DZQ52" s="85"/>
      <c r="DZR52" s="85"/>
      <c r="DZS52" s="85"/>
      <c r="DZT52" s="85"/>
      <c r="DZU52" s="85"/>
      <c r="DZV52" s="85"/>
      <c r="DZW52" s="85"/>
      <c r="DZX52" s="85"/>
      <c r="DZY52" s="85"/>
      <c r="DZZ52" s="85"/>
      <c r="EAA52" s="85"/>
      <c r="EAB52" s="85"/>
      <c r="EAC52" s="85"/>
      <c r="EAD52" s="85"/>
      <c r="EAE52" s="85"/>
      <c r="EAF52" s="85"/>
      <c r="EAG52" s="85"/>
      <c r="EAH52" s="85"/>
      <c r="EAI52" s="85"/>
      <c r="EAJ52" s="85"/>
      <c r="EAK52" s="85"/>
      <c r="EAL52" s="85"/>
      <c r="EAM52" s="85"/>
      <c r="EAN52" s="85"/>
      <c r="EAO52" s="85"/>
      <c r="EAP52" s="85"/>
      <c r="EAQ52" s="85"/>
      <c r="EAR52" s="85"/>
      <c r="EAS52" s="85"/>
      <c r="EAT52" s="85"/>
      <c r="EAU52" s="85"/>
      <c r="EAV52" s="85"/>
      <c r="EAW52" s="85"/>
      <c r="EAX52" s="85"/>
      <c r="EAY52" s="85"/>
      <c r="EAZ52" s="85"/>
      <c r="EBA52" s="85"/>
      <c r="EBB52" s="85"/>
      <c r="EBC52" s="85"/>
      <c r="EBD52" s="85"/>
      <c r="EBE52" s="85"/>
      <c r="EBF52" s="85"/>
      <c r="EBG52" s="85"/>
      <c r="EBH52" s="85"/>
      <c r="EBI52" s="85"/>
      <c r="EBJ52" s="85"/>
      <c r="EBK52" s="85"/>
      <c r="EBL52" s="85"/>
      <c r="EBM52" s="85"/>
      <c r="EBN52" s="85"/>
      <c r="EBO52" s="85"/>
      <c r="EBP52" s="85"/>
      <c r="EBQ52" s="85"/>
      <c r="EBR52" s="85"/>
      <c r="EBS52" s="85"/>
      <c r="EBT52" s="85"/>
      <c r="EBU52" s="85"/>
      <c r="EBV52" s="85"/>
      <c r="EBW52" s="85"/>
      <c r="EBX52" s="85"/>
      <c r="EBY52" s="85"/>
      <c r="EBZ52" s="85"/>
      <c r="ECA52" s="85"/>
      <c r="ECB52" s="85"/>
      <c r="ECC52" s="85"/>
      <c r="ECD52" s="85"/>
      <c r="ECE52" s="85"/>
      <c r="ECF52" s="85"/>
      <c r="ECG52" s="85"/>
      <c r="ECH52" s="85"/>
      <c r="ECI52" s="85"/>
      <c r="ECJ52" s="85"/>
      <c r="ECK52" s="85"/>
      <c r="ECL52" s="85"/>
      <c r="ECM52" s="85"/>
      <c r="ECN52" s="85"/>
      <c r="ECO52" s="85"/>
      <c r="ECP52" s="85"/>
      <c r="ECQ52" s="85"/>
      <c r="ECR52" s="85"/>
      <c r="ECS52" s="85"/>
      <c r="ECT52" s="85"/>
      <c r="ECU52" s="85"/>
      <c r="ECV52" s="85"/>
      <c r="ECW52" s="85"/>
      <c r="ECX52" s="85"/>
      <c r="ECY52" s="85"/>
      <c r="ECZ52" s="85"/>
      <c r="EDA52" s="85"/>
      <c r="EDB52" s="85"/>
      <c r="EDC52" s="85"/>
      <c r="EDD52" s="85"/>
      <c r="EDE52" s="85"/>
      <c r="EDF52" s="85"/>
      <c r="EDG52" s="85"/>
      <c r="EDH52" s="85"/>
      <c r="EDI52" s="85"/>
      <c r="EDJ52" s="85"/>
      <c r="EDK52" s="85"/>
      <c r="EDL52" s="85"/>
      <c r="EDM52" s="85"/>
      <c r="EDN52" s="85"/>
      <c r="EDO52" s="85"/>
      <c r="EDP52" s="85"/>
      <c r="EDQ52" s="85"/>
      <c r="EDR52" s="85"/>
      <c r="EDS52" s="85"/>
      <c r="EDT52" s="85"/>
      <c r="EDU52" s="85"/>
      <c r="EDV52" s="85"/>
      <c r="EDW52" s="85"/>
      <c r="EDX52" s="85"/>
      <c r="EDY52" s="85"/>
      <c r="EDZ52" s="85"/>
      <c r="EEA52" s="85"/>
      <c r="EEB52" s="85"/>
      <c r="EEC52" s="85"/>
      <c r="EED52" s="85"/>
      <c r="EEE52" s="85"/>
      <c r="EEF52" s="85"/>
      <c r="EEG52" s="85"/>
      <c r="EEH52" s="85"/>
      <c r="EEI52" s="85"/>
      <c r="EEJ52" s="85"/>
      <c r="EEK52" s="85"/>
      <c r="EEL52" s="85"/>
      <c r="EEM52" s="85"/>
      <c r="EEN52" s="85"/>
      <c r="EEO52" s="85"/>
      <c r="EEP52" s="85"/>
      <c r="EEQ52" s="85"/>
      <c r="EER52" s="85"/>
      <c r="EES52" s="85"/>
      <c r="EET52" s="85"/>
      <c r="EEU52" s="85"/>
      <c r="EEV52" s="85"/>
      <c r="EEW52" s="85"/>
      <c r="EEX52" s="85"/>
      <c r="EEY52" s="85"/>
      <c r="EEZ52" s="85"/>
      <c r="EFA52" s="85"/>
      <c r="EFB52" s="85"/>
      <c r="EFC52" s="85"/>
      <c r="EFD52" s="85"/>
      <c r="EFE52" s="85"/>
      <c r="EFF52" s="85"/>
      <c r="EFG52" s="85"/>
      <c r="EFH52" s="85"/>
      <c r="EFI52" s="85"/>
      <c r="EFJ52" s="85"/>
      <c r="EFK52" s="85"/>
      <c r="EFL52" s="85"/>
      <c r="EFM52" s="85"/>
      <c r="EFN52" s="85"/>
      <c r="EFO52" s="85"/>
      <c r="EFP52" s="85"/>
      <c r="EFQ52" s="85"/>
      <c r="EFR52" s="85"/>
      <c r="EFS52" s="85"/>
      <c r="EFT52" s="85"/>
      <c r="EFU52" s="85"/>
      <c r="EFV52" s="85"/>
      <c r="EFW52" s="85"/>
      <c r="EFX52" s="85"/>
      <c r="EFY52" s="85"/>
      <c r="EFZ52" s="85"/>
      <c r="EGA52" s="85"/>
      <c r="EGB52" s="85"/>
      <c r="EGC52" s="85"/>
      <c r="EGD52" s="85"/>
      <c r="EGE52" s="85"/>
      <c r="EGF52" s="85"/>
      <c r="EGG52" s="85"/>
      <c r="EGH52" s="85"/>
      <c r="EGI52" s="85"/>
      <c r="EGJ52" s="85"/>
      <c r="EGK52" s="85"/>
      <c r="EGL52" s="85"/>
      <c r="EGM52" s="85"/>
      <c r="EGN52" s="85"/>
      <c r="EGO52" s="85"/>
      <c r="EGP52" s="85"/>
      <c r="EGQ52" s="85"/>
      <c r="EGR52" s="85"/>
      <c r="EGS52" s="85"/>
      <c r="EGT52" s="85"/>
      <c r="EGU52" s="85"/>
      <c r="EGV52" s="85"/>
      <c r="EGW52" s="85"/>
      <c r="EGX52" s="85"/>
      <c r="EGY52" s="85"/>
      <c r="EGZ52" s="85"/>
      <c r="EHA52" s="85"/>
      <c r="EHB52" s="85"/>
      <c r="EHC52" s="85"/>
      <c r="EHD52" s="85"/>
      <c r="EHE52" s="85"/>
      <c r="EHF52" s="85"/>
      <c r="EHG52" s="85"/>
      <c r="EHH52" s="85"/>
      <c r="EHI52" s="85"/>
      <c r="EHJ52" s="85"/>
      <c r="EHK52" s="85"/>
      <c r="EHL52" s="85"/>
      <c r="EHM52" s="85"/>
      <c r="EHN52" s="85"/>
      <c r="EHO52" s="85"/>
      <c r="EHP52" s="85"/>
      <c r="EHQ52" s="85"/>
      <c r="EHR52" s="85"/>
      <c r="EHS52" s="85"/>
      <c r="EHT52" s="85"/>
      <c r="EHU52" s="85"/>
      <c r="EHV52" s="85"/>
      <c r="EHW52" s="85"/>
      <c r="EHX52" s="85"/>
      <c r="EHY52" s="85"/>
      <c r="EHZ52" s="85"/>
      <c r="EIA52" s="85"/>
      <c r="EIB52" s="85"/>
      <c r="EIC52" s="85"/>
      <c r="EID52" s="85"/>
      <c r="EIE52" s="85"/>
      <c r="EIF52" s="85"/>
      <c r="EIG52" s="85"/>
      <c r="EIH52" s="85"/>
      <c r="EII52" s="85"/>
      <c r="EIJ52" s="85"/>
      <c r="EIK52" s="85"/>
      <c r="EIL52" s="85"/>
      <c r="EIM52" s="85"/>
      <c r="EIN52" s="85"/>
      <c r="EIO52" s="85"/>
      <c r="EIP52" s="85"/>
      <c r="EIQ52" s="85"/>
      <c r="EIR52" s="85"/>
      <c r="EIS52" s="85"/>
      <c r="EIT52" s="85"/>
      <c r="EIU52" s="85"/>
      <c r="EIV52" s="85"/>
      <c r="EIW52" s="85"/>
      <c r="EIX52" s="85"/>
      <c r="EIY52" s="85"/>
      <c r="EIZ52" s="85"/>
      <c r="EJA52" s="85"/>
      <c r="EJB52" s="85"/>
      <c r="EJC52" s="85"/>
      <c r="EJD52" s="85"/>
      <c r="EJE52" s="85"/>
      <c r="EJF52" s="85"/>
      <c r="EJG52" s="85"/>
      <c r="EJH52" s="85"/>
      <c r="EJI52" s="85"/>
      <c r="EJJ52" s="85"/>
      <c r="EJK52" s="85"/>
      <c r="EJL52" s="85"/>
      <c r="EJM52" s="85"/>
      <c r="EJN52" s="85"/>
      <c r="EJO52" s="85"/>
      <c r="EJP52" s="85"/>
      <c r="EJQ52" s="85"/>
      <c r="EJR52" s="85"/>
      <c r="EJS52" s="85"/>
      <c r="EJT52" s="85"/>
      <c r="EJU52" s="85"/>
      <c r="EJV52" s="85"/>
      <c r="EJW52" s="85"/>
      <c r="EJX52" s="85"/>
      <c r="EJY52" s="85"/>
      <c r="EJZ52" s="85"/>
      <c r="EKA52" s="85"/>
      <c r="EKB52" s="85"/>
      <c r="EKC52" s="85"/>
      <c r="EKD52" s="85"/>
      <c r="EKE52" s="85"/>
      <c r="EKF52" s="85"/>
      <c r="EKG52" s="85"/>
      <c r="EKH52" s="85"/>
      <c r="EKI52" s="85"/>
      <c r="EKJ52" s="85"/>
      <c r="EKK52" s="85"/>
      <c r="EKL52" s="85"/>
      <c r="EKM52" s="85"/>
      <c r="EKN52" s="85"/>
      <c r="EKO52" s="85"/>
      <c r="EKP52" s="85"/>
      <c r="EKQ52" s="85"/>
      <c r="EKR52" s="85"/>
      <c r="EKS52" s="85"/>
      <c r="EKT52" s="85"/>
      <c r="EKU52" s="85"/>
      <c r="EKV52" s="85"/>
      <c r="EKW52" s="85"/>
      <c r="EKX52" s="85"/>
      <c r="EKY52" s="85"/>
      <c r="EKZ52" s="85"/>
      <c r="ELA52" s="85"/>
      <c r="ELB52" s="85"/>
      <c r="ELC52" s="85"/>
      <c r="ELD52" s="85"/>
      <c r="ELE52" s="85"/>
      <c r="ELF52" s="85"/>
      <c r="ELG52" s="85"/>
      <c r="ELH52" s="85"/>
      <c r="ELI52" s="85"/>
      <c r="ELJ52" s="85"/>
      <c r="ELK52" s="85"/>
      <c r="ELL52" s="85"/>
      <c r="ELM52" s="85"/>
      <c r="ELN52" s="85"/>
      <c r="ELO52" s="85"/>
      <c r="ELP52" s="85"/>
      <c r="ELQ52" s="85"/>
      <c r="ELR52" s="85"/>
      <c r="ELS52" s="85"/>
      <c r="ELT52" s="85"/>
      <c r="ELU52" s="85"/>
      <c r="ELV52" s="85"/>
      <c r="ELW52" s="85"/>
      <c r="ELX52" s="85"/>
      <c r="ELY52" s="85"/>
      <c r="ELZ52" s="85"/>
      <c r="EMA52" s="85"/>
      <c r="EMB52" s="85"/>
      <c r="EMC52" s="85"/>
      <c r="EMD52" s="85"/>
      <c r="EME52" s="85"/>
      <c r="EMF52" s="85"/>
      <c r="EMG52" s="85"/>
      <c r="EMH52" s="85"/>
      <c r="EMI52" s="85"/>
      <c r="EMJ52" s="85"/>
      <c r="EMK52" s="85"/>
      <c r="EML52" s="85"/>
      <c r="EMM52" s="85"/>
      <c r="EMN52" s="85"/>
      <c r="EMO52" s="85"/>
      <c r="EMP52" s="85"/>
      <c r="EMQ52" s="85"/>
      <c r="EMR52" s="85"/>
      <c r="EMS52" s="85"/>
      <c r="EMT52" s="85"/>
      <c r="EMU52" s="85"/>
      <c r="EMV52" s="85"/>
      <c r="EMW52" s="85"/>
      <c r="EMX52" s="85"/>
      <c r="EMY52" s="85"/>
      <c r="EMZ52" s="85"/>
      <c r="ENA52" s="85"/>
      <c r="ENB52" s="85"/>
      <c r="ENC52" s="85"/>
      <c r="END52" s="85"/>
      <c r="ENE52" s="85"/>
      <c r="ENF52" s="85"/>
      <c r="ENG52" s="85"/>
      <c r="ENH52" s="85"/>
      <c r="ENI52" s="85"/>
      <c r="ENJ52" s="85"/>
      <c r="ENK52" s="85"/>
      <c r="ENL52" s="85"/>
      <c r="ENM52" s="85"/>
      <c r="ENN52" s="85"/>
      <c r="ENO52" s="85"/>
      <c r="ENP52" s="85"/>
      <c r="ENQ52" s="85"/>
      <c r="ENR52" s="85"/>
      <c r="ENS52" s="85"/>
      <c r="ENT52" s="85"/>
      <c r="ENU52" s="85"/>
      <c r="ENV52" s="85"/>
      <c r="ENW52" s="85"/>
      <c r="ENX52" s="85"/>
      <c r="ENY52" s="85"/>
      <c r="ENZ52" s="85"/>
      <c r="EOA52" s="85"/>
      <c r="EOB52" s="85"/>
      <c r="EOC52" s="85"/>
      <c r="EOD52" s="85"/>
      <c r="EOE52" s="85"/>
      <c r="EOF52" s="85"/>
      <c r="EOG52" s="85"/>
      <c r="EOH52" s="85"/>
      <c r="EOI52" s="85"/>
      <c r="EOJ52" s="85"/>
      <c r="EOK52" s="85"/>
      <c r="EOL52" s="85"/>
      <c r="EOM52" s="85"/>
      <c r="EON52" s="85"/>
      <c r="EOO52" s="85"/>
      <c r="EOP52" s="85"/>
      <c r="EOQ52" s="85"/>
      <c r="EOR52" s="85"/>
      <c r="EOS52" s="85"/>
      <c r="EOT52" s="85"/>
      <c r="EOU52" s="85"/>
      <c r="EOV52" s="85"/>
      <c r="EOW52" s="85"/>
      <c r="EOX52" s="85"/>
      <c r="EOY52" s="85"/>
      <c r="EOZ52" s="85"/>
      <c r="EPA52" s="85"/>
      <c r="EPB52" s="85"/>
      <c r="EPC52" s="85"/>
      <c r="EPD52" s="85"/>
      <c r="EPE52" s="85"/>
      <c r="EPF52" s="85"/>
      <c r="EPG52" s="85"/>
      <c r="EPH52" s="85"/>
      <c r="EPI52" s="85"/>
      <c r="EPJ52" s="85"/>
      <c r="EPK52" s="85"/>
      <c r="EPL52" s="85"/>
      <c r="EPM52" s="85"/>
      <c r="EPN52" s="85"/>
      <c r="EPO52" s="85"/>
      <c r="EPP52" s="85"/>
      <c r="EPQ52" s="85"/>
      <c r="EPR52" s="85"/>
      <c r="EPS52" s="85"/>
      <c r="EPT52" s="85"/>
      <c r="EPU52" s="85"/>
      <c r="EPV52" s="85"/>
      <c r="EPW52" s="85"/>
      <c r="EPX52" s="85"/>
      <c r="EPY52" s="85"/>
      <c r="EPZ52" s="85"/>
      <c r="EQA52" s="85"/>
      <c r="EQB52" s="85"/>
      <c r="EQC52" s="85"/>
      <c r="EQD52" s="85"/>
      <c r="EQE52" s="85"/>
      <c r="EQF52" s="85"/>
      <c r="EQG52" s="85"/>
      <c r="EQH52" s="85"/>
      <c r="EQI52" s="85"/>
      <c r="EQJ52" s="85"/>
      <c r="EQK52" s="85"/>
      <c r="EQL52" s="85"/>
      <c r="EQM52" s="85"/>
      <c r="EQN52" s="85"/>
      <c r="EQO52" s="85"/>
      <c r="EQP52" s="85"/>
      <c r="EQQ52" s="85"/>
      <c r="EQR52" s="85"/>
      <c r="EQS52" s="85"/>
      <c r="EQT52" s="85"/>
      <c r="EQU52" s="85"/>
      <c r="EQV52" s="85"/>
      <c r="EQW52" s="85"/>
      <c r="EQX52" s="85"/>
      <c r="EQY52" s="85"/>
      <c r="EQZ52" s="85"/>
      <c r="ERA52" s="85"/>
      <c r="ERB52" s="85"/>
      <c r="ERC52" s="85"/>
      <c r="ERD52" s="85"/>
      <c r="ERE52" s="85"/>
      <c r="ERF52" s="85"/>
      <c r="ERG52" s="85"/>
      <c r="ERH52" s="85"/>
      <c r="ERI52" s="85"/>
      <c r="ERJ52" s="85"/>
      <c r="ERK52" s="85"/>
      <c r="ERL52" s="85"/>
      <c r="ERM52" s="85"/>
      <c r="ERN52" s="85"/>
      <c r="ERO52" s="85"/>
      <c r="ERP52" s="85"/>
      <c r="ERQ52" s="85"/>
      <c r="ERR52" s="85"/>
      <c r="ERS52" s="85"/>
      <c r="ERT52" s="85"/>
      <c r="ERU52" s="85"/>
      <c r="ERV52" s="85"/>
      <c r="ERW52" s="85"/>
      <c r="ERX52" s="85"/>
      <c r="ERY52" s="85"/>
      <c r="ERZ52" s="85"/>
      <c r="ESA52" s="85"/>
      <c r="ESB52" s="85"/>
      <c r="ESC52" s="85"/>
      <c r="ESD52" s="85"/>
      <c r="ESE52" s="85"/>
      <c r="ESF52" s="85"/>
      <c r="ESG52" s="85"/>
      <c r="ESH52" s="85"/>
      <c r="ESI52" s="85"/>
      <c r="ESJ52" s="85"/>
      <c r="ESK52" s="85"/>
      <c r="ESL52" s="85"/>
      <c r="ESM52" s="85"/>
      <c r="ESN52" s="85"/>
      <c r="ESO52" s="85"/>
      <c r="ESP52" s="85"/>
      <c r="ESQ52" s="85"/>
      <c r="ESR52" s="85"/>
      <c r="ESS52" s="85"/>
      <c r="EST52" s="85"/>
      <c r="ESU52" s="85"/>
      <c r="ESV52" s="85"/>
      <c r="ESW52" s="85"/>
      <c r="ESX52" s="85"/>
      <c r="ESY52" s="85"/>
      <c r="ESZ52" s="85"/>
      <c r="ETA52" s="85"/>
      <c r="ETB52" s="85"/>
      <c r="ETC52" s="85"/>
      <c r="ETD52" s="85"/>
      <c r="ETE52" s="85"/>
      <c r="ETF52" s="85"/>
      <c r="ETG52" s="85"/>
      <c r="ETH52" s="85"/>
      <c r="ETI52" s="85"/>
      <c r="ETJ52" s="85"/>
      <c r="ETK52" s="85"/>
      <c r="ETL52" s="85"/>
      <c r="ETM52" s="85"/>
      <c r="ETN52" s="85"/>
      <c r="ETO52" s="85"/>
      <c r="ETP52" s="85"/>
      <c r="ETQ52" s="85"/>
      <c r="ETR52" s="85"/>
      <c r="ETS52" s="85"/>
      <c r="ETT52" s="85"/>
      <c r="ETU52" s="85"/>
      <c r="ETV52" s="85"/>
      <c r="ETW52" s="85"/>
      <c r="ETX52" s="85"/>
      <c r="ETY52" s="85"/>
      <c r="ETZ52" s="85"/>
      <c r="EUA52" s="85"/>
      <c r="EUB52" s="85"/>
      <c r="EUC52" s="85"/>
      <c r="EUD52" s="85"/>
      <c r="EUE52" s="85"/>
      <c r="EUF52" s="85"/>
      <c r="EUG52" s="85"/>
      <c r="EUH52" s="85"/>
      <c r="EUI52" s="85"/>
      <c r="EUJ52" s="85"/>
      <c r="EUK52" s="85"/>
      <c r="EUL52" s="85"/>
      <c r="EUM52" s="85"/>
      <c r="EUN52" s="85"/>
      <c r="EUO52" s="85"/>
      <c r="EUP52" s="85"/>
      <c r="EUQ52" s="85"/>
      <c r="EUR52" s="85"/>
      <c r="EUS52" s="85"/>
      <c r="EUT52" s="85"/>
      <c r="EUU52" s="85"/>
      <c r="EUV52" s="85"/>
      <c r="EUW52" s="85"/>
      <c r="EUX52" s="85"/>
      <c r="EUY52" s="85"/>
      <c r="EUZ52" s="85"/>
      <c r="EVA52" s="85"/>
      <c r="EVB52" s="85"/>
      <c r="EVC52" s="85"/>
      <c r="EVD52" s="85"/>
      <c r="EVE52" s="85"/>
      <c r="EVF52" s="85"/>
      <c r="EVG52" s="85"/>
      <c r="EVH52" s="85"/>
      <c r="EVI52" s="85"/>
      <c r="EVJ52" s="85"/>
      <c r="EVK52" s="85"/>
      <c r="EVL52" s="85"/>
      <c r="EVM52" s="85"/>
      <c r="EVN52" s="85"/>
      <c r="EVO52" s="85"/>
      <c r="EVP52" s="85"/>
      <c r="EVQ52" s="85"/>
      <c r="EVR52" s="85"/>
      <c r="EVS52" s="85"/>
      <c r="EVT52" s="85"/>
      <c r="EVU52" s="85"/>
      <c r="EVV52" s="85"/>
      <c r="EVW52" s="85"/>
      <c r="EVX52" s="85"/>
      <c r="EVY52" s="85"/>
      <c r="EVZ52" s="85"/>
      <c r="EWA52" s="85"/>
      <c r="EWB52" s="85"/>
      <c r="EWC52" s="85"/>
      <c r="EWD52" s="85"/>
      <c r="EWE52" s="85"/>
      <c r="EWF52" s="85"/>
      <c r="EWG52" s="85"/>
      <c r="EWH52" s="85"/>
      <c r="EWI52" s="85"/>
      <c r="EWJ52" s="85"/>
      <c r="EWK52" s="85"/>
      <c r="EWL52" s="85"/>
      <c r="EWM52" s="85"/>
      <c r="EWN52" s="85"/>
      <c r="EWO52" s="85"/>
      <c r="EWP52" s="85"/>
      <c r="EWQ52" s="85"/>
      <c r="EWR52" s="85"/>
      <c r="EWS52" s="85"/>
      <c r="EWT52" s="85"/>
      <c r="EWU52" s="85"/>
      <c r="EWV52" s="85"/>
      <c r="EWW52" s="85"/>
      <c r="EWX52" s="85"/>
      <c r="EWY52" s="85"/>
      <c r="EWZ52" s="85"/>
      <c r="EXA52" s="85"/>
      <c r="EXB52" s="85"/>
      <c r="EXC52" s="85"/>
      <c r="EXD52" s="85"/>
      <c r="EXE52" s="85"/>
      <c r="EXF52" s="85"/>
      <c r="EXG52" s="85"/>
      <c r="EXH52" s="85"/>
      <c r="EXI52" s="85"/>
      <c r="EXJ52" s="85"/>
      <c r="EXK52" s="85"/>
      <c r="EXL52" s="85"/>
      <c r="EXM52" s="85"/>
      <c r="EXN52" s="85"/>
      <c r="EXO52" s="85"/>
      <c r="EXP52" s="85"/>
      <c r="EXQ52" s="85"/>
      <c r="EXR52" s="85"/>
      <c r="EXS52" s="85"/>
      <c r="EXT52" s="85"/>
      <c r="EXU52" s="85"/>
      <c r="EXV52" s="85"/>
      <c r="EXW52" s="85"/>
      <c r="EXX52" s="85"/>
      <c r="EXY52" s="85"/>
      <c r="EXZ52" s="85"/>
      <c r="EYA52" s="85"/>
      <c r="EYB52" s="85"/>
      <c r="EYC52" s="85"/>
      <c r="EYD52" s="85"/>
      <c r="EYE52" s="85"/>
      <c r="EYF52" s="85"/>
      <c r="EYG52" s="85"/>
      <c r="EYH52" s="85"/>
      <c r="EYI52" s="85"/>
      <c r="EYJ52" s="85"/>
      <c r="EYK52" s="85"/>
      <c r="EYL52" s="85"/>
      <c r="EYM52" s="85"/>
      <c r="EYN52" s="85"/>
      <c r="EYO52" s="85"/>
      <c r="EYP52" s="85"/>
      <c r="EYQ52" s="85"/>
      <c r="EYR52" s="85"/>
      <c r="EYS52" s="85"/>
      <c r="EYT52" s="85"/>
      <c r="EYU52" s="85"/>
      <c r="EYV52" s="85"/>
      <c r="EYW52" s="85"/>
      <c r="EYX52" s="85"/>
      <c r="EYY52" s="85"/>
      <c r="EYZ52" s="85"/>
      <c r="EZA52" s="85"/>
      <c r="EZB52" s="85"/>
      <c r="EZC52" s="85"/>
      <c r="EZD52" s="85"/>
      <c r="EZE52" s="85"/>
      <c r="EZF52" s="85"/>
      <c r="EZG52" s="85"/>
      <c r="EZH52" s="85"/>
      <c r="EZI52" s="85"/>
      <c r="EZJ52" s="85"/>
      <c r="EZK52" s="85"/>
      <c r="EZL52" s="85"/>
      <c r="EZM52" s="85"/>
      <c r="EZN52" s="85"/>
      <c r="EZO52" s="85"/>
      <c r="EZP52" s="85"/>
      <c r="EZQ52" s="85"/>
      <c r="EZR52" s="85"/>
      <c r="EZS52" s="85"/>
      <c r="EZT52" s="85"/>
      <c r="EZU52" s="85"/>
      <c r="EZV52" s="85"/>
      <c r="EZW52" s="85"/>
      <c r="EZX52" s="85"/>
      <c r="EZY52" s="85"/>
      <c r="EZZ52" s="85"/>
      <c r="FAA52" s="85"/>
      <c r="FAB52" s="85"/>
      <c r="FAC52" s="85"/>
      <c r="FAD52" s="85"/>
      <c r="FAE52" s="85"/>
      <c r="FAF52" s="85"/>
      <c r="FAG52" s="85"/>
      <c r="FAH52" s="85"/>
      <c r="FAI52" s="85"/>
      <c r="FAJ52" s="85"/>
      <c r="FAK52" s="85"/>
      <c r="FAL52" s="85"/>
      <c r="FAM52" s="85"/>
      <c r="FAN52" s="85"/>
      <c r="FAO52" s="85"/>
      <c r="FAP52" s="85"/>
      <c r="FAQ52" s="85"/>
      <c r="FAR52" s="85"/>
      <c r="FAS52" s="85"/>
      <c r="FAT52" s="85"/>
      <c r="FAU52" s="85"/>
      <c r="FAV52" s="85"/>
      <c r="FAW52" s="85"/>
      <c r="FAX52" s="85"/>
      <c r="FAY52" s="85"/>
      <c r="FAZ52" s="85"/>
      <c r="FBA52" s="85"/>
      <c r="FBB52" s="85"/>
      <c r="FBC52" s="85"/>
      <c r="FBD52" s="85"/>
      <c r="FBE52" s="85"/>
      <c r="FBF52" s="85"/>
      <c r="FBG52" s="85"/>
      <c r="FBH52" s="85"/>
      <c r="FBI52" s="85"/>
      <c r="FBJ52" s="85"/>
      <c r="FBK52" s="85"/>
      <c r="FBL52" s="85"/>
      <c r="FBM52" s="85"/>
      <c r="FBN52" s="85"/>
      <c r="FBO52" s="85"/>
      <c r="FBP52" s="85"/>
      <c r="FBQ52" s="85"/>
      <c r="FBR52" s="85"/>
      <c r="FBS52" s="85"/>
      <c r="FBT52" s="85"/>
      <c r="FBU52" s="85"/>
      <c r="FBV52" s="85"/>
      <c r="FBW52" s="85"/>
      <c r="FBX52" s="85"/>
      <c r="FBY52" s="85"/>
      <c r="FBZ52" s="85"/>
      <c r="FCA52" s="85"/>
      <c r="FCB52" s="85"/>
      <c r="FCC52" s="85"/>
      <c r="FCD52" s="85"/>
      <c r="FCE52" s="85"/>
      <c r="FCF52" s="85"/>
      <c r="FCG52" s="85"/>
      <c r="FCH52" s="85"/>
      <c r="FCI52" s="85"/>
      <c r="FCJ52" s="85"/>
      <c r="FCK52" s="85"/>
      <c r="FCL52" s="85"/>
      <c r="FCM52" s="85"/>
      <c r="FCN52" s="85"/>
      <c r="FCO52" s="85"/>
      <c r="FCP52" s="85"/>
      <c r="FCQ52" s="85"/>
      <c r="FCR52" s="85"/>
      <c r="FCS52" s="85"/>
      <c r="FCT52" s="85"/>
      <c r="FCU52" s="85"/>
      <c r="FCV52" s="85"/>
      <c r="FCW52" s="85"/>
      <c r="FCX52" s="85"/>
      <c r="FCY52" s="85"/>
      <c r="FCZ52" s="85"/>
      <c r="FDA52" s="85"/>
      <c r="FDB52" s="85"/>
      <c r="FDC52" s="85"/>
      <c r="FDD52" s="85"/>
      <c r="FDE52" s="85"/>
      <c r="FDF52" s="85"/>
      <c r="FDG52" s="85"/>
      <c r="FDH52" s="85"/>
      <c r="FDI52" s="85"/>
      <c r="FDJ52" s="85"/>
      <c r="FDK52" s="85"/>
      <c r="FDL52" s="85"/>
      <c r="FDM52" s="85"/>
      <c r="FDN52" s="85"/>
      <c r="FDO52" s="85"/>
      <c r="FDP52" s="85"/>
      <c r="FDQ52" s="85"/>
      <c r="FDR52" s="85"/>
      <c r="FDS52" s="85"/>
      <c r="FDT52" s="85"/>
      <c r="FDU52" s="85"/>
      <c r="FDV52" s="85"/>
      <c r="FDW52" s="85"/>
      <c r="FDX52" s="85"/>
      <c r="FDY52" s="85"/>
      <c r="FDZ52" s="85"/>
      <c r="FEA52" s="85"/>
      <c r="FEB52" s="85"/>
      <c r="FEC52" s="85"/>
      <c r="FED52" s="85"/>
      <c r="FEE52" s="85"/>
      <c r="FEF52" s="85"/>
      <c r="FEG52" s="85"/>
      <c r="FEH52" s="85"/>
      <c r="FEI52" s="85"/>
      <c r="FEJ52" s="85"/>
      <c r="FEK52" s="85"/>
      <c r="FEL52" s="85"/>
      <c r="FEM52" s="85"/>
      <c r="FEN52" s="85"/>
      <c r="FEO52" s="85"/>
      <c r="FEP52" s="85"/>
      <c r="FEQ52" s="85"/>
      <c r="FER52" s="85"/>
      <c r="FES52" s="85"/>
      <c r="FET52" s="85"/>
      <c r="FEU52" s="85"/>
      <c r="FEV52" s="85"/>
      <c r="FEW52" s="85"/>
      <c r="FEX52" s="85"/>
      <c r="FEY52" s="85"/>
      <c r="FEZ52" s="85"/>
      <c r="FFA52" s="85"/>
      <c r="FFB52" s="85"/>
      <c r="FFC52" s="85"/>
      <c r="FFD52" s="85"/>
      <c r="FFE52" s="85"/>
      <c r="FFF52" s="85"/>
      <c r="FFG52" s="85"/>
      <c r="FFH52" s="85"/>
      <c r="FFI52" s="85"/>
      <c r="FFJ52" s="85"/>
      <c r="FFK52" s="85"/>
      <c r="FFL52" s="85"/>
      <c r="FFM52" s="85"/>
      <c r="FFN52" s="85"/>
      <c r="FFO52" s="85"/>
      <c r="FFP52" s="85"/>
      <c r="FFQ52" s="85"/>
      <c r="FFR52" s="85"/>
      <c r="FFS52" s="85"/>
      <c r="FFT52" s="85"/>
      <c r="FFU52" s="85"/>
      <c r="FFV52" s="85"/>
      <c r="FFW52" s="85"/>
      <c r="FFX52" s="85"/>
      <c r="FFY52" s="85"/>
      <c r="FFZ52" s="85"/>
      <c r="FGA52" s="85"/>
      <c r="FGB52" s="85"/>
      <c r="FGC52" s="85"/>
      <c r="FGD52" s="85"/>
      <c r="FGE52" s="85"/>
      <c r="FGF52" s="85"/>
      <c r="FGG52" s="85"/>
      <c r="FGH52" s="85"/>
      <c r="FGI52" s="85"/>
      <c r="FGJ52" s="85"/>
      <c r="FGK52" s="85"/>
      <c r="FGL52" s="85"/>
      <c r="FGM52" s="85"/>
      <c r="FGN52" s="85"/>
      <c r="FGO52" s="85"/>
      <c r="FGP52" s="85"/>
      <c r="FGQ52" s="85"/>
      <c r="FGR52" s="85"/>
      <c r="FGS52" s="85"/>
      <c r="FGT52" s="85"/>
      <c r="FGU52" s="85"/>
      <c r="FGV52" s="85"/>
      <c r="FGW52" s="85"/>
      <c r="FGX52" s="85"/>
      <c r="FGY52" s="85"/>
      <c r="FGZ52" s="85"/>
      <c r="FHA52" s="85"/>
      <c r="FHB52" s="85"/>
      <c r="FHC52" s="85"/>
      <c r="FHD52" s="85"/>
      <c r="FHE52" s="85"/>
      <c r="FHF52" s="85"/>
      <c r="FHG52" s="85"/>
      <c r="FHH52" s="85"/>
      <c r="FHI52" s="85"/>
      <c r="FHJ52" s="85"/>
      <c r="FHK52" s="85"/>
      <c r="FHL52" s="85"/>
      <c r="FHM52" s="85"/>
      <c r="FHN52" s="85"/>
      <c r="FHO52" s="85"/>
      <c r="FHP52" s="85"/>
      <c r="FHQ52" s="85"/>
      <c r="FHR52" s="85"/>
      <c r="FHS52" s="85"/>
      <c r="FHT52" s="85"/>
      <c r="FHU52" s="85"/>
      <c r="FHV52" s="85"/>
      <c r="FHW52" s="85"/>
      <c r="FHX52" s="85"/>
      <c r="FHY52" s="85"/>
      <c r="FHZ52" s="85"/>
      <c r="FIA52" s="85"/>
      <c r="FIB52" s="85"/>
      <c r="FIC52" s="85"/>
      <c r="FID52" s="85"/>
      <c r="FIE52" s="85"/>
      <c r="FIF52" s="85"/>
      <c r="FIG52" s="85"/>
      <c r="FIH52" s="85"/>
      <c r="FII52" s="85"/>
      <c r="FIJ52" s="85"/>
      <c r="FIK52" s="85"/>
      <c r="FIL52" s="85"/>
      <c r="FIM52" s="85"/>
      <c r="FIN52" s="85"/>
      <c r="FIO52" s="85"/>
      <c r="FIP52" s="85"/>
      <c r="FIQ52" s="85"/>
      <c r="FIR52" s="85"/>
      <c r="FIS52" s="85"/>
      <c r="FIT52" s="85"/>
      <c r="FIU52" s="85"/>
      <c r="FIV52" s="85"/>
      <c r="FIW52" s="85"/>
      <c r="FIX52" s="85"/>
      <c r="FIY52" s="85"/>
      <c r="FIZ52" s="85"/>
      <c r="FJA52" s="85"/>
      <c r="FJB52" s="85"/>
      <c r="FJC52" s="85"/>
      <c r="FJD52" s="85"/>
      <c r="FJE52" s="85"/>
      <c r="FJF52" s="85"/>
      <c r="FJG52" s="85"/>
      <c r="FJH52" s="85"/>
      <c r="FJI52" s="85"/>
      <c r="FJJ52" s="85"/>
      <c r="FJK52" s="85"/>
      <c r="FJL52" s="85"/>
      <c r="FJM52" s="85"/>
      <c r="FJN52" s="85"/>
      <c r="FJO52" s="85"/>
      <c r="FJP52" s="85"/>
      <c r="FJQ52" s="85"/>
      <c r="FJR52" s="85"/>
      <c r="FJS52" s="85"/>
      <c r="FJT52" s="85"/>
      <c r="FJU52" s="85"/>
      <c r="FJV52" s="85"/>
      <c r="FJW52" s="85"/>
      <c r="FJX52" s="85"/>
      <c r="FJY52" s="85"/>
      <c r="FJZ52" s="85"/>
      <c r="FKA52" s="85"/>
      <c r="FKB52" s="85"/>
      <c r="FKC52" s="85"/>
      <c r="FKD52" s="85"/>
      <c r="FKE52" s="85"/>
      <c r="FKF52" s="85"/>
      <c r="FKG52" s="85"/>
      <c r="FKH52" s="85"/>
      <c r="FKI52" s="85"/>
      <c r="FKJ52" s="85"/>
      <c r="FKK52" s="85"/>
      <c r="FKL52" s="85"/>
      <c r="FKM52" s="85"/>
      <c r="FKN52" s="85"/>
      <c r="FKO52" s="85"/>
      <c r="FKP52" s="85"/>
      <c r="FKQ52" s="85"/>
      <c r="FKR52" s="85"/>
      <c r="FKS52" s="85"/>
      <c r="FKT52" s="85"/>
      <c r="FKU52" s="85"/>
      <c r="FKV52" s="85"/>
      <c r="FKW52" s="85"/>
      <c r="FKX52" s="85"/>
      <c r="FKY52" s="85"/>
      <c r="FKZ52" s="85"/>
      <c r="FLA52" s="85"/>
      <c r="FLB52" s="85"/>
      <c r="FLC52" s="85"/>
      <c r="FLD52" s="85"/>
      <c r="FLE52" s="85"/>
      <c r="FLF52" s="85"/>
      <c r="FLG52" s="85"/>
      <c r="FLH52" s="85"/>
      <c r="FLI52" s="85"/>
      <c r="FLJ52" s="85"/>
      <c r="FLK52" s="85"/>
      <c r="FLL52" s="85"/>
      <c r="FLM52" s="85"/>
      <c r="FLN52" s="85"/>
      <c r="FLO52" s="85"/>
      <c r="FLP52" s="85"/>
      <c r="FLQ52" s="85"/>
      <c r="FLR52" s="85"/>
      <c r="FLS52" s="85"/>
      <c r="FLT52" s="85"/>
      <c r="FLU52" s="85"/>
      <c r="FLV52" s="85"/>
      <c r="FLW52" s="85"/>
      <c r="FLX52" s="85"/>
      <c r="FLY52" s="85"/>
      <c r="FLZ52" s="85"/>
      <c r="FMA52" s="85"/>
      <c r="FMB52" s="85"/>
      <c r="FMC52" s="85"/>
      <c r="FMD52" s="85"/>
      <c r="FME52" s="85"/>
      <c r="FMF52" s="85"/>
      <c r="FMG52" s="85"/>
      <c r="FMH52" s="85"/>
      <c r="FMI52" s="85"/>
      <c r="FMJ52" s="85"/>
      <c r="FMK52" s="85"/>
      <c r="FML52" s="85"/>
      <c r="FMM52" s="85"/>
      <c r="FMN52" s="85"/>
      <c r="FMO52" s="85"/>
      <c r="FMP52" s="85"/>
      <c r="FMQ52" s="85"/>
      <c r="FMR52" s="85"/>
      <c r="FMS52" s="85"/>
      <c r="FMT52" s="85"/>
      <c r="FMU52" s="85"/>
      <c r="FMV52" s="85"/>
      <c r="FMW52" s="85"/>
      <c r="FMX52" s="85"/>
      <c r="FMY52" s="85"/>
      <c r="FMZ52" s="85"/>
      <c r="FNA52" s="85"/>
      <c r="FNB52" s="85"/>
      <c r="FNC52" s="85"/>
      <c r="FND52" s="85"/>
      <c r="FNE52" s="85"/>
      <c r="FNF52" s="85"/>
      <c r="FNG52" s="85"/>
      <c r="FNH52" s="85"/>
      <c r="FNI52" s="85"/>
      <c r="FNJ52" s="85"/>
      <c r="FNK52" s="85"/>
      <c r="FNL52" s="85"/>
      <c r="FNM52" s="85"/>
      <c r="FNN52" s="85"/>
      <c r="FNO52" s="85"/>
      <c r="FNP52" s="85"/>
      <c r="FNQ52" s="85"/>
      <c r="FNR52" s="85"/>
      <c r="FNS52" s="85"/>
      <c r="FNT52" s="85"/>
      <c r="FNU52" s="85"/>
      <c r="FNV52" s="85"/>
      <c r="FNW52" s="85"/>
      <c r="FNX52" s="85"/>
      <c r="FNY52" s="85"/>
      <c r="FNZ52" s="85"/>
      <c r="FOA52" s="85"/>
      <c r="FOB52" s="85"/>
      <c r="FOC52" s="85"/>
      <c r="FOD52" s="85"/>
      <c r="FOE52" s="85"/>
      <c r="FOF52" s="85"/>
      <c r="FOG52" s="85"/>
      <c r="FOH52" s="85"/>
      <c r="FOI52" s="85"/>
      <c r="FOJ52" s="85"/>
      <c r="FOK52" s="85"/>
      <c r="FOL52" s="85"/>
      <c r="FOM52" s="85"/>
      <c r="FON52" s="85"/>
      <c r="FOO52" s="85"/>
      <c r="FOP52" s="85"/>
      <c r="FOQ52" s="85"/>
      <c r="FOR52" s="85"/>
      <c r="FOS52" s="85"/>
      <c r="FOT52" s="85"/>
      <c r="FOU52" s="85"/>
      <c r="FOV52" s="85"/>
      <c r="FOW52" s="85"/>
      <c r="FOX52" s="85"/>
      <c r="FOY52" s="85"/>
      <c r="FOZ52" s="85"/>
      <c r="FPA52" s="85"/>
      <c r="FPB52" s="85"/>
      <c r="FPC52" s="85"/>
      <c r="FPD52" s="85"/>
      <c r="FPE52" s="85"/>
      <c r="FPF52" s="85"/>
      <c r="FPG52" s="85"/>
      <c r="FPH52" s="85"/>
      <c r="FPI52" s="85"/>
      <c r="FPJ52" s="85"/>
      <c r="FPK52" s="85"/>
      <c r="FPL52" s="85"/>
      <c r="FPM52" s="85"/>
      <c r="FPN52" s="85"/>
      <c r="FPO52" s="85"/>
      <c r="FPP52" s="85"/>
      <c r="FPQ52" s="85"/>
      <c r="FPR52" s="85"/>
      <c r="FPS52" s="85"/>
      <c r="FPT52" s="85"/>
      <c r="FPU52" s="85"/>
      <c r="FPV52" s="85"/>
      <c r="FPW52" s="85"/>
      <c r="FPX52" s="85"/>
      <c r="FPY52" s="85"/>
      <c r="FPZ52" s="85"/>
      <c r="FQA52" s="85"/>
      <c r="FQB52" s="85"/>
      <c r="FQC52" s="85"/>
      <c r="FQD52" s="85"/>
      <c r="FQE52" s="85"/>
      <c r="FQF52" s="85"/>
      <c r="FQG52" s="85"/>
      <c r="FQH52" s="85"/>
      <c r="FQI52" s="85"/>
      <c r="FQJ52" s="85"/>
      <c r="FQK52" s="85"/>
      <c r="FQL52" s="85"/>
      <c r="FQM52" s="85"/>
      <c r="FQN52" s="85"/>
      <c r="FQO52" s="85"/>
      <c r="FQP52" s="85"/>
      <c r="FQQ52" s="85"/>
      <c r="FQR52" s="85"/>
      <c r="FQS52" s="85"/>
      <c r="FQT52" s="85"/>
      <c r="FQU52" s="85"/>
      <c r="FQV52" s="85"/>
      <c r="FQW52" s="85"/>
      <c r="FQX52" s="85"/>
      <c r="FQY52" s="85"/>
      <c r="FQZ52" s="85"/>
      <c r="FRA52" s="85"/>
      <c r="FRB52" s="85"/>
      <c r="FRC52" s="85"/>
      <c r="FRD52" s="85"/>
      <c r="FRE52" s="85"/>
      <c r="FRF52" s="85"/>
      <c r="FRG52" s="85"/>
      <c r="FRH52" s="85"/>
      <c r="FRI52" s="85"/>
      <c r="FRJ52" s="85"/>
      <c r="FRK52" s="85"/>
      <c r="FRL52" s="85"/>
      <c r="FRM52" s="85"/>
      <c r="FRN52" s="85"/>
      <c r="FRO52" s="85"/>
      <c r="FRP52" s="85"/>
      <c r="FRQ52" s="85"/>
      <c r="FRR52" s="85"/>
      <c r="FRS52" s="85"/>
      <c r="FRT52" s="85"/>
      <c r="FRU52" s="85"/>
      <c r="FRV52" s="85"/>
      <c r="FRW52" s="85"/>
      <c r="FRX52" s="85"/>
      <c r="FRY52" s="85"/>
      <c r="FRZ52" s="85"/>
      <c r="FSA52" s="85"/>
      <c r="FSB52" s="85"/>
      <c r="FSC52" s="85"/>
      <c r="FSD52" s="85"/>
      <c r="FSE52" s="85"/>
      <c r="FSF52" s="85"/>
      <c r="FSG52" s="85"/>
      <c r="FSH52" s="85"/>
      <c r="FSI52" s="85"/>
      <c r="FSJ52" s="85"/>
      <c r="FSK52" s="85"/>
      <c r="FSL52" s="85"/>
      <c r="FSM52" s="85"/>
      <c r="FSN52" s="85"/>
      <c r="FSO52" s="85"/>
      <c r="FSP52" s="85"/>
      <c r="FSQ52" s="85"/>
      <c r="FSR52" s="85"/>
      <c r="FSS52" s="85"/>
      <c r="FST52" s="85"/>
      <c r="FSU52" s="85"/>
      <c r="FSV52" s="85"/>
      <c r="FSW52" s="85"/>
      <c r="FSX52" s="85"/>
      <c r="FSY52" s="85"/>
      <c r="FSZ52" s="85"/>
      <c r="FTA52" s="85"/>
      <c r="FTB52" s="85"/>
      <c r="FTC52" s="85"/>
      <c r="FTD52" s="85"/>
      <c r="FTE52" s="85"/>
      <c r="FTF52" s="85"/>
      <c r="FTG52" s="85"/>
      <c r="FTH52" s="85"/>
      <c r="FTI52" s="85"/>
      <c r="FTJ52" s="85"/>
      <c r="FTK52" s="85"/>
      <c r="FTL52" s="85"/>
      <c r="FTM52" s="85"/>
      <c r="FTN52" s="85"/>
      <c r="FTO52" s="85"/>
      <c r="FTP52" s="85"/>
      <c r="FTQ52" s="85"/>
      <c r="FTR52" s="85"/>
      <c r="FTS52" s="85"/>
      <c r="FTT52" s="85"/>
      <c r="FTU52" s="85"/>
      <c r="FTV52" s="85"/>
      <c r="FTW52" s="85"/>
      <c r="FTX52" s="85"/>
      <c r="FTY52" s="85"/>
      <c r="FTZ52" s="85"/>
      <c r="FUA52" s="85"/>
      <c r="FUB52" s="85"/>
      <c r="FUC52" s="85"/>
      <c r="FUD52" s="85"/>
      <c r="FUE52" s="85"/>
      <c r="FUF52" s="85"/>
      <c r="FUG52" s="85"/>
      <c r="FUH52" s="85"/>
      <c r="FUI52" s="85"/>
      <c r="FUJ52" s="85"/>
      <c r="FUK52" s="85"/>
      <c r="FUL52" s="85"/>
      <c r="FUM52" s="85"/>
      <c r="FUN52" s="85"/>
      <c r="FUO52" s="85"/>
      <c r="FUP52" s="85"/>
      <c r="FUQ52" s="85"/>
      <c r="FUR52" s="85"/>
      <c r="FUS52" s="85"/>
      <c r="FUT52" s="85"/>
      <c r="FUU52" s="85"/>
      <c r="FUV52" s="85"/>
      <c r="FUW52" s="85"/>
      <c r="FUX52" s="85"/>
      <c r="FUY52" s="85"/>
      <c r="FUZ52" s="85"/>
      <c r="FVA52" s="85"/>
      <c r="FVB52" s="85"/>
      <c r="FVC52" s="85"/>
      <c r="FVD52" s="85"/>
      <c r="FVE52" s="85"/>
      <c r="FVF52" s="85"/>
      <c r="FVG52" s="85"/>
      <c r="FVH52" s="85"/>
      <c r="FVI52" s="85"/>
      <c r="FVJ52" s="85"/>
      <c r="FVK52" s="85"/>
      <c r="FVL52" s="85"/>
      <c r="FVM52" s="85"/>
      <c r="FVN52" s="85"/>
      <c r="FVO52" s="85"/>
      <c r="FVP52" s="85"/>
      <c r="FVQ52" s="85"/>
      <c r="FVR52" s="85"/>
      <c r="FVS52" s="85"/>
      <c r="FVT52" s="85"/>
      <c r="FVU52" s="85"/>
      <c r="FVV52" s="85"/>
      <c r="FVW52" s="85"/>
      <c r="FVX52" s="85"/>
      <c r="FVY52" s="85"/>
      <c r="FVZ52" s="85"/>
      <c r="FWA52" s="85"/>
      <c r="FWB52" s="85"/>
      <c r="FWC52" s="85"/>
      <c r="FWD52" s="85"/>
      <c r="FWE52" s="85"/>
      <c r="FWF52" s="85"/>
      <c r="FWG52" s="85"/>
      <c r="FWH52" s="85"/>
      <c r="FWI52" s="85"/>
      <c r="FWJ52" s="85"/>
      <c r="FWK52" s="85"/>
      <c r="FWL52" s="85"/>
      <c r="FWM52" s="85"/>
      <c r="FWN52" s="85"/>
      <c r="FWO52" s="85"/>
      <c r="FWP52" s="85"/>
      <c r="FWQ52" s="85"/>
      <c r="FWR52" s="85"/>
      <c r="FWS52" s="85"/>
      <c r="FWT52" s="85"/>
      <c r="FWU52" s="85"/>
      <c r="FWV52" s="85"/>
      <c r="FWW52" s="85"/>
      <c r="FWX52" s="85"/>
      <c r="FWY52" s="85"/>
      <c r="FWZ52" s="85"/>
      <c r="FXA52" s="85"/>
      <c r="FXB52" s="85"/>
      <c r="FXC52" s="85"/>
      <c r="FXD52" s="85"/>
      <c r="FXE52" s="85"/>
      <c r="FXF52" s="85"/>
      <c r="FXG52" s="85"/>
      <c r="FXH52" s="85"/>
      <c r="FXI52" s="85"/>
      <c r="FXJ52" s="85"/>
      <c r="FXK52" s="85"/>
      <c r="FXL52" s="85"/>
      <c r="FXM52" s="85"/>
      <c r="FXN52" s="85"/>
      <c r="FXO52" s="85"/>
      <c r="FXP52" s="85"/>
      <c r="FXQ52" s="85"/>
      <c r="FXR52" s="85"/>
      <c r="FXS52" s="85"/>
      <c r="FXT52" s="85"/>
      <c r="FXU52" s="85"/>
      <c r="FXV52" s="85"/>
      <c r="FXW52" s="85"/>
      <c r="FXX52" s="85"/>
      <c r="FXY52" s="85"/>
      <c r="FXZ52" s="85"/>
      <c r="FYA52" s="85"/>
      <c r="FYB52" s="85"/>
      <c r="FYC52" s="85"/>
      <c r="FYD52" s="85"/>
      <c r="FYE52" s="85"/>
      <c r="FYF52" s="85"/>
      <c r="FYG52" s="85"/>
      <c r="FYH52" s="85"/>
      <c r="FYI52" s="85"/>
      <c r="FYJ52" s="85"/>
      <c r="FYK52" s="85"/>
      <c r="FYL52" s="85"/>
      <c r="FYM52" s="85"/>
      <c r="FYN52" s="85"/>
      <c r="FYO52" s="85"/>
      <c r="FYP52" s="85"/>
      <c r="FYQ52" s="85"/>
      <c r="FYR52" s="85"/>
      <c r="FYS52" s="85"/>
      <c r="FYT52" s="85"/>
      <c r="FYU52" s="85"/>
      <c r="FYV52" s="85"/>
      <c r="FYW52" s="85"/>
      <c r="FYX52" s="85"/>
      <c r="FYY52" s="85"/>
      <c r="FYZ52" s="85"/>
      <c r="FZA52" s="85"/>
      <c r="FZB52" s="85"/>
      <c r="FZC52" s="85"/>
      <c r="FZD52" s="85"/>
      <c r="FZE52" s="85"/>
      <c r="FZF52" s="85"/>
      <c r="FZG52" s="85"/>
      <c r="FZH52" s="85"/>
      <c r="FZI52" s="85"/>
      <c r="FZJ52" s="85"/>
      <c r="FZK52" s="85"/>
      <c r="FZL52" s="85"/>
      <c r="FZM52" s="85"/>
      <c r="FZN52" s="85"/>
      <c r="FZO52" s="85"/>
      <c r="FZP52" s="85"/>
      <c r="FZQ52" s="85"/>
      <c r="FZR52" s="85"/>
      <c r="FZS52" s="85"/>
      <c r="FZT52" s="85"/>
      <c r="FZU52" s="85"/>
      <c r="FZV52" s="85"/>
      <c r="FZW52" s="85"/>
      <c r="FZX52" s="85"/>
      <c r="FZY52" s="85"/>
      <c r="FZZ52" s="85"/>
      <c r="GAA52" s="85"/>
      <c r="GAB52" s="85"/>
      <c r="GAC52" s="85"/>
      <c r="GAD52" s="85"/>
      <c r="GAE52" s="85"/>
      <c r="GAF52" s="85"/>
      <c r="GAG52" s="85"/>
      <c r="GAH52" s="85"/>
      <c r="GAI52" s="85"/>
      <c r="GAJ52" s="85"/>
      <c r="GAK52" s="85"/>
      <c r="GAL52" s="85"/>
      <c r="GAM52" s="85"/>
      <c r="GAN52" s="85"/>
      <c r="GAO52" s="85"/>
      <c r="GAP52" s="85"/>
      <c r="GAQ52" s="85"/>
      <c r="GAR52" s="85"/>
      <c r="GAS52" s="85"/>
      <c r="GAT52" s="85"/>
      <c r="GAU52" s="85"/>
      <c r="GAV52" s="85"/>
      <c r="GAW52" s="85"/>
      <c r="GAX52" s="85"/>
      <c r="GAY52" s="85"/>
      <c r="GAZ52" s="85"/>
      <c r="GBA52" s="85"/>
      <c r="GBB52" s="85"/>
      <c r="GBC52" s="85"/>
      <c r="GBD52" s="85"/>
      <c r="GBE52" s="85"/>
      <c r="GBF52" s="85"/>
      <c r="GBG52" s="85"/>
      <c r="GBH52" s="85"/>
      <c r="GBI52" s="85"/>
      <c r="GBJ52" s="85"/>
      <c r="GBK52" s="85"/>
      <c r="GBL52" s="85"/>
      <c r="GBM52" s="85"/>
      <c r="GBN52" s="85"/>
      <c r="GBO52" s="85"/>
      <c r="GBP52" s="85"/>
      <c r="GBQ52" s="85"/>
      <c r="GBR52" s="85"/>
      <c r="GBS52" s="85"/>
      <c r="GBT52" s="85"/>
      <c r="GBU52" s="85"/>
      <c r="GBV52" s="85"/>
      <c r="GBW52" s="85"/>
      <c r="GBX52" s="85"/>
      <c r="GBY52" s="85"/>
      <c r="GBZ52" s="85"/>
      <c r="GCA52" s="85"/>
      <c r="GCB52" s="85"/>
      <c r="GCC52" s="85"/>
      <c r="GCD52" s="85"/>
      <c r="GCE52" s="85"/>
      <c r="GCF52" s="85"/>
      <c r="GCG52" s="85"/>
      <c r="GCH52" s="85"/>
      <c r="GCI52" s="85"/>
      <c r="GCJ52" s="85"/>
      <c r="GCK52" s="85"/>
      <c r="GCL52" s="85"/>
      <c r="GCM52" s="85"/>
      <c r="GCN52" s="85"/>
      <c r="GCO52" s="85"/>
      <c r="GCP52" s="85"/>
      <c r="GCQ52" s="85"/>
      <c r="GCR52" s="85"/>
      <c r="GCS52" s="85"/>
      <c r="GCT52" s="85"/>
      <c r="GCU52" s="85"/>
      <c r="GCV52" s="85"/>
      <c r="GCW52" s="85"/>
      <c r="GCX52" s="85"/>
      <c r="GCY52" s="85"/>
      <c r="GCZ52" s="85"/>
      <c r="GDA52" s="85"/>
      <c r="GDB52" s="85"/>
      <c r="GDC52" s="85"/>
      <c r="GDD52" s="85"/>
      <c r="GDE52" s="85"/>
      <c r="GDF52" s="85"/>
      <c r="GDG52" s="85"/>
      <c r="GDH52" s="85"/>
      <c r="GDI52" s="85"/>
      <c r="GDJ52" s="85"/>
      <c r="GDK52" s="85"/>
      <c r="GDL52" s="85"/>
      <c r="GDM52" s="85"/>
      <c r="GDN52" s="85"/>
      <c r="GDO52" s="85"/>
      <c r="GDP52" s="85"/>
      <c r="GDQ52" s="85"/>
      <c r="GDR52" s="85"/>
      <c r="GDS52" s="85"/>
      <c r="GDT52" s="85"/>
      <c r="GDU52" s="85"/>
      <c r="GDV52" s="85"/>
      <c r="GDW52" s="85"/>
      <c r="GDX52" s="85"/>
      <c r="GDY52" s="85"/>
      <c r="GDZ52" s="85"/>
      <c r="GEA52" s="85"/>
      <c r="GEB52" s="85"/>
      <c r="GEC52" s="85"/>
      <c r="GED52" s="85"/>
      <c r="GEE52" s="85"/>
      <c r="GEF52" s="85"/>
      <c r="GEG52" s="85"/>
      <c r="GEH52" s="85"/>
      <c r="GEI52" s="85"/>
      <c r="GEJ52" s="85"/>
      <c r="GEK52" s="85"/>
      <c r="GEL52" s="85"/>
      <c r="GEM52" s="85"/>
      <c r="GEN52" s="85"/>
      <c r="GEO52" s="85"/>
      <c r="GEP52" s="85"/>
      <c r="GEQ52" s="85"/>
      <c r="GER52" s="85"/>
      <c r="GES52" s="85"/>
      <c r="GET52" s="85"/>
      <c r="GEU52" s="85"/>
      <c r="GEV52" s="85"/>
      <c r="GEW52" s="85"/>
      <c r="GEX52" s="85"/>
      <c r="GEY52" s="85"/>
      <c r="GEZ52" s="85"/>
      <c r="GFA52" s="85"/>
      <c r="GFB52" s="85"/>
      <c r="GFC52" s="85"/>
      <c r="GFD52" s="85"/>
      <c r="GFE52" s="85"/>
      <c r="GFF52" s="85"/>
      <c r="GFG52" s="85"/>
      <c r="GFH52" s="85"/>
      <c r="GFI52" s="85"/>
      <c r="GFJ52" s="85"/>
      <c r="GFK52" s="85"/>
      <c r="GFL52" s="85"/>
      <c r="GFM52" s="85"/>
      <c r="GFN52" s="85"/>
      <c r="GFO52" s="85"/>
      <c r="GFP52" s="85"/>
      <c r="GFQ52" s="85"/>
      <c r="GFR52" s="85"/>
      <c r="GFS52" s="85"/>
      <c r="GFT52" s="85"/>
      <c r="GFU52" s="85"/>
      <c r="GFV52" s="85"/>
      <c r="GFW52" s="85"/>
      <c r="GFX52" s="85"/>
      <c r="GFY52" s="85"/>
      <c r="GFZ52" s="85"/>
      <c r="GGA52" s="85"/>
      <c r="GGB52" s="85"/>
      <c r="GGC52" s="85"/>
      <c r="GGD52" s="85"/>
      <c r="GGE52" s="85"/>
      <c r="GGF52" s="85"/>
      <c r="GGG52" s="85"/>
      <c r="GGH52" s="85"/>
      <c r="GGI52" s="85"/>
      <c r="GGJ52" s="85"/>
      <c r="GGK52" s="85"/>
      <c r="GGL52" s="85"/>
      <c r="GGM52" s="85"/>
      <c r="GGN52" s="85"/>
      <c r="GGO52" s="85"/>
      <c r="GGP52" s="85"/>
      <c r="GGQ52" s="85"/>
      <c r="GGR52" s="85"/>
      <c r="GGS52" s="85"/>
      <c r="GGT52" s="85"/>
      <c r="GGU52" s="85"/>
      <c r="GGV52" s="85"/>
      <c r="GGW52" s="85"/>
      <c r="GGX52" s="85"/>
      <c r="GGY52" s="85"/>
      <c r="GGZ52" s="85"/>
      <c r="GHA52" s="85"/>
      <c r="GHB52" s="85"/>
      <c r="GHC52" s="85"/>
      <c r="GHD52" s="85"/>
      <c r="GHE52" s="85"/>
      <c r="GHF52" s="85"/>
      <c r="GHG52" s="85"/>
      <c r="GHH52" s="85"/>
      <c r="GHI52" s="85"/>
      <c r="GHJ52" s="85"/>
      <c r="GHK52" s="85"/>
      <c r="GHL52" s="85"/>
      <c r="GHM52" s="85"/>
      <c r="GHN52" s="85"/>
      <c r="GHO52" s="85"/>
      <c r="GHP52" s="85"/>
      <c r="GHQ52" s="85"/>
      <c r="GHR52" s="85"/>
      <c r="GHS52" s="85"/>
      <c r="GHT52" s="85"/>
      <c r="GHU52" s="85"/>
      <c r="GHV52" s="85"/>
      <c r="GHW52" s="85"/>
      <c r="GHX52" s="85"/>
      <c r="GHY52" s="85"/>
      <c r="GHZ52" s="85"/>
      <c r="GIA52" s="85"/>
      <c r="GIB52" s="85"/>
      <c r="GIC52" s="85"/>
      <c r="GID52" s="85"/>
      <c r="GIE52" s="85"/>
      <c r="GIF52" s="85"/>
      <c r="GIG52" s="85"/>
      <c r="GIH52" s="85"/>
      <c r="GII52" s="85"/>
      <c r="GIJ52" s="85"/>
      <c r="GIK52" s="85"/>
      <c r="GIL52" s="85"/>
      <c r="GIM52" s="85"/>
      <c r="GIN52" s="85"/>
      <c r="GIO52" s="85"/>
      <c r="GIP52" s="85"/>
      <c r="GIQ52" s="85"/>
      <c r="GIR52" s="85"/>
      <c r="GIS52" s="85"/>
      <c r="GIT52" s="85"/>
      <c r="GIU52" s="85"/>
      <c r="GIV52" s="85"/>
      <c r="GIW52" s="85"/>
      <c r="GIX52" s="85"/>
      <c r="GIY52" s="85"/>
      <c r="GIZ52" s="85"/>
      <c r="GJA52" s="85"/>
      <c r="GJB52" s="85"/>
      <c r="GJC52" s="85"/>
      <c r="GJD52" s="85"/>
      <c r="GJE52" s="85"/>
      <c r="GJF52" s="85"/>
      <c r="GJG52" s="85"/>
      <c r="GJH52" s="85"/>
      <c r="GJI52" s="85"/>
      <c r="GJJ52" s="85"/>
      <c r="GJK52" s="85"/>
      <c r="GJL52" s="85"/>
      <c r="GJM52" s="85"/>
      <c r="GJN52" s="85"/>
      <c r="GJO52" s="85"/>
      <c r="GJP52" s="85"/>
      <c r="GJQ52" s="85"/>
      <c r="GJR52" s="85"/>
      <c r="GJS52" s="85"/>
      <c r="GJT52" s="85"/>
      <c r="GJU52" s="85"/>
      <c r="GJV52" s="85"/>
      <c r="GJW52" s="85"/>
      <c r="GJX52" s="85"/>
      <c r="GJY52" s="85"/>
      <c r="GJZ52" s="85"/>
      <c r="GKA52" s="85"/>
      <c r="GKB52" s="85"/>
      <c r="GKC52" s="85"/>
      <c r="GKD52" s="85"/>
      <c r="GKE52" s="85"/>
      <c r="GKF52" s="85"/>
      <c r="GKG52" s="85"/>
      <c r="GKH52" s="85"/>
      <c r="GKI52" s="85"/>
      <c r="GKJ52" s="85"/>
      <c r="GKK52" s="85"/>
      <c r="GKL52" s="85"/>
      <c r="GKM52" s="85"/>
      <c r="GKN52" s="85"/>
      <c r="GKO52" s="85"/>
      <c r="GKP52" s="85"/>
      <c r="GKQ52" s="85"/>
      <c r="GKR52" s="85"/>
      <c r="GKS52" s="85"/>
      <c r="GKT52" s="85"/>
      <c r="GKU52" s="85"/>
      <c r="GKV52" s="85"/>
      <c r="GKW52" s="85"/>
      <c r="GKX52" s="85"/>
      <c r="GKY52" s="85"/>
      <c r="GKZ52" s="85"/>
      <c r="GLA52" s="85"/>
      <c r="GLB52" s="85"/>
      <c r="GLC52" s="85"/>
      <c r="GLD52" s="85"/>
      <c r="GLE52" s="85"/>
      <c r="GLF52" s="85"/>
      <c r="GLG52" s="85"/>
      <c r="GLH52" s="85"/>
      <c r="GLI52" s="85"/>
      <c r="GLJ52" s="85"/>
      <c r="GLK52" s="85"/>
      <c r="GLL52" s="85"/>
      <c r="GLM52" s="85"/>
      <c r="GLN52" s="85"/>
      <c r="GLO52" s="85"/>
      <c r="GLP52" s="85"/>
      <c r="GLQ52" s="85"/>
      <c r="GLR52" s="85"/>
      <c r="GLS52" s="85"/>
      <c r="GLT52" s="85"/>
      <c r="GLU52" s="85"/>
      <c r="GLV52" s="85"/>
      <c r="GLW52" s="85"/>
      <c r="GLX52" s="85"/>
      <c r="GLY52" s="85"/>
      <c r="GLZ52" s="85"/>
      <c r="GMA52" s="85"/>
      <c r="GMB52" s="85"/>
      <c r="GMC52" s="85"/>
      <c r="GMD52" s="85"/>
      <c r="GME52" s="85"/>
      <c r="GMF52" s="85"/>
      <c r="GMG52" s="85"/>
      <c r="GMH52" s="85"/>
      <c r="GMI52" s="85"/>
      <c r="GMJ52" s="85"/>
      <c r="GMK52" s="85"/>
      <c r="GML52" s="85"/>
      <c r="GMM52" s="85"/>
      <c r="GMN52" s="85"/>
      <c r="GMO52" s="85"/>
      <c r="GMP52" s="85"/>
      <c r="GMQ52" s="85"/>
      <c r="GMR52" s="85"/>
      <c r="GMS52" s="85"/>
      <c r="GMT52" s="85"/>
      <c r="GMU52" s="85"/>
      <c r="GMV52" s="85"/>
      <c r="GMW52" s="85"/>
      <c r="GMX52" s="85"/>
      <c r="GMY52" s="85"/>
      <c r="GMZ52" s="85"/>
      <c r="GNA52" s="85"/>
      <c r="GNB52" s="85"/>
      <c r="GNC52" s="85"/>
      <c r="GND52" s="85"/>
      <c r="GNE52" s="85"/>
      <c r="GNF52" s="85"/>
      <c r="GNG52" s="85"/>
      <c r="GNH52" s="85"/>
      <c r="GNI52" s="85"/>
      <c r="GNJ52" s="85"/>
      <c r="GNK52" s="85"/>
      <c r="GNL52" s="85"/>
      <c r="GNM52" s="85"/>
      <c r="GNN52" s="85"/>
      <c r="GNO52" s="85"/>
      <c r="GNP52" s="85"/>
      <c r="GNQ52" s="85"/>
      <c r="GNR52" s="85"/>
      <c r="GNS52" s="85"/>
      <c r="GNT52" s="85"/>
      <c r="GNU52" s="85"/>
      <c r="GNV52" s="85"/>
      <c r="GNW52" s="85"/>
      <c r="GNX52" s="85"/>
      <c r="GNY52" s="85"/>
      <c r="GNZ52" s="85"/>
      <c r="GOA52" s="85"/>
      <c r="GOB52" s="85"/>
      <c r="GOC52" s="85"/>
      <c r="GOD52" s="85"/>
      <c r="GOE52" s="85"/>
      <c r="GOF52" s="85"/>
      <c r="GOG52" s="85"/>
      <c r="GOH52" s="85"/>
      <c r="GOI52" s="85"/>
      <c r="GOJ52" s="85"/>
      <c r="GOK52" s="85"/>
      <c r="GOL52" s="85"/>
      <c r="GOM52" s="85"/>
      <c r="GON52" s="85"/>
      <c r="GOO52" s="85"/>
      <c r="GOP52" s="85"/>
      <c r="GOQ52" s="85"/>
      <c r="GOR52" s="85"/>
      <c r="GOS52" s="85"/>
      <c r="GOT52" s="85"/>
      <c r="GOU52" s="85"/>
      <c r="GOV52" s="85"/>
      <c r="GOW52" s="85"/>
      <c r="GOX52" s="85"/>
      <c r="GOY52" s="85"/>
      <c r="GOZ52" s="85"/>
      <c r="GPA52" s="85"/>
      <c r="GPB52" s="85"/>
      <c r="GPC52" s="85"/>
      <c r="GPD52" s="85"/>
      <c r="GPE52" s="85"/>
      <c r="GPF52" s="85"/>
      <c r="GPG52" s="85"/>
      <c r="GPH52" s="85"/>
      <c r="GPI52" s="85"/>
      <c r="GPJ52" s="85"/>
      <c r="GPK52" s="85"/>
      <c r="GPL52" s="85"/>
      <c r="GPM52" s="85"/>
      <c r="GPN52" s="85"/>
      <c r="GPO52" s="85"/>
      <c r="GPP52" s="85"/>
      <c r="GPQ52" s="85"/>
      <c r="GPR52" s="85"/>
      <c r="GPS52" s="85"/>
      <c r="GPT52" s="85"/>
      <c r="GPU52" s="85"/>
      <c r="GPV52" s="85"/>
      <c r="GPW52" s="85"/>
      <c r="GPX52" s="85"/>
      <c r="GPY52" s="85"/>
      <c r="GPZ52" s="85"/>
      <c r="GQA52" s="85"/>
      <c r="GQB52" s="85"/>
      <c r="GQC52" s="85"/>
      <c r="GQD52" s="85"/>
      <c r="GQE52" s="85"/>
      <c r="GQF52" s="85"/>
      <c r="GQG52" s="85"/>
      <c r="GQH52" s="85"/>
      <c r="GQI52" s="85"/>
      <c r="GQJ52" s="85"/>
      <c r="GQK52" s="85"/>
      <c r="GQL52" s="85"/>
      <c r="GQM52" s="85"/>
      <c r="GQN52" s="85"/>
      <c r="GQO52" s="85"/>
      <c r="GQP52" s="85"/>
      <c r="GQQ52" s="85"/>
      <c r="GQR52" s="85"/>
      <c r="GQS52" s="85"/>
      <c r="GQT52" s="85"/>
      <c r="GQU52" s="85"/>
      <c r="GQV52" s="85"/>
      <c r="GQW52" s="85"/>
      <c r="GQX52" s="85"/>
      <c r="GQY52" s="85"/>
      <c r="GQZ52" s="85"/>
      <c r="GRA52" s="85"/>
      <c r="GRB52" s="85"/>
      <c r="GRC52" s="85"/>
      <c r="GRD52" s="85"/>
      <c r="GRE52" s="85"/>
      <c r="GRF52" s="85"/>
      <c r="GRG52" s="85"/>
      <c r="GRH52" s="85"/>
      <c r="GRI52" s="85"/>
      <c r="GRJ52" s="85"/>
      <c r="GRK52" s="85"/>
      <c r="GRL52" s="85"/>
      <c r="GRM52" s="85"/>
      <c r="GRN52" s="85"/>
      <c r="GRO52" s="85"/>
      <c r="GRP52" s="85"/>
      <c r="GRQ52" s="85"/>
      <c r="GRR52" s="85"/>
      <c r="GRS52" s="85"/>
      <c r="GRT52" s="85"/>
      <c r="GRU52" s="85"/>
      <c r="GRV52" s="85"/>
      <c r="GRW52" s="85"/>
      <c r="GRX52" s="85"/>
      <c r="GRY52" s="85"/>
      <c r="GRZ52" s="85"/>
      <c r="GSA52" s="85"/>
      <c r="GSB52" s="85"/>
      <c r="GSC52" s="85"/>
      <c r="GSD52" s="85"/>
      <c r="GSE52" s="85"/>
      <c r="GSF52" s="85"/>
      <c r="GSG52" s="85"/>
      <c r="GSH52" s="85"/>
      <c r="GSI52" s="85"/>
      <c r="GSJ52" s="85"/>
      <c r="GSK52" s="85"/>
      <c r="GSL52" s="85"/>
      <c r="GSM52" s="85"/>
      <c r="GSN52" s="85"/>
      <c r="GSO52" s="85"/>
      <c r="GSP52" s="85"/>
      <c r="GSQ52" s="85"/>
      <c r="GSR52" s="85"/>
      <c r="GSS52" s="85"/>
      <c r="GST52" s="85"/>
      <c r="GSU52" s="85"/>
      <c r="GSV52" s="85"/>
      <c r="GSW52" s="85"/>
      <c r="GSX52" s="85"/>
      <c r="GSY52" s="85"/>
      <c r="GSZ52" s="85"/>
      <c r="GTA52" s="85"/>
      <c r="GTB52" s="85"/>
      <c r="GTC52" s="85"/>
      <c r="GTD52" s="85"/>
      <c r="GTE52" s="85"/>
      <c r="GTF52" s="85"/>
      <c r="GTG52" s="85"/>
      <c r="GTH52" s="85"/>
      <c r="GTI52" s="85"/>
      <c r="GTJ52" s="85"/>
      <c r="GTK52" s="85"/>
      <c r="GTL52" s="85"/>
      <c r="GTM52" s="85"/>
      <c r="GTN52" s="85"/>
      <c r="GTO52" s="85"/>
      <c r="GTP52" s="85"/>
      <c r="GTQ52" s="85"/>
      <c r="GTR52" s="85"/>
      <c r="GTS52" s="85"/>
      <c r="GTT52" s="85"/>
      <c r="GTU52" s="85"/>
      <c r="GTV52" s="85"/>
      <c r="GTW52" s="85"/>
      <c r="GTX52" s="85"/>
      <c r="GTY52" s="85"/>
      <c r="GTZ52" s="85"/>
      <c r="GUA52" s="85"/>
      <c r="GUB52" s="85"/>
      <c r="GUC52" s="85"/>
      <c r="GUD52" s="85"/>
      <c r="GUE52" s="85"/>
      <c r="GUF52" s="85"/>
      <c r="GUG52" s="85"/>
      <c r="GUH52" s="85"/>
      <c r="GUI52" s="85"/>
      <c r="GUJ52" s="85"/>
      <c r="GUK52" s="85"/>
      <c r="GUL52" s="85"/>
      <c r="GUM52" s="85"/>
      <c r="GUN52" s="85"/>
      <c r="GUO52" s="85"/>
      <c r="GUP52" s="85"/>
      <c r="GUQ52" s="85"/>
      <c r="GUR52" s="85"/>
      <c r="GUS52" s="85"/>
      <c r="GUT52" s="85"/>
      <c r="GUU52" s="85"/>
      <c r="GUV52" s="85"/>
      <c r="GUW52" s="85"/>
      <c r="GUX52" s="85"/>
      <c r="GUY52" s="85"/>
      <c r="GUZ52" s="85"/>
      <c r="GVA52" s="85"/>
      <c r="GVB52" s="85"/>
      <c r="GVC52" s="85"/>
      <c r="GVD52" s="85"/>
      <c r="GVE52" s="85"/>
      <c r="GVF52" s="85"/>
      <c r="GVG52" s="85"/>
      <c r="GVH52" s="85"/>
      <c r="GVI52" s="85"/>
      <c r="GVJ52" s="85"/>
      <c r="GVK52" s="85"/>
      <c r="GVL52" s="85"/>
      <c r="GVM52" s="85"/>
      <c r="GVN52" s="85"/>
      <c r="GVO52" s="85"/>
      <c r="GVP52" s="85"/>
      <c r="GVQ52" s="85"/>
      <c r="GVR52" s="85"/>
      <c r="GVS52" s="85"/>
      <c r="GVT52" s="85"/>
      <c r="GVU52" s="85"/>
      <c r="GVV52" s="85"/>
      <c r="GVW52" s="85"/>
      <c r="GVX52" s="85"/>
      <c r="GVY52" s="85"/>
      <c r="GVZ52" s="85"/>
      <c r="GWA52" s="85"/>
      <c r="GWB52" s="85"/>
      <c r="GWC52" s="85"/>
      <c r="GWD52" s="85"/>
      <c r="GWE52" s="85"/>
      <c r="GWF52" s="85"/>
      <c r="GWG52" s="85"/>
      <c r="GWH52" s="85"/>
      <c r="GWI52" s="85"/>
      <c r="GWJ52" s="85"/>
      <c r="GWK52" s="85"/>
      <c r="GWL52" s="85"/>
      <c r="GWM52" s="85"/>
      <c r="GWN52" s="85"/>
      <c r="GWO52" s="85"/>
      <c r="GWP52" s="85"/>
      <c r="GWQ52" s="85"/>
      <c r="GWR52" s="85"/>
      <c r="GWS52" s="85"/>
      <c r="GWT52" s="85"/>
      <c r="GWU52" s="85"/>
      <c r="GWV52" s="85"/>
      <c r="GWW52" s="85"/>
      <c r="GWX52" s="85"/>
      <c r="GWY52" s="85"/>
      <c r="GWZ52" s="85"/>
      <c r="GXA52" s="85"/>
      <c r="GXB52" s="85"/>
      <c r="GXC52" s="85"/>
      <c r="GXD52" s="85"/>
      <c r="GXE52" s="85"/>
      <c r="GXF52" s="85"/>
      <c r="GXG52" s="85"/>
      <c r="GXH52" s="85"/>
      <c r="GXI52" s="85"/>
      <c r="GXJ52" s="85"/>
      <c r="GXK52" s="85"/>
      <c r="GXL52" s="85"/>
      <c r="GXM52" s="85"/>
      <c r="GXN52" s="85"/>
      <c r="GXO52" s="85"/>
      <c r="GXP52" s="85"/>
      <c r="GXQ52" s="85"/>
      <c r="GXR52" s="85"/>
      <c r="GXS52" s="85"/>
      <c r="GXT52" s="85"/>
      <c r="GXU52" s="85"/>
      <c r="GXV52" s="85"/>
      <c r="GXW52" s="85"/>
      <c r="GXX52" s="85"/>
      <c r="GXY52" s="85"/>
      <c r="GXZ52" s="85"/>
      <c r="GYA52" s="85"/>
      <c r="GYB52" s="85"/>
      <c r="GYC52" s="85"/>
      <c r="GYD52" s="85"/>
      <c r="GYE52" s="85"/>
      <c r="GYF52" s="85"/>
      <c r="GYG52" s="85"/>
      <c r="GYH52" s="85"/>
      <c r="GYI52" s="85"/>
      <c r="GYJ52" s="85"/>
      <c r="GYK52" s="85"/>
      <c r="GYL52" s="85"/>
      <c r="GYM52" s="85"/>
      <c r="GYN52" s="85"/>
      <c r="GYO52" s="85"/>
      <c r="GYP52" s="85"/>
      <c r="GYQ52" s="85"/>
      <c r="GYR52" s="85"/>
      <c r="GYS52" s="85"/>
      <c r="GYT52" s="85"/>
      <c r="GYU52" s="85"/>
      <c r="GYV52" s="85"/>
      <c r="GYW52" s="85"/>
      <c r="GYX52" s="85"/>
      <c r="GYY52" s="85"/>
      <c r="GYZ52" s="85"/>
      <c r="GZA52" s="85"/>
      <c r="GZB52" s="85"/>
      <c r="GZC52" s="85"/>
      <c r="GZD52" s="85"/>
      <c r="GZE52" s="85"/>
      <c r="GZF52" s="85"/>
      <c r="GZG52" s="85"/>
      <c r="GZH52" s="85"/>
      <c r="GZI52" s="85"/>
      <c r="GZJ52" s="85"/>
      <c r="GZK52" s="85"/>
      <c r="GZL52" s="85"/>
      <c r="GZM52" s="85"/>
      <c r="GZN52" s="85"/>
      <c r="GZO52" s="85"/>
      <c r="GZP52" s="85"/>
      <c r="GZQ52" s="85"/>
      <c r="GZR52" s="85"/>
      <c r="GZS52" s="85"/>
      <c r="GZT52" s="85"/>
      <c r="GZU52" s="85"/>
      <c r="GZV52" s="85"/>
      <c r="GZW52" s="85"/>
      <c r="GZX52" s="85"/>
      <c r="GZY52" s="85"/>
      <c r="GZZ52" s="85"/>
      <c r="HAA52" s="85"/>
      <c r="HAB52" s="85"/>
      <c r="HAC52" s="85"/>
      <c r="HAD52" s="85"/>
      <c r="HAE52" s="85"/>
      <c r="HAF52" s="85"/>
      <c r="HAG52" s="85"/>
      <c r="HAH52" s="85"/>
      <c r="HAI52" s="85"/>
      <c r="HAJ52" s="85"/>
      <c r="HAK52" s="85"/>
      <c r="HAL52" s="85"/>
      <c r="HAM52" s="85"/>
      <c r="HAN52" s="85"/>
      <c r="HAO52" s="85"/>
      <c r="HAP52" s="85"/>
      <c r="HAQ52" s="85"/>
      <c r="HAR52" s="85"/>
      <c r="HAS52" s="85"/>
      <c r="HAT52" s="85"/>
      <c r="HAU52" s="85"/>
      <c r="HAV52" s="85"/>
      <c r="HAW52" s="85"/>
      <c r="HAX52" s="85"/>
      <c r="HAY52" s="85"/>
      <c r="HAZ52" s="85"/>
      <c r="HBA52" s="85"/>
      <c r="HBB52" s="85"/>
      <c r="HBC52" s="85"/>
      <c r="HBD52" s="85"/>
      <c r="HBE52" s="85"/>
      <c r="HBF52" s="85"/>
      <c r="HBG52" s="85"/>
      <c r="HBH52" s="85"/>
      <c r="HBI52" s="85"/>
      <c r="HBJ52" s="85"/>
      <c r="HBK52" s="85"/>
      <c r="HBL52" s="85"/>
      <c r="HBM52" s="85"/>
      <c r="HBN52" s="85"/>
      <c r="HBO52" s="85"/>
      <c r="HBP52" s="85"/>
      <c r="HBQ52" s="85"/>
      <c r="HBR52" s="85"/>
      <c r="HBS52" s="85"/>
      <c r="HBT52" s="85"/>
      <c r="HBU52" s="85"/>
      <c r="HBV52" s="85"/>
      <c r="HBW52" s="85"/>
      <c r="HBX52" s="85"/>
      <c r="HBY52" s="85"/>
      <c r="HBZ52" s="85"/>
      <c r="HCA52" s="85"/>
      <c r="HCB52" s="85"/>
      <c r="HCC52" s="85"/>
      <c r="HCD52" s="85"/>
      <c r="HCE52" s="85"/>
      <c r="HCF52" s="85"/>
      <c r="HCG52" s="85"/>
      <c r="HCH52" s="85"/>
      <c r="HCI52" s="85"/>
      <c r="HCJ52" s="85"/>
      <c r="HCK52" s="85"/>
      <c r="HCL52" s="85"/>
      <c r="HCM52" s="85"/>
      <c r="HCN52" s="85"/>
      <c r="HCO52" s="85"/>
      <c r="HCP52" s="85"/>
      <c r="HCQ52" s="85"/>
      <c r="HCR52" s="85"/>
      <c r="HCS52" s="85"/>
      <c r="HCT52" s="85"/>
      <c r="HCU52" s="85"/>
      <c r="HCV52" s="85"/>
      <c r="HCW52" s="85"/>
      <c r="HCX52" s="85"/>
      <c r="HCY52" s="85"/>
      <c r="HCZ52" s="85"/>
      <c r="HDA52" s="85"/>
      <c r="HDB52" s="85"/>
      <c r="HDC52" s="85"/>
      <c r="HDD52" s="85"/>
      <c r="HDE52" s="85"/>
      <c r="HDF52" s="85"/>
      <c r="HDG52" s="85"/>
      <c r="HDH52" s="85"/>
      <c r="HDI52" s="85"/>
      <c r="HDJ52" s="85"/>
      <c r="HDK52" s="85"/>
      <c r="HDL52" s="85"/>
      <c r="HDM52" s="85"/>
      <c r="HDN52" s="85"/>
      <c r="HDO52" s="85"/>
      <c r="HDP52" s="85"/>
      <c r="HDQ52" s="85"/>
      <c r="HDR52" s="85"/>
      <c r="HDS52" s="85"/>
      <c r="HDT52" s="85"/>
      <c r="HDU52" s="85"/>
      <c r="HDV52" s="85"/>
      <c r="HDW52" s="85"/>
      <c r="HDX52" s="85"/>
      <c r="HDY52" s="85"/>
      <c r="HDZ52" s="85"/>
      <c r="HEA52" s="85"/>
      <c r="HEB52" s="85"/>
      <c r="HEC52" s="85"/>
      <c r="HED52" s="85"/>
      <c r="HEE52" s="85"/>
      <c r="HEF52" s="85"/>
      <c r="HEG52" s="85"/>
      <c r="HEH52" s="85"/>
      <c r="HEI52" s="85"/>
      <c r="HEJ52" s="85"/>
      <c r="HEK52" s="85"/>
      <c r="HEL52" s="85"/>
      <c r="HEM52" s="85"/>
      <c r="HEN52" s="85"/>
      <c r="HEO52" s="85"/>
      <c r="HEP52" s="85"/>
      <c r="HEQ52" s="85"/>
      <c r="HER52" s="85"/>
      <c r="HES52" s="85"/>
      <c r="HET52" s="85"/>
      <c r="HEU52" s="85"/>
      <c r="HEV52" s="85"/>
      <c r="HEW52" s="85"/>
      <c r="HEX52" s="85"/>
      <c r="HEY52" s="85"/>
      <c r="HEZ52" s="85"/>
      <c r="HFA52" s="85"/>
      <c r="HFB52" s="85"/>
      <c r="HFC52" s="85"/>
      <c r="HFD52" s="85"/>
      <c r="HFE52" s="85"/>
      <c r="HFF52" s="85"/>
      <c r="HFG52" s="85"/>
      <c r="HFH52" s="85"/>
      <c r="HFI52" s="85"/>
      <c r="HFJ52" s="85"/>
      <c r="HFK52" s="85"/>
      <c r="HFL52" s="85"/>
      <c r="HFM52" s="85"/>
      <c r="HFN52" s="85"/>
      <c r="HFO52" s="85"/>
      <c r="HFP52" s="85"/>
      <c r="HFQ52" s="85"/>
      <c r="HFR52" s="85"/>
      <c r="HFS52" s="85"/>
      <c r="HFT52" s="85"/>
      <c r="HFU52" s="85"/>
      <c r="HFV52" s="85"/>
      <c r="HFW52" s="85"/>
      <c r="HFX52" s="85"/>
      <c r="HFY52" s="85"/>
      <c r="HFZ52" s="85"/>
      <c r="HGA52" s="85"/>
      <c r="HGB52" s="85"/>
      <c r="HGC52" s="85"/>
      <c r="HGD52" s="85"/>
      <c r="HGE52" s="85"/>
      <c r="HGF52" s="85"/>
      <c r="HGG52" s="85"/>
      <c r="HGH52" s="85"/>
      <c r="HGI52" s="85"/>
      <c r="HGJ52" s="85"/>
      <c r="HGK52" s="85"/>
      <c r="HGL52" s="85"/>
      <c r="HGM52" s="85"/>
      <c r="HGN52" s="85"/>
      <c r="HGO52" s="85"/>
      <c r="HGP52" s="85"/>
      <c r="HGQ52" s="85"/>
      <c r="HGR52" s="85"/>
      <c r="HGS52" s="85"/>
      <c r="HGT52" s="85"/>
      <c r="HGU52" s="85"/>
      <c r="HGV52" s="85"/>
      <c r="HGW52" s="85"/>
      <c r="HGX52" s="85"/>
      <c r="HGY52" s="85"/>
      <c r="HGZ52" s="85"/>
      <c r="HHA52" s="85"/>
      <c r="HHB52" s="85"/>
      <c r="HHC52" s="85"/>
      <c r="HHD52" s="85"/>
      <c r="HHE52" s="85"/>
      <c r="HHF52" s="85"/>
      <c r="HHG52" s="85"/>
      <c r="HHH52" s="85"/>
      <c r="HHI52" s="85"/>
      <c r="HHJ52" s="85"/>
      <c r="HHK52" s="85"/>
      <c r="HHL52" s="85"/>
      <c r="HHM52" s="85"/>
      <c r="HHN52" s="85"/>
      <c r="HHO52" s="85"/>
      <c r="HHP52" s="85"/>
      <c r="HHQ52" s="85"/>
      <c r="HHR52" s="85"/>
      <c r="HHS52" s="85"/>
      <c r="HHT52" s="85"/>
      <c r="HHU52" s="85"/>
      <c r="HHV52" s="85"/>
      <c r="HHW52" s="85"/>
      <c r="HHX52" s="85"/>
      <c r="HHY52" s="85"/>
      <c r="HHZ52" s="85"/>
      <c r="HIA52" s="85"/>
      <c r="HIB52" s="85"/>
      <c r="HIC52" s="85"/>
      <c r="HID52" s="85"/>
      <c r="HIE52" s="85"/>
      <c r="HIF52" s="85"/>
      <c r="HIG52" s="85"/>
      <c r="HIH52" s="85"/>
      <c r="HII52" s="85"/>
      <c r="HIJ52" s="85"/>
      <c r="HIK52" s="85"/>
      <c r="HIL52" s="85"/>
      <c r="HIM52" s="85"/>
      <c r="HIN52" s="85"/>
      <c r="HIO52" s="85"/>
      <c r="HIP52" s="85"/>
      <c r="HIQ52" s="85"/>
      <c r="HIR52" s="85"/>
      <c r="HIS52" s="85"/>
      <c r="HIT52" s="85"/>
      <c r="HIU52" s="85"/>
      <c r="HIV52" s="85"/>
      <c r="HIW52" s="85"/>
      <c r="HIX52" s="85"/>
      <c r="HIY52" s="85"/>
      <c r="HIZ52" s="85"/>
      <c r="HJA52" s="85"/>
      <c r="HJB52" s="85"/>
      <c r="HJC52" s="85"/>
      <c r="HJD52" s="85"/>
      <c r="HJE52" s="85"/>
      <c r="HJF52" s="85"/>
      <c r="HJG52" s="85"/>
      <c r="HJH52" s="85"/>
      <c r="HJI52" s="85"/>
      <c r="HJJ52" s="85"/>
      <c r="HJK52" s="85"/>
      <c r="HJL52" s="85"/>
      <c r="HJM52" s="85"/>
      <c r="HJN52" s="85"/>
      <c r="HJO52" s="85"/>
      <c r="HJP52" s="85"/>
      <c r="HJQ52" s="85"/>
      <c r="HJR52" s="85"/>
      <c r="HJS52" s="85"/>
      <c r="HJT52" s="85"/>
      <c r="HJU52" s="85"/>
      <c r="HJV52" s="85"/>
      <c r="HJW52" s="85"/>
      <c r="HJX52" s="85"/>
      <c r="HJY52" s="85"/>
      <c r="HJZ52" s="85"/>
      <c r="HKA52" s="85"/>
      <c r="HKB52" s="85"/>
      <c r="HKC52" s="85"/>
      <c r="HKD52" s="85"/>
      <c r="HKE52" s="85"/>
      <c r="HKF52" s="85"/>
      <c r="HKG52" s="85"/>
      <c r="HKH52" s="85"/>
      <c r="HKI52" s="85"/>
      <c r="HKJ52" s="85"/>
      <c r="HKK52" s="85"/>
      <c r="HKL52" s="85"/>
      <c r="HKM52" s="85"/>
      <c r="HKN52" s="85"/>
      <c r="HKO52" s="85"/>
      <c r="HKP52" s="85"/>
      <c r="HKQ52" s="85"/>
      <c r="HKR52" s="85"/>
      <c r="HKS52" s="85"/>
      <c r="HKT52" s="85"/>
      <c r="HKU52" s="85"/>
      <c r="HKV52" s="85"/>
      <c r="HKW52" s="85"/>
      <c r="HKX52" s="85"/>
      <c r="HKY52" s="85"/>
      <c r="HKZ52" s="85"/>
      <c r="HLA52" s="85"/>
      <c r="HLB52" s="85"/>
      <c r="HLC52" s="85"/>
      <c r="HLD52" s="85"/>
      <c r="HLE52" s="85"/>
      <c r="HLF52" s="85"/>
      <c r="HLG52" s="85"/>
      <c r="HLH52" s="85"/>
      <c r="HLI52" s="85"/>
      <c r="HLJ52" s="85"/>
      <c r="HLK52" s="85"/>
      <c r="HLL52" s="85"/>
      <c r="HLM52" s="85"/>
      <c r="HLN52" s="85"/>
      <c r="HLO52" s="85"/>
      <c r="HLP52" s="85"/>
      <c r="HLQ52" s="85"/>
      <c r="HLR52" s="85"/>
      <c r="HLS52" s="85"/>
      <c r="HLT52" s="85"/>
      <c r="HLU52" s="85"/>
      <c r="HLV52" s="85"/>
      <c r="HLW52" s="85"/>
      <c r="HLX52" s="85"/>
      <c r="HLY52" s="85"/>
      <c r="HLZ52" s="85"/>
      <c r="HMA52" s="85"/>
      <c r="HMB52" s="85"/>
      <c r="HMC52" s="85"/>
      <c r="HMD52" s="85"/>
      <c r="HME52" s="85"/>
      <c r="HMF52" s="85"/>
      <c r="HMG52" s="85"/>
      <c r="HMH52" s="85"/>
      <c r="HMI52" s="85"/>
      <c r="HMJ52" s="85"/>
      <c r="HMK52" s="85"/>
      <c r="HML52" s="85"/>
      <c r="HMM52" s="85"/>
      <c r="HMN52" s="85"/>
      <c r="HMO52" s="85"/>
      <c r="HMP52" s="85"/>
      <c r="HMQ52" s="85"/>
      <c r="HMR52" s="85"/>
      <c r="HMS52" s="85"/>
      <c r="HMT52" s="85"/>
      <c r="HMU52" s="85"/>
      <c r="HMV52" s="85"/>
      <c r="HMW52" s="85"/>
      <c r="HMX52" s="85"/>
      <c r="HMY52" s="85"/>
      <c r="HMZ52" s="85"/>
      <c r="HNA52" s="85"/>
      <c r="HNB52" s="85"/>
      <c r="HNC52" s="85"/>
      <c r="HND52" s="85"/>
      <c r="HNE52" s="85"/>
      <c r="HNF52" s="85"/>
      <c r="HNG52" s="85"/>
      <c r="HNH52" s="85"/>
      <c r="HNI52" s="85"/>
      <c r="HNJ52" s="85"/>
      <c r="HNK52" s="85"/>
      <c r="HNL52" s="85"/>
      <c r="HNM52" s="85"/>
      <c r="HNN52" s="85"/>
      <c r="HNO52" s="85"/>
      <c r="HNP52" s="85"/>
      <c r="HNQ52" s="85"/>
      <c r="HNR52" s="85"/>
      <c r="HNS52" s="85"/>
      <c r="HNT52" s="85"/>
      <c r="HNU52" s="85"/>
      <c r="HNV52" s="85"/>
      <c r="HNW52" s="85"/>
      <c r="HNX52" s="85"/>
      <c r="HNY52" s="85"/>
      <c r="HNZ52" s="85"/>
      <c r="HOA52" s="85"/>
      <c r="HOB52" s="85"/>
      <c r="HOC52" s="85"/>
      <c r="HOD52" s="85"/>
      <c r="HOE52" s="85"/>
      <c r="HOF52" s="85"/>
      <c r="HOG52" s="85"/>
      <c r="HOH52" s="85"/>
      <c r="HOI52" s="85"/>
      <c r="HOJ52" s="85"/>
      <c r="HOK52" s="85"/>
      <c r="HOL52" s="85"/>
      <c r="HOM52" s="85"/>
      <c r="HON52" s="85"/>
      <c r="HOO52" s="85"/>
      <c r="HOP52" s="85"/>
      <c r="HOQ52" s="85"/>
      <c r="HOR52" s="85"/>
      <c r="HOS52" s="85"/>
      <c r="HOT52" s="85"/>
      <c r="HOU52" s="85"/>
      <c r="HOV52" s="85"/>
      <c r="HOW52" s="85"/>
      <c r="HOX52" s="85"/>
      <c r="HOY52" s="85"/>
      <c r="HOZ52" s="85"/>
      <c r="HPA52" s="85"/>
      <c r="HPB52" s="85"/>
      <c r="HPC52" s="85"/>
      <c r="HPD52" s="85"/>
      <c r="HPE52" s="85"/>
      <c r="HPF52" s="85"/>
      <c r="HPG52" s="85"/>
      <c r="HPH52" s="85"/>
      <c r="HPI52" s="85"/>
      <c r="HPJ52" s="85"/>
      <c r="HPK52" s="85"/>
      <c r="HPL52" s="85"/>
      <c r="HPM52" s="85"/>
      <c r="HPN52" s="85"/>
      <c r="HPO52" s="85"/>
      <c r="HPP52" s="85"/>
      <c r="HPQ52" s="85"/>
      <c r="HPR52" s="85"/>
      <c r="HPS52" s="85"/>
      <c r="HPT52" s="85"/>
      <c r="HPU52" s="85"/>
      <c r="HPV52" s="85"/>
      <c r="HPW52" s="85"/>
      <c r="HPX52" s="85"/>
      <c r="HPY52" s="85"/>
      <c r="HPZ52" s="85"/>
      <c r="HQA52" s="85"/>
      <c r="HQB52" s="85"/>
      <c r="HQC52" s="85"/>
      <c r="HQD52" s="85"/>
      <c r="HQE52" s="85"/>
      <c r="HQF52" s="85"/>
      <c r="HQG52" s="85"/>
      <c r="HQH52" s="85"/>
      <c r="HQI52" s="85"/>
      <c r="HQJ52" s="85"/>
      <c r="HQK52" s="85"/>
      <c r="HQL52" s="85"/>
      <c r="HQM52" s="85"/>
      <c r="HQN52" s="85"/>
      <c r="HQO52" s="85"/>
      <c r="HQP52" s="85"/>
      <c r="HQQ52" s="85"/>
      <c r="HQR52" s="85"/>
      <c r="HQS52" s="85"/>
      <c r="HQT52" s="85"/>
      <c r="HQU52" s="85"/>
      <c r="HQV52" s="85"/>
      <c r="HQW52" s="85"/>
      <c r="HQX52" s="85"/>
      <c r="HQY52" s="85"/>
      <c r="HQZ52" s="85"/>
      <c r="HRA52" s="85"/>
      <c r="HRB52" s="85"/>
      <c r="HRC52" s="85"/>
      <c r="HRD52" s="85"/>
      <c r="HRE52" s="85"/>
      <c r="HRF52" s="85"/>
      <c r="HRG52" s="85"/>
      <c r="HRH52" s="85"/>
      <c r="HRI52" s="85"/>
      <c r="HRJ52" s="85"/>
      <c r="HRK52" s="85"/>
      <c r="HRL52" s="85"/>
      <c r="HRM52" s="85"/>
      <c r="HRN52" s="85"/>
      <c r="HRO52" s="85"/>
      <c r="HRP52" s="85"/>
      <c r="HRQ52" s="85"/>
      <c r="HRR52" s="85"/>
      <c r="HRS52" s="85"/>
      <c r="HRT52" s="85"/>
      <c r="HRU52" s="85"/>
      <c r="HRV52" s="85"/>
      <c r="HRW52" s="85"/>
      <c r="HRX52" s="85"/>
      <c r="HRY52" s="85"/>
      <c r="HRZ52" s="85"/>
      <c r="HSA52" s="85"/>
      <c r="HSB52" s="85"/>
      <c r="HSC52" s="85"/>
      <c r="HSD52" s="85"/>
      <c r="HSE52" s="85"/>
      <c r="HSF52" s="85"/>
      <c r="HSG52" s="85"/>
      <c r="HSH52" s="85"/>
      <c r="HSI52" s="85"/>
      <c r="HSJ52" s="85"/>
      <c r="HSK52" s="85"/>
      <c r="HSL52" s="85"/>
      <c r="HSM52" s="85"/>
      <c r="HSN52" s="85"/>
      <c r="HSO52" s="85"/>
      <c r="HSP52" s="85"/>
      <c r="HSQ52" s="85"/>
      <c r="HSR52" s="85"/>
      <c r="HSS52" s="85"/>
      <c r="HST52" s="85"/>
      <c r="HSU52" s="85"/>
      <c r="HSV52" s="85"/>
      <c r="HSW52" s="85"/>
      <c r="HSX52" s="85"/>
      <c r="HSY52" s="85"/>
      <c r="HSZ52" s="85"/>
      <c r="HTA52" s="85"/>
      <c r="HTB52" s="85"/>
      <c r="HTC52" s="85"/>
      <c r="HTD52" s="85"/>
      <c r="HTE52" s="85"/>
      <c r="HTF52" s="85"/>
      <c r="HTG52" s="85"/>
      <c r="HTH52" s="85"/>
      <c r="HTI52" s="85"/>
      <c r="HTJ52" s="85"/>
      <c r="HTK52" s="85"/>
      <c r="HTL52" s="85"/>
      <c r="HTM52" s="85"/>
      <c r="HTN52" s="85"/>
      <c r="HTO52" s="85"/>
      <c r="HTP52" s="85"/>
      <c r="HTQ52" s="85"/>
      <c r="HTR52" s="85"/>
      <c r="HTS52" s="85"/>
      <c r="HTT52" s="85"/>
      <c r="HTU52" s="85"/>
      <c r="HTV52" s="85"/>
      <c r="HTW52" s="85"/>
      <c r="HTX52" s="85"/>
      <c r="HTY52" s="85"/>
      <c r="HTZ52" s="85"/>
      <c r="HUA52" s="85"/>
      <c r="HUB52" s="85"/>
      <c r="HUC52" s="85"/>
      <c r="HUD52" s="85"/>
      <c r="HUE52" s="85"/>
      <c r="HUF52" s="85"/>
      <c r="HUG52" s="85"/>
      <c r="HUH52" s="85"/>
      <c r="HUI52" s="85"/>
      <c r="HUJ52" s="85"/>
      <c r="HUK52" s="85"/>
      <c r="HUL52" s="85"/>
      <c r="HUM52" s="85"/>
      <c r="HUN52" s="85"/>
      <c r="HUO52" s="85"/>
      <c r="HUP52" s="85"/>
      <c r="HUQ52" s="85"/>
      <c r="HUR52" s="85"/>
      <c r="HUS52" s="85"/>
      <c r="HUT52" s="85"/>
      <c r="HUU52" s="85"/>
      <c r="HUV52" s="85"/>
      <c r="HUW52" s="85"/>
      <c r="HUX52" s="85"/>
      <c r="HUY52" s="85"/>
      <c r="HUZ52" s="85"/>
      <c r="HVA52" s="85"/>
      <c r="HVB52" s="85"/>
      <c r="HVC52" s="85"/>
      <c r="HVD52" s="85"/>
      <c r="HVE52" s="85"/>
      <c r="HVF52" s="85"/>
      <c r="HVG52" s="85"/>
      <c r="HVH52" s="85"/>
      <c r="HVI52" s="85"/>
      <c r="HVJ52" s="85"/>
      <c r="HVK52" s="85"/>
      <c r="HVL52" s="85"/>
      <c r="HVM52" s="85"/>
      <c r="HVN52" s="85"/>
      <c r="HVO52" s="85"/>
      <c r="HVP52" s="85"/>
      <c r="HVQ52" s="85"/>
      <c r="HVR52" s="85"/>
      <c r="HVS52" s="85"/>
      <c r="HVT52" s="85"/>
      <c r="HVU52" s="85"/>
      <c r="HVV52" s="85"/>
      <c r="HVW52" s="85"/>
      <c r="HVX52" s="85"/>
      <c r="HVY52" s="85"/>
      <c r="HVZ52" s="85"/>
      <c r="HWA52" s="85"/>
      <c r="HWB52" s="85"/>
      <c r="HWC52" s="85"/>
      <c r="HWD52" s="85"/>
      <c r="HWE52" s="85"/>
      <c r="HWF52" s="85"/>
      <c r="HWG52" s="85"/>
      <c r="HWH52" s="85"/>
      <c r="HWI52" s="85"/>
      <c r="HWJ52" s="85"/>
      <c r="HWK52" s="85"/>
      <c r="HWL52" s="85"/>
      <c r="HWM52" s="85"/>
      <c r="HWN52" s="85"/>
      <c r="HWO52" s="85"/>
      <c r="HWP52" s="85"/>
      <c r="HWQ52" s="85"/>
      <c r="HWR52" s="85"/>
      <c r="HWS52" s="85"/>
      <c r="HWT52" s="85"/>
      <c r="HWU52" s="85"/>
      <c r="HWV52" s="85"/>
      <c r="HWW52" s="85"/>
      <c r="HWX52" s="85"/>
      <c r="HWY52" s="85"/>
      <c r="HWZ52" s="85"/>
      <c r="HXA52" s="85"/>
      <c r="HXB52" s="85"/>
      <c r="HXC52" s="85"/>
      <c r="HXD52" s="85"/>
      <c r="HXE52" s="85"/>
      <c r="HXF52" s="85"/>
      <c r="HXG52" s="85"/>
      <c r="HXH52" s="85"/>
      <c r="HXI52" s="85"/>
      <c r="HXJ52" s="85"/>
      <c r="HXK52" s="85"/>
      <c r="HXL52" s="85"/>
      <c r="HXM52" s="85"/>
      <c r="HXN52" s="85"/>
      <c r="HXO52" s="85"/>
      <c r="HXP52" s="85"/>
      <c r="HXQ52" s="85"/>
      <c r="HXR52" s="85"/>
      <c r="HXS52" s="85"/>
      <c r="HXT52" s="85"/>
      <c r="HXU52" s="85"/>
      <c r="HXV52" s="85"/>
      <c r="HXW52" s="85"/>
      <c r="HXX52" s="85"/>
      <c r="HXY52" s="85"/>
      <c r="HXZ52" s="85"/>
      <c r="HYA52" s="85"/>
      <c r="HYB52" s="85"/>
      <c r="HYC52" s="85"/>
      <c r="HYD52" s="85"/>
      <c r="HYE52" s="85"/>
      <c r="HYF52" s="85"/>
      <c r="HYG52" s="85"/>
      <c r="HYH52" s="85"/>
      <c r="HYI52" s="85"/>
      <c r="HYJ52" s="85"/>
      <c r="HYK52" s="85"/>
      <c r="HYL52" s="85"/>
      <c r="HYM52" s="85"/>
      <c r="HYN52" s="85"/>
      <c r="HYO52" s="85"/>
      <c r="HYP52" s="85"/>
      <c r="HYQ52" s="85"/>
      <c r="HYR52" s="85"/>
      <c r="HYS52" s="85"/>
      <c r="HYT52" s="85"/>
      <c r="HYU52" s="85"/>
      <c r="HYV52" s="85"/>
      <c r="HYW52" s="85"/>
      <c r="HYX52" s="85"/>
      <c r="HYY52" s="85"/>
      <c r="HYZ52" s="85"/>
      <c r="HZA52" s="85"/>
      <c r="HZB52" s="85"/>
      <c r="HZC52" s="85"/>
      <c r="HZD52" s="85"/>
      <c r="HZE52" s="85"/>
      <c r="HZF52" s="85"/>
      <c r="HZG52" s="85"/>
      <c r="HZH52" s="85"/>
      <c r="HZI52" s="85"/>
      <c r="HZJ52" s="85"/>
      <c r="HZK52" s="85"/>
      <c r="HZL52" s="85"/>
      <c r="HZM52" s="85"/>
      <c r="HZN52" s="85"/>
      <c r="HZO52" s="85"/>
      <c r="HZP52" s="85"/>
      <c r="HZQ52" s="85"/>
      <c r="HZR52" s="85"/>
      <c r="HZS52" s="85"/>
      <c r="HZT52" s="85"/>
      <c r="HZU52" s="85"/>
      <c r="HZV52" s="85"/>
      <c r="HZW52" s="85"/>
      <c r="HZX52" s="85"/>
      <c r="HZY52" s="85"/>
      <c r="HZZ52" s="85"/>
      <c r="IAA52" s="85"/>
      <c r="IAB52" s="85"/>
      <c r="IAC52" s="85"/>
      <c r="IAD52" s="85"/>
      <c r="IAE52" s="85"/>
      <c r="IAF52" s="85"/>
      <c r="IAG52" s="85"/>
      <c r="IAH52" s="85"/>
      <c r="IAI52" s="85"/>
      <c r="IAJ52" s="85"/>
      <c r="IAK52" s="85"/>
      <c r="IAL52" s="85"/>
      <c r="IAM52" s="85"/>
      <c r="IAN52" s="85"/>
      <c r="IAO52" s="85"/>
      <c r="IAP52" s="85"/>
      <c r="IAQ52" s="85"/>
      <c r="IAR52" s="85"/>
      <c r="IAS52" s="85"/>
      <c r="IAT52" s="85"/>
      <c r="IAU52" s="85"/>
      <c r="IAV52" s="85"/>
      <c r="IAW52" s="85"/>
      <c r="IAX52" s="85"/>
      <c r="IAY52" s="85"/>
      <c r="IAZ52" s="85"/>
      <c r="IBA52" s="85"/>
      <c r="IBB52" s="85"/>
      <c r="IBC52" s="85"/>
      <c r="IBD52" s="85"/>
      <c r="IBE52" s="85"/>
      <c r="IBF52" s="85"/>
      <c r="IBG52" s="85"/>
      <c r="IBH52" s="85"/>
      <c r="IBI52" s="85"/>
      <c r="IBJ52" s="85"/>
      <c r="IBK52" s="85"/>
      <c r="IBL52" s="85"/>
      <c r="IBM52" s="85"/>
      <c r="IBN52" s="85"/>
      <c r="IBO52" s="85"/>
      <c r="IBP52" s="85"/>
      <c r="IBQ52" s="85"/>
      <c r="IBR52" s="85"/>
      <c r="IBS52" s="85"/>
      <c r="IBT52" s="85"/>
      <c r="IBU52" s="85"/>
      <c r="IBV52" s="85"/>
      <c r="IBW52" s="85"/>
      <c r="IBX52" s="85"/>
      <c r="IBY52" s="85"/>
      <c r="IBZ52" s="85"/>
      <c r="ICA52" s="85"/>
      <c r="ICB52" s="85"/>
      <c r="ICC52" s="85"/>
      <c r="ICD52" s="85"/>
      <c r="ICE52" s="85"/>
      <c r="ICF52" s="85"/>
      <c r="ICG52" s="85"/>
      <c r="ICH52" s="85"/>
      <c r="ICI52" s="85"/>
      <c r="ICJ52" s="85"/>
      <c r="ICK52" s="85"/>
      <c r="ICL52" s="85"/>
      <c r="ICM52" s="85"/>
      <c r="ICN52" s="85"/>
      <c r="ICO52" s="85"/>
      <c r="ICP52" s="85"/>
      <c r="ICQ52" s="85"/>
      <c r="ICR52" s="85"/>
      <c r="ICS52" s="85"/>
      <c r="ICT52" s="85"/>
      <c r="ICU52" s="85"/>
      <c r="ICV52" s="85"/>
      <c r="ICW52" s="85"/>
      <c r="ICX52" s="85"/>
      <c r="ICY52" s="85"/>
      <c r="ICZ52" s="85"/>
      <c r="IDA52" s="85"/>
      <c r="IDB52" s="85"/>
      <c r="IDC52" s="85"/>
      <c r="IDD52" s="85"/>
      <c r="IDE52" s="85"/>
      <c r="IDF52" s="85"/>
      <c r="IDG52" s="85"/>
      <c r="IDH52" s="85"/>
      <c r="IDI52" s="85"/>
      <c r="IDJ52" s="85"/>
      <c r="IDK52" s="85"/>
      <c r="IDL52" s="85"/>
      <c r="IDM52" s="85"/>
      <c r="IDN52" s="85"/>
      <c r="IDO52" s="85"/>
      <c r="IDP52" s="85"/>
      <c r="IDQ52" s="85"/>
      <c r="IDR52" s="85"/>
      <c r="IDS52" s="85"/>
      <c r="IDT52" s="85"/>
      <c r="IDU52" s="85"/>
      <c r="IDV52" s="85"/>
      <c r="IDW52" s="85"/>
      <c r="IDX52" s="85"/>
      <c r="IDY52" s="85"/>
      <c r="IDZ52" s="85"/>
      <c r="IEA52" s="85"/>
      <c r="IEB52" s="85"/>
      <c r="IEC52" s="85"/>
      <c r="IED52" s="85"/>
      <c r="IEE52" s="85"/>
      <c r="IEF52" s="85"/>
      <c r="IEG52" s="85"/>
      <c r="IEH52" s="85"/>
      <c r="IEI52" s="85"/>
      <c r="IEJ52" s="85"/>
      <c r="IEK52" s="85"/>
      <c r="IEL52" s="85"/>
      <c r="IEM52" s="85"/>
      <c r="IEN52" s="85"/>
      <c r="IEO52" s="85"/>
      <c r="IEP52" s="85"/>
      <c r="IEQ52" s="85"/>
      <c r="IER52" s="85"/>
      <c r="IES52" s="85"/>
      <c r="IET52" s="85"/>
      <c r="IEU52" s="85"/>
      <c r="IEV52" s="85"/>
      <c r="IEW52" s="85"/>
      <c r="IEX52" s="85"/>
      <c r="IEY52" s="85"/>
      <c r="IEZ52" s="85"/>
      <c r="IFA52" s="85"/>
      <c r="IFB52" s="85"/>
      <c r="IFC52" s="85"/>
      <c r="IFD52" s="85"/>
      <c r="IFE52" s="85"/>
      <c r="IFF52" s="85"/>
      <c r="IFG52" s="85"/>
      <c r="IFH52" s="85"/>
      <c r="IFI52" s="85"/>
      <c r="IFJ52" s="85"/>
      <c r="IFK52" s="85"/>
      <c r="IFL52" s="85"/>
      <c r="IFM52" s="85"/>
      <c r="IFN52" s="85"/>
      <c r="IFO52" s="85"/>
      <c r="IFP52" s="85"/>
      <c r="IFQ52" s="85"/>
      <c r="IFR52" s="85"/>
      <c r="IFS52" s="85"/>
      <c r="IFT52" s="85"/>
      <c r="IFU52" s="85"/>
      <c r="IFV52" s="85"/>
      <c r="IFW52" s="85"/>
      <c r="IFX52" s="85"/>
      <c r="IFY52" s="85"/>
      <c r="IFZ52" s="85"/>
      <c r="IGA52" s="85"/>
      <c r="IGB52" s="85"/>
      <c r="IGC52" s="85"/>
      <c r="IGD52" s="85"/>
      <c r="IGE52" s="85"/>
      <c r="IGF52" s="85"/>
      <c r="IGG52" s="85"/>
      <c r="IGH52" s="85"/>
      <c r="IGI52" s="85"/>
      <c r="IGJ52" s="85"/>
      <c r="IGK52" s="85"/>
      <c r="IGL52" s="85"/>
      <c r="IGM52" s="85"/>
      <c r="IGN52" s="85"/>
      <c r="IGO52" s="85"/>
      <c r="IGP52" s="85"/>
      <c r="IGQ52" s="85"/>
      <c r="IGR52" s="85"/>
      <c r="IGS52" s="85"/>
      <c r="IGT52" s="85"/>
      <c r="IGU52" s="85"/>
      <c r="IGV52" s="85"/>
      <c r="IGW52" s="85"/>
      <c r="IGX52" s="85"/>
      <c r="IGY52" s="85"/>
      <c r="IGZ52" s="85"/>
      <c r="IHA52" s="85"/>
      <c r="IHB52" s="85"/>
      <c r="IHC52" s="85"/>
      <c r="IHD52" s="85"/>
      <c r="IHE52" s="85"/>
      <c r="IHF52" s="85"/>
      <c r="IHG52" s="85"/>
      <c r="IHH52" s="85"/>
      <c r="IHI52" s="85"/>
      <c r="IHJ52" s="85"/>
      <c r="IHK52" s="85"/>
      <c r="IHL52" s="85"/>
      <c r="IHM52" s="85"/>
      <c r="IHN52" s="85"/>
      <c r="IHO52" s="85"/>
      <c r="IHP52" s="85"/>
      <c r="IHQ52" s="85"/>
      <c r="IHR52" s="85"/>
      <c r="IHS52" s="85"/>
      <c r="IHT52" s="85"/>
      <c r="IHU52" s="85"/>
      <c r="IHV52" s="85"/>
      <c r="IHW52" s="85"/>
      <c r="IHX52" s="85"/>
      <c r="IHY52" s="85"/>
      <c r="IHZ52" s="85"/>
      <c r="IIA52" s="85"/>
      <c r="IIB52" s="85"/>
      <c r="IIC52" s="85"/>
      <c r="IID52" s="85"/>
      <c r="IIE52" s="85"/>
      <c r="IIF52" s="85"/>
      <c r="IIG52" s="85"/>
      <c r="IIH52" s="85"/>
      <c r="III52" s="85"/>
      <c r="IIJ52" s="85"/>
      <c r="IIK52" s="85"/>
      <c r="IIL52" s="85"/>
      <c r="IIM52" s="85"/>
      <c r="IIN52" s="85"/>
      <c r="IIO52" s="85"/>
      <c r="IIP52" s="85"/>
      <c r="IIQ52" s="85"/>
      <c r="IIR52" s="85"/>
      <c r="IIS52" s="85"/>
      <c r="IIT52" s="85"/>
      <c r="IIU52" s="85"/>
      <c r="IIV52" s="85"/>
      <c r="IIW52" s="85"/>
      <c r="IIX52" s="85"/>
      <c r="IIY52" s="85"/>
      <c r="IIZ52" s="85"/>
      <c r="IJA52" s="85"/>
      <c r="IJB52" s="85"/>
      <c r="IJC52" s="85"/>
      <c r="IJD52" s="85"/>
      <c r="IJE52" s="85"/>
      <c r="IJF52" s="85"/>
      <c r="IJG52" s="85"/>
      <c r="IJH52" s="85"/>
      <c r="IJI52" s="85"/>
      <c r="IJJ52" s="85"/>
      <c r="IJK52" s="85"/>
      <c r="IJL52" s="85"/>
      <c r="IJM52" s="85"/>
      <c r="IJN52" s="85"/>
      <c r="IJO52" s="85"/>
      <c r="IJP52" s="85"/>
      <c r="IJQ52" s="85"/>
      <c r="IJR52" s="85"/>
      <c r="IJS52" s="85"/>
      <c r="IJT52" s="85"/>
      <c r="IJU52" s="85"/>
      <c r="IJV52" s="85"/>
      <c r="IJW52" s="85"/>
      <c r="IJX52" s="85"/>
      <c r="IJY52" s="85"/>
      <c r="IJZ52" s="85"/>
      <c r="IKA52" s="85"/>
      <c r="IKB52" s="85"/>
      <c r="IKC52" s="85"/>
      <c r="IKD52" s="85"/>
      <c r="IKE52" s="85"/>
      <c r="IKF52" s="85"/>
      <c r="IKG52" s="85"/>
      <c r="IKH52" s="85"/>
      <c r="IKI52" s="85"/>
      <c r="IKJ52" s="85"/>
      <c r="IKK52" s="85"/>
      <c r="IKL52" s="85"/>
      <c r="IKM52" s="85"/>
      <c r="IKN52" s="85"/>
      <c r="IKO52" s="85"/>
      <c r="IKP52" s="85"/>
      <c r="IKQ52" s="85"/>
      <c r="IKR52" s="85"/>
      <c r="IKS52" s="85"/>
      <c r="IKT52" s="85"/>
      <c r="IKU52" s="85"/>
      <c r="IKV52" s="85"/>
      <c r="IKW52" s="85"/>
      <c r="IKX52" s="85"/>
      <c r="IKY52" s="85"/>
      <c r="IKZ52" s="85"/>
      <c r="ILA52" s="85"/>
      <c r="ILB52" s="85"/>
      <c r="ILC52" s="85"/>
      <c r="ILD52" s="85"/>
      <c r="ILE52" s="85"/>
      <c r="ILF52" s="85"/>
      <c r="ILG52" s="85"/>
      <c r="ILH52" s="85"/>
      <c r="ILI52" s="85"/>
      <c r="ILJ52" s="85"/>
      <c r="ILK52" s="85"/>
      <c r="ILL52" s="85"/>
      <c r="ILM52" s="85"/>
      <c r="ILN52" s="85"/>
      <c r="ILO52" s="85"/>
      <c r="ILP52" s="85"/>
      <c r="ILQ52" s="85"/>
      <c r="ILR52" s="85"/>
      <c r="ILS52" s="85"/>
      <c r="ILT52" s="85"/>
      <c r="ILU52" s="85"/>
      <c r="ILV52" s="85"/>
      <c r="ILW52" s="85"/>
      <c r="ILX52" s="85"/>
      <c r="ILY52" s="85"/>
      <c r="ILZ52" s="85"/>
      <c r="IMA52" s="85"/>
      <c r="IMB52" s="85"/>
      <c r="IMC52" s="85"/>
      <c r="IMD52" s="85"/>
      <c r="IME52" s="85"/>
      <c r="IMF52" s="85"/>
      <c r="IMG52" s="85"/>
      <c r="IMH52" s="85"/>
      <c r="IMI52" s="85"/>
      <c r="IMJ52" s="85"/>
      <c r="IMK52" s="85"/>
      <c r="IML52" s="85"/>
      <c r="IMM52" s="85"/>
      <c r="IMN52" s="85"/>
      <c r="IMO52" s="85"/>
      <c r="IMP52" s="85"/>
      <c r="IMQ52" s="85"/>
      <c r="IMR52" s="85"/>
      <c r="IMS52" s="85"/>
      <c r="IMT52" s="85"/>
      <c r="IMU52" s="85"/>
      <c r="IMV52" s="85"/>
      <c r="IMW52" s="85"/>
      <c r="IMX52" s="85"/>
      <c r="IMY52" s="85"/>
      <c r="IMZ52" s="85"/>
      <c r="INA52" s="85"/>
      <c r="INB52" s="85"/>
      <c r="INC52" s="85"/>
      <c r="IND52" s="85"/>
      <c r="INE52" s="85"/>
      <c r="INF52" s="85"/>
      <c r="ING52" s="85"/>
      <c r="INH52" s="85"/>
      <c r="INI52" s="85"/>
      <c r="INJ52" s="85"/>
      <c r="INK52" s="85"/>
      <c r="INL52" s="85"/>
      <c r="INM52" s="85"/>
      <c r="INN52" s="85"/>
      <c r="INO52" s="85"/>
      <c r="INP52" s="85"/>
      <c r="INQ52" s="85"/>
      <c r="INR52" s="85"/>
      <c r="INS52" s="85"/>
      <c r="INT52" s="85"/>
      <c r="INU52" s="85"/>
      <c r="INV52" s="85"/>
      <c r="INW52" s="85"/>
      <c r="INX52" s="85"/>
      <c r="INY52" s="85"/>
      <c r="INZ52" s="85"/>
      <c r="IOA52" s="85"/>
      <c r="IOB52" s="85"/>
      <c r="IOC52" s="85"/>
      <c r="IOD52" s="85"/>
      <c r="IOE52" s="85"/>
      <c r="IOF52" s="85"/>
      <c r="IOG52" s="85"/>
      <c r="IOH52" s="85"/>
      <c r="IOI52" s="85"/>
      <c r="IOJ52" s="85"/>
      <c r="IOK52" s="85"/>
      <c r="IOL52" s="85"/>
      <c r="IOM52" s="85"/>
      <c r="ION52" s="85"/>
      <c r="IOO52" s="85"/>
      <c r="IOP52" s="85"/>
      <c r="IOQ52" s="85"/>
      <c r="IOR52" s="85"/>
      <c r="IOS52" s="85"/>
      <c r="IOT52" s="85"/>
      <c r="IOU52" s="85"/>
      <c r="IOV52" s="85"/>
      <c r="IOW52" s="85"/>
      <c r="IOX52" s="85"/>
      <c r="IOY52" s="85"/>
      <c r="IOZ52" s="85"/>
      <c r="IPA52" s="85"/>
      <c r="IPB52" s="85"/>
      <c r="IPC52" s="85"/>
      <c r="IPD52" s="85"/>
      <c r="IPE52" s="85"/>
      <c r="IPF52" s="85"/>
      <c r="IPG52" s="85"/>
      <c r="IPH52" s="85"/>
      <c r="IPI52" s="85"/>
      <c r="IPJ52" s="85"/>
      <c r="IPK52" s="85"/>
      <c r="IPL52" s="85"/>
      <c r="IPM52" s="85"/>
      <c r="IPN52" s="85"/>
      <c r="IPO52" s="85"/>
      <c r="IPP52" s="85"/>
      <c r="IPQ52" s="85"/>
      <c r="IPR52" s="85"/>
      <c r="IPS52" s="85"/>
      <c r="IPT52" s="85"/>
      <c r="IPU52" s="85"/>
      <c r="IPV52" s="85"/>
      <c r="IPW52" s="85"/>
      <c r="IPX52" s="85"/>
      <c r="IPY52" s="85"/>
      <c r="IPZ52" s="85"/>
      <c r="IQA52" s="85"/>
      <c r="IQB52" s="85"/>
      <c r="IQC52" s="85"/>
      <c r="IQD52" s="85"/>
      <c r="IQE52" s="85"/>
      <c r="IQF52" s="85"/>
      <c r="IQG52" s="85"/>
      <c r="IQH52" s="85"/>
      <c r="IQI52" s="85"/>
      <c r="IQJ52" s="85"/>
      <c r="IQK52" s="85"/>
      <c r="IQL52" s="85"/>
      <c r="IQM52" s="85"/>
      <c r="IQN52" s="85"/>
      <c r="IQO52" s="85"/>
      <c r="IQP52" s="85"/>
      <c r="IQQ52" s="85"/>
      <c r="IQR52" s="85"/>
      <c r="IQS52" s="85"/>
      <c r="IQT52" s="85"/>
      <c r="IQU52" s="85"/>
      <c r="IQV52" s="85"/>
      <c r="IQW52" s="85"/>
      <c r="IQX52" s="85"/>
      <c r="IQY52" s="85"/>
      <c r="IQZ52" s="85"/>
      <c r="IRA52" s="85"/>
      <c r="IRB52" s="85"/>
      <c r="IRC52" s="85"/>
      <c r="IRD52" s="85"/>
      <c r="IRE52" s="85"/>
      <c r="IRF52" s="85"/>
      <c r="IRG52" s="85"/>
      <c r="IRH52" s="85"/>
      <c r="IRI52" s="85"/>
      <c r="IRJ52" s="85"/>
      <c r="IRK52" s="85"/>
      <c r="IRL52" s="85"/>
      <c r="IRM52" s="85"/>
      <c r="IRN52" s="85"/>
      <c r="IRO52" s="85"/>
      <c r="IRP52" s="85"/>
      <c r="IRQ52" s="85"/>
      <c r="IRR52" s="85"/>
      <c r="IRS52" s="85"/>
      <c r="IRT52" s="85"/>
      <c r="IRU52" s="85"/>
      <c r="IRV52" s="85"/>
      <c r="IRW52" s="85"/>
      <c r="IRX52" s="85"/>
      <c r="IRY52" s="85"/>
      <c r="IRZ52" s="85"/>
      <c r="ISA52" s="85"/>
      <c r="ISB52" s="85"/>
      <c r="ISC52" s="85"/>
      <c r="ISD52" s="85"/>
      <c r="ISE52" s="85"/>
      <c r="ISF52" s="85"/>
      <c r="ISG52" s="85"/>
      <c r="ISH52" s="85"/>
      <c r="ISI52" s="85"/>
      <c r="ISJ52" s="85"/>
      <c r="ISK52" s="85"/>
      <c r="ISL52" s="85"/>
      <c r="ISM52" s="85"/>
      <c r="ISN52" s="85"/>
      <c r="ISO52" s="85"/>
      <c r="ISP52" s="85"/>
      <c r="ISQ52" s="85"/>
      <c r="ISR52" s="85"/>
      <c r="ISS52" s="85"/>
      <c r="IST52" s="85"/>
      <c r="ISU52" s="85"/>
      <c r="ISV52" s="85"/>
      <c r="ISW52" s="85"/>
      <c r="ISX52" s="85"/>
      <c r="ISY52" s="85"/>
      <c r="ISZ52" s="85"/>
      <c r="ITA52" s="85"/>
      <c r="ITB52" s="85"/>
      <c r="ITC52" s="85"/>
      <c r="ITD52" s="85"/>
      <c r="ITE52" s="85"/>
      <c r="ITF52" s="85"/>
      <c r="ITG52" s="85"/>
      <c r="ITH52" s="85"/>
      <c r="ITI52" s="85"/>
      <c r="ITJ52" s="85"/>
      <c r="ITK52" s="85"/>
      <c r="ITL52" s="85"/>
      <c r="ITM52" s="85"/>
      <c r="ITN52" s="85"/>
      <c r="ITO52" s="85"/>
      <c r="ITP52" s="85"/>
      <c r="ITQ52" s="85"/>
      <c r="ITR52" s="85"/>
      <c r="ITS52" s="85"/>
      <c r="ITT52" s="85"/>
      <c r="ITU52" s="85"/>
      <c r="ITV52" s="85"/>
      <c r="ITW52" s="85"/>
      <c r="ITX52" s="85"/>
      <c r="ITY52" s="85"/>
      <c r="ITZ52" s="85"/>
      <c r="IUA52" s="85"/>
      <c r="IUB52" s="85"/>
      <c r="IUC52" s="85"/>
      <c r="IUD52" s="85"/>
      <c r="IUE52" s="85"/>
      <c r="IUF52" s="85"/>
      <c r="IUG52" s="85"/>
      <c r="IUH52" s="85"/>
      <c r="IUI52" s="85"/>
      <c r="IUJ52" s="85"/>
      <c r="IUK52" s="85"/>
      <c r="IUL52" s="85"/>
      <c r="IUM52" s="85"/>
      <c r="IUN52" s="85"/>
      <c r="IUO52" s="85"/>
      <c r="IUP52" s="85"/>
      <c r="IUQ52" s="85"/>
      <c r="IUR52" s="85"/>
      <c r="IUS52" s="85"/>
      <c r="IUT52" s="85"/>
      <c r="IUU52" s="85"/>
      <c r="IUV52" s="85"/>
      <c r="IUW52" s="85"/>
      <c r="IUX52" s="85"/>
      <c r="IUY52" s="85"/>
      <c r="IUZ52" s="85"/>
      <c r="IVA52" s="85"/>
      <c r="IVB52" s="85"/>
      <c r="IVC52" s="85"/>
      <c r="IVD52" s="85"/>
      <c r="IVE52" s="85"/>
      <c r="IVF52" s="85"/>
      <c r="IVG52" s="85"/>
      <c r="IVH52" s="85"/>
      <c r="IVI52" s="85"/>
      <c r="IVJ52" s="85"/>
      <c r="IVK52" s="85"/>
      <c r="IVL52" s="85"/>
      <c r="IVM52" s="85"/>
      <c r="IVN52" s="85"/>
      <c r="IVO52" s="85"/>
      <c r="IVP52" s="85"/>
      <c r="IVQ52" s="85"/>
      <c r="IVR52" s="85"/>
      <c r="IVS52" s="85"/>
      <c r="IVT52" s="85"/>
      <c r="IVU52" s="85"/>
      <c r="IVV52" s="85"/>
      <c r="IVW52" s="85"/>
      <c r="IVX52" s="85"/>
      <c r="IVY52" s="85"/>
      <c r="IVZ52" s="85"/>
      <c r="IWA52" s="85"/>
      <c r="IWB52" s="85"/>
      <c r="IWC52" s="85"/>
      <c r="IWD52" s="85"/>
      <c r="IWE52" s="85"/>
      <c r="IWF52" s="85"/>
      <c r="IWG52" s="85"/>
      <c r="IWH52" s="85"/>
      <c r="IWI52" s="85"/>
      <c r="IWJ52" s="85"/>
      <c r="IWK52" s="85"/>
      <c r="IWL52" s="85"/>
      <c r="IWM52" s="85"/>
      <c r="IWN52" s="85"/>
      <c r="IWO52" s="85"/>
      <c r="IWP52" s="85"/>
      <c r="IWQ52" s="85"/>
      <c r="IWR52" s="85"/>
      <c r="IWS52" s="85"/>
      <c r="IWT52" s="85"/>
      <c r="IWU52" s="85"/>
      <c r="IWV52" s="85"/>
      <c r="IWW52" s="85"/>
      <c r="IWX52" s="85"/>
      <c r="IWY52" s="85"/>
      <c r="IWZ52" s="85"/>
      <c r="IXA52" s="85"/>
      <c r="IXB52" s="85"/>
      <c r="IXC52" s="85"/>
      <c r="IXD52" s="85"/>
      <c r="IXE52" s="85"/>
      <c r="IXF52" s="85"/>
      <c r="IXG52" s="85"/>
      <c r="IXH52" s="85"/>
      <c r="IXI52" s="85"/>
      <c r="IXJ52" s="85"/>
      <c r="IXK52" s="85"/>
      <c r="IXL52" s="85"/>
      <c r="IXM52" s="85"/>
      <c r="IXN52" s="85"/>
      <c r="IXO52" s="85"/>
      <c r="IXP52" s="85"/>
      <c r="IXQ52" s="85"/>
      <c r="IXR52" s="85"/>
      <c r="IXS52" s="85"/>
      <c r="IXT52" s="85"/>
      <c r="IXU52" s="85"/>
      <c r="IXV52" s="85"/>
      <c r="IXW52" s="85"/>
      <c r="IXX52" s="85"/>
      <c r="IXY52" s="85"/>
      <c r="IXZ52" s="85"/>
      <c r="IYA52" s="85"/>
      <c r="IYB52" s="85"/>
      <c r="IYC52" s="85"/>
      <c r="IYD52" s="85"/>
      <c r="IYE52" s="85"/>
      <c r="IYF52" s="85"/>
      <c r="IYG52" s="85"/>
      <c r="IYH52" s="85"/>
      <c r="IYI52" s="85"/>
      <c r="IYJ52" s="85"/>
      <c r="IYK52" s="85"/>
      <c r="IYL52" s="85"/>
      <c r="IYM52" s="85"/>
      <c r="IYN52" s="85"/>
      <c r="IYO52" s="85"/>
      <c r="IYP52" s="85"/>
      <c r="IYQ52" s="85"/>
      <c r="IYR52" s="85"/>
      <c r="IYS52" s="85"/>
      <c r="IYT52" s="85"/>
      <c r="IYU52" s="85"/>
      <c r="IYV52" s="85"/>
      <c r="IYW52" s="85"/>
      <c r="IYX52" s="85"/>
      <c r="IYY52" s="85"/>
      <c r="IYZ52" s="85"/>
      <c r="IZA52" s="85"/>
      <c r="IZB52" s="85"/>
      <c r="IZC52" s="85"/>
      <c r="IZD52" s="85"/>
      <c r="IZE52" s="85"/>
      <c r="IZF52" s="85"/>
      <c r="IZG52" s="85"/>
      <c r="IZH52" s="85"/>
      <c r="IZI52" s="85"/>
      <c r="IZJ52" s="85"/>
      <c r="IZK52" s="85"/>
      <c r="IZL52" s="85"/>
      <c r="IZM52" s="85"/>
      <c r="IZN52" s="85"/>
      <c r="IZO52" s="85"/>
      <c r="IZP52" s="85"/>
      <c r="IZQ52" s="85"/>
      <c r="IZR52" s="85"/>
      <c r="IZS52" s="85"/>
      <c r="IZT52" s="85"/>
      <c r="IZU52" s="85"/>
      <c r="IZV52" s="85"/>
      <c r="IZW52" s="85"/>
      <c r="IZX52" s="85"/>
      <c r="IZY52" s="85"/>
      <c r="IZZ52" s="85"/>
      <c r="JAA52" s="85"/>
      <c r="JAB52" s="85"/>
      <c r="JAC52" s="85"/>
      <c r="JAD52" s="85"/>
      <c r="JAE52" s="85"/>
      <c r="JAF52" s="85"/>
      <c r="JAG52" s="85"/>
      <c r="JAH52" s="85"/>
      <c r="JAI52" s="85"/>
      <c r="JAJ52" s="85"/>
      <c r="JAK52" s="85"/>
      <c r="JAL52" s="85"/>
      <c r="JAM52" s="85"/>
      <c r="JAN52" s="85"/>
      <c r="JAO52" s="85"/>
      <c r="JAP52" s="85"/>
      <c r="JAQ52" s="85"/>
      <c r="JAR52" s="85"/>
      <c r="JAS52" s="85"/>
      <c r="JAT52" s="85"/>
      <c r="JAU52" s="85"/>
      <c r="JAV52" s="85"/>
      <c r="JAW52" s="85"/>
      <c r="JAX52" s="85"/>
      <c r="JAY52" s="85"/>
      <c r="JAZ52" s="85"/>
      <c r="JBA52" s="85"/>
      <c r="JBB52" s="85"/>
      <c r="JBC52" s="85"/>
      <c r="JBD52" s="85"/>
      <c r="JBE52" s="85"/>
      <c r="JBF52" s="85"/>
      <c r="JBG52" s="85"/>
      <c r="JBH52" s="85"/>
      <c r="JBI52" s="85"/>
      <c r="JBJ52" s="85"/>
      <c r="JBK52" s="85"/>
      <c r="JBL52" s="85"/>
      <c r="JBM52" s="85"/>
      <c r="JBN52" s="85"/>
      <c r="JBO52" s="85"/>
      <c r="JBP52" s="85"/>
      <c r="JBQ52" s="85"/>
      <c r="JBR52" s="85"/>
      <c r="JBS52" s="85"/>
      <c r="JBT52" s="85"/>
      <c r="JBU52" s="85"/>
      <c r="JBV52" s="85"/>
      <c r="JBW52" s="85"/>
      <c r="JBX52" s="85"/>
      <c r="JBY52" s="85"/>
      <c r="JBZ52" s="85"/>
      <c r="JCA52" s="85"/>
      <c r="JCB52" s="85"/>
      <c r="JCC52" s="85"/>
      <c r="JCD52" s="85"/>
      <c r="JCE52" s="85"/>
      <c r="JCF52" s="85"/>
      <c r="JCG52" s="85"/>
      <c r="JCH52" s="85"/>
      <c r="JCI52" s="85"/>
      <c r="JCJ52" s="85"/>
      <c r="JCK52" s="85"/>
      <c r="JCL52" s="85"/>
      <c r="JCM52" s="85"/>
      <c r="JCN52" s="85"/>
      <c r="JCO52" s="85"/>
      <c r="JCP52" s="85"/>
      <c r="JCQ52" s="85"/>
      <c r="JCR52" s="85"/>
      <c r="JCS52" s="85"/>
      <c r="JCT52" s="85"/>
      <c r="JCU52" s="85"/>
      <c r="JCV52" s="85"/>
      <c r="JCW52" s="85"/>
      <c r="JCX52" s="85"/>
      <c r="JCY52" s="85"/>
      <c r="JCZ52" s="85"/>
      <c r="JDA52" s="85"/>
      <c r="JDB52" s="85"/>
      <c r="JDC52" s="85"/>
      <c r="JDD52" s="85"/>
      <c r="JDE52" s="85"/>
      <c r="JDF52" s="85"/>
      <c r="JDG52" s="85"/>
      <c r="JDH52" s="85"/>
      <c r="JDI52" s="85"/>
      <c r="JDJ52" s="85"/>
      <c r="JDK52" s="85"/>
      <c r="JDL52" s="85"/>
      <c r="JDM52" s="85"/>
      <c r="JDN52" s="85"/>
      <c r="JDO52" s="85"/>
      <c r="JDP52" s="85"/>
      <c r="JDQ52" s="85"/>
      <c r="JDR52" s="85"/>
      <c r="JDS52" s="85"/>
      <c r="JDT52" s="85"/>
      <c r="JDU52" s="85"/>
      <c r="JDV52" s="85"/>
      <c r="JDW52" s="85"/>
      <c r="JDX52" s="85"/>
      <c r="JDY52" s="85"/>
      <c r="JDZ52" s="85"/>
      <c r="JEA52" s="85"/>
      <c r="JEB52" s="85"/>
      <c r="JEC52" s="85"/>
      <c r="JED52" s="85"/>
      <c r="JEE52" s="85"/>
      <c r="JEF52" s="85"/>
      <c r="JEG52" s="85"/>
      <c r="JEH52" s="85"/>
      <c r="JEI52" s="85"/>
      <c r="JEJ52" s="85"/>
      <c r="JEK52" s="85"/>
      <c r="JEL52" s="85"/>
      <c r="JEM52" s="85"/>
      <c r="JEN52" s="85"/>
      <c r="JEO52" s="85"/>
      <c r="JEP52" s="85"/>
      <c r="JEQ52" s="85"/>
      <c r="JER52" s="85"/>
      <c r="JES52" s="85"/>
      <c r="JET52" s="85"/>
      <c r="JEU52" s="85"/>
      <c r="JEV52" s="85"/>
      <c r="JEW52" s="85"/>
      <c r="JEX52" s="85"/>
      <c r="JEY52" s="85"/>
      <c r="JEZ52" s="85"/>
      <c r="JFA52" s="85"/>
      <c r="JFB52" s="85"/>
      <c r="JFC52" s="85"/>
      <c r="JFD52" s="85"/>
      <c r="JFE52" s="85"/>
      <c r="JFF52" s="85"/>
      <c r="JFG52" s="85"/>
      <c r="JFH52" s="85"/>
      <c r="JFI52" s="85"/>
      <c r="JFJ52" s="85"/>
      <c r="JFK52" s="85"/>
      <c r="JFL52" s="85"/>
      <c r="JFM52" s="85"/>
      <c r="JFN52" s="85"/>
      <c r="JFO52" s="85"/>
      <c r="JFP52" s="85"/>
      <c r="JFQ52" s="85"/>
      <c r="JFR52" s="85"/>
      <c r="JFS52" s="85"/>
      <c r="JFT52" s="85"/>
      <c r="JFU52" s="85"/>
      <c r="JFV52" s="85"/>
      <c r="JFW52" s="85"/>
      <c r="JFX52" s="85"/>
      <c r="JFY52" s="85"/>
      <c r="JFZ52" s="85"/>
      <c r="JGA52" s="85"/>
      <c r="JGB52" s="85"/>
      <c r="JGC52" s="85"/>
      <c r="JGD52" s="85"/>
      <c r="JGE52" s="85"/>
      <c r="JGF52" s="85"/>
      <c r="JGG52" s="85"/>
      <c r="JGH52" s="85"/>
      <c r="JGI52" s="85"/>
      <c r="JGJ52" s="85"/>
      <c r="JGK52" s="85"/>
      <c r="JGL52" s="85"/>
      <c r="JGM52" s="85"/>
      <c r="JGN52" s="85"/>
      <c r="JGO52" s="85"/>
      <c r="JGP52" s="85"/>
      <c r="JGQ52" s="85"/>
      <c r="JGR52" s="85"/>
      <c r="JGS52" s="85"/>
      <c r="JGT52" s="85"/>
      <c r="JGU52" s="85"/>
      <c r="JGV52" s="85"/>
      <c r="JGW52" s="85"/>
      <c r="JGX52" s="85"/>
      <c r="JGY52" s="85"/>
      <c r="JGZ52" s="85"/>
      <c r="JHA52" s="85"/>
      <c r="JHB52" s="85"/>
      <c r="JHC52" s="85"/>
      <c r="JHD52" s="85"/>
      <c r="JHE52" s="85"/>
      <c r="JHF52" s="85"/>
      <c r="JHG52" s="85"/>
      <c r="JHH52" s="85"/>
      <c r="JHI52" s="85"/>
      <c r="JHJ52" s="85"/>
      <c r="JHK52" s="85"/>
      <c r="JHL52" s="85"/>
      <c r="JHM52" s="85"/>
      <c r="JHN52" s="85"/>
      <c r="JHO52" s="85"/>
      <c r="JHP52" s="85"/>
      <c r="JHQ52" s="85"/>
      <c r="JHR52" s="85"/>
      <c r="JHS52" s="85"/>
      <c r="JHT52" s="85"/>
      <c r="JHU52" s="85"/>
      <c r="JHV52" s="85"/>
      <c r="JHW52" s="85"/>
      <c r="JHX52" s="85"/>
      <c r="JHY52" s="85"/>
      <c r="JHZ52" s="85"/>
      <c r="JIA52" s="85"/>
      <c r="JIB52" s="85"/>
      <c r="JIC52" s="85"/>
      <c r="JID52" s="85"/>
      <c r="JIE52" s="85"/>
      <c r="JIF52" s="85"/>
      <c r="JIG52" s="85"/>
      <c r="JIH52" s="85"/>
      <c r="JII52" s="85"/>
      <c r="JIJ52" s="85"/>
      <c r="JIK52" s="85"/>
      <c r="JIL52" s="85"/>
      <c r="JIM52" s="85"/>
      <c r="JIN52" s="85"/>
      <c r="JIO52" s="85"/>
      <c r="JIP52" s="85"/>
      <c r="JIQ52" s="85"/>
      <c r="JIR52" s="85"/>
      <c r="JIS52" s="85"/>
      <c r="JIT52" s="85"/>
      <c r="JIU52" s="85"/>
      <c r="JIV52" s="85"/>
      <c r="JIW52" s="85"/>
      <c r="JIX52" s="85"/>
      <c r="JIY52" s="85"/>
      <c r="JIZ52" s="85"/>
      <c r="JJA52" s="85"/>
      <c r="JJB52" s="85"/>
      <c r="JJC52" s="85"/>
      <c r="JJD52" s="85"/>
      <c r="JJE52" s="85"/>
      <c r="JJF52" s="85"/>
      <c r="JJG52" s="85"/>
      <c r="JJH52" s="85"/>
      <c r="JJI52" s="85"/>
      <c r="JJJ52" s="85"/>
      <c r="JJK52" s="85"/>
      <c r="JJL52" s="85"/>
      <c r="JJM52" s="85"/>
      <c r="JJN52" s="85"/>
      <c r="JJO52" s="85"/>
      <c r="JJP52" s="85"/>
      <c r="JJQ52" s="85"/>
      <c r="JJR52" s="85"/>
      <c r="JJS52" s="85"/>
      <c r="JJT52" s="85"/>
      <c r="JJU52" s="85"/>
      <c r="JJV52" s="85"/>
      <c r="JJW52" s="85"/>
      <c r="JJX52" s="85"/>
      <c r="JJY52" s="85"/>
      <c r="JJZ52" s="85"/>
      <c r="JKA52" s="85"/>
      <c r="JKB52" s="85"/>
      <c r="JKC52" s="85"/>
      <c r="JKD52" s="85"/>
      <c r="JKE52" s="85"/>
      <c r="JKF52" s="85"/>
      <c r="JKG52" s="85"/>
      <c r="JKH52" s="85"/>
      <c r="JKI52" s="85"/>
      <c r="JKJ52" s="85"/>
      <c r="JKK52" s="85"/>
      <c r="JKL52" s="85"/>
      <c r="JKM52" s="85"/>
      <c r="JKN52" s="85"/>
      <c r="JKO52" s="85"/>
      <c r="JKP52" s="85"/>
      <c r="JKQ52" s="85"/>
      <c r="JKR52" s="85"/>
      <c r="JKS52" s="85"/>
      <c r="JKT52" s="85"/>
      <c r="JKU52" s="85"/>
      <c r="JKV52" s="85"/>
      <c r="JKW52" s="85"/>
      <c r="JKX52" s="85"/>
      <c r="JKY52" s="85"/>
      <c r="JKZ52" s="85"/>
      <c r="JLA52" s="85"/>
      <c r="JLB52" s="85"/>
      <c r="JLC52" s="85"/>
      <c r="JLD52" s="85"/>
      <c r="JLE52" s="85"/>
      <c r="JLF52" s="85"/>
      <c r="JLG52" s="85"/>
      <c r="JLH52" s="85"/>
      <c r="JLI52" s="85"/>
      <c r="JLJ52" s="85"/>
      <c r="JLK52" s="85"/>
      <c r="JLL52" s="85"/>
      <c r="JLM52" s="85"/>
      <c r="JLN52" s="85"/>
      <c r="JLO52" s="85"/>
      <c r="JLP52" s="85"/>
      <c r="JLQ52" s="85"/>
      <c r="JLR52" s="85"/>
      <c r="JLS52" s="85"/>
      <c r="JLT52" s="85"/>
      <c r="JLU52" s="85"/>
      <c r="JLV52" s="85"/>
      <c r="JLW52" s="85"/>
      <c r="JLX52" s="85"/>
      <c r="JLY52" s="85"/>
      <c r="JLZ52" s="85"/>
      <c r="JMA52" s="85"/>
      <c r="JMB52" s="85"/>
      <c r="JMC52" s="85"/>
      <c r="JMD52" s="85"/>
      <c r="JME52" s="85"/>
      <c r="JMF52" s="85"/>
      <c r="JMG52" s="85"/>
      <c r="JMH52" s="85"/>
      <c r="JMI52" s="85"/>
      <c r="JMJ52" s="85"/>
      <c r="JMK52" s="85"/>
      <c r="JML52" s="85"/>
      <c r="JMM52" s="85"/>
      <c r="JMN52" s="85"/>
      <c r="JMO52" s="85"/>
      <c r="JMP52" s="85"/>
      <c r="JMQ52" s="85"/>
      <c r="JMR52" s="85"/>
      <c r="JMS52" s="85"/>
      <c r="JMT52" s="85"/>
      <c r="JMU52" s="85"/>
      <c r="JMV52" s="85"/>
      <c r="JMW52" s="85"/>
      <c r="JMX52" s="85"/>
      <c r="JMY52" s="85"/>
      <c r="JMZ52" s="85"/>
      <c r="JNA52" s="85"/>
      <c r="JNB52" s="85"/>
      <c r="JNC52" s="85"/>
      <c r="JND52" s="85"/>
      <c r="JNE52" s="85"/>
      <c r="JNF52" s="85"/>
      <c r="JNG52" s="85"/>
      <c r="JNH52" s="85"/>
      <c r="JNI52" s="85"/>
      <c r="JNJ52" s="85"/>
      <c r="JNK52" s="85"/>
      <c r="JNL52" s="85"/>
      <c r="JNM52" s="85"/>
      <c r="JNN52" s="85"/>
      <c r="JNO52" s="85"/>
      <c r="JNP52" s="85"/>
      <c r="JNQ52" s="85"/>
      <c r="JNR52" s="85"/>
      <c r="JNS52" s="85"/>
      <c r="JNT52" s="85"/>
      <c r="JNU52" s="85"/>
      <c r="JNV52" s="85"/>
      <c r="JNW52" s="85"/>
      <c r="JNX52" s="85"/>
      <c r="JNY52" s="85"/>
      <c r="JNZ52" s="85"/>
      <c r="JOA52" s="85"/>
      <c r="JOB52" s="85"/>
      <c r="JOC52" s="85"/>
      <c r="JOD52" s="85"/>
      <c r="JOE52" s="85"/>
      <c r="JOF52" s="85"/>
      <c r="JOG52" s="85"/>
      <c r="JOH52" s="85"/>
      <c r="JOI52" s="85"/>
      <c r="JOJ52" s="85"/>
      <c r="JOK52" s="85"/>
      <c r="JOL52" s="85"/>
      <c r="JOM52" s="85"/>
      <c r="JON52" s="85"/>
      <c r="JOO52" s="85"/>
      <c r="JOP52" s="85"/>
      <c r="JOQ52" s="85"/>
      <c r="JOR52" s="85"/>
      <c r="JOS52" s="85"/>
      <c r="JOT52" s="85"/>
      <c r="JOU52" s="85"/>
      <c r="JOV52" s="85"/>
      <c r="JOW52" s="85"/>
      <c r="JOX52" s="85"/>
      <c r="JOY52" s="85"/>
      <c r="JOZ52" s="85"/>
      <c r="JPA52" s="85"/>
      <c r="JPB52" s="85"/>
      <c r="JPC52" s="85"/>
      <c r="JPD52" s="85"/>
      <c r="JPE52" s="85"/>
      <c r="JPF52" s="85"/>
      <c r="JPG52" s="85"/>
      <c r="JPH52" s="85"/>
      <c r="JPI52" s="85"/>
      <c r="JPJ52" s="85"/>
      <c r="JPK52" s="85"/>
      <c r="JPL52" s="85"/>
      <c r="JPM52" s="85"/>
      <c r="JPN52" s="85"/>
      <c r="JPO52" s="85"/>
      <c r="JPP52" s="85"/>
      <c r="JPQ52" s="85"/>
      <c r="JPR52" s="85"/>
      <c r="JPS52" s="85"/>
      <c r="JPT52" s="85"/>
      <c r="JPU52" s="85"/>
      <c r="JPV52" s="85"/>
      <c r="JPW52" s="85"/>
      <c r="JPX52" s="85"/>
      <c r="JPY52" s="85"/>
      <c r="JPZ52" s="85"/>
      <c r="JQA52" s="85"/>
      <c r="JQB52" s="85"/>
      <c r="JQC52" s="85"/>
      <c r="JQD52" s="85"/>
      <c r="JQE52" s="85"/>
      <c r="JQF52" s="85"/>
      <c r="JQG52" s="85"/>
      <c r="JQH52" s="85"/>
      <c r="JQI52" s="85"/>
      <c r="JQJ52" s="85"/>
      <c r="JQK52" s="85"/>
      <c r="JQL52" s="85"/>
      <c r="JQM52" s="85"/>
      <c r="JQN52" s="85"/>
      <c r="JQO52" s="85"/>
      <c r="JQP52" s="85"/>
      <c r="JQQ52" s="85"/>
      <c r="JQR52" s="85"/>
      <c r="JQS52" s="85"/>
      <c r="JQT52" s="85"/>
      <c r="JQU52" s="85"/>
      <c r="JQV52" s="85"/>
      <c r="JQW52" s="85"/>
      <c r="JQX52" s="85"/>
      <c r="JQY52" s="85"/>
      <c r="JQZ52" s="85"/>
      <c r="JRA52" s="85"/>
      <c r="JRB52" s="85"/>
      <c r="JRC52" s="85"/>
      <c r="JRD52" s="85"/>
      <c r="JRE52" s="85"/>
      <c r="JRF52" s="85"/>
      <c r="JRG52" s="85"/>
      <c r="JRH52" s="85"/>
      <c r="JRI52" s="85"/>
      <c r="JRJ52" s="85"/>
      <c r="JRK52" s="85"/>
      <c r="JRL52" s="85"/>
      <c r="JRM52" s="85"/>
      <c r="JRN52" s="85"/>
      <c r="JRO52" s="85"/>
      <c r="JRP52" s="85"/>
      <c r="JRQ52" s="85"/>
      <c r="JRR52" s="85"/>
      <c r="JRS52" s="85"/>
      <c r="JRT52" s="85"/>
      <c r="JRU52" s="85"/>
      <c r="JRV52" s="85"/>
      <c r="JRW52" s="85"/>
      <c r="JRX52" s="85"/>
      <c r="JRY52" s="85"/>
      <c r="JRZ52" s="85"/>
      <c r="JSA52" s="85"/>
      <c r="JSB52" s="85"/>
      <c r="JSC52" s="85"/>
      <c r="JSD52" s="85"/>
      <c r="JSE52" s="85"/>
      <c r="JSF52" s="85"/>
      <c r="JSG52" s="85"/>
      <c r="JSH52" s="85"/>
      <c r="JSI52" s="85"/>
      <c r="JSJ52" s="85"/>
      <c r="JSK52" s="85"/>
      <c r="JSL52" s="85"/>
      <c r="JSM52" s="85"/>
      <c r="JSN52" s="85"/>
      <c r="JSO52" s="85"/>
      <c r="JSP52" s="85"/>
      <c r="JSQ52" s="85"/>
      <c r="JSR52" s="85"/>
      <c r="JSS52" s="85"/>
      <c r="JST52" s="85"/>
      <c r="JSU52" s="85"/>
      <c r="JSV52" s="85"/>
      <c r="JSW52" s="85"/>
      <c r="JSX52" s="85"/>
      <c r="JSY52" s="85"/>
      <c r="JSZ52" s="85"/>
      <c r="JTA52" s="85"/>
      <c r="JTB52" s="85"/>
      <c r="JTC52" s="85"/>
      <c r="JTD52" s="85"/>
      <c r="JTE52" s="85"/>
      <c r="JTF52" s="85"/>
      <c r="JTG52" s="85"/>
      <c r="JTH52" s="85"/>
      <c r="JTI52" s="85"/>
      <c r="JTJ52" s="85"/>
      <c r="JTK52" s="85"/>
      <c r="JTL52" s="85"/>
      <c r="JTM52" s="85"/>
      <c r="JTN52" s="85"/>
      <c r="JTO52" s="85"/>
      <c r="JTP52" s="85"/>
      <c r="JTQ52" s="85"/>
      <c r="JTR52" s="85"/>
      <c r="JTS52" s="85"/>
      <c r="JTT52" s="85"/>
      <c r="JTU52" s="85"/>
      <c r="JTV52" s="85"/>
      <c r="JTW52" s="85"/>
      <c r="JTX52" s="85"/>
      <c r="JTY52" s="85"/>
      <c r="JTZ52" s="85"/>
      <c r="JUA52" s="85"/>
      <c r="JUB52" s="85"/>
      <c r="JUC52" s="85"/>
      <c r="JUD52" s="85"/>
      <c r="JUE52" s="85"/>
      <c r="JUF52" s="85"/>
      <c r="JUG52" s="85"/>
      <c r="JUH52" s="85"/>
      <c r="JUI52" s="85"/>
      <c r="JUJ52" s="85"/>
      <c r="JUK52" s="85"/>
      <c r="JUL52" s="85"/>
      <c r="JUM52" s="85"/>
      <c r="JUN52" s="85"/>
      <c r="JUO52" s="85"/>
      <c r="JUP52" s="85"/>
      <c r="JUQ52" s="85"/>
      <c r="JUR52" s="85"/>
      <c r="JUS52" s="85"/>
      <c r="JUT52" s="85"/>
      <c r="JUU52" s="85"/>
      <c r="JUV52" s="85"/>
      <c r="JUW52" s="85"/>
      <c r="JUX52" s="85"/>
      <c r="JUY52" s="85"/>
      <c r="JUZ52" s="85"/>
      <c r="JVA52" s="85"/>
      <c r="JVB52" s="85"/>
      <c r="JVC52" s="85"/>
      <c r="JVD52" s="85"/>
      <c r="JVE52" s="85"/>
      <c r="JVF52" s="85"/>
      <c r="JVG52" s="85"/>
      <c r="JVH52" s="85"/>
      <c r="JVI52" s="85"/>
      <c r="JVJ52" s="85"/>
      <c r="JVK52" s="85"/>
      <c r="JVL52" s="85"/>
      <c r="JVM52" s="85"/>
      <c r="JVN52" s="85"/>
      <c r="JVO52" s="85"/>
      <c r="JVP52" s="85"/>
      <c r="JVQ52" s="85"/>
      <c r="JVR52" s="85"/>
      <c r="JVS52" s="85"/>
      <c r="JVT52" s="85"/>
      <c r="JVU52" s="85"/>
      <c r="JVV52" s="85"/>
      <c r="JVW52" s="85"/>
      <c r="JVX52" s="85"/>
      <c r="JVY52" s="85"/>
      <c r="JVZ52" s="85"/>
      <c r="JWA52" s="85"/>
      <c r="JWB52" s="85"/>
      <c r="JWC52" s="85"/>
      <c r="JWD52" s="85"/>
      <c r="JWE52" s="85"/>
      <c r="JWF52" s="85"/>
      <c r="JWG52" s="85"/>
      <c r="JWH52" s="85"/>
      <c r="JWI52" s="85"/>
      <c r="JWJ52" s="85"/>
      <c r="JWK52" s="85"/>
      <c r="JWL52" s="85"/>
      <c r="JWM52" s="85"/>
      <c r="JWN52" s="85"/>
      <c r="JWO52" s="85"/>
      <c r="JWP52" s="85"/>
      <c r="JWQ52" s="85"/>
      <c r="JWR52" s="85"/>
      <c r="JWS52" s="85"/>
      <c r="JWT52" s="85"/>
      <c r="JWU52" s="85"/>
      <c r="JWV52" s="85"/>
      <c r="JWW52" s="85"/>
      <c r="JWX52" s="85"/>
      <c r="JWY52" s="85"/>
      <c r="JWZ52" s="85"/>
      <c r="JXA52" s="85"/>
      <c r="JXB52" s="85"/>
      <c r="JXC52" s="85"/>
      <c r="JXD52" s="85"/>
      <c r="JXE52" s="85"/>
      <c r="JXF52" s="85"/>
      <c r="JXG52" s="85"/>
      <c r="JXH52" s="85"/>
      <c r="JXI52" s="85"/>
      <c r="JXJ52" s="85"/>
      <c r="JXK52" s="85"/>
      <c r="JXL52" s="85"/>
      <c r="JXM52" s="85"/>
      <c r="JXN52" s="85"/>
      <c r="JXO52" s="85"/>
      <c r="JXP52" s="85"/>
      <c r="JXQ52" s="85"/>
      <c r="JXR52" s="85"/>
      <c r="JXS52" s="85"/>
      <c r="JXT52" s="85"/>
      <c r="JXU52" s="85"/>
      <c r="JXV52" s="85"/>
      <c r="JXW52" s="85"/>
      <c r="JXX52" s="85"/>
      <c r="JXY52" s="85"/>
      <c r="JXZ52" s="85"/>
      <c r="JYA52" s="85"/>
      <c r="JYB52" s="85"/>
      <c r="JYC52" s="85"/>
      <c r="JYD52" s="85"/>
      <c r="JYE52" s="85"/>
      <c r="JYF52" s="85"/>
      <c r="JYG52" s="85"/>
      <c r="JYH52" s="85"/>
      <c r="JYI52" s="85"/>
      <c r="JYJ52" s="85"/>
      <c r="JYK52" s="85"/>
      <c r="JYL52" s="85"/>
      <c r="JYM52" s="85"/>
      <c r="JYN52" s="85"/>
      <c r="JYO52" s="85"/>
      <c r="JYP52" s="85"/>
      <c r="JYQ52" s="85"/>
      <c r="JYR52" s="85"/>
      <c r="JYS52" s="85"/>
      <c r="JYT52" s="85"/>
      <c r="JYU52" s="85"/>
      <c r="JYV52" s="85"/>
      <c r="JYW52" s="85"/>
      <c r="JYX52" s="85"/>
      <c r="JYY52" s="85"/>
      <c r="JYZ52" s="85"/>
      <c r="JZA52" s="85"/>
      <c r="JZB52" s="85"/>
      <c r="JZC52" s="85"/>
      <c r="JZD52" s="85"/>
      <c r="JZE52" s="85"/>
      <c r="JZF52" s="85"/>
      <c r="JZG52" s="85"/>
      <c r="JZH52" s="85"/>
      <c r="JZI52" s="85"/>
      <c r="JZJ52" s="85"/>
      <c r="JZK52" s="85"/>
      <c r="JZL52" s="85"/>
      <c r="JZM52" s="85"/>
      <c r="JZN52" s="85"/>
      <c r="JZO52" s="85"/>
      <c r="JZP52" s="85"/>
      <c r="JZQ52" s="85"/>
      <c r="JZR52" s="85"/>
      <c r="JZS52" s="85"/>
      <c r="JZT52" s="85"/>
      <c r="JZU52" s="85"/>
      <c r="JZV52" s="85"/>
      <c r="JZW52" s="85"/>
      <c r="JZX52" s="85"/>
      <c r="JZY52" s="85"/>
      <c r="JZZ52" s="85"/>
      <c r="KAA52" s="85"/>
      <c r="KAB52" s="85"/>
      <c r="KAC52" s="85"/>
      <c r="KAD52" s="85"/>
      <c r="KAE52" s="85"/>
      <c r="KAF52" s="85"/>
      <c r="KAG52" s="85"/>
      <c r="KAH52" s="85"/>
      <c r="KAI52" s="85"/>
      <c r="KAJ52" s="85"/>
      <c r="KAK52" s="85"/>
      <c r="KAL52" s="85"/>
      <c r="KAM52" s="85"/>
      <c r="KAN52" s="85"/>
      <c r="KAO52" s="85"/>
      <c r="KAP52" s="85"/>
      <c r="KAQ52" s="85"/>
      <c r="KAR52" s="85"/>
      <c r="KAS52" s="85"/>
      <c r="KAT52" s="85"/>
      <c r="KAU52" s="85"/>
      <c r="KAV52" s="85"/>
      <c r="KAW52" s="85"/>
      <c r="KAX52" s="85"/>
      <c r="KAY52" s="85"/>
      <c r="KAZ52" s="85"/>
      <c r="KBA52" s="85"/>
      <c r="KBB52" s="85"/>
      <c r="KBC52" s="85"/>
      <c r="KBD52" s="85"/>
      <c r="KBE52" s="85"/>
      <c r="KBF52" s="85"/>
      <c r="KBG52" s="85"/>
      <c r="KBH52" s="85"/>
      <c r="KBI52" s="85"/>
      <c r="KBJ52" s="85"/>
      <c r="KBK52" s="85"/>
      <c r="KBL52" s="85"/>
      <c r="KBM52" s="85"/>
      <c r="KBN52" s="85"/>
      <c r="KBO52" s="85"/>
      <c r="KBP52" s="85"/>
      <c r="KBQ52" s="85"/>
      <c r="KBR52" s="85"/>
      <c r="KBS52" s="85"/>
      <c r="KBT52" s="85"/>
      <c r="KBU52" s="85"/>
      <c r="KBV52" s="85"/>
      <c r="KBW52" s="85"/>
      <c r="KBX52" s="85"/>
      <c r="KBY52" s="85"/>
      <c r="KBZ52" s="85"/>
      <c r="KCA52" s="85"/>
      <c r="KCB52" s="85"/>
      <c r="KCC52" s="85"/>
      <c r="KCD52" s="85"/>
      <c r="KCE52" s="85"/>
      <c r="KCF52" s="85"/>
      <c r="KCG52" s="85"/>
      <c r="KCH52" s="85"/>
      <c r="KCI52" s="85"/>
      <c r="KCJ52" s="85"/>
      <c r="KCK52" s="85"/>
      <c r="KCL52" s="85"/>
      <c r="KCM52" s="85"/>
      <c r="KCN52" s="85"/>
      <c r="KCO52" s="85"/>
      <c r="KCP52" s="85"/>
      <c r="KCQ52" s="85"/>
      <c r="KCR52" s="85"/>
      <c r="KCS52" s="85"/>
      <c r="KCT52" s="85"/>
      <c r="KCU52" s="85"/>
      <c r="KCV52" s="85"/>
      <c r="KCW52" s="85"/>
      <c r="KCX52" s="85"/>
      <c r="KCY52" s="85"/>
      <c r="KCZ52" s="85"/>
      <c r="KDA52" s="85"/>
      <c r="KDB52" s="85"/>
      <c r="KDC52" s="85"/>
      <c r="KDD52" s="85"/>
      <c r="KDE52" s="85"/>
      <c r="KDF52" s="85"/>
      <c r="KDG52" s="85"/>
      <c r="KDH52" s="85"/>
      <c r="KDI52" s="85"/>
      <c r="KDJ52" s="85"/>
      <c r="KDK52" s="85"/>
      <c r="KDL52" s="85"/>
      <c r="KDM52" s="85"/>
      <c r="KDN52" s="85"/>
      <c r="KDO52" s="85"/>
      <c r="KDP52" s="85"/>
      <c r="KDQ52" s="85"/>
      <c r="KDR52" s="85"/>
      <c r="KDS52" s="85"/>
      <c r="KDT52" s="85"/>
      <c r="KDU52" s="85"/>
      <c r="KDV52" s="85"/>
      <c r="KDW52" s="85"/>
      <c r="KDX52" s="85"/>
      <c r="KDY52" s="85"/>
      <c r="KDZ52" s="85"/>
      <c r="KEA52" s="85"/>
      <c r="KEB52" s="85"/>
      <c r="KEC52" s="85"/>
      <c r="KED52" s="85"/>
      <c r="KEE52" s="85"/>
      <c r="KEF52" s="85"/>
      <c r="KEG52" s="85"/>
      <c r="KEH52" s="85"/>
      <c r="KEI52" s="85"/>
      <c r="KEJ52" s="85"/>
      <c r="KEK52" s="85"/>
      <c r="KEL52" s="85"/>
      <c r="KEM52" s="85"/>
      <c r="KEN52" s="85"/>
      <c r="KEO52" s="85"/>
      <c r="KEP52" s="85"/>
      <c r="KEQ52" s="85"/>
      <c r="KER52" s="85"/>
      <c r="KES52" s="85"/>
      <c r="KET52" s="85"/>
      <c r="KEU52" s="85"/>
      <c r="KEV52" s="85"/>
      <c r="KEW52" s="85"/>
      <c r="KEX52" s="85"/>
      <c r="KEY52" s="85"/>
      <c r="KEZ52" s="85"/>
      <c r="KFA52" s="85"/>
      <c r="KFB52" s="85"/>
      <c r="KFC52" s="85"/>
      <c r="KFD52" s="85"/>
      <c r="KFE52" s="85"/>
      <c r="KFF52" s="85"/>
      <c r="KFG52" s="85"/>
      <c r="KFH52" s="85"/>
      <c r="KFI52" s="85"/>
      <c r="KFJ52" s="85"/>
      <c r="KFK52" s="85"/>
      <c r="KFL52" s="85"/>
      <c r="KFM52" s="85"/>
      <c r="KFN52" s="85"/>
      <c r="KFO52" s="85"/>
      <c r="KFP52" s="85"/>
      <c r="KFQ52" s="85"/>
      <c r="KFR52" s="85"/>
      <c r="KFS52" s="85"/>
      <c r="KFT52" s="85"/>
      <c r="KFU52" s="85"/>
      <c r="KFV52" s="85"/>
      <c r="KFW52" s="85"/>
      <c r="KFX52" s="85"/>
      <c r="KFY52" s="85"/>
      <c r="KFZ52" s="85"/>
      <c r="KGA52" s="85"/>
      <c r="KGB52" s="85"/>
      <c r="KGC52" s="85"/>
      <c r="KGD52" s="85"/>
      <c r="KGE52" s="85"/>
      <c r="KGF52" s="85"/>
      <c r="KGG52" s="85"/>
      <c r="KGH52" s="85"/>
      <c r="KGI52" s="85"/>
      <c r="KGJ52" s="85"/>
      <c r="KGK52" s="85"/>
      <c r="KGL52" s="85"/>
      <c r="KGM52" s="85"/>
      <c r="KGN52" s="85"/>
      <c r="KGO52" s="85"/>
      <c r="KGP52" s="85"/>
      <c r="KGQ52" s="85"/>
      <c r="KGR52" s="85"/>
      <c r="KGS52" s="85"/>
      <c r="KGT52" s="85"/>
      <c r="KGU52" s="85"/>
      <c r="KGV52" s="85"/>
      <c r="KGW52" s="85"/>
      <c r="KGX52" s="85"/>
      <c r="KGY52" s="85"/>
      <c r="KGZ52" s="85"/>
      <c r="KHA52" s="85"/>
      <c r="KHB52" s="85"/>
      <c r="KHC52" s="85"/>
      <c r="KHD52" s="85"/>
      <c r="KHE52" s="85"/>
      <c r="KHF52" s="85"/>
      <c r="KHG52" s="85"/>
      <c r="KHH52" s="85"/>
      <c r="KHI52" s="85"/>
      <c r="KHJ52" s="85"/>
      <c r="KHK52" s="85"/>
      <c r="KHL52" s="85"/>
      <c r="KHM52" s="85"/>
      <c r="KHN52" s="85"/>
      <c r="KHO52" s="85"/>
      <c r="KHP52" s="85"/>
      <c r="KHQ52" s="85"/>
      <c r="KHR52" s="85"/>
      <c r="KHS52" s="85"/>
      <c r="KHT52" s="85"/>
      <c r="KHU52" s="85"/>
      <c r="KHV52" s="85"/>
      <c r="KHW52" s="85"/>
      <c r="KHX52" s="85"/>
      <c r="KHY52" s="85"/>
      <c r="KHZ52" s="85"/>
      <c r="KIA52" s="85"/>
      <c r="KIB52" s="85"/>
      <c r="KIC52" s="85"/>
      <c r="KID52" s="85"/>
      <c r="KIE52" s="85"/>
      <c r="KIF52" s="85"/>
      <c r="KIG52" s="85"/>
      <c r="KIH52" s="85"/>
      <c r="KII52" s="85"/>
      <c r="KIJ52" s="85"/>
      <c r="KIK52" s="85"/>
      <c r="KIL52" s="85"/>
      <c r="KIM52" s="85"/>
      <c r="KIN52" s="85"/>
      <c r="KIO52" s="85"/>
      <c r="KIP52" s="85"/>
      <c r="KIQ52" s="85"/>
      <c r="KIR52" s="85"/>
      <c r="KIS52" s="85"/>
      <c r="KIT52" s="85"/>
      <c r="KIU52" s="85"/>
      <c r="KIV52" s="85"/>
      <c r="KIW52" s="85"/>
      <c r="KIX52" s="85"/>
      <c r="KIY52" s="85"/>
      <c r="KIZ52" s="85"/>
      <c r="KJA52" s="85"/>
      <c r="KJB52" s="85"/>
      <c r="KJC52" s="85"/>
      <c r="KJD52" s="85"/>
      <c r="KJE52" s="85"/>
      <c r="KJF52" s="85"/>
      <c r="KJG52" s="85"/>
      <c r="KJH52" s="85"/>
      <c r="KJI52" s="85"/>
      <c r="KJJ52" s="85"/>
      <c r="KJK52" s="85"/>
      <c r="KJL52" s="85"/>
      <c r="KJM52" s="85"/>
      <c r="KJN52" s="85"/>
      <c r="KJO52" s="85"/>
      <c r="KJP52" s="85"/>
      <c r="KJQ52" s="85"/>
      <c r="KJR52" s="85"/>
      <c r="KJS52" s="85"/>
      <c r="KJT52" s="85"/>
      <c r="KJU52" s="85"/>
      <c r="KJV52" s="85"/>
      <c r="KJW52" s="85"/>
      <c r="KJX52" s="85"/>
      <c r="KJY52" s="85"/>
      <c r="KJZ52" s="85"/>
      <c r="KKA52" s="85"/>
      <c r="KKB52" s="85"/>
      <c r="KKC52" s="85"/>
      <c r="KKD52" s="85"/>
      <c r="KKE52" s="85"/>
      <c r="KKF52" s="85"/>
      <c r="KKG52" s="85"/>
      <c r="KKH52" s="85"/>
      <c r="KKI52" s="85"/>
      <c r="KKJ52" s="85"/>
      <c r="KKK52" s="85"/>
      <c r="KKL52" s="85"/>
      <c r="KKM52" s="85"/>
      <c r="KKN52" s="85"/>
      <c r="KKO52" s="85"/>
      <c r="KKP52" s="85"/>
      <c r="KKQ52" s="85"/>
      <c r="KKR52" s="85"/>
      <c r="KKS52" s="85"/>
      <c r="KKT52" s="85"/>
      <c r="KKU52" s="85"/>
      <c r="KKV52" s="85"/>
      <c r="KKW52" s="85"/>
      <c r="KKX52" s="85"/>
      <c r="KKY52" s="85"/>
      <c r="KKZ52" s="85"/>
      <c r="KLA52" s="85"/>
      <c r="KLB52" s="85"/>
      <c r="KLC52" s="85"/>
      <c r="KLD52" s="85"/>
      <c r="KLE52" s="85"/>
      <c r="KLF52" s="85"/>
      <c r="KLG52" s="85"/>
      <c r="KLH52" s="85"/>
      <c r="KLI52" s="85"/>
      <c r="KLJ52" s="85"/>
      <c r="KLK52" s="85"/>
      <c r="KLL52" s="85"/>
      <c r="KLM52" s="85"/>
      <c r="KLN52" s="85"/>
      <c r="KLO52" s="85"/>
      <c r="KLP52" s="85"/>
      <c r="KLQ52" s="85"/>
      <c r="KLR52" s="85"/>
      <c r="KLS52" s="85"/>
      <c r="KLT52" s="85"/>
      <c r="KLU52" s="85"/>
      <c r="KLV52" s="85"/>
      <c r="KLW52" s="85"/>
      <c r="KLX52" s="85"/>
      <c r="KLY52" s="85"/>
      <c r="KLZ52" s="85"/>
      <c r="KMA52" s="85"/>
      <c r="KMB52" s="85"/>
      <c r="KMC52" s="85"/>
      <c r="KMD52" s="85"/>
      <c r="KME52" s="85"/>
      <c r="KMF52" s="85"/>
      <c r="KMG52" s="85"/>
      <c r="KMH52" s="85"/>
      <c r="KMI52" s="85"/>
      <c r="KMJ52" s="85"/>
      <c r="KMK52" s="85"/>
      <c r="KML52" s="85"/>
      <c r="KMM52" s="85"/>
      <c r="KMN52" s="85"/>
      <c r="KMO52" s="85"/>
      <c r="KMP52" s="85"/>
      <c r="KMQ52" s="85"/>
      <c r="KMR52" s="85"/>
      <c r="KMS52" s="85"/>
      <c r="KMT52" s="85"/>
      <c r="KMU52" s="85"/>
      <c r="KMV52" s="85"/>
      <c r="KMW52" s="85"/>
      <c r="KMX52" s="85"/>
      <c r="KMY52" s="85"/>
      <c r="KMZ52" s="85"/>
      <c r="KNA52" s="85"/>
      <c r="KNB52" s="85"/>
      <c r="KNC52" s="85"/>
      <c r="KND52" s="85"/>
      <c r="KNE52" s="85"/>
      <c r="KNF52" s="85"/>
      <c r="KNG52" s="85"/>
      <c r="KNH52" s="85"/>
      <c r="KNI52" s="85"/>
      <c r="KNJ52" s="85"/>
      <c r="KNK52" s="85"/>
      <c r="KNL52" s="85"/>
      <c r="KNM52" s="85"/>
      <c r="KNN52" s="85"/>
      <c r="KNO52" s="85"/>
      <c r="KNP52" s="85"/>
      <c r="KNQ52" s="85"/>
      <c r="KNR52" s="85"/>
      <c r="KNS52" s="85"/>
      <c r="KNT52" s="85"/>
      <c r="KNU52" s="85"/>
      <c r="KNV52" s="85"/>
      <c r="KNW52" s="85"/>
      <c r="KNX52" s="85"/>
      <c r="KNY52" s="85"/>
      <c r="KNZ52" s="85"/>
      <c r="KOA52" s="85"/>
      <c r="KOB52" s="85"/>
      <c r="KOC52" s="85"/>
      <c r="KOD52" s="85"/>
      <c r="KOE52" s="85"/>
      <c r="KOF52" s="85"/>
      <c r="KOG52" s="85"/>
      <c r="KOH52" s="85"/>
      <c r="KOI52" s="85"/>
      <c r="KOJ52" s="85"/>
      <c r="KOK52" s="85"/>
      <c r="KOL52" s="85"/>
      <c r="KOM52" s="85"/>
      <c r="KON52" s="85"/>
      <c r="KOO52" s="85"/>
      <c r="KOP52" s="85"/>
      <c r="KOQ52" s="85"/>
      <c r="KOR52" s="85"/>
      <c r="KOS52" s="85"/>
      <c r="KOT52" s="85"/>
      <c r="KOU52" s="85"/>
      <c r="KOV52" s="85"/>
      <c r="KOW52" s="85"/>
      <c r="KOX52" s="85"/>
      <c r="KOY52" s="85"/>
      <c r="KOZ52" s="85"/>
      <c r="KPA52" s="85"/>
      <c r="KPB52" s="85"/>
      <c r="KPC52" s="85"/>
      <c r="KPD52" s="85"/>
      <c r="KPE52" s="85"/>
      <c r="KPF52" s="85"/>
      <c r="KPG52" s="85"/>
      <c r="KPH52" s="85"/>
      <c r="KPI52" s="85"/>
      <c r="KPJ52" s="85"/>
      <c r="KPK52" s="85"/>
      <c r="KPL52" s="85"/>
      <c r="KPM52" s="85"/>
      <c r="KPN52" s="85"/>
      <c r="KPO52" s="85"/>
      <c r="KPP52" s="85"/>
      <c r="KPQ52" s="85"/>
      <c r="KPR52" s="85"/>
      <c r="KPS52" s="85"/>
      <c r="KPT52" s="85"/>
      <c r="KPU52" s="85"/>
      <c r="KPV52" s="85"/>
      <c r="KPW52" s="85"/>
      <c r="KPX52" s="85"/>
      <c r="KPY52" s="85"/>
      <c r="KPZ52" s="85"/>
      <c r="KQA52" s="85"/>
      <c r="KQB52" s="85"/>
      <c r="KQC52" s="85"/>
      <c r="KQD52" s="85"/>
      <c r="KQE52" s="85"/>
      <c r="KQF52" s="85"/>
      <c r="KQG52" s="85"/>
      <c r="KQH52" s="85"/>
      <c r="KQI52" s="85"/>
      <c r="KQJ52" s="85"/>
      <c r="KQK52" s="85"/>
      <c r="KQL52" s="85"/>
      <c r="KQM52" s="85"/>
      <c r="KQN52" s="85"/>
      <c r="KQO52" s="85"/>
      <c r="KQP52" s="85"/>
      <c r="KQQ52" s="85"/>
      <c r="KQR52" s="85"/>
      <c r="KQS52" s="85"/>
      <c r="KQT52" s="85"/>
      <c r="KQU52" s="85"/>
      <c r="KQV52" s="85"/>
      <c r="KQW52" s="85"/>
      <c r="KQX52" s="85"/>
      <c r="KQY52" s="85"/>
      <c r="KQZ52" s="85"/>
      <c r="KRA52" s="85"/>
      <c r="KRB52" s="85"/>
      <c r="KRC52" s="85"/>
      <c r="KRD52" s="85"/>
      <c r="KRE52" s="85"/>
      <c r="KRF52" s="85"/>
      <c r="KRG52" s="85"/>
      <c r="KRH52" s="85"/>
      <c r="KRI52" s="85"/>
      <c r="KRJ52" s="85"/>
      <c r="KRK52" s="85"/>
      <c r="KRL52" s="85"/>
      <c r="KRM52" s="85"/>
      <c r="KRN52" s="85"/>
      <c r="KRO52" s="85"/>
      <c r="KRP52" s="85"/>
      <c r="KRQ52" s="85"/>
      <c r="KRR52" s="85"/>
      <c r="KRS52" s="85"/>
      <c r="KRT52" s="85"/>
      <c r="KRU52" s="85"/>
      <c r="KRV52" s="85"/>
      <c r="KRW52" s="85"/>
      <c r="KRX52" s="85"/>
      <c r="KRY52" s="85"/>
      <c r="KRZ52" s="85"/>
      <c r="KSA52" s="85"/>
      <c r="KSB52" s="85"/>
      <c r="KSC52" s="85"/>
      <c r="KSD52" s="85"/>
      <c r="KSE52" s="85"/>
      <c r="KSF52" s="85"/>
      <c r="KSG52" s="85"/>
      <c r="KSH52" s="85"/>
      <c r="KSI52" s="85"/>
      <c r="KSJ52" s="85"/>
      <c r="KSK52" s="85"/>
      <c r="KSL52" s="85"/>
      <c r="KSM52" s="85"/>
      <c r="KSN52" s="85"/>
      <c r="KSO52" s="85"/>
      <c r="KSP52" s="85"/>
      <c r="KSQ52" s="85"/>
      <c r="KSR52" s="85"/>
      <c r="KSS52" s="85"/>
      <c r="KST52" s="85"/>
      <c r="KSU52" s="85"/>
      <c r="KSV52" s="85"/>
      <c r="KSW52" s="85"/>
      <c r="KSX52" s="85"/>
      <c r="KSY52" s="85"/>
      <c r="KSZ52" s="85"/>
      <c r="KTA52" s="85"/>
      <c r="KTB52" s="85"/>
      <c r="KTC52" s="85"/>
      <c r="KTD52" s="85"/>
      <c r="KTE52" s="85"/>
      <c r="KTF52" s="85"/>
      <c r="KTG52" s="85"/>
      <c r="KTH52" s="85"/>
      <c r="KTI52" s="85"/>
      <c r="KTJ52" s="85"/>
      <c r="KTK52" s="85"/>
      <c r="KTL52" s="85"/>
      <c r="KTM52" s="85"/>
      <c r="KTN52" s="85"/>
      <c r="KTO52" s="85"/>
      <c r="KTP52" s="85"/>
      <c r="KTQ52" s="85"/>
      <c r="KTR52" s="85"/>
      <c r="KTS52" s="85"/>
      <c r="KTT52" s="85"/>
      <c r="KTU52" s="85"/>
      <c r="KTV52" s="85"/>
      <c r="KTW52" s="85"/>
      <c r="KTX52" s="85"/>
      <c r="KTY52" s="85"/>
      <c r="KTZ52" s="85"/>
      <c r="KUA52" s="85"/>
      <c r="KUB52" s="85"/>
      <c r="KUC52" s="85"/>
      <c r="KUD52" s="85"/>
      <c r="KUE52" s="85"/>
      <c r="KUF52" s="85"/>
      <c r="KUG52" s="85"/>
      <c r="KUH52" s="85"/>
      <c r="KUI52" s="85"/>
      <c r="KUJ52" s="85"/>
      <c r="KUK52" s="85"/>
      <c r="KUL52" s="85"/>
      <c r="KUM52" s="85"/>
      <c r="KUN52" s="85"/>
      <c r="KUO52" s="85"/>
      <c r="KUP52" s="85"/>
      <c r="KUQ52" s="85"/>
      <c r="KUR52" s="85"/>
      <c r="KUS52" s="85"/>
      <c r="KUT52" s="85"/>
      <c r="KUU52" s="85"/>
      <c r="KUV52" s="85"/>
      <c r="KUW52" s="85"/>
      <c r="KUX52" s="85"/>
      <c r="KUY52" s="85"/>
      <c r="KUZ52" s="85"/>
      <c r="KVA52" s="85"/>
      <c r="KVB52" s="85"/>
      <c r="KVC52" s="85"/>
      <c r="KVD52" s="85"/>
      <c r="KVE52" s="85"/>
      <c r="KVF52" s="85"/>
      <c r="KVG52" s="85"/>
      <c r="KVH52" s="85"/>
      <c r="KVI52" s="85"/>
      <c r="KVJ52" s="85"/>
      <c r="KVK52" s="85"/>
      <c r="KVL52" s="85"/>
      <c r="KVM52" s="85"/>
      <c r="KVN52" s="85"/>
      <c r="KVO52" s="85"/>
      <c r="KVP52" s="85"/>
      <c r="KVQ52" s="85"/>
      <c r="KVR52" s="85"/>
      <c r="KVS52" s="85"/>
      <c r="KVT52" s="85"/>
      <c r="KVU52" s="85"/>
      <c r="KVV52" s="85"/>
      <c r="KVW52" s="85"/>
      <c r="KVX52" s="85"/>
      <c r="KVY52" s="85"/>
      <c r="KVZ52" s="85"/>
      <c r="KWA52" s="85"/>
      <c r="KWB52" s="85"/>
      <c r="KWC52" s="85"/>
      <c r="KWD52" s="85"/>
      <c r="KWE52" s="85"/>
      <c r="KWF52" s="85"/>
      <c r="KWG52" s="85"/>
      <c r="KWH52" s="85"/>
      <c r="KWI52" s="85"/>
      <c r="KWJ52" s="85"/>
      <c r="KWK52" s="85"/>
      <c r="KWL52" s="85"/>
      <c r="KWM52" s="85"/>
      <c r="KWN52" s="85"/>
      <c r="KWO52" s="85"/>
      <c r="KWP52" s="85"/>
      <c r="KWQ52" s="85"/>
      <c r="KWR52" s="85"/>
      <c r="KWS52" s="85"/>
      <c r="KWT52" s="85"/>
      <c r="KWU52" s="85"/>
      <c r="KWV52" s="85"/>
      <c r="KWW52" s="85"/>
      <c r="KWX52" s="85"/>
      <c r="KWY52" s="85"/>
      <c r="KWZ52" s="85"/>
      <c r="KXA52" s="85"/>
      <c r="KXB52" s="85"/>
      <c r="KXC52" s="85"/>
      <c r="KXD52" s="85"/>
      <c r="KXE52" s="85"/>
      <c r="KXF52" s="85"/>
      <c r="KXG52" s="85"/>
      <c r="KXH52" s="85"/>
      <c r="KXI52" s="85"/>
      <c r="KXJ52" s="85"/>
      <c r="KXK52" s="85"/>
      <c r="KXL52" s="85"/>
      <c r="KXM52" s="85"/>
      <c r="KXN52" s="85"/>
      <c r="KXO52" s="85"/>
      <c r="KXP52" s="85"/>
      <c r="KXQ52" s="85"/>
      <c r="KXR52" s="85"/>
      <c r="KXS52" s="85"/>
      <c r="KXT52" s="85"/>
      <c r="KXU52" s="85"/>
      <c r="KXV52" s="85"/>
      <c r="KXW52" s="85"/>
      <c r="KXX52" s="85"/>
      <c r="KXY52" s="85"/>
      <c r="KXZ52" s="85"/>
      <c r="KYA52" s="85"/>
      <c r="KYB52" s="85"/>
      <c r="KYC52" s="85"/>
      <c r="KYD52" s="85"/>
      <c r="KYE52" s="85"/>
      <c r="KYF52" s="85"/>
      <c r="KYG52" s="85"/>
      <c r="KYH52" s="85"/>
      <c r="KYI52" s="85"/>
      <c r="KYJ52" s="85"/>
      <c r="KYK52" s="85"/>
      <c r="KYL52" s="85"/>
      <c r="KYM52" s="85"/>
      <c r="KYN52" s="85"/>
      <c r="KYO52" s="85"/>
      <c r="KYP52" s="85"/>
      <c r="KYQ52" s="85"/>
      <c r="KYR52" s="85"/>
      <c r="KYS52" s="85"/>
      <c r="KYT52" s="85"/>
      <c r="KYU52" s="85"/>
      <c r="KYV52" s="85"/>
      <c r="KYW52" s="85"/>
      <c r="KYX52" s="85"/>
      <c r="KYY52" s="85"/>
      <c r="KYZ52" s="85"/>
      <c r="KZA52" s="85"/>
      <c r="KZB52" s="85"/>
      <c r="KZC52" s="85"/>
      <c r="KZD52" s="85"/>
      <c r="KZE52" s="85"/>
      <c r="KZF52" s="85"/>
      <c r="KZG52" s="85"/>
      <c r="KZH52" s="85"/>
      <c r="KZI52" s="85"/>
      <c r="KZJ52" s="85"/>
      <c r="KZK52" s="85"/>
      <c r="KZL52" s="85"/>
      <c r="KZM52" s="85"/>
      <c r="KZN52" s="85"/>
      <c r="KZO52" s="85"/>
      <c r="KZP52" s="85"/>
      <c r="KZQ52" s="85"/>
      <c r="KZR52" s="85"/>
      <c r="KZS52" s="85"/>
      <c r="KZT52" s="85"/>
      <c r="KZU52" s="85"/>
      <c r="KZV52" s="85"/>
      <c r="KZW52" s="85"/>
      <c r="KZX52" s="85"/>
      <c r="KZY52" s="85"/>
      <c r="KZZ52" s="85"/>
      <c r="LAA52" s="85"/>
      <c r="LAB52" s="85"/>
      <c r="LAC52" s="85"/>
      <c r="LAD52" s="85"/>
      <c r="LAE52" s="85"/>
      <c r="LAF52" s="85"/>
      <c r="LAG52" s="85"/>
      <c r="LAH52" s="85"/>
      <c r="LAI52" s="85"/>
      <c r="LAJ52" s="85"/>
      <c r="LAK52" s="85"/>
      <c r="LAL52" s="85"/>
      <c r="LAM52" s="85"/>
      <c r="LAN52" s="85"/>
      <c r="LAO52" s="85"/>
      <c r="LAP52" s="85"/>
      <c r="LAQ52" s="85"/>
      <c r="LAR52" s="85"/>
      <c r="LAS52" s="85"/>
      <c r="LAT52" s="85"/>
      <c r="LAU52" s="85"/>
      <c r="LAV52" s="85"/>
      <c r="LAW52" s="85"/>
      <c r="LAX52" s="85"/>
      <c r="LAY52" s="85"/>
      <c r="LAZ52" s="85"/>
      <c r="LBA52" s="85"/>
      <c r="LBB52" s="85"/>
      <c r="LBC52" s="85"/>
      <c r="LBD52" s="85"/>
      <c r="LBE52" s="85"/>
      <c r="LBF52" s="85"/>
      <c r="LBG52" s="85"/>
      <c r="LBH52" s="85"/>
      <c r="LBI52" s="85"/>
      <c r="LBJ52" s="85"/>
      <c r="LBK52" s="85"/>
      <c r="LBL52" s="85"/>
      <c r="LBM52" s="85"/>
      <c r="LBN52" s="85"/>
      <c r="LBO52" s="85"/>
      <c r="LBP52" s="85"/>
      <c r="LBQ52" s="85"/>
      <c r="LBR52" s="85"/>
      <c r="LBS52" s="85"/>
      <c r="LBT52" s="85"/>
      <c r="LBU52" s="85"/>
      <c r="LBV52" s="85"/>
      <c r="LBW52" s="85"/>
      <c r="LBX52" s="85"/>
      <c r="LBY52" s="85"/>
      <c r="LBZ52" s="85"/>
      <c r="LCA52" s="85"/>
      <c r="LCB52" s="85"/>
      <c r="LCC52" s="85"/>
      <c r="LCD52" s="85"/>
      <c r="LCE52" s="85"/>
      <c r="LCF52" s="85"/>
      <c r="LCG52" s="85"/>
      <c r="LCH52" s="85"/>
      <c r="LCI52" s="85"/>
      <c r="LCJ52" s="85"/>
      <c r="LCK52" s="85"/>
      <c r="LCL52" s="85"/>
      <c r="LCM52" s="85"/>
      <c r="LCN52" s="85"/>
      <c r="LCO52" s="85"/>
      <c r="LCP52" s="85"/>
      <c r="LCQ52" s="85"/>
      <c r="LCR52" s="85"/>
      <c r="LCS52" s="85"/>
      <c r="LCT52" s="85"/>
      <c r="LCU52" s="85"/>
      <c r="LCV52" s="85"/>
      <c r="LCW52" s="85"/>
      <c r="LCX52" s="85"/>
      <c r="LCY52" s="85"/>
      <c r="LCZ52" s="85"/>
      <c r="LDA52" s="85"/>
      <c r="LDB52" s="85"/>
      <c r="LDC52" s="85"/>
      <c r="LDD52" s="85"/>
      <c r="LDE52" s="85"/>
      <c r="LDF52" s="85"/>
      <c r="LDG52" s="85"/>
      <c r="LDH52" s="85"/>
      <c r="LDI52" s="85"/>
      <c r="LDJ52" s="85"/>
      <c r="LDK52" s="85"/>
      <c r="LDL52" s="85"/>
      <c r="LDM52" s="85"/>
      <c r="LDN52" s="85"/>
      <c r="LDO52" s="85"/>
      <c r="LDP52" s="85"/>
      <c r="LDQ52" s="85"/>
      <c r="LDR52" s="85"/>
      <c r="LDS52" s="85"/>
      <c r="LDT52" s="85"/>
      <c r="LDU52" s="85"/>
      <c r="LDV52" s="85"/>
      <c r="LDW52" s="85"/>
      <c r="LDX52" s="85"/>
      <c r="LDY52" s="85"/>
      <c r="LDZ52" s="85"/>
      <c r="LEA52" s="85"/>
      <c r="LEB52" s="85"/>
      <c r="LEC52" s="85"/>
      <c r="LED52" s="85"/>
      <c r="LEE52" s="85"/>
      <c r="LEF52" s="85"/>
      <c r="LEG52" s="85"/>
      <c r="LEH52" s="85"/>
      <c r="LEI52" s="85"/>
      <c r="LEJ52" s="85"/>
      <c r="LEK52" s="85"/>
      <c r="LEL52" s="85"/>
      <c r="LEM52" s="85"/>
      <c r="LEN52" s="85"/>
      <c r="LEO52" s="85"/>
      <c r="LEP52" s="85"/>
      <c r="LEQ52" s="85"/>
      <c r="LER52" s="85"/>
      <c r="LES52" s="85"/>
      <c r="LET52" s="85"/>
      <c r="LEU52" s="85"/>
      <c r="LEV52" s="85"/>
      <c r="LEW52" s="85"/>
      <c r="LEX52" s="85"/>
      <c r="LEY52" s="85"/>
      <c r="LEZ52" s="85"/>
      <c r="LFA52" s="85"/>
      <c r="LFB52" s="85"/>
      <c r="LFC52" s="85"/>
      <c r="LFD52" s="85"/>
      <c r="LFE52" s="85"/>
      <c r="LFF52" s="85"/>
      <c r="LFG52" s="85"/>
      <c r="LFH52" s="85"/>
      <c r="LFI52" s="85"/>
      <c r="LFJ52" s="85"/>
      <c r="LFK52" s="85"/>
      <c r="LFL52" s="85"/>
      <c r="LFM52" s="85"/>
      <c r="LFN52" s="85"/>
      <c r="LFO52" s="85"/>
      <c r="LFP52" s="85"/>
      <c r="LFQ52" s="85"/>
      <c r="LFR52" s="85"/>
      <c r="LFS52" s="85"/>
      <c r="LFT52" s="85"/>
      <c r="LFU52" s="85"/>
      <c r="LFV52" s="85"/>
      <c r="LFW52" s="85"/>
      <c r="LFX52" s="85"/>
      <c r="LFY52" s="85"/>
      <c r="LFZ52" s="85"/>
      <c r="LGA52" s="85"/>
      <c r="LGB52" s="85"/>
      <c r="LGC52" s="85"/>
      <c r="LGD52" s="85"/>
      <c r="LGE52" s="85"/>
      <c r="LGF52" s="85"/>
      <c r="LGG52" s="85"/>
      <c r="LGH52" s="85"/>
      <c r="LGI52" s="85"/>
      <c r="LGJ52" s="85"/>
      <c r="LGK52" s="85"/>
      <c r="LGL52" s="85"/>
      <c r="LGM52" s="85"/>
      <c r="LGN52" s="85"/>
      <c r="LGO52" s="85"/>
      <c r="LGP52" s="85"/>
      <c r="LGQ52" s="85"/>
      <c r="LGR52" s="85"/>
      <c r="LGS52" s="85"/>
      <c r="LGT52" s="85"/>
      <c r="LGU52" s="85"/>
      <c r="LGV52" s="85"/>
      <c r="LGW52" s="85"/>
      <c r="LGX52" s="85"/>
      <c r="LGY52" s="85"/>
      <c r="LGZ52" s="85"/>
      <c r="LHA52" s="85"/>
      <c r="LHB52" s="85"/>
      <c r="LHC52" s="85"/>
      <c r="LHD52" s="85"/>
      <c r="LHE52" s="85"/>
      <c r="LHF52" s="85"/>
      <c r="LHG52" s="85"/>
      <c r="LHH52" s="85"/>
      <c r="LHI52" s="85"/>
      <c r="LHJ52" s="85"/>
      <c r="LHK52" s="85"/>
      <c r="LHL52" s="85"/>
      <c r="LHM52" s="85"/>
      <c r="LHN52" s="85"/>
      <c r="LHO52" s="85"/>
      <c r="LHP52" s="85"/>
      <c r="LHQ52" s="85"/>
      <c r="LHR52" s="85"/>
      <c r="LHS52" s="85"/>
      <c r="LHT52" s="85"/>
      <c r="LHU52" s="85"/>
      <c r="LHV52" s="85"/>
      <c r="LHW52" s="85"/>
      <c r="LHX52" s="85"/>
      <c r="LHY52" s="85"/>
      <c r="LHZ52" s="85"/>
      <c r="LIA52" s="85"/>
      <c r="LIB52" s="85"/>
      <c r="LIC52" s="85"/>
      <c r="LID52" s="85"/>
      <c r="LIE52" s="85"/>
      <c r="LIF52" s="85"/>
      <c r="LIG52" s="85"/>
      <c r="LIH52" s="85"/>
      <c r="LII52" s="85"/>
      <c r="LIJ52" s="85"/>
      <c r="LIK52" s="85"/>
      <c r="LIL52" s="85"/>
      <c r="LIM52" s="85"/>
      <c r="LIN52" s="85"/>
      <c r="LIO52" s="85"/>
      <c r="LIP52" s="85"/>
      <c r="LIQ52" s="85"/>
      <c r="LIR52" s="85"/>
      <c r="LIS52" s="85"/>
      <c r="LIT52" s="85"/>
      <c r="LIU52" s="85"/>
      <c r="LIV52" s="85"/>
      <c r="LIW52" s="85"/>
      <c r="LIX52" s="85"/>
      <c r="LIY52" s="85"/>
      <c r="LIZ52" s="85"/>
      <c r="LJA52" s="85"/>
      <c r="LJB52" s="85"/>
      <c r="LJC52" s="85"/>
      <c r="LJD52" s="85"/>
      <c r="LJE52" s="85"/>
      <c r="LJF52" s="85"/>
      <c r="LJG52" s="85"/>
      <c r="LJH52" s="85"/>
      <c r="LJI52" s="85"/>
      <c r="LJJ52" s="85"/>
      <c r="LJK52" s="85"/>
      <c r="LJL52" s="85"/>
      <c r="LJM52" s="85"/>
      <c r="LJN52" s="85"/>
      <c r="LJO52" s="85"/>
      <c r="LJP52" s="85"/>
      <c r="LJQ52" s="85"/>
      <c r="LJR52" s="85"/>
      <c r="LJS52" s="85"/>
      <c r="LJT52" s="85"/>
      <c r="LJU52" s="85"/>
      <c r="LJV52" s="85"/>
      <c r="LJW52" s="85"/>
      <c r="LJX52" s="85"/>
      <c r="LJY52" s="85"/>
      <c r="LJZ52" s="85"/>
      <c r="LKA52" s="85"/>
      <c r="LKB52" s="85"/>
      <c r="LKC52" s="85"/>
      <c r="LKD52" s="85"/>
      <c r="LKE52" s="85"/>
      <c r="LKF52" s="85"/>
      <c r="LKG52" s="85"/>
      <c r="LKH52" s="85"/>
      <c r="LKI52" s="85"/>
      <c r="LKJ52" s="85"/>
      <c r="LKK52" s="85"/>
      <c r="LKL52" s="85"/>
      <c r="LKM52" s="85"/>
      <c r="LKN52" s="85"/>
      <c r="LKO52" s="85"/>
      <c r="LKP52" s="85"/>
      <c r="LKQ52" s="85"/>
      <c r="LKR52" s="85"/>
      <c r="LKS52" s="85"/>
      <c r="LKT52" s="85"/>
      <c r="LKU52" s="85"/>
      <c r="LKV52" s="85"/>
      <c r="LKW52" s="85"/>
      <c r="LKX52" s="85"/>
      <c r="LKY52" s="85"/>
      <c r="LKZ52" s="85"/>
      <c r="LLA52" s="85"/>
      <c r="LLB52" s="85"/>
      <c r="LLC52" s="85"/>
      <c r="LLD52" s="85"/>
      <c r="LLE52" s="85"/>
      <c r="LLF52" s="85"/>
      <c r="LLG52" s="85"/>
      <c r="LLH52" s="85"/>
      <c r="LLI52" s="85"/>
      <c r="LLJ52" s="85"/>
      <c r="LLK52" s="85"/>
      <c r="LLL52" s="85"/>
      <c r="LLM52" s="85"/>
      <c r="LLN52" s="85"/>
      <c r="LLO52" s="85"/>
      <c r="LLP52" s="85"/>
      <c r="LLQ52" s="85"/>
      <c r="LLR52" s="85"/>
      <c r="LLS52" s="85"/>
      <c r="LLT52" s="85"/>
      <c r="LLU52" s="85"/>
      <c r="LLV52" s="85"/>
      <c r="LLW52" s="85"/>
      <c r="LLX52" s="85"/>
      <c r="LLY52" s="85"/>
      <c r="LLZ52" s="85"/>
      <c r="LMA52" s="85"/>
      <c r="LMB52" s="85"/>
      <c r="LMC52" s="85"/>
      <c r="LMD52" s="85"/>
      <c r="LME52" s="85"/>
      <c r="LMF52" s="85"/>
      <c r="LMG52" s="85"/>
      <c r="LMH52" s="85"/>
      <c r="LMI52" s="85"/>
      <c r="LMJ52" s="85"/>
      <c r="LMK52" s="85"/>
      <c r="LML52" s="85"/>
      <c r="LMM52" s="85"/>
      <c r="LMN52" s="85"/>
      <c r="LMO52" s="85"/>
      <c r="LMP52" s="85"/>
      <c r="LMQ52" s="85"/>
      <c r="LMR52" s="85"/>
      <c r="LMS52" s="85"/>
      <c r="LMT52" s="85"/>
      <c r="LMU52" s="85"/>
      <c r="LMV52" s="85"/>
      <c r="LMW52" s="85"/>
      <c r="LMX52" s="85"/>
      <c r="LMY52" s="85"/>
      <c r="LMZ52" s="85"/>
      <c r="LNA52" s="85"/>
      <c r="LNB52" s="85"/>
      <c r="LNC52" s="85"/>
      <c r="LND52" s="85"/>
      <c r="LNE52" s="85"/>
      <c r="LNF52" s="85"/>
      <c r="LNG52" s="85"/>
      <c r="LNH52" s="85"/>
      <c r="LNI52" s="85"/>
      <c r="LNJ52" s="85"/>
      <c r="LNK52" s="85"/>
      <c r="LNL52" s="85"/>
      <c r="LNM52" s="85"/>
      <c r="LNN52" s="85"/>
      <c r="LNO52" s="85"/>
      <c r="LNP52" s="85"/>
      <c r="LNQ52" s="85"/>
      <c r="LNR52" s="85"/>
      <c r="LNS52" s="85"/>
      <c r="LNT52" s="85"/>
      <c r="LNU52" s="85"/>
      <c r="LNV52" s="85"/>
      <c r="LNW52" s="85"/>
      <c r="LNX52" s="85"/>
      <c r="LNY52" s="85"/>
      <c r="LNZ52" s="85"/>
      <c r="LOA52" s="85"/>
      <c r="LOB52" s="85"/>
      <c r="LOC52" s="85"/>
      <c r="LOD52" s="85"/>
      <c r="LOE52" s="85"/>
      <c r="LOF52" s="85"/>
      <c r="LOG52" s="85"/>
      <c r="LOH52" s="85"/>
      <c r="LOI52" s="85"/>
      <c r="LOJ52" s="85"/>
      <c r="LOK52" s="85"/>
      <c r="LOL52" s="85"/>
      <c r="LOM52" s="85"/>
      <c r="LON52" s="85"/>
      <c r="LOO52" s="85"/>
      <c r="LOP52" s="85"/>
      <c r="LOQ52" s="85"/>
      <c r="LOR52" s="85"/>
      <c r="LOS52" s="85"/>
      <c r="LOT52" s="85"/>
      <c r="LOU52" s="85"/>
      <c r="LOV52" s="85"/>
      <c r="LOW52" s="85"/>
      <c r="LOX52" s="85"/>
      <c r="LOY52" s="85"/>
      <c r="LOZ52" s="85"/>
      <c r="LPA52" s="85"/>
      <c r="LPB52" s="85"/>
      <c r="LPC52" s="85"/>
      <c r="LPD52" s="85"/>
      <c r="LPE52" s="85"/>
      <c r="LPF52" s="85"/>
      <c r="LPG52" s="85"/>
      <c r="LPH52" s="85"/>
      <c r="LPI52" s="85"/>
      <c r="LPJ52" s="85"/>
      <c r="LPK52" s="85"/>
      <c r="LPL52" s="85"/>
      <c r="LPM52" s="85"/>
      <c r="LPN52" s="85"/>
      <c r="LPO52" s="85"/>
      <c r="LPP52" s="85"/>
      <c r="LPQ52" s="85"/>
      <c r="LPR52" s="85"/>
      <c r="LPS52" s="85"/>
      <c r="LPT52" s="85"/>
      <c r="LPU52" s="85"/>
      <c r="LPV52" s="85"/>
      <c r="LPW52" s="85"/>
      <c r="LPX52" s="85"/>
      <c r="LPY52" s="85"/>
      <c r="LPZ52" s="85"/>
      <c r="LQA52" s="85"/>
      <c r="LQB52" s="85"/>
      <c r="LQC52" s="85"/>
      <c r="LQD52" s="85"/>
      <c r="LQE52" s="85"/>
      <c r="LQF52" s="85"/>
      <c r="LQG52" s="85"/>
      <c r="LQH52" s="85"/>
      <c r="LQI52" s="85"/>
      <c r="LQJ52" s="85"/>
      <c r="LQK52" s="85"/>
      <c r="LQL52" s="85"/>
      <c r="LQM52" s="85"/>
      <c r="LQN52" s="85"/>
      <c r="LQO52" s="85"/>
      <c r="LQP52" s="85"/>
      <c r="LQQ52" s="85"/>
      <c r="LQR52" s="85"/>
      <c r="LQS52" s="85"/>
      <c r="LQT52" s="85"/>
      <c r="LQU52" s="85"/>
      <c r="LQV52" s="85"/>
      <c r="LQW52" s="85"/>
      <c r="LQX52" s="85"/>
      <c r="LQY52" s="85"/>
      <c r="LQZ52" s="85"/>
      <c r="LRA52" s="85"/>
      <c r="LRB52" s="85"/>
      <c r="LRC52" s="85"/>
      <c r="LRD52" s="85"/>
      <c r="LRE52" s="85"/>
      <c r="LRF52" s="85"/>
      <c r="LRG52" s="85"/>
      <c r="LRH52" s="85"/>
      <c r="LRI52" s="85"/>
      <c r="LRJ52" s="85"/>
      <c r="LRK52" s="85"/>
      <c r="LRL52" s="85"/>
      <c r="LRM52" s="85"/>
      <c r="LRN52" s="85"/>
      <c r="LRO52" s="85"/>
      <c r="LRP52" s="85"/>
      <c r="LRQ52" s="85"/>
      <c r="LRR52" s="85"/>
      <c r="LRS52" s="85"/>
      <c r="LRT52" s="85"/>
      <c r="LRU52" s="85"/>
      <c r="LRV52" s="85"/>
      <c r="LRW52" s="85"/>
      <c r="LRX52" s="85"/>
      <c r="LRY52" s="85"/>
      <c r="LRZ52" s="85"/>
      <c r="LSA52" s="85"/>
      <c r="LSB52" s="85"/>
      <c r="LSC52" s="85"/>
      <c r="LSD52" s="85"/>
      <c r="LSE52" s="85"/>
      <c r="LSF52" s="85"/>
      <c r="LSG52" s="85"/>
      <c r="LSH52" s="85"/>
      <c r="LSI52" s="85"/>
      <c r="LSJ52" s="85"/>
      <c r="LSK52" s="85"/>
      <c r="LSL52" s="85"/>
      <c r="LSM52" s="85"/>
      <c r="LSN52" s="85"/>
      <c r="LSO52" s="85"/>
      <c r="LSP52" s="85"/>
      <c r="LSQ52" s="85"/>
      <c r="LSR52" s="85"/>
      <c r="LSS52" s="85"/>
      <c r="LST52" s="85"/>
      <c r="LSU52" s="85"/>
      <c r="LSV52" s="85"/>
      <c r="LSW52" s="85"/>
      <c r="LSX52" s="85"/>
      <c r="LSY52" s="85"/>
      <c r="LSZ52" s="85"/>
      <c r="LTA52" s="85"/>
      <c r="LTB52" s="85"/>
      <c r="LTC52" s="85"/>
      <c r="LTD52" s="85"/>
      <c r="LTE52" s="85"/>
      <c r="LTF52" s="85"/>
      <c r="LTG52" s="85"/>
      <c r="LTH52" s="85"/>
      <c r="LTI52" s="85"/>
      <c r="LTJ52" s="85"/>
      <c r="LTK52" s="85"/>
      <c r="LTL52" s="85"/>
      <c r="LTM52" s="85"/>
      <c r="LTN52" s="85"/>
      <c r="LTO52" s="85"/>
      <c r="LTP52" s="85"/>
      <c r="LTQ52" s="85"/>
      <c r="LTR52" s="85"/>
      <c r="LTS52" s="85"/>
      <c r="LTT52" s="85"/>
      <c r="LTU52" s="85"/>
      <c r="LTV52" s="85"/>
      <c r="LTW52" s="85"/>
      <c r="LTX52" s="85"/>
      <c r="LTY52" s="85"/>
      <c r="LTZ52" s="85"/>
      <c r="LUA52" s="85"/>
      <c r="LUB52" s="85"/>
      <c r="LUC52" s="85"/>
      <c r="LUD52" s="85"/>
      <c r="LUE52" s="85"/>
      <c r="LUF52" s="85"/>
      <c r="LUG52" s="85"/>
      <c r="LUH52" s="85"/>
      <c r="LUI52" s="85"/>
      <c r="LUJ52" s="85"/>
      <c r="LUK52" s="85"/>
      <c r="LUL52" s="85"/>
      <c r="LUM52" s="85"/>
      <c r="LUN52" s="85"/>
      <c r="LUO52" s="85"/>
      <c r="LUP52" s="85"/>
      <c r="LUQ52" s="85"/>
      <c r="LUR52" s="85"/>
      <c r="LUS52" s="85"/>
      <c r="LUT52" s="85"/>
      <c r="LUU52" s="85"/>
      <c r="LUV52" s="85"/>
      <c r="LUW52" s="85"/>
      <c r="LUX52" s="85"/>
      <c r="LUY52" s="85"/>
      <c r="LUZ52" s="85"/>
      <c r="LVA52" s="85"/>
      <c r="LVB52" s="85"/>
      <c r="LVC52" s="85"/>
      <c r="LVD52" s="85"/>
      <c r="LVE52" s="85"/>
      <c r="LVF52" s="85"/>
      <c r="LVG52" s="85"/>
      <c r="LVH52" s="85"/>
      <c r="LVI52" s="85"/>
      <c r="LVJ52" s="85"/>
      <c r="LVK52" s="85"/>
      <c r="LVL52" s="85"/>
      <c r="LVM52" s="85"/>
      <c r="LVN52" s="85"/>
      <c r="LVO52" s="85"/>
      <c r="LVP52" s="85"/>
      <c r="LVQ52" s="85"/>
      <c r="LVR52" s="85"/>
      <c r="LVS52" s="85"/>
      <c r="LVT52" s="85"/>
      <c r="LVU52" s="85"/>
      <c r="LVV52" s="85"/>
      <c r="LVW52" s="85"/>
      <c r="LVX52" s="85"/>
      <c r="LVY52" s="85"/>
      <c r="LVZ52" s="85"/>
      <c r="LWA52" s="85"/>
      <c r="LWB52" s="85"/>
      <c r="LWC52" s="85"/>
      <c r="LWD52" s="85"/>
      <c r="LWE52" s="85"/>
      <c r="LWF52" s="85"/>
      <c r="LWG52" s="85"/>
      <c r="LWH52" s="85"/>
      <c r="LWI52" s="85"/>
      <c r="LWJ52" s="85"/>
      <c r="LWK52" s="85"/>
      <c r="LWL52" s="85"/>
      <c r="LWM52" s="85"/>
      <c r="LWN52" s="85"/>
      <c r="LWO52" s="85"/>
      <c r="LWP52" s="85"/>
      <c r="LWQ52" s="85"/>
      <c r="LWR52" s="85"/>
      <c r="LWS52" s="85"/>
      <c r="LWT52" s="85"/>
      <c r="LWU52" s="85"/>
      <c r="LWV52" s="85"/>
      <c r="LWW52" s="85"/>
      <c r="LWX52" s="85"/>
      <c r="LWY52" s="85"/>
      <c r="LWZ52" s="85"/>
      <c r="LXA52" s="85"/>
      <c r="LXB52" s="85"/>
      <c r="LXC52" s="85"/>
      <c r="LXD52" s="85"/>
      <c r="LXE52" s="85"/>
      <c r="LXF52" s="85"/>
      <c r="LXG52" s="85"/>
      <c r="LXH52" s="85"/>
      <c r="LXI52" s="85"/>
      <c r="LXJ52" s="85"/>
      <c r="LXK52" s="85"/>
      <c r="LXL52" s="85"/>
      <c r="LXM52" s="85"/>
      <c r="LXN52" s="85"/>
      <c r="LXO52" s="85"/>
      <c r="LXP52" s="85"/>
      <c r="LXQ52" s="85"/>
      <c r="LXR52" s="85"/>
      <c r="LXS52" s="85"/>
      <c r="LXT52" s="85"/>
      <c r="LXU52" s="85"/>
      <c r="LXV52" s="85"/>
      <c r="LXW52" s="85"/>
      <c r="LXX52" s="85"/>
      <c r="LXY52" s="85"/>
      <c r="LXZ52" s="85"/>
      <c r="LYA52" s="85"/>
      <c r="LYB52" s="85"/>
      <c r="LYC52" s="85"/>
      <c r="LYD52" s="85"/>
      <c r="LYE52" s="85"/>
      <c r="LYF52" s="85"/>
      <c r="LYG52" s="85"/>
      <c r="LYH52" s="85"/>
      <c r="LYI52" s="85"/>
      <c r="LYJ52" s="85"/>
      <c r="LYK52" s="85"/>
      <c r="LYL52" s="85"/>
      <c r="LYM52" s="85"/>
      <c r="LYN52" s="85"/>
      <c r="LYO52" s="85"/>
      <c r="LYP52" s="85"/>
      <c r="LYQ52" s="85"/>
      <c r="LYR52" s="85"/>
      <c r="LYS52" s="85"/>
      <c r="LYT52" s="85"/>
      <c r="LYU52" s="85"/>
      <c r="LYV52" s="85"/>
      <c r="LYW52" s="85"/>
      <c r="LYX52" s="85"/>
      <c r="LYY52" s="85"/>
      <c r="LYZ52" s="85"/>
      <c r="LZA52" s="85"/>
      <c r="LZB52" s="85"/>
      <c r="LZC52" s="85"/>
      <c r="LZD52" s="85"/>
      <c r="LZE52" s="85"/>
      <c r="LZF52" s="85"/>
      <c r="LZG52" s="85"/>
      <c r="LZH52" s="85"/>
      <c r="LZI52" s="85"/>
      <c r="LZJ52" s="85"/>
      <c r="LZK52" s="85"/>
      <c r="LZL52" s="85"/>
      <c r="LZM52" s="85"/>
      <c r="LZN52" s="85"/>
      <c r="LZO52" s="85"/>
      <c r="LZP52" s="85"/>
      <c r="LZQ52" s="85"/>
      <c r="LZR52" s="85"/>
      <c r="LZS52" s="85"/>
      <c r="LZT52" s="85"/>
      <c r="LZU52" s="85"/>
      <c r="LZV52" s="85"/>
      <c r="LZW52" s="85"/>
      <c r="LZX52" s="85"/>
      <c r="LZY52" s="85"/>
      <c r="LZZ52" s="85"/>
      <c r="MAA52" s="85"/>
      <c r="MAB52" s="85"/>
      <c r="MAC52" s="85"/>
      <c r="MAD52" s="85"/>
      <c r="MAE52" s="85"/>
      <c r="MAF52" s="85"/>
      <c r="MAG52" s="85"/>
      <c r="MAH52" s="85"/>
      <c r="MAI52" s="85"/>
      <c r="MAJ52" s="85"/>
      <c r="MAK52" s="85"/>
      <c r="MAL52" s="85"/>
      <c r="MAM52" s="85"/>
      <c r="MAN52" s="85"/>
      <c r="MAO52" s="85"/>
      <c r="MAP52" s="85"/>
      <c r="MAQ52" s="85"/>
      <c r="MAR52" s="85"/>
      <c r="MAS52" s="85"/>
      <c r="MAT52" s="85"/>
      <c r="MAU52" s="85"/>
      <c r="MAV52" s="85"/>
      <c r="MAW52" s="85"/>
      <c r="MAX52" s="85"/>
      <c r="MAY52" s="85"/>
      <c r="MAZ52" s="85"/>
      <c r="MBA52" s="85"/>
      <c r="MBB52" s="85"/>
      <c r="MBC52" s="85"/>
      <c r="MBD52" s="85"/>
      <c r="MBE52" s="85"/>
      <c r="MBF52" s="85"/>
      <c r="MBG52" s="85"/>
      <c r="MBH52" s="85"/>
      <c r="MBI52" s="85"/>
      <c r="MBJ52" s="85"/>
      <c r="MBK52" s="85"/>
      <c r="MBL52" s="85"/>
      <c r="MBM52" s="85"/>
      <c r="MBN52" s="85"/>
      <c r="MBO52" s="85"/>
      <c r="MBP52" s="85"/>
      <c r="MBQ52" s="85"/>
      <c r="MBR52" s="85"/>
      <c r="MBS52" s="85"/>
      <c r="MBT52" s="85"/>
      <c r="MBU52" s="85"/>
      <c r="MBV52" s="85"/>
      <c r="MBW52" s="85"/>
      <c r="MBX52" s="85"/>
      <c r="MBY52" s="85"/>
      <c r="MBZ52" s="85"/>
      <c r="MCA52" s="85"/>
      <c r="MCB52" s="85"/>
      <c r="MCC52" s="85"/>
      <c r="MCD52" s="85"/>
      <c r="MCE52" s="85"/>
      <c r="MCF52" s="85"/>
      <c r="MCG52" s="85"/>
      <c r="MCH52" s="85"/>
      <c r="MCI52" s="85"/>
      <c r="MCJ52" s="85"/>
      <c r="MCK52" s="85"/>
      <c r="MCL52" s="85"/>
      <c r="MCM52" s="85"/>
      <c r="MCN52" s="85"/>
      <c r="MCO52" s="85"/>
      <c r="MCP52" s="85"/>
      <c r="MCQ52" s="85"/>
      <c r="MCR52" s="85"/>
      <c r="MCS52" s="85"/>
      <c r="MCT52" s="85"/>
      <c r="MCU52" s="85"/>
      <c r="MCV52" s="85"/>
      <c r="MCW52" s="85"/>
      <c r="MCX52" s="85"/>
      <c r="MCY52" s="85"/>
      <c r="MCZ52" s="85"/>
      <c r="MDA52" s="85"/>
      <c r="MDB52" s="85"/>
      <c r="MDC52" s="85"/>
      <c r="MDD52" s="85"/>
      <c r="MDE52" s="85"/>
      <c r="MDF52" s="85"/>
      <c r="MDG52" s="85"/>
      <c r="MDH52" s="85"/>
      <c r="MDI52" s="85"/>
      <c r="MDJ52" s="85"/>
      <c r="MDK52" s="85"/>
      <c r="MDL52" s="85"/>
      <c r="MDM52" s="85"/>
      <c r="MDN52" s="85"/>
      <c r="MDO52" s="85"/>
      <c r="MDP52" s="85"/>
      <c r="MDQ52" s="85"/>
      <c r="MDR52" s="85"/>
      <c r="MDS52" s="85"/>
      <c r="MDT52" s="85"/>
      <c r="MDU52" s="85"/>
      <c r="MDV52" s="85"/>
      <c r="MDW52" s="85"/>
      <c r="MDX52" s="85"/>
      <c r="MDY52" s="85"/>
      <c r="MDZ52" s="85"/>
      <c r="MEA52" s="85"/>
      <c r="MEB52" s="85"/>
      <c r="MEC52" s="85"/>
      <c r="MED52" s="85"/>
      <c r="MEE52" s="85"/>
      <c r="MEF52" s="85"/>
      <c r="MEG52" s="85"/>
      <c r="MEH52" s="85"/>
      <c r="MEI52" s="85"/>
      <c r="MEJ52" s="85"/>
      <c r="MEK52" s="85"/>
      <c r="MEL52" s="85"/>
      <c r="MEM52" s="85"/>
      <c r="MEN52" s="85"/>
      <c r="MEO52" s="85"/>
      <c r="MEP52" s="85"/>
      <c r="MEQ52" s="85"/>
      <c r="MER52" s="85"/>
      <c r="MES52" s="85"/>
      <c r="MET52" s="85"/>
      <c r="MEU52" s="85"/>
      <c r="MEV52" s="85"/>
      <c r="MEW52" s="85"/>
      <c r="MEX52" s="85"/>
      <c r="MEY52" s="85"/>
      <c r="MEZ52" s="85"/>
      <c r="MFA52" s="85"/>
      <c r="MFB52" s="85"/>
      <c r="MFC52" s="85"/>
      <c r="MFD52" s="85"/>
      <c r="MFE52" s="85"/>
      <c r="MFF52" s="85"/>
      <c r="MFG52" s="85"/>
      <c r="MFH52" s="85"/>
      <c r="MFI52" s="85"/>
      <c r="MFJ52" s="85"/>
      <c r="MFK52" s="85"/>
      <c r="MFL52" s="85"/>
      <c r="MFM52" s="85"/>
      <c r="MFN52" s="85"/>
      <c r="MFO52" s="85"/>
      <c r="MFP52" s="85"/>
      <c r="MFQ52" s="85"/>
      <c r="MFR52" s="85"/>
      <c r="MFS52" s="85"/>
      <c r="MFT52" s="85"/>
      <c r="MFU52" s="85"/>
      <c r="MFV52" s="85"/>
      <c r="MFW52" s="85"/>
      <c r="MFX52" s="85"/>
      <c r="MFY52" s="85"/>
      <c r="MFZ52" s="85"/>
      <c r="MGA52" s="85"/>
      <c r="MGB52" s="85"/>
      <c r="MGC52" s="85"/>
      <c r="MGD52" s="85"/>
      <c r="MGE52" s="85"/>
      <c r="MGF52" s="85"/>
      <c r="MGG52" s="85"/>
      <c r="MGH52" s="85"/>
      <c r="MGI52" s="85"/>
      <c r="MGJ52" s="85"/>
      <c r="MGK52" s="85"/>
      <c r="MGL52" s="85"/>
      <c r="MGM52" s="85"/>
      <c r="MGN52" s="85"/>
      <c r="MGO52" s="85"/>
      <c r="MGP52" s="85"/>
      <c r="MGQ52" s="85"/>
      <c r="MGR52" s="85"/>
      <c r="MGS52" s="85"/>
      <c r="MGT52" s="85"/>
      <c r="MGU52" s="85"/>
      <c r="MGV52" s="85"/>
      <c r="MGW52" s="85"/>
      <c r="MGX52" s="85"/>
      <c r="MGY52" s="85"/>
      <c r="MGZ52" s="85"/>
      <c r="MHA52" s="85"/>
      <c r="MHB52" s="85"/>
      <c r="MHC52" s="85"/>
      <c r="MHD52" s="85"/>
      <c r="MHE52" s="85"/>
      <c r="MHF52" s="85"/>
      <c r="MHG52" s="85"/>
      <c r="MHH52" s="85"/>
      <c r="MHI52" s="85"/>
      <c r="MHJ52" s="85"/>
      <c r="MHK52" s="85"/>
      <c r="MHL52" s="85"/>
      <c r="MHM52" s="85"/>
      <c r="MHN52" s="85"/>
      <c r="MHO52" s="85"/>
      <c r="MHP52" s="85"/>
      <c r="MHQ52" s="85"/>
      <c r="MHR52" s="85"/>
      <c r="MHS52" s="85"/>
      <c r="MHT52" s="85"/>
      <c r="MHU52" s="85"/>
      <c r="MHV52" s="85"/>
      <c r="MHW52" s="85"/>
      <c r="MHX52" s="85"/>
      <c r="MHY52" s="85"/>
      <c r="MHZ52" s="85"/>
      <c r="MIA52" s="85"/>
      <c r="MIB52" s="85"/>
      <c r="MIC52" s="85"/>
      <c r="MID52" s="85"/>
      <c r="MIE52" s="85"/>
      <c r="MIF52" s="85"/>
      <c r="MIG52" s="85"/>
      <c r="MIH52" s="85"/>
      <c r="MII52" s="85"/>
      <c r="MIJ52" s="85"/>
      <c r="MIK52" s="85"/>
      <c r="MIL52" s="85"/>
      <c r="MIM52" s="85"/>
      <c r="MIN52" s="85"/>
      <c r="MIO52" s="85"/>
      <c r="MIP52" s="85"/>
      <c r="MIQ52" s="85"/>
      <c r="MIR52" s="85"/>
      <c r="MIS52" s="85"/>
      <c r="MIT52" s="85"/>
      <c r="MIU52" s="85"/>
      <c r="MIV52" s="85"/>
      <c r="MIW52" s="85"/>
      <c r="MIX52" s="85"/>
      <c r="MIY52" s="85"/>
      <c r="MIZ52" s="85"/>
      <c r="MJA52" s="85"/>
      <c r="MJB52" s="85"/>
      <c r="MJC52" s="85"/>
      <c r="MJD52" s="85"/>
      <c r="MJE52" s="85"/>
      <c r="MJF52" s="85"/>
      <c r="MJG52" s="85"/>
      <c r="MJH52" s="85"/>
      <c r="MJI52" s="85"/>
      <c r="MJJ52" s="85"/>
      <c r="MJK52" s="85"/>
      <c r="MJL52" s="85"/>
      <c r="MJM52" s="85"/>
      <c r="MJN52" s="85"/>
      <c r="MJO52" s="85"/>
      <c r="MJP52" s="85"/>
      <c r="MJQ52" s="85"/>
      <c r="MJR52" s="85"/>
      <c r="MJS52" s="85"/>
      <c r="MJT52" s="85"/>
      <c r="MJU52" s="85"/>
      <c r="MJV52" s="85"/>
      <c r="MJW52" s="85"/>
      <c r="MJX52" s="85"/>
      <c r="MJY52" s="85"/>
      <c r="MJZ52" s="85"/>
      <c r="MKA52" s="85"/>
      <c r="MKB52" s="85"/>
      <c r="MKC52" s="85"/>
      <c r="MKD52" s="85"/>
      <c r="MKE52" s="85"/>
      <c r="MKF52" s="85"/>
      <c r="MKG52" s="85"/>
      <c r="MKH52" s="85"/>
      <c r="MKI52" s="85"/>
      <c r="MKJ52" s="85"/>
      <c r="MKK52" s="85"/>
      <c r="MKL52" s="85"/>
      <c r="MKM52" s="85"/>
      <c r="MKN52" s="85"/>
      <c r="MKO52" s="85"/>
      <c r="MKP52" s="85"/>
      <c r="MKQ52" s="85"/>
      <c r="MKR52" s="85"/>
      <c r="MKS52" s="85"/>
      <c r="MKT52" s="85"/>
      <c r="MKU52" s="85"/>
      <c r="MKV52" s="85"/>
      <c r="MKW52" s="85"/>
      <c r="MKX52" s="85"/>
      <c r="MKY52" s="85"/>
      <c r="MKZ52" s="85"/>
      <c r="MLA52" s="85"/>
      <c r="MLB52" s="85"/>
      <c r="MLC52" s="85"/>
      <c r="MLD52" s="85"/>
      <c r="MLE52" s="85"/>
      <c r="MLF52" s="85"/>
      <c r="MLG52" s="85"/>
      <c r="MLH52" s="85"/>
      <c r="MLI52" s="85"/>
      <c r="MLJ52" s="85"/>
      <c r="MLK52" s="85"/>
      <c r="MLL52" s="85"/>
      <c r="MLM52" s="85"/>
      <c r="MLN52" s="85"/>
      <c r="MLO52" s="85"/>
      <c r="MLP52" s="85"/>
      <c r="MLQ52" s="85"/>
      <c r="MLR52" s="85"/>
      <c r="MLS52" s="85"/>
      <c r="MLT52" s="85"/>
      <c r="MLU52" s="85"/>
      <c r="MLV52" s="85"/>
      <c r="MLW52" s="85"/>
      <c r="MLX52" s="85"/>
      <c r="MLY52" s="85"/>
      <c r="MLZ52" s="85"/>
      <c r="MMA52" s="85"/>
      <c r="MMB52" s="85"/>
      <c r="MMC52" s="85"/>
      <c r="MMD52" s="85"/>
      <c r="MME52" s="85"/>
      <c r="MMF52" s="85"/>
      <c r="MMG52" s="85"/>
      <c r="MMH52" s="85"/>
      <c r="MMI52" s="85"/>
      <c r="MMJ52" s="85"/>
      <c r="MMK52" s="85"/>
      <c r="MML52" s="85"/>
      <c r="MMM52" s="85"/>
      <c r="MMN52" s="85"/>
      <c r="MMO52" s="85"/>
      <c r="MMP52" s="85"/>
      <c r="MMQ52" s="85"/>
      <c r="MMR52" s="85"/>
      <c r="MMS52" s="85"/>
      <c r="MMT52" s="85"/>
      <c r="MMU52" s="85"/>
      <c r="MMV52" s="85"/>
      <c r="MMW52" s="85"/>
      <c r="MMX52" s="85"/>
      <c r="MMY52" s="85"/>
      <c r="MMZ52" s="85"/>
      <c r="MNA52" s="85"/>
      <c r="MNB52" s="85"/>
      <c r="MNC52" s="85"/>
      <c r="MND52" s="85"/>
      <c r="MNE52" s="85"/>
      <c r="MNF52" s="85"/>
      <c r="MNG52" s="85"/>
      <c r="MNH52" s="85"/>
      <c r="MNI52" s="85"/>
      <c r="MNJ52" s="85"/>
      <c r="MNK52" s="85"/>
      <c r="MNL52" s="85"/>
      <c r="MNM52" s="85"/>
      <c r="MNN52" s="85"/>
      <c r="MNO52" s="85"/>
      <c r="MNP52" s="85"/>
      <c r="MNQ52" s="85"/>
      <c r="MNR52" s="85"/>
      <c r="MNS52" s="85"/>
      <c r="MNT52" s="85"/>
      <c r="MNU52" s="85"/>
      <c r="MNV52" s="85"/>
      <c r="MNW52" s="85"/>
      <c r="MNX52" s="85"/>
      <c r="MNY52" s="85"/>
      <c r="MNZ52" s="85"/>
      <c r="MOA52" s="85"/>
      <c r="MOB52" s="85"/>
      <c r="MOC52" s="85"/>
      <c r="MOD52" s="85"/>
      <c r="MOE52" s="85"/>
      <c r="MOF52" s="85"/>
      <c r="MOG52" s="85"/>
      <c r="MOH52" s="85"/>
      <c r="MOI52" s="85"/>
      <c r="MOJ52" s="85"/>
      <c r="MOK52" s="85"/>
      <c r="MOL52" s="85"/>
      <c r="MOM52" s="85"/>
      <c r="MON52" s="85"/>
      <c r="MOO52" s="85"/>
      <c r="MOP52" s="85"/>
      <c r="MOQ52" s="85"/>
      <c r="MOR52" s="85"/>
      <c r="MOS52" s="85"/>
      <c r="MOT52" s="85"/>
      <c r="MOU52" s="85"/>
      <c r="MOV52" s="85"/>
      <c r="MOW52" s="85"/>
      <c r="MOX52" s="85"/>
      <c r="MOY52" s="85"/>
      <c r="MOZ52" s="85"/>
      <c r="MPA52" s="85"/>
      <c r="MPB52" s="85"/>
      <c r="MPC52" s="85"/>
      <c r="MPD52" s="85"/>
      <c r="MPE52" s="85"/>
      <c r="MPF52" s="85"/>
      <c r="MPG52" s="85"/>
      <c r="MPH52" s="85"/>
      <c r="MPI52" s="85"/>
      <c r="MPJ52" s="85"/>
      <c r="MPK52" s="85"/>
      <c r="MPL52" s="85"/>
      <c r="MPM52" s="85"/>
      <c r="MPN52" s="85"/>
      <c r="MPO52" s="85"/>
      <c r="MPP52" s="85"/>
      <c r="MPQ52" s="85"/>
      <c r="MPR52" s="85"/>
      <c r="MPS52" s="85"/>
      <c r="MPT52" s="85"/>
      <c r="MPU52" s="85"/>
      <c r="MPV52" s="85"/>
      <c r="MPW52" s="85"/>
      <c r="MPX52" s="85"/>
      <c r="MPY52" s="85"/>
      <c r="MPZ52" s="85"/>
      <c r="MQA52" s="85"/>
      <c r="MQB52" s="85"/>
      <c r="MQC52" s="85"/>
      <c r="MQD52" s="85"/>
      <c r="MQE52" s="85"/>
      <c r="MQF52" s="85"/>
      <c r="MQG52" s="85"/>
      <c r="MQH52" s="85"/>
      <c r="MQI52" s="85"/>
      <c r="MQJ52" s="85"/>
      <c r="MQK52" s="85"/>
      <c r="MQL52" s="85"/>
      <c r="MQM52" s="85"/>
      <c r="MQN52" s="85"/>
      <c r="MQO52" s="85"/>
      <c r="MQP52" s="85"/>
      <c r="MQQ52" s="85"/>
      <c r="MQR52" s="85"/>
      <c r="MQS52" s="85"/>
      <c r="MQT52" s="85"/>
      <c r="MQU52" s="85"/>
      <c r="MQV52" s="85"/>
      <c r="MQW52" s="85"/>
      <c r="MQX52" s="85"/>
      <c r="MQY52" s="85"/>
      <c r="MQZ52" s="85"/>
      <c r="MRA52" s="85"/>
      <c r="MRB52" s="85"/>
      <c r="MRC52" s="85"/>
      <c r="MRD52" s="85"/>
      <c r="MRE52" s="85"/>
      <c r="MRF52" s="85"/>
      <c r="MRG52" s="85"/>
      <c r="MRH52" s="85"/>
      <c r="MRI52" s="85"/>
      <c r="MRJ52" s="85"/>
      <c r="MRK52" s="85"/>
      <c r="MRL52" s="85"/>
      <c r="MRM52" s="85"/>
      <c r="MRN52" s="85"/>
      <c r="MRO52" s="85"/>
      <c r="MRP52" s="85"/>
      <c r="MRQ52" s="85"/>
      <c r="MRR52" s="85"/>
      <c r="MRS52" s="85"/>
      <c r="MRT52" s="85"/>
      <c r="MRU52" s="85"/>
      <c r="MRV52" s="85"/>
      <c r="MRW52" s="85"/>
      <c r="MRX52" s="85"/>
      <c r="MRY52" s="85"/>
      <c r="MRZ52" s="85"/>
      <c r="MSA52" s="85"/>
      <c r="MSB52" s="85"/>
      <c r="MSC52" s="85"/>
      <c r="MSD52" s="85"/>
      <c r="MSE52" s="85"/>
      <c r="MSF52" s="85"/>
      <c r="MSG52" s="85"/>
      <c r="MSH52" s="85"/>
      <c r="MSI52" s="85"/>
      <c r="MSJ52" s="85"/>
      <c r="MSK52" s="85"/>
      <c r="MSL52" s="85"/>
      <c r="MSM52" s="85"/>
      <c r="MSN52" s="85"/>
      <c r="MSO52" s="85"/>
      <c r="MSP52" s="85"/>
      <c r="MSQ52" s="85"/>
      <c r="MSR52" s="85"/>
      <c r="MSS52" s="85"/>
      <c r="MST52" s="85"/>
      <c r="MSU52" s="85"/>
      <c r="MSV52" s="85"/>
      <c r="MSW52" s="85"/>
      <c r="MSX52" s="85"/>
      <c r="MSY52" s="85"/>
      <c r="MSZ52" s="85"/>
      <c r="MTA52" s="85"/>
      <c r="MTB52" s="85"/>
      <c r="MTC52" s="85"/>
      <c r="MTD52" s="85"/>
      <c r="MTE52" s="85"/>
      <c r="MTF52" s="85"/>
      <c r="MTG52" s="85"/>
      <c r="MTH52" s="85"/>
      <c r="MTI52" s="85"/>
      <c r="MTJ52" s="85"/>
      <c r="MTK52" s="85"/>
      <c r="MTL52" s="85"/>
      <c r="MTM52" s="85"/>
      <c r="MTN52" s="85"/>
      <c r="MTO52" s="85"/>
      <c r="MTP52" s="85"/>
      <c r="MTQ52" s="85"/>
      <c r="MTR52" s="85"/>
      <c r="MTS52" s="85"/>
      <c r="MTT52" s="85"/>
      <c r="MTU52" s="85"/>
      <c r="MTV52" s="85"/>
      <c r="MTW52" s="85"/>
      <c r="MTX52" s="85"/>
      <c r="MTY52" s="85"/>
      <c r="MTZ52" s="85"/>
      <c r="MUA52" s="85"/>
      <c r="MUB52" s="85"/>
      <c r="MUC52" s="85"/>
      <c r="MUD52" s="85"/>
      <c r="MUE52" s="85"/>
      <c r="MUF52" s="85"/>
      <c r="MUG52" s="85"/>
      <c r="MUH52" s="85"/>
      <c r="MUI52" s="85"/>
      <c r="MUJ52" s="85"/>
      <c r="MUK52" s="85"/>
      <c r="MUL52" s="85"/>
      <c r="MUM52" s="85"/>
      <c r="MUN52" s="85"/>
      <c r="MUO52" s="85"/>
      <c r="MUP52" s="85"/>
      <c r="MUQ52" s="85"/>
      <c r="MUR52" s="85"/>
      <c r="MUS52" s="85"/>
      <c r="MUT52" s="85"/>
      <c r="MUU52" s="85"/>
      <c r="MUV52" s="85"/>
      <c r="MUW52" s="85"/>
      <c r="MUX52" s="85"/>
      <c r="MUY52" s="85"/>
      <c r="MUZ52" s="85"/>
      <c r="MVA52" s="85"/>
      <c r="MVB52" s="85"/>
      <c r="MVC52" s="85"/>
      <c r="MVD52" s="85"/>
      <c r="MVE52" s="85"/>
      <c r="MVF52" s="85"/>
      <c r="MVG52" s="85"/>
      <c r="MVH52" s="85"/>
      <c r="MVI52" s="85"/>
      <c r="MVJ52" s="85"/>
      <c r="MVK52" s="85"/>
      <c r="MVL52" s="85"/>
      <c r="MVM52" s="85"/>
      <c r="MVN52" s="85"/>
      <c r="MVO52" s="85"/>
      <c r="MVP52" s="85"/>
      <c r="MVQ52" s="85"/>
      <c r="MVR52" s="85"/>
      <c r="MVS52" s="85"/>
      <c r="MVT52" s="85"/>
      <c r="MVU52" s="85"/>
      <c r="MVV52" s="85"/>
      <c r="MVW52" s="85"/>
      <c r="MVX52" s="85"/>
      <c r="MVY52" s="85"/>
      <c r="MVZ52" s="85"/>
      <c r="MWA52" s="85"/>
      <c r="MWB52" s="85"/>
      <c r="MWC52" s="85"/>
      <c r="MWD52" s="85"/>
      <c r="MWE52" s="85"/>
      <c r="MWF52" s="85"/>
      <c r="MWG52" s="85"/>
      <c r="MWH52" s="85"/>
      <c r="MWI52" s="85"/>
      <c r="MWJ52" s="85"/>
      <c r="MWK52" s="85"/>
      <c r="MWL52" s="85"/>
      <c r="MWM52" s="85"/>
      <c r="MWN52" s="85"/>
      <c r="MWO52" s="85"/>
      <c r="MWP52" s="85"/>
      <c r="MWQ52" s="85"/>
      <c r="MWR52" s="85"/>
      <c r="MWS52" s="85"/>
      <c r="MWT52" s="85"/>
      <c r="MWU52" s="85"/>
      <c r="MWV52" s="85"/>
      <c r="MWW52" s="85"/>
      <c r="MWX52" s="85"/>
      <c r="MWY52" s="85"/>
      <c r="MWZ52" s="85"/>
      <c r="MXA52" s="85"/>
      <c r="MXB52" s="85"/>
      <c r="MXC52" s="85"/>
      <c r="MXD52" s="85"/>
      <c r="MXE52" s="85"/>
      <c r="MXF52" s="85"/>
      <c r="MXG52" s="85"/>
      <c r="MXH52" s="85"/>
      <c r="MXI52" s="85"/>
      <c r="MXJ52" s="85"/>
      <c r="MXK52" s="85"/>
      <c r="MXL52" s="85"/>
      <c r="MXM52" s="85"/>
      <c r="MXN52" s="85"/>
      <c r="MXO52" s="85"/>
      <c r="MXP52" s="85"/>
      <c r="MXQ52" s="85"/>
      <c r="MXR52" s="85"/>
      <c r="MXS52" s="85"/>
      <c r="MXT52" s="85"/>
      <c r="MXU52" s="85"/>
      <c r="MXV52" s="85"/>
      <c r="MXW52" s="85"/>
      <c r="MXX52" s="85"/>
      <c r="MXY52" s="85"/>
      <c r="MXZ52" s="85"/>
      <c r="MYA52" s="85"/>
      <c r="MYB52" s="85"/>
      <c r="MYC52" s="85"/>
      <c r="MYD52" s="85"/>
      <c r="MYE52" s="85"/>
      <c r="MYF52" s="85"/>
      <c r="MYG52" s="85"/>
      <c r="MYH52" s="85"/>
      <c r="MYI52" s="85"/>
      <c r="MYJ52" s="85"/>
      <c r="MYK52" s="85"/>
      <c r="MYL52" s="85"/>
      <c r="MYM52" s="85"/>
      <c r="MYN52" s="85"/>
      <c r="MYO52" s="85"/>
      <c r="MYP52" s="85"/>
      <c r="MYQ52" s="85"/>
      <c r="MYR52" s="85"/>
      <c r="MYS52" s="85"/>
      <c r="MYT52" s="85"/>
      <c r="MYU52" s="85"/>
      <c r="MYV52" s="85"/>
      <c r="MYW52" s="85"/>
      <c r="MYX52" s="85"/>
      <c r="MYY52" s="85"/>
      <c r="MYZ52" s="85"/>
      <c r="MZA52" s="85"/>
      <c r="MZB52" s="85"/>
      <c r="MZC52" s="85"/>
      <c r="MZD52" s="85"/>
      <c r="MZE52" s="85"/>
      <c r="MZF52" s="85"/>
      <c r="MZG52" s="85"/>
      <c r="MZH52" s="85"/>
      <c r="MZI52" s="85"/>
      <c r="MZJ52" s="85"/>
      <c r="MZK52" s="85"/>
      <c r="MZL52" s="85"/>
      <c r="MZM52" s="85"/>
      <c r="MZN52" s="85"/>
      <c r="MZO52" s="85"/>
      <c r="MZP52" s="85"/>
      <c r="MZQ52" s="85"/>
      <c r="MZR52" s="85"/>
      <c r="MZS52" s="85"/>
      <c r="MZT52" s="85"/>
      <c r="MZU52" s="85"/>
      <c r="MZV52" s="85"/>
      <c r="MZW52" s="85"/>
      <c r="MZX52" s="85"/>
      <c r="MZY52" s="85"/>
      <c r="MZZ52" s="85"/>
      <c r="NAA52" s="85"/>
      <c r="NAB52" s="85"/>
      <c r="NAC52" s="85"/>
      <c r="NAD52" s="85"/>
      <c r="NAE52" s="85"/>
      <c r="NAF52" s="85"/>
      <c r="NAG52" s="85"/>
      <c r="NAH52" s="85"/>
      <c r="NAI52" s="85"/>
      <c r="NAJ52" s="85"/>
      <c r="NAK52" s="85"/>
      <c r="NAL52" s="85"/>
      <c r="NAM52" s="85"/>
      <c r="NAN52" s="85"/>
      <c r="NAO52" s="85"/>
      <c r="NAP52" s="85"/>
      <c r="NAQ52" s="85"/>
      <c r="NAR52" s="85"/>
      <c r="NAS52" s="85"/>
      <c r="NAT52" s="85"/>
      <c r="NAU52" s="85"/>
      <c r="NAV52" s="85"/>
      <c r="NAW52" s="85"/>
      <c r="NAX52" s="85"/>
      <c r="NAY52" s="85"/>
      <c r="NAZ52" s="85"/>
      <c r="NBA52" s="85"/>
      <c r="NBB52" s="85"/>
      <c r="NBC52" s="85"/>
      <c r="NBD52" s="85"/>
      <c r="NBE52" s="85"/>
      <c r="NBF52" s="85"/>
      <c r="NBG52" s="85"/>
      <c r="NBH52" s="85"/>
      <c r="NBI52" s="85"/>
      <c r="NBJ52" s="85"/>
      <c r="NBK52" s="85"/>
      <c r="NBL52" s="85"/>
      <c r="NBM52" s="85"/>
      <c r="NBN52" s="85"/>
      <c r="NBO52" s="85"/>
      <c r="NBP52" s="85"/>
      <c r="NBQ52" s="85"/>
      <c r="NBR52" s="85"/>
      <c r="NBS52" s="85"/>
      <c r="NBT52" s="85"/>
      <c r="NBU52" s="85"/>
      <c r="NBV52" s="85"/>
      <c r="NBW52" s="85"/>
      <c r="NBX52" s="85"/>
      <c r="NBY52" s="85"/>
      <c r="NBZ52" s="85"/>
      <c r="NCA52" s="85"/>
      <c r="NCB52" s="85"/>
      <c r="NCC52" s="85"/>
      <c r="NCD52" s="85"/>
      <c r="NCE52" s="85"/>
      <c r="NCF52" s="85"/>
      <c r="NCG52" s="85"/>
      <c r="NCH52" s="85"/>
      <c r="NCI52" s="85"/>
      <c r="NCJ52" s="85"/>
      <c r="NCK52" s="85"/>
      <c r="NCL52" s="85"/>
      <c r="NCM52" s="85"/>
      <c r="NCN52" s="85"/>
      <c r="NCO52" s="85"/>
      <c r="NCP52" s="85"/>
      <c r="NCQ52" s="85"/>
      <c r="NCR52" s="85"/>
      <c r="NCS52" s="85"/>
      <c r="NCT52" s="85"/>
      <c r="NCU52" s="85"/>
      <c r="NCV52" s="85"/>
      <c r="NCW52" s="85"/>
      <c r="NCX52" s="85"/>
      <c r="NCY52" s="85"/>
      <c r="NCZ52" s="85"/>
      <c r="NDA52" s="85"/>
      <c r="NDB52" s="85"/>
      <c r="NDC52" s="85"/>
      <c r="NDD52" s="85"/>
      <c r="NDE52" s="85"/>
      <c r="NDF52" s="85"/>
      <c r="NDG52" s="85"/>
      <c r="NDH52" s="85"/>
      <c r="NDI52" s="85"/>
      <c r="NDJ52" s="85"/>
      <c r="NDK52" s="85"/>
      <c r="NDL52" s="85"/>
      <c r="NDM52" s="85"/>
      <c r="NDN52" s="85"/>
      <c r="NDO52" s="85"/>
      <c r="NDP52" s="85"/>
      <c r="NDQ52" s="85"/>
      <c r="NDR52" s="85"/>
      <c r="NDS52" s="85"/>
      <c r="NDT52" s="85"/>
      <c r="NDU52" s="85"/>
      <c r="NDV52" s="85"/>
      <c r="NDW52" s="85"/>
      <c r="NDX52" s="85"/>
      <c r="NDY52" s="85"/>
      <c r="NDZ52" s="85"/>
      <c r="NEA52" s="85"/>
      <c r="NEB52" s="85"/>
      <c r="NEC52" s="85"/>
      <c r="NED52" s="85"/>
      <c r="NEE52" s="85"/>
      <c r="NEF52" s="85"/>
      <c r="NEG52" s="85"/>
      <c r="NEH52" s="85"/>
      <c r="NEI52" s="85"/>
      <c r="NEJ52" s="85"/>
      <c r="NEK52" s="85"/>
      <c r="NEL52" s="85"/>
      <c r="NEM52" s="85"/>
      <c r="NEN52" s="85"/>
      <c r="NEO52" s="85"/>
      <c r="NEP52" s="85"/>
      <c r="NEQ52" s="85"/>
      <c r="NER52" s="85"/>
      <c r="NES52" s="85"/>
      <c r="NET52" s="85"/>
      <c r="NEU52" s="85"/>
      <c r="NEV52" s="85"/>
      <c r="NEW52" s="85"/>
      <c r="NEX52" s="85"/>
      <c r="NEY52" s="85"/>
      <c r="NEZ52" s="85"/>
      <c r="NFA52" s="85"/>
      <c r="NFB52" s="85"/>
      <c r="NFC52" s="85"/>
      <c r="NFD52" s="85"/>
      <c r="NFE52" s="85"/>
      <c r="NFF52" s="85"/>
      <c r="NFG52" s="85"/>
      <c r="NFH52" s="85"/>
      <c r="NFI52" s="85"/>
      <c r="NFJ52" s="85"/>
      <c r="NFK52" s="85"/>
      <c r="NFL52" s="85"/>
      <c r="NFM52" s="85"/>
      <c r="NFN52" s="85"/>
      <c r="NFO52" s="85"/>
      <c r="NFP52" s="85"/>
      <c r="NFQ52" s="85"/>
      <c r="NFR52" s="85"/>
      <c r="NFS52" s="85"/>
      <c r="NFT52" s="85"/>
      <c r="NFU52" s="85"/>
      <c r="NFV52" s="85"/>
      <c r="NFW52" s="85"/>
      <c r="NFX52" s="85"/>
      <c r="NFY52" s="85"/>
      <c r="NFZ52" s="85"/>
      <c r="NGA52" s="85"/>
      <c r="NGB52" s="85"/>
      <c r="NGC52" s="85"/>
      <c r="NGD52" s="85"/>
      <c r="NGE52" s="85"/>
      <c r="NGF52" s="85"/>
      <c r="NGG52" s="85"/>
      <c r="NGH52" s="85"/>
      <c r="NGI52" s="85"/>
      <c r="NGJ52" s="85"/>
      <c r="NGK52" s="85"/>
      <c r="NGL52" s="85"/>
      <c r="NGM52" s="85"/>
      <c r="NGN52" s="85"/>
      <c r="NGO52" s="85"/>
      <c r="NGP52" s="85"/>
      <c r="NGQ52" s="85"/>
      <c r="NGR52" s="85"/>
      <c r="NGS52" s="85"/>
      <c r="NGT52" s="85"/>
      <c r="NGU52" s="85"/>
      <c r="NGV52" s="85"/>
      <c r="NGW52" s="85"/>
      <c r="NGX52" s="85"/>
      <c r="NGY52" s="85"/>
      <c r="NGZ52" s="85"/>
      <c r="NHA52" s="85"/>
      <c r="NHB52" s="85"/>
      <c r="NHC52" s="85"/>
      <c r="NHD52" s="85"/>
      <c r="NHE52" s="85"/>
      <c r="NHF52" s="85"/>
      <c r="NHG52" s="85"/>
      <c r="NHH52" s="85"/>
      <c r="NHI52" s="85"/>
      <c r="NHJ52" s="85"/>
      <c r="NHK52" s="85"/>
      <c r="NHL52" s="85"/>
      <c r="NHM52" s="85"/>
      <c r="NHN52" s="85"/>
      <c r="NHO52" s="85"/>
      <c r="NHP52" s="85"/>
      <c r="NHQ52" s="85"/>
      <c r="NHR52" s="85"/>
      <c r="NHS52" s="85"/>
      <c r="NHT52" s="85"/>
      <c r="NHU52" s="85"/>
      <c r="NHV52" s="85"/>
      <c r="NHW52" s="85"/>
      <c r="NHX52" s="85"/>
      <c r="NHY52" s="85"/>
      <c r="NHZ52" s="85"/>
      <c r="NIA52" s="85"/>
      <c r="NIB52" s="85"/>
      <c r="NIC52" s="85"/>
      <c r="NID52" s="85"/>
      <c r="NIE52" s="85"/>
      <c r="NIF52" s="85"/>
      <c r="NIG52" s="85"/>
      <c r="NIH52" s="85"/>
      <c r="NII52" s="85"/>
      <c r="NIJ52" s="85"/>
      <c r="NIK52" s="85"/>
      <c r="NIL52" s="85"/>
      <c r="NIM52" s="85"/>
      <c r="NIN52" s="85"/>
      <c r="NIO52" s="85"/>
      <c r="NIP52" s="85"/>
      <c r="NIQ52" s="85"/>
      <c r="NIR52" s="85"/>
      <c r="NIS52" s="85"/>
      <c r="NIT52" s="85"/>
      <c r="NIU52" s="85"/>
      <c r="NIV52" s="85"/>
      <c r="NIW52" s="85"/>
      <c r="NIX52" s="85"/>
      <c r="NIY52" s="85"/>
      <c r="NIZ52" s="85"/>
      <c r="NJA52" s="85"/>
      <c r="NJB52" s="85"/>
      <c r="NJC52" s="85"/>
      <c r="NJD52" s="85"/>
      <c r="NJE52" s="85"/>
      <c r="NJF52" s="85"/>
      <c r="NJG52" s="85"/>
      <c r="NJH52" s="85"/>
      <c r="NJI52" s="85"/>
      <c r="NJJ52" s="85"/>
      <c r="NJK52" s="85"/>
      <c r="NJL52" s="85"/>
      <c r="NJM52" s="85"/>
      <c r="NJN52" s="85"/>
      <c r="NJO52" s="85"/>
      <c r="NJP52" s="85"/>
      <c r="NJQ52" s="85"/>
      <c r="NJR52" s="85"/>
      <c r="NJS52" s="85"/>
      <c r="NJT52" s="85"/>
      <c r="NJU52" s="85"/>
      <c r="NJV52" s="85"/>
      <c r="NJW52" s="85"/>
      <c r="NJX52" s="85"/>
      <c r="NJY52" s="85"/>
      <c r="NJZ52" s="85"/>
      <c r="NKA52" s="85"/>
      <c r="NKB52" s="85"/>
      <c r="NKC52" s="85"/>
      <c r="NKD52" s="85"/>
      <c r="NKE52" s="85"/>
      <c r="NKF52" s="85"/>
      <c r="NKG52" s="85"/>
      <c r="NKH52" s="85"/>
      <c r="NKI52" s="85"/>
      <c r="NKJ52" s="85"/>
      <c r="NKK52" s="85"/>
      <c r="NKL52" s="85"/>
      <c r="NKM52" s="85"/>
      <c r="NKN52" s="85"/>
      <c r="NKO52" s="85"/>
      <c r="NKP52" s="85"/>
      <c r="NKQ52" s="85"/>
      <c r="NKR52" s="85"/>
      <c r="NKS52" s="85"/>
      <c r="NKT52" s="85"/>
      <c r="NKU52" s="85"/>
      <c r="NKV52" s="85"/>
      <c r="NKW52" s="85"/>
      <c r="NKX52" s="85"/>
      <c r="NKY52" s="85"/>
      <c r="NKZ52" s="85"/>
      <c r="NLA52" s="85"/>
      <c r="NLB52" s="85"/>
      <c r="NLC52" s="85"/>
      <c r="NLD52" s="85"/>
      <c r="NLE52" s="85"/>
      <c r="NLF52" s="85"/>
      <c r="NLG52" s="85"/>
      <c r="NLH52" s="85"/>
      <c r="NLI52" s="85"/>
      <c r="NLJ52" s="85"/>
      <c r="NLK52" s="85"/>
      <c r="NLL52" s="85"/>
      <c r="NLM52" s="85"/>
      <c r="NLN52" s="85"/>
      <c r="NLO52" s="85"/>
      <c r="NLP52" s="85"/>
      <c r="NLQ52" s="85"/>
      <c r="NLR52" s="85"/>
      <c r="NLS52" s="85"/>
      <c r="NLT52" s="85"/>
      <c r="NLU52" s="85"/>
      <c r="NLV52" s="85"/>
      <c r="NLW52" s="85"/>
      <c r="NLX52" s="85"/>
      <c r="NLY52" s="85"/>
      <c r="NLZ52" s="85"/>
      <c r="NMA52" s="85"/>
      <c r="NMB52" s="85"/>
      <c r="NMC52" s="85"/>
      <c r="NMD52" s="85"/>
      <c r="NME52" s="85"/>
      <c r="NMF52" s="85"/>
      <c r="NMG52" s="85"/>
      <c r="NMH52" s="85"/>
      <c r="NMI52" s="85"/>
      <c r="NMJ52" s="85"/>
      <c r="NMK52" s="85"/>
      <c r="NML52" s="85"/>
      <c r="NMM52" s="85"/>
      <c r="NMN52" s="85"/>
      <c r="NMO52" s="85"/>
      <c r="NMP52" s="85"/>
      <c r="NMQ52" s="85"/>
      <c r="NMR52" s="85"/>
      <c r="NMS52" s="85"/>
      <c r="NMT52" s="85"/>
      <c r="NMU52" s="85"/>
      <c r="NMV52" s="85"/>
      <c r="NMW52" s="85"/>
      <c r="NMX52" s="85"/>
      <c r="NMY52" s="85"/>
      <c r="NMZ52" s="85"/>
      <c r="NNA52" s="85"/>
      <c r="NNB52" s="85"/>
      <c r="NNC52" s="85"/>
      <c r="NND52" s="85"/>
      <c r="NNE52" s="85"/>
      <c r="NNF52" s="85"/>
      <c r="NNG52" s="85"/>
      <c r="NNH52" s="85"/>
      <c r="NNI52" s="85"/>
      <c r="NNJ52" s="85"/>
      <c r="NNK52" s="85"/>
      <c r="NNL52" s="85"/>
      <c r="NNM52" s="85"/>
      <c r="NNN52" s="85"/>
      <c r="NNO52" s="85"/>
      <c r="NNP52" s="85"/>
      <c r="NNQ52" s="85"/>
      <c r="NNR52" s="85"/>
      <c r="NNS52" s="85"/>
      <c r="NNT52" s="85"/>
      <c r="NNU52" s="85"/>
      <c r="NNV52" s="85"/>
      <c r="NNW52" s="85"/>
      <c r="NNX52" s="85"/>
      <c r="NNY52" s="85"/>
      <c r="NNZ52" s="85"/>
      <c r="NOA52" s="85"/>
      <c r="NOB52" s="85"/>
      <c r="NOC52" s="85"/>
      <c r="NOD52" s="85"/>
      <c r="NOE52" s="85"/>
      <c r="NOF52" s="85"/>
      <c r="NOG52" s="85"/>
      <c r="NOH52" s="85"/>
      <c r="NOI52" s="85"/>
      <c r="NOJ52" s="85"/>
      <c r="NOK52" s="85"/>
      <c r="NOL52" s="85"/>
      <c r="NOM52" s="85"/>
      <c r="NON52" s="85"/>
      <c r="NOO52" s="85"/>
      <c r="NOP52" s="85"/>
      <c r="NOQ52" s="85"/>
      <c r="NOR52" s="85"/>
      <c r="NOS52" s="85"/>
      <c r="NOT52" s="85"/>
      <c r="NOU52" s="85"/>
      <c r="NOV52" s="85"/>
      <c r="NOW52" s="85"/>
      <c r="NOX52" s="85"/>
      <c r="NOY52" s="85"/>
      <c r="NOZ52" s="85"/>
      <c r="NPA52" s="85"/>
      <c r="NPB52" s="85"/>
      <c r="NPC52" s="85"/>
      <c r="NPD52" s="85"/>
      <c r="NPE52" s="85"/>
      <c r="NPF52" s="85"/>
      <c r="NPG52" s="85"/>
      <c r="NPH52" s="85"/>
      <c r="NPI52" s="85"/>
      <c r="NPJ52" s="85"/>
      <c r="NPK52" s="85"/>
      <c r="NPL52" s="85"/>
      <c r="NPM52" s="85"/>
      <c r="NPN52" s="85"/>
      <c r="NPO52" s="85"/>
      <c r="NPP52" s="85"/>
      <c r="NPQ52" s="85"/>
      <c r="NPR52" s="85"/>
      <c r="NPS52" s="85"/>
      <c r="NPT52" s="85"/>
      <c r="NPU52" s="85"/>
      <c r="NPV52" s="85"/>
      <c r="NPW52" s="85"/>
      <c r="NPX52" s="85"/>
      <c r="NPY52" s="85"/>
      <c r="NPZ52" s="85"/>
      <c r="NQA52" s="85"/>
      <c r="NQB52" s="85"/>
      <c r="NQC52" s="85"/>
      <c r="NQD52" s="85"/>
      <c r="NQE52" s="85"/>
      <c r="NQF52" s="85"/>
      <c r="NQG52" s="85"/>
      <c r="NQH52" s="85"/>
      <c r="NQI52" s="85"/>
      <c r="NQJ52" s="85"/>
      <c r="NQK52" s="85"/>
      <c r="NQL52" s="85"/>
      <c r="NQM52" s="85"/>
      <c r="NQN52" s="85"/>
      <c r="NQO52" s="85"/>
      <c r="NQP52" s="85"/>
      <c r="NQQ52" s="85"/>
      <c r="NQR52" s="85"/>
      <c r="NQS52" s="85"/>
      <c r="NQT52" s="85"/>
      <c r="NQU52" s="85"/>
      <c r="NQV52" s="85"/>
      <c r="NQW52" s="85"/>
      <c r="NQX52" s="85"/>
      <c r="NQY52" s="85"/>
      <c r="NQZ52" s="85"/>
      <c r="NRA52" s="85"/>
      <c r="NRB52" s="85"/>
      <c r="NRC52" s="85"/>
      <c r="NRD52" s="85"/>
      <c r="NRE52" s="85"/>
      <c r="NRF52" s="85"/>
      <c r="NRG52" s="85"/>
      <c r="NRH52" s="85"/>
      <c r="NRI52" s="85"/>
      <c r="NRJ52" s="85"/>
      <c r="NRK52" s="85"/>
      <c r="NRL52" s="85"/>
      <c r="NRM52" s="85"/>
      <c r="NRN52" s="85"/>
      <c r="NRO52" s="85"/>
      <c r="NRP52" s="85"/>
      <c r="NRQ52" s="85"/>
      <c r="NRR52" s="85"/>
      <c r="NRS52" s="85"/>
      <c r="NRT52" s="85"/>
      <c r="NRU52" s="85"/>
      <c r="NRV52" s="85"/>
      <c r="NRW52" s="85"/>
      <c r="NRX52" s="85"/>
      <c r="NRY52" s="85"/>
      <c r="NRZ52" s="85"/>
      <c r="NSA52" s="85"/>
      <c r="NSB52" s="85"/>
      <c r="NSC52" s="85"/>
      <c r="NSD52" s="85"/>
      <c r="NSE52" s="85"/>
      <c r="NSF52" s="85"/>
      <c r="NSG52" s="85"/>
      <c r="NSH52" s="85"/>
      <c r="NSI52" s="85"/>
      <c r="NSJ52" s="85"/>
      <c r="NSK52" s="85"/>
      <c r="NSL52" s="85"/>
      <c r="NSM52" s="85"/>
      <c r="NSN52" s="85"/>
      <c r="NSO52" s="85"/>
      <c r="NSP52" s="85"/>
      <c r="NSQ52" s="85"/>
      <c r="NSR52" s="85"/>
      <c r="NSS52" s="85"/>
      <c r="NST52" s="85"/>
      <c r="NSU52" s="85"/>
      <c r="NSV52" s="85"/>
      <c r="NSW52" s="85"/>
      <c r="NSX52" s="85"/>
      <c r="NSY52" s="85"/>
      <c r="NSZ52" s="85"/>
      <c r="NTA52" s="85"/>
      <c r="NTB52" s="85"/>
      <c r="NTC52" s="85"/>
      <c r="NTD52" s="85"/>
      <c r="NTE52" s="85"/>
      <c r="NTF52" s="85"/>
      <c r="NTG52" s="85"/>
      <c r="NTH52" s="85"/>
      <c r="NTI52" s="85"/>
      <c r="NTJ52" s="85"/>
      <c r="NTK52" s="85"/>
      <c r="NTL52" s="85"/>
      <c r="NTM52" s="85"/>
      <c r="NTN52" s="85"/>
      <c r="NTO52" s="85"/>
      <c r="NTP52" s="85"/>
      <c r="NTQ52" s="85"/>
      <c r="NTR52" s="85"/>
      <c r="NTS52" s="85"/>
      <c r="NTT52" s="85"/>
      <c r="NTU52" s="85"/>
      <c r="NTV52" s="85"/>
      <c r="NTW52" s="85"/>
      <c r="NTX52" s="85"/>
      <c r="NTY52" s="85"/>
      <c r="NTZ52" s="85"/>
      <c r="NUA52" s="85"/>
      <c r="NUB52" s="85"/>
      <c r="NUC52" s="85"/>
      <c r="NUD52" s="85"/>
      <c r="NUE52" s="85"/>
      <c r="NUF52" s="85"/>
      <c r="NUG52" s="85"/>
      <c r="NUH52" s="85"/>
      <c r="NUI52" s="85"/>
      <c r="NUJ52" s="85"/>
      <c r="NUK52" s="85"/>
      <c r="NUL52" s="85"/>
      <c r="NUM52" s="85"/>
      <c r="NUN52" s="85"/>
      <c r="NUO52" s="85"/>
      <c r="NUP52" s="85"/>
      <c r="NUQ52" s="85"/>
      <c r="NUR52" s="85"/>
      <c r="NUS52" s="85"/>
      <c r="NUT52" s="85"/>
      <c r="NUU52" s="85"/>
      <c r="NUV52" s="85"/>
      <c r="NUW52" s="85"/>
      <c r="NUX52" s="85"/>
      <c r="NUY52" s="85"/>
      <c r="NUZ52" s="85"/>
      <c r="NVA52" s="85"/>
      <c r="NVB52" s="85"/>
      <c r="NVC52" s="85"/>
      <c r="NVD52" s="85"/>
      <c r="NVE52" s="85"/>
      <c r="NVF52" s="85"/>
      <c r="NVG52" s="85"/>
      <c r="NVH52" s="85"/>
      <c r="NVI52" s="85"/>
      <c r="NVJ52" s="85"/>
      <c r="NVK52" s="85"/>
      <c r="NVL52" s="85"/>
      <c r="NVM52" s="85"/>
      <c r="NVN52" s="85"/>
      <c r="NVO52" s="85"/>
      <c r="NVP52" s="85"/>
      <c r="NVQ52" s="85"/>
      <c r="NVR52" s="85"/>
      <c r="NVS52" s="85"/>
      <c r="NVT52" s="85"/>
      <c r="NVU52" s="85"/>
      <c r="NVV52" s="85"/>
      <c r="NVW52" s="85"/>
      <c r="NVX52" s="85"/>
      <c r="NVY52" s="85"/>
      <c r="NVZ52" s="85"/>
      <c r="NWA52" s="85"/>
      <c r="NWB52" s="85"/>
      <c r="NWC52" s="85"/>
      <c r="NWD52" s="85"/>
      <c r="NWE52" s="85"/>
      <c r="NWF52" s="85"/>
      <c r="NWG52" s="85"/>
      <c r="NWH52" s="85"/>
      <c r="NWI52" s="85"/>
      <c r="NWJ52" s="85"/>
      <c r="NWK52" s="85"/>
      <c r="NWL52" s="85"/>
      <c r="NWM52" s="85"/>
      <c r="NWN52" s="85"/>
      <c r="NWO52" s="85"/>
      <c r="NWP52" s="85"/>
      <c r="NWQ52" s="85"/>
      <c r="NWR52" s="85"/>
      <c r="NWS52" s="85"/>
      <c r="NWT52" s="85"/>
      <c r="NWU52" s="85"/>
      <c r="NWV52" s="85"/>
      <c r="NWW52" s="85"/>
      <c r="NWX52" s="85"/>
      <c r="NWY52" s="85"/>
      <c r="NWZ52" s="85"/>
      <c r="NXA52" s="85"/>
      <c r="NXB52" s="85"/>
      <c r="NXC52" s="85"/>
      <c r="NXD52" s="85"/>
      <c r="NXE52" s="85"/>
      <c r="NXF52" s="85"/>
      <c r="NXG52" s="85"/>
      <c r="NXH52" s="85"/>
      <c r="NXI52" s="85"/>
      <c r="NXJ52" s="85"/>
      <c r="NXK52" s="85"/>
      <c r="NXL52" s="85"/>
      <c r="NXM52" s="85"/>
      <c r="NXN52" s="85"/>
      <c r="NXO52" s="85"/>
      <c r="NXP52" s="85"/>
      <c r="NXQ52" s="85"/>
      <c r="NXR52" s="85"/>
      <c r="NXS52" s="85"/>
      <c r="NXT52" s="85"/>
      <c r="NXU52" s="85"/>
      <c r="NXV52" s="85"/>
      <c r="NXW52" s="85"/>
      <c r="NXX52" s="85"/>
      <c r="NXY52" s="85"/>
      <c r="NXZ52" s="85"/>
      <c r="NYA52" s="85"/>
      <c r="NYB52" s="85"/>
      <c r="NYC52" s="85"/>
      <c r="NYD52" s="85"/>
      <c r="NYE52" s="85"/>
      <c r="NYF52" s="85"/>
      <c r="NYG52" s="85"/>
      <c r="NYH52" s="85"/>
      <c r="NYI52" s="85"/>
      <c r="NYJ52" s="85"/>
      <c r="NYK52" s="85"/>
      <c r="NYL52" s="85"/>
      <c r="NYM52" s="85"/>
      <c r="NYN52" s="85"/>
      <c r="NYO52" s="85"/>
      <c r="NYP52" s="85"/>
      <c r="NYQ52" s="85"/>
      <c r="NYR52" s="85"/>
      <c r="NYS52" s="85"/>
      <c r="NYT52" s="85"/>
      <c r="NYU52" s="85"/>
      <c r="NYV52" s="85"/>
      <c r="NYW52" s="85"/>
      <c r="NYX52" s="85"/>
      <c r="NYY52" s="85"/>
      <c r="NYZ52" s="85"/>
      <c r="NZA52" s="85"/>
      <c r="NZB52" s="85"/>
      <c r="NZC52" s="85"/>
      <c r="NZD52" s="85"/>
      <c r="NZE52" s="85"/>
      <c r="NZF52" s="85"/>
      <c r="NZG52" s="85"/>
      <c r="NZH52" s="85"/>
      <c r="NZI52" s="85"/>
      <c r="NZJ52" s="85"/>
      <c r="NZK52" s="85"/>
      <c r="NZL52" s="85"/>
      <c r="NZM52" s="85"/>
      <c r="NZN52" s="85"/>
      <c r="NZO52" s="85"/>
      <c r="NZP52" s="85"/>
      <c r="NZQ52" s="85"/>
      <c r="NZR52" s="85"/>
      <c r="NZS52" s="85"/>
      <c r="NZT52" s="85"/>
      <c r="NZU52" s="85"/>
      <c r="NZV52" s="85"/>
      <c r="NZW52" s="85"/>
      <c r="NZX52" s="85"/>
      <c r="NZY52" s="85"/>
      <c r="NZZ52" s="85"/>
      <c r="OAA52" s="85"/>
      <c r="OAB52" s="85"/>
      <c r="OAC52" s="85"/>
      <c r="OAD52" s="85"/>
      <c r="OAE52" s="85"/>
      <c r="OAF52" s="85"/>
      <c r="OAG52" s="85"/>
      <c r="OAH52" s="85"/>
      <c r="OAI52" s="85"/>
      <c r="OAJ52" s="85"/>
      <c r="OAK52" s="85"/>
      <c r="OAL52" s="85"/>
      <c r="OAM52" s="85"/>
      <c r="OAN52" s="85"/>
      <c r="OAO52" s="85"/>
      <c r="OAP52" s="85"/>
      <c r="OAQ52" s="85"/>
      <c r="OAR52" s="85"/>
      <c r="OAS52" s="85"/>
      <c r="OAT52" s="85"/>
      <c r="OAU52" s="85"/>
      <c r="OAV52" s="85"/>
      <c r="OAW52" s="85"/>
      <c r="OAX52" s="85"/>
      <c r="OAY52" s="85"/>
      <c r="OAZ52" s="85"/>
      <c r="OBA52" s="85"/>
      <c r="OBB52" s="85"/>
      <c r="OBC52" s="85"/>
      <c r="OBD52" s="85"/>
      <c r="OBE52" s="85"/>
      <c r="OBF52" s="85"/>
      <c r="OBG52" s="85"/>
      <c r="OBH52" s="85"/>
      <c r="OBI52" s="85"/>
      <c r="OBJ52" s="85"/>
      <c r="OBK52" s="85"/>
      <c r="OBL52" s="85"/>
      <c r="OBM52" s="85"/>
      <c r="OBN52" s="85"/>
      <c r="OBO52" s="85"/>
      <c r="OBP52" s="85"/>
      <c r="OBQ52" s="85"/>
      <c r="OBR52" s="85"/>
      <c r="OBS52" s="85"/>
      <c r="OBT52" s="85"/>
      <c r="OBU52" s="85"/>
      <c r="OBV52" s="85"/>
      <c r="OBW52" s="85"/>
      <c r="OBX52" s="85"/>
      <c r="OBY52" s="85"/>
      <c r="OBZ52" s="85"/>
      <c r="OCA52" s="85"/>
      <c r="OCB52" s="85"/>
      <c r="OCC52" s="85"/>
      <c r="OCD52" s="85"/>
      <c r="OCE52" s="85"/>
      <c r="OCF52" s="85"/>
      <c r="OCG52" s="85"/>
      <c r="OCH52" s="85"/>
      <c r="OCI52" s="85"/>
      <c r="OCJ52" s="85"/>
      <c r="OCK52" s="85"/>
      <c r="OCL52" s="85"/>
      <c r="OCM52" s="85"/>
      <c r="OCN52" s="85"/>
      <c r="OCO52" s="85"/>
      <c r="OCP52" s="85"/>
      <c r="OCQ52" s="85"/>
      <c r="OCR52" s="85"/>
      <c r="OCS52" s="85"/>
      <c r="OCT52" s="85"/>
      <c r="OCU52" s="85"/>
      <c r="OCV52" s="85"/>
      <c r="OCW52" s="85"/>
      <c r="OCX52" s="85"/>
      <c r="OCY52" s="85"/>
      <c r="OCZ52" s="85"/>
      <c r="ODA52" s="85"/>
      <c r="ODB52" s="85"/>
      <c r="ODC52" s="85"/>
      <c r="ODD52" s="85"/>
      <c r="ODE52" s="85"/>
      <c r="ODF52" s="85"/>
      <c r="ODG52" s="85"/>
      <c r="ODH52" s="85"/>
      <c r="ODI52" s="85"/>
      <c r="ODJ52" s="85"/>
      <c r="ODK52" s="85"/>
      <c r="ODL52" s="85"/>
      <c r="ODM52" s="85"/>
      <c r="ODN52" s="85"/>
      <c r="ODO52" s="85"/>
      <c r="ODP52" s="85"/>
      <c r="ODQ52" s="85"/>
      <c r="ODR52" s="85"/>
      <c r="ODS52" s="85"/>
      <c r="ODT52" s="85"/>
      <c r="ODU52" s="85"/>
      <c r="ODV52" s="85"/>
      <c r="ODW52" s="85"/>
      <c r="ODX52" s="85"/>
      <c r="ODY52" s="85"/>
      <c r="ODZ52" s="85"/>
      <c r="OEA52" s="85"/>
      <c r="OEB52" s="85"/>
      <c r="OEC52" s="85"/>
      <c r="OED52" s="85"/>
      <c r="OEE52" s="85"/>
      <c r="OEF52" s="85"/>
      <c r="OEG52" s="85"/>
      <c r="OEH52" s="85"/>
      <c r="OEI52" s="85"/>
      <c r="OEJ52" s="85"/>
      <c r="OEK52" s="85"/>
      <c r="OEL52" s="85"/>
      <c r="OEM52" s="85"/>
      <c r="OEN52" s="85"/>
      <c r="OEO52" s="85"/>
      <c r="OEP52" s="85"/>
      <c r="OEQ52" s="85"/>
      <c r="OER52" s="85"/>
      <c r="OES52" s="85"/>
      <c r="OET52" s="85"/>
      <c r="OEU52" s="85"/>
      <c r="OEV52" s="85"/>
      <c r="OEW52" s="85"/>
      <c r="OEX52" s="85"/>
      <c r="OEY52" s="85"/>
      <c r="OEZ52" s="85"/>
      <c r="OFA52" s="85"/>
      <c r="OFB52" s="85"/>
      <c r="OFC52" s="85"/>
      <c r="OFD52" s="85"/>
      <c r="OFE52" s="85"/>
      <c r="OFF52" s="85"/>
      <c r="OFG52" s="85"/>
      <c r="OFH52" s="85"/>
      <c r="OFI52" s="85"/>
      <c r="OFJ52" s="85"/>
      <c r="OFK52" s="85"/>
      <c r="OFL52" s="85"/>
      <c r="OFM52" s="85"/>
      <c r="OFN52" s="85"/>
      <c r="OFO52" s="85"/>
      <c r="OFP52" s="85"/>
      <c r="OFQ52" s="85"/>
      <c r="OFR52" s="85"/>
      <c r="OFS52" s="85"/>
      <c r="OFT52" s="85"/>
      <c r="OFU52" s="85"/>
      <c r="OFV52" s="85"/>
      <c r="OFW52" s="85"/>
      <c r="OFX52" s="85"/>
      <c r="OFY52" s="85"/>
      <c r="OFZ52" s="85"/>
      <c r="OGA52" s="85"/>
      <c r="OGB52" s="85"/>
      <c r="OGC52" s="85"/>
      <c r="OGD52" s="85"/>
      <c r="OGE52" s="85"/>
      <c r="OGF52" s="85"/>
      <c r="OGG52" s="85"/>
      <c r="OGH52" s="85"/>
      <c r="OGI52" s="85"/>
      <c r="OGJ52" s="85"/>
      <c r="OGK52" s="85"/>
      <c r="OGL52" s="85"/>
      <c r="OGM52" s="85"/>
      <c r="OGN52" s="85"/>
      <c r="OGO52" s="85"/>
      <c r="OGP52" s="85"/>
      <c r="OGQ52" s="85"/>
      <c r="OGR52" s="85"/>
      <c r="OGS52" s="85"/>
      <c r="OGT52" s="85"/>
      <c r="OGU52" s="85"/>
      <c r="OGV52" s="85"/>
      <c r="OGW52" s="85"/>
      <c r="OGX52" s="85"/>
      <c r="OGY52" s="85"/>
      <c r="OGZ52" s="85"/>
      <c r="OHA52" s="85"/>
      <c r="OHB52" s="85"/>
      <c r="OHC52" s="85"/>
      <c r="OHD52" s="85"/>
      <c r="OHE52" s="85"/>
      <c r="OHF52" s="85"/>
      <c r="OHG52" s="85"/>
      <c r="OHH52" s="85"/>
      <c r="OHI52" s="85"/>
      <c r="OHJ52" s="85"/>
      <c r="OHK52" s="85"/>
      <c r="OHL52" s="85"/>
      <c r="OHM52" s="85"/>
      <c r="OHN52" s="85"/>
      <c r="OHO52" s="85"/>
      <c r="OHP52" s="85"/>
      <c r="OHQ52" s="85"/>
      <c r="OHR52" s="85"/>
      <c r="OHS52" s="85"/>
      <c r="OHT52" s="85"/>
      <c r="OHU52" s="85"/>
      <c r="OHV52" s="85"/>
      <c r="OHW52" s="85"/>
      <c r="OHX52" s="85"/>
      <c r="OHY52" s="85"/>
      <c r="OHZ52" s="85"/>
      <c r="OIA52" s="85"/>
      <c r="OIB52" s="85"/>
      <c r="OIC52" s="85"/>
      <c r="OID52" s="85"/>
      <c r="OIE52" s="85"/>
      <c r="OIF52" s="85"/>
      <c r="OIG52" s="85"/>
      <c r="OIH52" s="85"/>
      <c r="OII52" s="85"/>
      <c r="OIJ52" s="85"/>
      <c r="OIK52" s="85"/>
      <c r="OIL52" s="85"/>
      <c r="OIM52" s="85"/>
      <c r="OIN52" s="85"/>
      <c r="OIO52" s="85"/>
      <c r="OIP52" s="85"/>
      <c r="OIQ52" s="85"/>
      <c r="OIR52" s="85"/>
      <c r="OIS52" s="85"/>
      <c r="OIT52" s="85"/>
      <c r="OIU52" s="85"/>
      <c r="OIV52" s="85"/>
      <c r="OIW52" s="85"/>
      <c r="OIX52" s="85"/>
      <c r="OIY52" s="85"/>
      <c r="OIZ52" s="85"/>
      <c r="OJA52" s="85"/>
      <c r="OJB52" s="85"/>
      <c r="OJC52" s="85"/>
      <c r="OJD52" s="85"/>
      <c r="OJE52" s="85"/>
      <c r="OJF52" s="85"/>
      <c r="OJG52" s="85"/>
      <c r="OJH52" s="85"/>
      <c r="OJI52" s="85"/>
      <c r="OJJ52" s="85"/>
      <c r="OJK52" s="85"/>
      <c r="OJL52" s="85"/>
      <c r="OJM52" s="85"/>
      <c r="OJN52" s="85"/>
      <c r="OJO52" s="85"/>
      <c r="OJP52" s="85"/>
      <c r="OJQ52" s="85"/>
      <c r="OJR52" s="85"/>
      <c r="OJS52" s="85"/>
      <c r="OJT52" s="85"/>
      <c r="OJU52" s="85"/>
      <c r="OJV52" s="85"/>
      <c r="OJW52" s="85"/>
      <c r="OJX52" s="85"/>
      <c r="OJY52" s="85"/>
      <c r="OJZ52" s="85"/>
      <c r="OKA52" s="85"/>
      <c r="OKB52" s="85"/>
      <c r="OKC52" s="85"/>
      <c r="OKD52" s="85"/>
      <c r="OKE52" s="85"/>
      <c r="OKF52" s="85"/>
      <c r="OKG52" s="85"/>
      <c r="OKH52" s="85"/>
      <c r="OKI52" s="85"/>
      <c r="OKJ52" s="85"/>
      <c r="OKK52" s="85"/>
      <c r="OKL52" s="85"/>
      <c r="OKM52" s="85"/>
      <c r="OKN52" s="85"/>
      <c r="OKO52" s="85"/>
      <c r="OKP52" s="85"/>
      <c r="OKQ52" s="85"/>
      <c r="OKR52" s="85"/>
      <c r="OKS52" s="85"/>
      <c r="OKT52" s="85"/>
      <c r="OKU52" s="85"/>
      <c r="OKV52" s="85"/>
      <c r="OKW52" s="85"/>
      <c r="OKX52" s="85"/>
      <c r="OKY52" s="85"/>
      <c r="OKZ52" s="85"/>
      <c r="OLA52" s="85"/>
      <c r="OLB52" s="85"/>
      <c r="OLC52" s="85"/>
      <c r="OLD52" s="85"/>
      <c r="OLE52" s="85"/>
      <c r="OLF52" s="85"/>
      <c r="OLG52" s="85"/>
      <c r="OLH52" s="85"/>
      <c r="OLI52" s="85"/>
      <c r="OLJ52" s="85"/>
      <c r="OLK52" s="85"/>
      <c r="OLL52" s="85"/>
      <c r="OLM52" s="85"/>
      <c r="OLN52" s="85"/>
      <c r="OLO52" s="85"/>
      <c r="OLP52" s="85"/>
      <c r="OLQ52" s="85"/>
      <c r="OLR52" s="85"/>
      <c r="OLS52" s="85"/>
      <c r="OLT52" s="85"/>
      <c r="OLU52" s="85"/>
      <c r="OLV52" s="85"/>
      <c r="OLW52" s="85"/>
      <c r="OLX52" s="85"/>
      <c r="OLY52" s="85"/>
      <c r="OLZ52" s="85"/>
      <c r="OMA52" s="85"/>
      <c r="OMB52" s="85"/>
      <c r="OMC52" s="85"/>
      <c r="OMD52" s="85"/>
      <c r="OME52" s="85"/>
      <c r="OMF52" s="85"/>
      <c r="OMG52" s="85"/>
      <c r="OMH52" s="85"/>
      <c r="OMI52" s="85"/>
      <c r="OMJ52" s="85"/>
      <c r="OMK52" s="85"/>
      <c r="OML52" s="85"/>
      <c r="OMM52" s="85"/>
      <c r="OMN52" s="85"/>
      <c r="OMO52" s="85"/>
      <c r="OMP52" s="85"/>
      <c r="OMQ52" s="85"/>
      <c r="OMR52" s="85"/>
      <c r="OMS52" s="85"/>
      <c r="OMT52" s="85"/>
      <c r="OMU52" s="85"/>
      <c r="OMV52" s="85"/>
      <c r="OMW52" s="85"/>
      <c r="OMX52" s="85"/>
      <c r="OMY52" s="85"/>
      <c r="OMZ52" s="85"/>
      <c r="ONA52" s="85"/>
      <c r="ONB52" s="85"/>
      <c r="ONC52" s="85"/>
      <c r="OND52" s="85"/>
      <c r="ONE52" s="85"/>
      <c r="ONF52" s="85"/>
      <c r="ONG52" s="85"/>
      <c r="ONH52" s="85"/>
      <c r="ONI52" s="85"/>
      <c r="ONJ52" s="85"/>
      <c r="ONK52" s="85"/>
      <c r="ONL52" s="85"/>
      <c r="ONM52" s="85"/>
      <c r="ONN52" s="85"/>
      <c r="ONO52" s="85"/>
      <c r="ONP52" s="85"/>
      <c r="ONQ52" s="85"/>
      <c r="ONR52" s="85"/>
      <c r="ONS52" s="85"/>
      <c r="ONT52" s="85"/>
      <c r="ONU52" s="85"/>
      <c r="ONV52" s="85"/>
      <c r="ONW52" s="85"/>
      <c r="ONX52" s="85"/>
      <c r="ONY52" s="85"/>
      <c r="ONZ52" s="85"/>
      <c r="OOA52" s="85"/>
      <c r="OOB52" s="85"/>
      <c r="OOC52" s="85"/>
      <c r="OOD52" s="85"/>
      <c r="OOE52" s="85"/>
      <c r="OOF52" s="85"/>
      <c r="OOG52" s="85"/>
      <c r="OOH52" s="85"/>
      <c r="OOI52" s="85"/>
      <c r="OOJ52" s="85"/>
      <c r="OOK52" s="85"/>
      <c r="OOL52" s="85"/>
      <c r="OOM52" s="85"/>
      <c r="OON52" s="85"/>
      <c r="OOO52" s="85"/>
      <c r="OOP52" s="85"/>
      <c r="OOQ52" s="85"/>
      <c r="OOR52" s="85"/>
      <c r="OOS52" s="85"/>
      <c r="OOT52" s="85"/>
      <c r="OOU52" s="85"/>
      <c r="OOV52" s="85"/>
      <c r="OOW52" s="85"/>
      <c r="OOX52" s="85"/>
      <c r="OOY52" s="85"/>
      <c r="OOZ52" s="85"/>
      <c r="OPA52" s="85"/>
      <c r="OPB52" s="85"/>
      <c r="OPC52" s="85"/>
      <c r="OPD52" s="85"/>
      <c r="OPE52" s="85"/>
      <c r="OPF52" s="85"/>
      <c r="OPG52" s="85"/>
      <c r="OPH52" s="85"/>
      <c r="OPI52" s="85"/>
      <c r="OPJ52" s="85"/>
      <c r="OPK52" s="85"/>
      <c r="OPL52" s="85"/>
      <c r="OPM52" s="85"/>
      <c r="OPN52" s="85"/>
      <c r="OPO52" s="85"/>
      <c r="OPP52" s="85"/>
      <c r="OPQ52" s="85"/>
      <c r="OPR52" s="85"/>
      <c r="OPS52" s="85"/>
      <c r="OPT52" s="85"/>
      <c r="OPU52" s="85"/>
      <c r="OPV52" s="85"/>
      <c r="OPW52" s="85"/>
      <c r="OPX52" s="85"/>
      <c r="OPY52" s="85"/>
      <c r="OPZ52" s="85"/>
      <c r="OQA52" s="85"/>
      <c r="OQB52" s="85"/>
      <c r="OQC52" s="85"/>
      <c r="OQD52" s="85"/>
      <c r="OQE52" s="85"/>
      <c r="OQF52" s="85"/>
      <c r="OQG52" s="85"/>
      <c r="OQH52" s="85"/>
      <c r="OQI52" s="85"/>
      <c r="OQJ52" s="85"/>
      <c r="OQK52" s="85"/>
      <c r="OQL52" s="85"/>
      <c r="OQM52" s="85"/>
      <c r="OQN52" s="85"/>
      <c r="OQO52" s="85"/>
      <c r="OQP52" s="85"/>
      <c r="OQQ52" s="85"/>
      <c r="OQR52" s="85"/>
      <c r="OQS52" s="85"/>
      <c r="OQT52" s="85"/>
      <c r="OQU52" s="85"/>
      <c r="OQV52" s="85"/>
      <c r="OQW52" s="85"/>
      <c r="OQX52" s="85"/>
      <c r="OQY52" s="85"/>
      <c r="OQZ52" s="85"/>
      <c r="ORA52" s="85"/>
      <c r="ORB52" s="85"/>
      <c r="ORC52" s="85"/>
      <c r="ORD52" s="85"/>
      <c r="ORE52" s="85"/>
      <c r="ORF52" s="85"/>
      <c r="ORG52" s="85"/>
      <c r="ORH52" s="85"/>
      <c r="ORI52" s="85"/>
      <c r="ORJ52" s="85"/>
      <c r="ORK52" s="85"/>
      <c r="ORL52" s="85"/>
      <c r="ORM52" s="85"/>
      <c r="ORN52" s="85"/>
      <c r="ORO52" s="85"/>
      <c r="ORP52" s="85"/>
      <c r="ORQ52" s="85"/>
      <c r="ORR52" s="85"/>
      <c r="ORS52" s="85"/>
      <c r="ORT52" s="85"/>
      <c r="ORU52" s="85"/>
      <c r="ORV52" s="85"/>
      <c r="ORW52" s="85"/>
      <c r="ORX52" s="85"/>
      <c r="ORY52" s="85"/>
      <c r="ORZ52" s="85"/>
      <c r="OSA52" s="85"/>
      <c r="OSB52" s="85"/>
      <c r="OSC52" s="85"/>
      <c r="OSD52" s="85"/>
      <c r="OSE52" s="85"/>
      <c r="OSF52" s="85"/>
      <c r="OSG52" s="85"/>
      <c r="OSH52" s="85"/>
      <c r="OSI52" s="85"/>
      <c r="OSJ52" s="85"/>
      <c r="OSK52" s="85"/>
      <c r="OSL52" s="85"/>
      <c r="OSM52" s="85"/>
      <c r="OSN52" s="85"/>
      <c r="OSO52" s="85"/>
      <c r="OSP52" s="85"/>
      <c r="OSQ52" s="85"/>
      <c r="OSR52" s="85"/>
      <c r="OSS52" s="85"/>
      <c r="OST52" s="85"/>
      <c r="OSU52" s="85"/>
      <c r="OSV52" s="85"/>
      <c r="OSW52" s="85"/>
      <c r="OSX52" s="85"/>
      <c r="OSY52" s="85"/>
      <c r="OSZ52" s="85"/>
      <c r="OTA52" s="85"/>
      <c r="OTB52" s="85"/>
      <c r="OTC52" s="85"/>
      <c r="OTD52" s="85"/>
      <c r="OTE52" s="85"/>
      <c r="OTF52" s="85"/>
      <c r="OTG52" s="85"/>
      <c r="OTH52" s="85"/>
      <c r="OTI52" s="85"/>
      <c r="OTJ52" s="85"/>
      <c r="OTK52" s="85"/>
      <c r="OTL52" s="85"/>
      <c r="OTM52" s="85"/>
      <c r="OTN52" s="85"/>
      <c r="OTO52" s="85"/>
      <c r="OTP52" s="85"/>
      <c r="OTQ52" s="85"/>
      <c r="OTR52" s="85"/>
      <c r="OTS52" s="85"/>
      <c r="OTT52" s="85"/>
      <c r="OTU52" s="85"/>
      <c r="OTV52" s="85"/>
      <c r="OTW52" s="85"/>
      <c r="OTX52" s="85"/>
      <c r="OTY52" s="85"/>
      <c r="OTZ52" s="85"/>
      <c r="OUA52" s="85"/>
      <c r="OUB52" s="85"/>
      <c r="OUC52" s="85"/>
      <c r="OUD52" s="85"/>
      <c r="OUE52" s="85"/>
      <c r="OUF52" s="85"/>
      <c r="OUG52" s="85"/>
      <c r="OUH52" s="85"/>
      <c r="OUI52" s="85"/>
      <c r="OUJ52" s="85"/>
      <c r="OUK52" s="85"/>
      <c r="OUL52" s="85"/>
      <c r="OUM52" s="85"/>
      <c r="OUN52" s="85"/>
      <c r="OUO52" s="85"/>
      <c r="OUP52" s="85"/>
      <c r="OUQ52" s="85"/>
      <c r="OUR52" s="85"/>
      <c r="OUS52" s="85"/>
      <c r="OUT52" s="85"/>
      <c r="OUU52" s="85"/>
      <c r="OUV52" s="85"/>
      <c r="OUW52" s="85"/>
      <c r="OUX52" s="85"/>
      <c r="OUY52" s="85"/>
      <c r="OUZ52" s="85"/>
      <c r="OVA52" s="85"/>
      <c r="OVB52" s="85"/>
      <c r="OVC52" s="85"/>
      <c r="OVD52" s="85"/>
      <c r="OVE52" s="85"/>
      <c r="OVF52" s="85"/>
      <c r="OVG52" s="85"/>
      <c r="OVH52" s="85"/>
      <c r="OVI52" s="85"/>
      <c r="OVJ52" s="85"/>
      <c r="OVK52" s="85"/>
      <c r="OVL52" s="85"/>
      <c r="OVM52" s="85"/>
      <c r="OVN52" s="85"/>
      <c r="OVO52" s="85"/>
      <c r="OVP52" s="85"/>
      <c r="OVQ52" s="85"/>
      <c r="OVR52" s="85"/>
      <c r="OVS52" s="85"/>
      <c r="OVT52" s="85"/>
      <c r="OVU52" s="85"/>
      <c r="OVV52" s="85"/>
      <c r="OVW52" s="85"/>
      <c r="OVX52" s="85"/>
      <c r="OVY52" s="85"/>
      <c r="OVZ52" s="85"/>
      <c r="OWA52" s="85"/>
      <c r="OWB52" s="85"/>
      <c r="OWC52" s="85"/>
      <c r="OWD52" s="85"/>
      <c r="OWE52" s="85"/>
      <c r="OWF52" s="85"/>
      <c r="OWG52" s="85"/>
      <c r="OWH52" s="85"/>
      <c r="OWI52" s="85"/>
      <c r="OWJ52" s="85"/>
      <c r="OWK52" s="85"/>
      <c r="OWL52" s="85"/>
      <c r="OWM52" s="85"/>
      <c r="OWN52" s="85"/>
      <c r="OWO52" s="85"/>
      <c r="OWP52" s="85"/>
      <c r="OWQ52" s="85"/>
      <c r="OWR52" s="85"/>
      <c r="OWS52" s="85"/>
      <c r="OWT52" s="85"/>
      <c r="OWU52" s="85"/>
      <c r="OWV52" s="85"/>
      <c r="OWW52" s="85"/>
      <c r="OWX52" s="85"/>
      <c r="OWY52" s="85"/>
      <c r="OWZ52" s="85"/>
      <c r="OXA52" s="85"/>
      <c r="OXB52" s="85"/>
      <c r="OXC52" s="85"/>
      <c r="OXD52" s="85"/>
      <c r="OXE52" s="85"/>
      <c r="OXF52" s="85"/>
      <c r="OXG52" s="85"/>
      <c r="OXH52" s="85"/>
      <c r="OXI52" s="85"/>
      <c r="OXJ52" s="85"/>
      <c r="OXK52" s="85"/>
      <c r="OXL52" s="85"/>
      <c r="OXM52" s="85"/>
      <c r="OXN52" s="85"/>
      <c r="OXO52" s="85"/>
      <c r="OXP52" s="85"/>
      <c r="OXQ52" s="85"/>
      <c r="OXR52" s="85"/>
      <c r="OXS52" s="85"/>
      <c r="OXT52" s="85"/>
      <c r="OXU52" s="85"/>
      <c r="OXV52" s="85"/>
      <c r="OXW52" s="85"/>
      <c r="OXX52" s="85"/>
      <c r="OXY52" s="85"/>
      <c r="OXZ52" s="85"/>
      <c r="OYA52" s="85"/>
      <c r="OYB52" s="85"/>
      <c r="OYC52" s="85"/>
      <c r="OYD52" s="85"/>
      <c r="OYE52" s="85"/>
      <c r="OYF52" s="85"/>
      <c r="OYG52" s="85"/>
      <c r="OYH52" s="85"/>
      <c r="OYI52" s="85"/>
      <c r="OYJ52" s="85"/>
      <c r="OYK52" s="85"/>
      <c r="OYL52" s="85"/>
      <c r="OYM52" s="85"/>
      <c r="OYN52" s="85"/>
      <c r="OYO52" s="85"/>
      <c r="OYP52" s="85"/>
      <c r="OYQ52" s="85"/>
      <c r="OYR52" s="85"/>
      <c r="OYS52" s="85"/>
      <c r="OYT52" s="85"/>
      <c r="OYU52" s="85"/>
      <c r="OYV52" s="85"/>
      <c r="OYW52" s="85"/>
      <c r="OYX52" s="85"/>
      <c r="OYY52" s="85"/>
      <c r="OYZ52" s="85"/>
      <c r="OZA52" s="85"/>
      <c r="OZB52" s="85"/>
      <c r="OZC52" s="85"/>
      <c r="OZD52" s="85"/>
      <c r="OZE52" s="85"/>
      <c r="OZF52" s="85"/>
      <c r="OZG52" s="85"/>
      <c r="OZH52" s="85"/>
      <c r="OZI52" s="85"/>
      <c r="OZJ52" s="85"/>
      <c r="OZK52" s="85"/>
      <c r="OZL52" s="85"/>
      <c r="OZM52" s="85"/>
      <c r="OZN52" s="85"/>
      <c r="OZO52" s="85"/>
      <c r="OZP52" s="85"/>
      <c r="OZQ52" s="85"/>
      <c r="OZR52" s="85"/>
      <c r="OZS52" s="85"/>
      <c r="OZT52" s="85"/>
      <c r="OZU52" s="85"/>
      <c r="OZV52" s="85"/>
      <c r="OZW52" s="85"/>
      <c r="OZX52" s="85"/>
      <c r="OZY52" s="85"/>
      <c r="OZZ52" s="85"/>
      <c r="PAA52" s="85"/>
      <c r="PAB52" s="85"/>
      <c r="PAC52" s="85"/>
      <c r="PAD52" s="85"/>
      <c r="PAE52" s="85"/>
      <c r="PAF52" s="85"/>
      <c r="PAG52" s="85"/>
      <c r="PAH52" s="85"/>
      <c r="PAI52" s="85"/>
      <c r="PAJ52" s="85"/>
      <c r="PAK52" s="85"/>
      <c r="PAL52" s="85"/>
      <c r="PAM52" s="85"/>
      <c r="PAN52" s="85"/>
      <c r="PAO52" s="85"/>
      <c r="PAP52" s="85"/>
      <c r="PAQ52" s="85"/>
      <c r="PAR52" s="85"/>
      <c r="PAS52" s="85"/>
      <c r="PAT52" s="85"/>
      <c r="PAU52" s="85"/>
      <c r="PAV52" s="85"/>
      <c r="PAW52" s="85"/>
      <c r="PAX52" s="85"/>
      <c r="PAY52" s="85"/>
      <c r="PAZ52" s="85"/>
      <c r="PBA52" s="85"/>
      <c r="PBB52" s="85"/>
      <c r="PBC52" s="85"/>
      <c r="PBD52" s="85"/>
      <c r="PBE52" s="85"/>
      <c r="PBF52" s="85"/>
      <c r="PBG52" s="85"/>
      <c r="PBH52" s="85"/>
      <c r="PBI52" s="85"/>
      <c r="PBJ52" s="85"/>
      <c r="PBK52" s="85"/>
      <c r="PBL52" s="85"/>
      <c r="PBM52" s="85"/>
      <c r="PBN52" s="85"/>
      <c r="PBO52" s="85"/>
      <c r="PBP52" s="85"/>
      <c r="PBQ52" s="85"/>
      <c r="PBR52" s="85"/>
      <c r="PBS52" s="85"/>
      <c r="PBT52" s="85"/>
      <c r="PBU52" s="85"/>
      <c r="PBV52" s="85"/>
      <c r="PBW52" s="85"/>
      <c r="PBX52" s="85"/>
      <c r="PBY52" s="85"/>
      <c r="PBZ52" s="85"/>
      <c r="PCA52" s="85"/>
      <c r="PCB52" s="85"/>
      <c r="PCC52" s="85"/>
      <c r="PCD52" s="85"/>
      <c r="PCE52" s="85"/>
      <c r="PCF52" s="85"/>
      <c r="PCG52" s="85"/>
      <c r="PCH52" s="85"/>
      <c r="PCI52" s="85"/>
      <c r="PCJ52" s="85"/>
      <c r="PCK52" s="85"/>
      <c r="PCL52" s="85"/>
      <c r="PCM52" s="85"/>
      <c r="PCN52" s="85"/>
      <c r="PCO52" s="85"/>
      <c r="PCP52" s="85"/>
      <c r="PCQ52" s="85"/>
      <c r="PCR52" s="85"/>
      <c r="PCS52" s="85"/>
      <c r="PCT52" s="85"/>
      <c r="PCU52" s="85"/>
      <c r="PCV52" s="85"/>
      <c r="PCW52" s="85"/>
      <c r="PCX52" s="85"/>
      <c r="PCY52" s="85"/>
      <c r="PCZ52" s="85"/>
      <c r="PDA52" s="85"/>
      <c r="PDB52" s="85"/>
      <c r="PDC52" s="85"/>
      <c r="PDD52" s="85"/>
      <c r="PDE52" s="85"/>
      <c r="PDF52" s="85"/>
      <c r="PDG52" s="85"/>
      <c r="PDH52" s="85"/>
      <c r="PDI52" s="85"/>
      <c r="PDJ52" s="85"/>
      <c r="PDK52" s="85"/>
      <c r="PDL52" s="85"/>
      <c r="PDM52" s="85"/>
      <c r="PDN52" s="85"/>
      <c r="PDO52" s="85"/>
      <c r="PDP52" s="85"/>
      <c r="PDQ52" s="85"/>
      <c r="PDR52" s="85"/>
      <c r="PDS52" s="85"/>
      <c r="PDT52" s="85"/>
      <c r="PDU52" s="85"/>
      <c r="PDV52" s="85"/>
      <c r="PDW52" s="85"/>
      <c r="PDX52" s="85"/>
      <c r="PDY52" s="85"/>
      <c r="PDZ52" s="85"/>
      <c r="PEA52" s="85"/>
      <c r="PEB52" s="85"/>
      <c r="PEC52" s="85"/>
      <c r="PED52" s="85"/>
      <c r="PEE52" s="85"/>
      <c r="PEF52" s="85"/>
      <c r="PEG52" s="85"/>
      <c r="PEH52" s="85"/>
      <c r="PEI52" s="85"/>
      <c r="PEJ52" s="85"/>
      <c r="PEK52" s="85"/>
      <c r="PEL52" s="85"/>
      <c r="PEM52" s="85"/>
      <c r="PEN52" s="85"/>
      <c r="PEO52" s="85"/>
      <c r="PEP52" s="85"/>
      <c r="PEQ52" s="85"/>
      <c r="PER52" s="85"/>
      <c r="PES52" s="85"/>
      <c r="PET52" s="85"/>
      <c r="PEU52" s="85"/>
      <c r="PEV52" s="85"/>
      <c r="PEW52" s="85"/>
      <c r="PEX52" s="85"/>
      <c r="PEY52" s="85"/>
      <c r="PEZ52" s="85"/>
      <c r="PFA52" s="85"/>
      <c r="PFB52" s="85"/>
      <c r="PFC52" s="85"/>
      <c r="PFD52" s="85"/>
      <c r="PFE52" s="85"/>
      <c r="PFF52" s="85"/>
      <c r="PFG52" s="85"/>
      <c r="PFH52" s="85"/>
      <c r="PFI52" s="85"/>
      <c r="PFJ52" s="85"/>
      <c r="PFK52" s="85"/>
      <c r="PFL52" s="85"/>
      <c r="PFM52" s="85"/>
      <c r="PFN52" s="85"/>
      <c r="PFO52" s="85"/>
      <c r="PFP52" s="85"/>
      <c r="PFQ52" s="85"/>
      <c r="PFR52" s="85"/>
      <c r="PFS52" s="85"/>
      <c r="PFT52" s="85"/>
      <c r="PFU52" s="85"/>
      <c r="PFV52" s="85"/>
      <c r="PFW52" s="85"/>
      <c r="PFX52" s="85"/>
      <c r="PFY52" s="85"/>
      <c r="PFZ52" s="85"/>
      <c r="PGA52" s="85"/>
      <c r="PGB52" s="85"/>
      <c r="PGC52" s="85"/>
      <c r="PGD52" s="85"/>
      <c r="PGE52" s="85"/>
      <c r="PGF52" s="85"/>
      <c r="PGG52" s="85"/>
      <c r="PGH52" s="85"/>
      <c r="PGI52" s="85"/>
      <c r="PGJ52" s="85"/>
      <c r="PGK52" s="85"/>
      <c r="PGL52" s="85"/>
      <c r="PGM52" s="85"/>
      <c r="PGN52" s="85"/>
      <c r="PGO52" s="85"/>
      <c r="PGP52" s="85"/>
      <c r="PGQ52" s="85"/>
      <c r="PGR52" s="85"/>
      <c r="PGS52" s="85"/>
      <c r="PGT52" s="85"/>
      <c r="PGU52" s="85"/>
      <c r="PGV52" s="85"/>
      <c r="PGW52" s="85"/>
      <c r="PGX52" s="85"/>
      <c r="PGY52" s="85"/>
      <c r="PGZ52" s="85"/>
      <c r="PHA52" s="85"/>
      <c r="PHB52" s="85"/>
      <c r="PHC52" s="85"/>
      <c r="PHD52" s="85"/>
      <c r="PHE52" s="85"/>
      <c r="PHF52" s="85"/>
      <c r="PHG52" s="85"/>
      <c r="PHH52" s="85"/>
      <c r="PHI52" s="85"/>
      <c r="PHJ52" s="85"/>
      <c r="PHK52" s="85"/>
      <c r="PHL52" s="85"/>
      <c r="PHM52" s="85"/>
      <c r="PHN52" s="85"/>
      <c r="PHO52" s="85"/>
      <c r="PHP52" s="85"/>
      <c r="PHQ52" s="85"/>
      <c r="PHR52" s="85"/>
      <c r="PHS52" s="85"/>
      <c r="PHT52" s="85"/>
      <c r="PHU52" s="85"/>
      <c r="PHV52" s="85"/>
      <c r="PHW52" s="85"/>
      <c r="PHX52" s="85"/>
      <c r="PHY52" s="85"/>
      <c r="PHZ52" s="85"/>
      <c r="PIA52" s="85"/>
      <c r="PIB52" s="85"/>
      <c r="PIC52" s="85"/>
      <c r="PID52" s="85"/>
      <c r="PIE52" s="85"/>
      <c r="PIF52" s="85"/>
      <c r="PIG52" s="85"/>
      <c r="PIH52" s="85"/>
      <c r="PII52" s="85"/>
      <c r="PIJ52" s="85"/>
      <c r="PIK52" s="85"/>
      <c r="PIL52" s="85"/>
      <c r="PIM52" s="85"/>
      <c r="PIN52" s="85"/>
      <c r="PIO52" s="85"/>
      <c r="PIP52" s="85"/>
      <c r="PIQ52" s="85"/>
      <c r="PIR52" s="85"/>
      <c r="PIS52" s="85"/>
      <c r="PIT52" s="85"/>
      <c r="PIU52" s="85"/>
      <c r="PIV52" s="85"/>
      <c r="PIW52" s="85"/>
      <c r="PIX52" s="85"/>
      <c r="PIY52" s="85"/>
      <c r="PIZ52" s="85"/>
      <c r="PJA52" s="85"/>
      <c r="PJB52" s="85"/>
      <c r="PJC52" s="85"/>
      <c r="PJD52" s="85"/>
      <c r="PJE52" s="85"/>
      <c r="PJF52" s="85"/>
      <c r="PJG52" s="85"/>
      <c r="PJH52" s="85"/>
      <c r="PJI52" s="85"/>
      <c r="PJJ52" s="85"/>
      <c r="PJK52" s="85"/>
      <c r="PJL52" s="85"/>
      <c r="PJM52" s="85"/>
      <c r="PJN52" s="85"/>
      <c r="PJO52" s="85"/>
      <c r="PJP52" s="85"/>
      <c r="PJQ52" s="85"/>
      <c r="PJR52" s="85"/>
      <c r="PJS52" s="85"/>
      <c r="PJT52" s="85"/>
      <c r="PJU52" s="85"/>
      <c r="PJV52" s="85"/>
      <c r="PJW52" s="85"/>
      <c r="PJX52" s="85"/>
      <c r="PJY52" s="85"/>
      <c r="PJZ52" s="85"/>
      <c r="PKA52" s="85"/>
      <c r="PKB52" s="85"/>
      <c r="PKC52" s="85"/>
      <c r="PKD52" s="85"/>
      <c r="PKE52" s="85"/>
      <c r="PKF52" s="85"/>
      <c r="PKG52" s="85"/>
      <c r="PKH52" s="85"/>
      <c r="PKI52" s="85"/>
      <c r="PKJ52" s="85"/>
      <c r="PKK52" s="85"/>
      <c r="PKL52" s="85"/>
      <c r="PKM52" s="85"/>
      <c r="PKN52" s="85"/>
      <c r="PKO52" s="85"/>
      <c r="PKP52" s="85"/>
      <c r="PKQ52" s="85"/>
      <c r="PKR52" s="85"/>
      <c r="PKS52" s="85"/>
      <c r="PKT52" s="85"/>
      <c r="PKU52" s="85"/>
      <c r="PKV52" s="85"/>
      <c r="PKW52" s="85"/>
      <c r="PKX52" s="85"/>
      <c r="PKY52" s="85"/>
      <c r="PKZ52" s="85"/>
      <c r="PLA52" s="85"/>
      <c r="PLB52" s="85"/>
      <c r="PLC52" s="85"/>
      <c r="PLD52" s="85"/>
      <c r="PLE52" s="85"/>
      <c r="PLF52" s="85"/>
      <c r="PLG52" s="85"/>
      <c r="PLH52" s="85"/>
      <c r="PLI52" s="85"/>
      <c r="PLJ52" s="85"/>
      <c r="PLK52" s="85"/>
      <c r="PLL52" s="85"/>
      <c r="PLM52" s="85"/>
      <c r="PLN52" s="85"/>
      <c r="PLO52" s="85"/>
      <c r="PLP52" s="85"/>
      <c r="PLQ52" s="85"/>
      <c r="PLR52" s="85"/>
      <c r="PLS52" s="85"/>
      <c r="PLT52" s="85"/>
      <c r="PLU52" s="85"/>
      <c r="PLV52" s="85"/>
      <c r="PLW52" s="85"/>
      <c r="PLX52" s="85"/>
      <c r="PLY52" s="85"/>
      <c r="PLZ52" s="85"/>
      <c r="PMA52" s="85"/>
      <c r="PMB52" s="85"/>
      <c r="PMC52" s="85"/>
      <c r="PMD52" s="85"/>
      <c r="PME52" s="85"/>
      <c r="PMF52" s="85"/>
      <c r="PMG52" s="85"/>
      <c r="PMH52" s="85"/>
      <c r="PMI52" s="85"/>
      <c r="PMJ52" s="85"/>
      <c r="PMK52" s="85"/>
      <c r="PML52" s="85"/>
      <c r="PMM52" s="85"/>
      <c r="PMN52" s="85"/>
      <c r="PMO52" s="85"/>
      <c r="PMP52" s="85"/>
      <c r="PMQ52" s="85"/>
      <c r="PMR52" s="85"/>
      <c r="PMS52" s="85"/>
      <c r="PMT52" s="85"/>
      <c r="PMU52" s="85"/>
      <c r="PMV52" s="85"/>
      <c r="PMW52" s="85"/>
      <c r="PMX52" s="85"/>
      <c r="PMY52" s="85"/>
      <c r="PMZ52" s="85"/>
      <c r="PNA52" s="85"/>
      <c r="PNB52" s="85"/>
      <c r="PNC52" s="85"/>
      <c r="PND52" s="85"/>
      <c r="PNE52" s="85"/>
      <c r="PNF52" s="85"/>
      <c r="PNG52" s="85"/>
      <c r="PNH52" s="85"/>
      <c r="PNI52" s="85"/>
      <c r="PNJ52" s="85"/>
      <c r="PNK52" s="85"/>
      <c r="PNL52" s="85"/>
      <c r="PNM52" s="85"/>
      <c r="PNN52" s="85"/>
      <c r="PNO52" s="85"/>
      <c r="PNP52" s="85"/>
      <c r="PNQ52" s="85"/>
      <c r="PNR52" s="85"/>
      <c r="PNS52" s="85"/>
      <c r="PNT52" s="85"/>
      <c r="PNU52" s="85"/>
      <c r="PNV52" s="85"/>
      <c r="PNW52" s="85"/>
      <c r="PNX52" s="85"/>
      <c r="PNY52" s="85"/>
      <c r="PNZ52" s="85"/>
      <c r="POA52" s="85"/>
      <c r="POB52" s="85"/>
      <c r="POC52" s="85"/>
      <c r="POD52" s="85"/>
      <c r="POE52" s="85"/>
      <c r="POF52" s="85"/>
      <c r="POG52" s="85"/>
      <c r="POH52" s="85"/>
      <c r="POI52" s="85"/>
      <c r="POJ52" s="85"/>
      <c r="POK52" s="85"/>
      <c r="POL52" s="85"/>
      <c r="POM52" s="85"/>
      <c r="PON52" s="85"/>
      <c r="POO52" s="85"/>
      <c r="POP52" s="85"/>
      <c r="POQ52" s="85"/>
      <c r="POR52" s="85"/>
      <c r="POS52" s="85"/>
      <c r="POT52" s="85"/>
      <c r="POU52" s="85"/>
      <c r="POV52" s="85"/>
      <c r="POW52" s="85"/>
      <c r="POX52" s="85"/>
      <c r="POY52" s="85"/>
      <c r="POZ52" s="85"/>
      <c r="PPA52" s="85"/>
      <c r="PPB52" s="85"/>
      <c r="PPC52" s="85"/>
      <c r="PPD52" s="85"/>
      <c r="PPE52" s="85"/>
      <c r="PPF52" s="85"/>
      <c r="PPG52" s="85"/>
      <c r="PPH52" s="85"/>
      <c r="PPI52" s="85"/>
      <c r="PPJ52" s="85"/>
      <c r="PPK52" s="85"/>
      <c r="PPL52" s="85"/>
      <c r="PPM52" s="85"/>
      <c r="PPN52" s="85"/>
      <c r="PPO52" s="85"/>
      <c r="PPP52" s="85"/>
      <c r="PPQ52" s="85"/>
      <c r="PPR52" s="85"/>
      <c r="PPS52" s="85"/>
      <c r="PPT52" s="85"/>
      <c r="PPU52" s="85"/>
      <c r="PPV52" s="85"/>
      <c r="PPW52" s="85"/>
      <c r="PPX52" s="85"/>
      <c r="PPY52" s="85"/>
      <c r="PPZ52" s="85"/>
      <c r="PQA52" s="85"/>
      <c r="PQB52" s="85"/>
      <c r="PQC52" s="85"/>
      <c r="PQD52" s="85"/>
      <c r="PQE52" s="85"/>
      <c r="PQF52" s="85"/>
      <c r="PQG52" s="85"/>
      <c r="PQH52" s="85"/>
      <c r="PQI52" s="85"/>
      <c r="PQJ52" s="85"/>
      <c r="PQK52" s="85"/>
      <c r="PQL52" s="85"/>
      <c r="PQM52" s="85"/>
      <c r="PQN52" s="85"/>
      <c r="PQO52" s="85"/>
      <c r="PQP52" s="85"/>
      <c r="PQQ52" s="85"/>
      <c r="PQR52" s="85"/>
      <c r="PQS52" s="85"/>
      <c r="PQT52" s="85"/>
      <c r="PQU52" s="85"/>
      <c r="PQV52" s="85"/>
      <c r="PQW52" s="85"/>
      <c r="PQX52" s="85"/>
      <c r="PQY52" s="85"/>
      <c r="PQZ52" s="85"/>
      <c r="PRA52" s="85"/>
      <c r="PRB52" s="85"/>
      <c r="PRC52" s="85"/>
      <c r="PRD52" s="85"/>
      <c r="PRE52" s="85"/>
      <c r="PRF52" s="85"/>
      <c r="PRG52" s="85"/>
      <c r="PRH52" s="85"/>
      <c r="PRI52" s="85"/>
      <c r="PRJ52" s="85"/>
      <c r="PRK52" s="85"/>
      <c r="PRL52" s="85"/>
      <c r="PRM52" s="85"/>
      <c r="PRN52" s="85"/>
      <c r="PRO52" s="85"/>
      <c r="PRP52" s="85"/>
      <c r="PRQ52" s="85"/>
      <c r="PRR52" s="85"/>
      <c r="PRS52" s="85"/>
      <c r="PRT52" s="85"/>
      <c r="PRU52" s="85"/>
      <c r="PRV52" s="85"/>
      <c r="PRW52" s="85"/>
      <c r="PRX52" s="85"/>
      <c r="PRY52" s="85"/>
      <c r="PRZ52" s="85"/>
      <c r="PSA52" s="85"/>
      <c r="PSB52" s="85"/>
      <c r="PSC52" s="85"/>
      <c r="PSD52" s="85"/>
      <c r="PSE52" s="85"/>
      <c r="PSF52" s="85"/>
      <c r="PSG52" s="85"/>
      <c r="PSH52" s="85"/>
      <c r="PSI52" s="85"/>
      <c r="PSJ52" s="85"/>
      <c r="PSK52" s="85"/>
      <c r="PSL52" s="85"/>
      <c r="PSM52" s="85"/>
      <c r="PSN52" s="85"/>
      <c r="PSO52" s="85"/>
      <c r="PSP52" s="85"/>
      <c r="PSQ52" s="85"/>
      <c r="PSR52" s="85"/>
      <c r="PSS52" s="85"/>
      <c r="PST52" s="85"/>
      <c r="PSU52" s="85"/>
      <c r="PSV52" s="85"/>
      <c r="PSW52" s="85"/>
      <c r="PSX52" s="85"/>
      <c r="PSY52" s="85"/>
      <c r="PSZ52" s="85"/>
      <c r="PTA52" s="85"/>
      <c r="PTB52" s="85"/>
      <c r="PTC52" s="85"/>
      <c r="PTD52" s="85"/>
      <c r="PTE52" s="85"/>
      <c r="PTF52" s="85"/>
      <c r="PTG52" s="85"/>
      <c r="PTH52" s="85"/>
      <c r="PTI52" s="85"/>
      <c r="PTJ52" s="85"/>
      <c r="PTK52" s="85"/>
      <c r="PTL52" s="85"/>
      <c r="PTM52" s="85"/>
      <c r="PTN52" s="85"/>
      <c r="PTO52" s="85"/>
      <c r="PTP52" s="85"/>
      <c r="PTQ52" s="85"/>
      <c r="PTR52" s="85"/>
      <c r="PTS52" s="85"/>
      <c r="PTT52" s="85"/>
      <c r="PTU52" s="85"/>
      <c r="PTV52" s="85"/>
      <c r="PTW52" s="85"/>
      <c r="PTX52" s="85"/>
      <c r="PTY52" s="85"/>
      <c r="PTZ52" s="85"/>
      <c r="PUA52" s="85"/>
      <c r="PUB52" s="85"/>
      <c r="PUC52" s="85"/>
      <c r="PUD52" s="85"/>
      <c r="PUE52" s="85"/>
      <c r="PUF52" s="85"/>
      <c r="PUG52" s="85"/>
      <c r="PUH52" s="85"/>
      <c r="PUI52" s="85"/>
      <c r="PUJ52" s="85"/>
      <c r="PUK52" s="85"/>
      <c r="PUL52" s="85"/>
      <c r="PUM52" s="85"/>
      <c r="PUN52" s="85"/>
      <c r="PUO52" s="85"/>
      <c r="PUP52" s="85"/>
      <c r="PUQ52" s="85"/>
      <c r="PUR52" s="85"/>
      <c r="PUS52" s="85"/>
      <c r="PUT52" s="85"/>
      <c r="PUU52" s="85"/>
      <c r="PUV52" s="85"/>
      <c r="PUW52" s="85"/>
      <c r="PUX52" s="85"/>
      <c r="PUY52" s="85"/>
      <c r="PUZ52" s="85"/>
      <c r="PVA52" s="85"/>
      <c r="PVB52" s="85"/>
      <c r="PVC52" s="85"/>
      <c r="PVD52" s="85"/>
      <c r="PVE52" s="85"/>
      <c r="PVF52" s="85"/>
      <c r="PVG52" s="85"/>
      <c r="PVH52" s="85"/>
      <c r="PVI52" s="85"/>
      <c r="PVJ52" s="85"/>
      <c r="PVK52" s="85"/>
      <c r="PVL52" s="85"/>
      <c r="PVM52" s="85"/>
      <c r="PVN52" s="85"/>
      <c r="PVO52" s="85"/>
      <c r="PVP52" s="85"/>
      <c r="PVQ52" s="85"/>
      <c r="PVR52" s="85"/>
      <c r="PVS52" s="85"/>
      <c r="PVT52" s="85"/>
      <c r="PVU52" s="85"/>
      <c r="PVV52" s="85"/>
      <c r="PVW52" s="85"/>
      <c r="PVX52" s="85"/>
      <c r="PVY52" s="85"/>
      <c r="PVZ52" s="85"/>
      <c r="PWA52" s="85"/>
      <c r="PWB52" s="85"/>
      <c r="PWC52" s="85"/>
      <c r="PWD52" s="85"/>
      <c r="PWE52" s="85"/>
      <c r="PWF52" s="85"/>
      <c r="PWG52" s="85"/>
      <c r="PWH52" s="85"/>
      <c r="PWI52" s="85"/>
      <c r="PWJ52" s="85"/>
      <c r="PWK52" s="85"/>
      <c r="PWL52" s="85"/>
      <c r="PWM52" s="85"/>
      <c r="PWN52" s="85"/>
      <c r="PWO52" s="85"/>
      <c r="PWP52" s="85"/>
      <c r="PWQ52" s="85"/>
      <c r="PWR52" s="85"/>
      <c r="PWS52" s="85"/>
      <c r="PWT52" s="85"/>
      <c r="PWU52" s="85"/>
      <c r="PWV52" s="85"/>
      <c r="PWW52" s="85"/>
      <c r="PWX52" s="85"/>
      <c r="PWY52" s="85"/>
      <c r="PWZ52" s="85"/>
      <c r="PXA52" s="85"/>
      <c r="PXB52" s="85"/>
      <c r="PXC52" s="85"/>
      <c r="PXD52" s="85"/>
      <c r="PXE52" s="85"/>
      <c r="PXF52" s="85"/>
      <c r="PXG52" s="85"/>
      <c r="PXH52" s="85"/>
      <c r="PXI52" s="85"/>
      <c r="PXJ52" s="85"/>
      <c r="PXK52" s="85"/>
      <c r="PXL52" s="85"/>
      <c r="PXM52" s="85"/>
      <c r="PXN52" s="85"/>
      <c r="PXO52" s="85"/>
      <c r="PXP52" s="85"/>
      <c r="PXQ52" s="85"/>
      <c r="PXR52" s="85"/>
      <c r="PXS52" s="85"/>
      <c r="PXT52" s="85"/>
      <c r="PXU52" s="85"/>
      <c r="PXV52" s="85"/>
      <c r="PXW52" s="85"/>
      <c r="PXX52" s="85"/>
      <c r="PXY52" s="85"/>
      <c r="PXZ52" s="85"/>
      <c r="PYA52" s="85"/>
      <c r="PYB52" s="85"/>
      <c r="PYC52" s="85"/>
      <c r="PYD52" s="85"/>
      <c r="PYE52" s="85"/>
      <c r="PYF52" s="85"/>
      <c r="PYG52" s="85"/>
      <c r="PYH52" s="85"/>
      <c r="PYI52" s="85"/>
      <c r="PYJ52" s="85"/>
      <c r="PYK52" s="85"/>
      <c r="PYL52" s="85"/>
      <c r="PYM52" s="85"/>
      <c r="PYN52" s="85"/>
      <c r="PYO52" s="85"/>
      <c r="PYP52" s="85"/>
      <c r="PYQ52" s="85"/>
      <c r="PYR52" s="85"/>
      <c r="PYS52" s="85"/>
      <c r="PYT52" s="85"/>
      <c r="PYU52" s="85"/>
      <c r="PYV52" s="85"/>
      <c r="PYW52" s="85"/>
      <c r="PYX52" s="85"/>
      <c r="PYY52" s="85"/>
      <c r="PYZ52" s="85"/>
      <c r="PZA52" s="85"/>
      <c r="PZB52" s="85"/>
      <c r="PZC52" s="85"/>
      <c r="PZD52" s="85"/>
      <c r="PZE52" s="85"/>
      <c r="PZF52" s="85"/>
      <c r="PZG52" s="85"/>
      <c r="PZH52" s="85"/>
      <c r="PZI52" s="85"/>
      <c r="PZJ52" s="85"/>
      <c r="PZK52" s="85"/>
      <c r="PZL52" s="85"/>
      <c r="PZM52" s="85"/>
      <c r="PZN52" s="85"/>
      <c r="PZO52" s="85"/>
      <c r="PZP52" s="85"/>
      <c r="PZQ52" s="85"/>
      <c r="PZR52" s="85"/>
      <c r="PZS52" s="85"/>
      <c r="PZT52" s="85"/>
      <c r="PZU52" s="85"/>
      <c r="PZV52" s="85"/>
      <c r="PZW52" s="85"/>
      <c r="PZX52" s="85"/>
      <c r="PZY52" s="85"/>
      <c r="PZZ52" s="85"/>
      <c r="QAA52" s="85"/>
      <c r="QAB52" s="85"/>
      <c r="QAC52" s="85"/>
      <c r="QAD52" s="85"/>
      <c r="QAE52" s="85"/>
      <c r="QAF52" s="85"/>
      <c r="QAG52" s="85"/>
      <c r="QAH52" s="85"/>
      <c r="QAI52" s="85"/>
      <c r="QAJ52" s="85"/>
      <c r="QAK52" s="85"/>
      <c r="QAL52" s="85"/>
      <c r="QAM52" s="85"/>
      <c r="QAN52" s="85"/>
      <c r="QAO52" s="85"/>
      <c r="QAP52" s="85"/>
      <c r="QAQ52" s="85"/>
      <c r="QAR52" s="85"/>
      <c r="QAS52" s="85"/>
      <c r="QAT52" s="85"/>
      <c r="QAU52" s="85"/>
      <c r="QAV52" s="85"/>
      <c r="QAW52" s="85"/>
      <c r="QAX52" s="85"/>
      <c r="QAY52" s="85"/>
      <c r="QAZ52" s="85"/>
      <c r="QBA52" s="85"/>
      <c r="QBB52" s="85"/>
      <c r="QBC52" s="85"/>
      <c r="QBD52" s="85"/>
      <c r="QBE52" s="85"/>
      <c r="QBF52" s="85"/>
      <c r="QBG52" s="85"/>
      <c r="QBH52" s="85"/>
      <c r="QBI52" s="85"/>
      <c r="QBJ52" s="85"/>
      <c r="QBK52" s="85"/>
      <c r="QBL52" s="85"/>
      <c r="QBM52" s="85"/>
      <c r="QBN52" s="85"/>
      <c r="QBO52" s="85"/>
      <c r="QBP52" s="85"/>
      <c r="QBQ52" s="85"/>
      <c r="QBR52" s="85"/>
      <c r="QBS52" s="85"/>
      <c r="QBT52" s="85"/>
      <c r="QBU52" s="85"/>
      <c r="QBV52" s="85"/>
      <c r="QBW52" s="85"/>
      <c r="QBX52" s="85"/>
      <c r="QBY52" s="85"/>
      <c r="QBZ52" s="85"/>
      <c r="QCA52" s="85"/>
      <c r="QCB52" s="85"/>
      <c r="QCC52" s="85"/>
      <c r="QCD52" s="85"/>
      <c r="QCE52" s="85"/>
      <c r="QCF52" s="85"/>
      <c r="QCG52" s="85"/>
      <c r="QCH52" s="85"/>
      <c r="QCI52" s="85"/>
      <c r="QCJ52" s="85"/>
      <c r="QCK52" s="85"/>
      <c r="QCL52" s="85"/>
      <c r="QCM52" s="85"/>
      <c r="QCN52" s="85"/>
      <c r="QCO52" s="85"/>
      <c r="QCP52" s="85"/>
      <c r="QCQ52" s="85"/>
      <c r="QCR52" s="85"/>
      <c r="QCS52" s="85"/>
      <c r="QCT52" s="85"/>
      <c r="QCU52" s="85"/>
      <c r="QCV52" s="85"/>
      <c r="QCW52" s="85"/>
      <c r="QCX52" s="85"/>
      <c r="QCY52" s="85"/>
      <c r="QCZ52" s="85"/>
      <c r="QDA52" s="85"/>
      <c r="QDB52" s="85"/>
      <c r="QDC52" s="85"/>
      <c r="QDD52" s="85"/>
      <c r="QDE52" s="85"/>
      <c r="QDF52" s="85"/>
      <c r="QDG52" s="85"/>
      <c r="QDH52" s="85"/>
      <c r="QDI52" s="85"/>
      <c r="QDJ52" s="85"/>
      <c r="QDK52" s="85"/>
      <c r="QDL52" s="85"/>
      <c r="QDM52" s="85"/>
      <c r="QDN52" s="85"/>
      <c r="QDO52" s="85"/>
      <c r="QDP52" s="85"/>
      <c r="QDQ52" s="85"/>
      <c r="QDR52" s="85"/>
      <c r="QDS52" s="85"/>
      <c r="QDT52" s="85"/>
      <c r="QDU52" s="85"/>
      <c r="QDV52" s="85"/>
      <c r="QDW52" s="85"/>
      <c r="QDX52" s="85"/>
      <c r="QDY52" s="85"/>
      <c r="QDZ52" s="85"/>
      <c r="QEA52" s="85"/>
      <c r="QEB52" s="85"/>
      <c r="QEC52" s="85"/>
      <c r="QED52" s="85"/>
      <c r="QEE52" s="85"/>
      <c r="QEF52" s="85"/>
      <c r="QEG52" s="85"/>
      <c r="QEH52" s="85"/>
      <c r="QEI52" s="85"/>
      <c r="QEJ52" s="85"/>
      <c r="QEK52" s="85"/>
      <c r="QEL52" s="85"/>
      <c r="QEM52" s="85"/>
      <c r="QEN52" s="85"/>
      <c r="QEO52" s="85"/>
      <c r="QEP52" s="85"/>
      <c r="QEQ52" s="85"/>
      <c r="QER52" s="85"/>
      <c r="QES52" s="85"/>
      <c r="QET52" s="85"/>
      <c r="QEU52" s="85"/>
      <c r="QEV52" s="85"/>
      <c r="QEW52" s="85"/>
      <c r="QEX52" s="85"/>
      <c r="QEY52" s="85"/>
      <c r="QEZ52" s="85"/>
      <c r="QFA52" s="85"/>
      <c r="QFB52" s="85"/>
      <c r="QFC52" s="85"/>
      <c r="QFD52" s="85"/>
      <c r="QFE52" s="85"/>
      <c r="QFF52" s="85"/>
      <c r="QFG52" s="85"/>
      <c r="QFH52" s="85"/>
      <c r="QFI52" s="85"/>
      <c r="QFJ52" s="85"/>
      <c r="QFK52" s="85"/>
      <c r="QFL52" s="85"/>
      <c r="QFM52" s="85"/>
      <c r="QFN52" s="85"/>
      <c r="QFO52" s="85"/>
      <c r="QFP52" s="85"/>
      <c r="QFQ52" s="85"/>
      <c r="QFR52" s="85"/>
      <c r="QFS52" s="85"/>
      <c r="QFT52" s="85"/>
      <c r="QFU52" s="85"/>
      <c r="QFV52" s="85"/>
      <c r="QFW52" s="85"/>
      <c r="QFX52" s="85"/>
      <c r="QFY52" s="85"/>
      <c r="QFZ52" s="85"/>
      <c r="QGA52" s="85"/>
      <c r="QGB52" s="85"/>
      <c r="QGC52" s="85"/>
      <c r="QGD52" s="85"/>
      <c r="QGE52" s="85"/>
      <c r="QGF52" s="85"/>
      <c r="QGG52" s="85"/>
      <c r="QGH52" s="85"/>
      <c r="QGI52" s="85"/>
      <c r="QGJ52" s="85"/>
      <c r="QGK52" s="85"/>
      <c r="QGL52" s="85"/>
      <c r="QGM52" s="85"/>
      <c r="QGN52" s="85"/>
      <c r="QGO52" s="85"/>
      <c r="QGP52" s="85"/>
      <c r="QGQ52" s="85"/>
      <c r="QGR52" s="85"/>
      <c r="QGS52" s="85"/>
      <c r="QGT52" s="85"/>
      <c r="QGU52" s="85"/>
      <c r="QGV52" s="85"/>
      <c r="QGW52" s="85"/>
      <c r="QGX52" s="85"/>
      <c r="QGY52" s="85"/>
      <c r="QGZ52" s="85"/>
      <c r="QHA52" s="85"/>
      <c r="QHB52" s="85"/>
      <c r="QHC52" s="85"/>
      <c r="QHD52" s="85"/>
      <c r="QHE52" s="85"/>
      <c r="QHF52" s="85"/>
      <c r="QHG52" s="85"/>
      <c r="QHH52" s="85"/>
      <c r="QHI52" s="85"/>
      <c r="QHJ52" s="85"/>
      <c r="QHK52" s="85"/>
      <c r="QHL52" s="85"/>
      <c r="QHM52" s="85"/>
      <c r="QHN52" s="85"/>
      <c r="QHO52" s="85"/>
      <c r="QHP52" s="85"/>
      <c r="QHQ52" s="85"/>
      <c r="QHR52" s="85"/>
      <c r="QHS52" s="85"/>
      <c r="QHT52" s="85"/>
      <c r="QHU52" s="85"/>
      <c r="QHV52" s="85"/>
      <c r="QHW52" s="85"/>
      <c r="QHX52" s="85"/>
      <c r="QHY52" s="85"/>
      <c r="QHZ52" s="85"/>
      <c r="QIA52" s="85"/>
      <c r="QIB52" s="85"/>
      <c r="QIC52" s="85"/>
      <c r="QID52" s="85"/>
      <c r="QIE52" s="85"/>
      <c r="QIF52" s="85"/>
      <c r="QIG52" s="85"/>
      <c r="QIH52" s="85"/>
      <c r="QII52" s="85"/>
      <c r="QIJ52" s="85"/>
      <c r="QIK52" s="85"/>
      <c r="QIL52" s="85"/>
      <c r="QIM52" s="85"/>
      <c r="QIN52" s="85"/>
      <c r="QIO52" s="85"/>
      <c r="QIP52" s="85"/>
      <c r="QIQ52" s="85"/>
      <c r="QIR52" s="85"/>
      <c r="QIS52" s="85"/>
      <c r="QIT52" s="85"/>
      <c r="QIU52" s="85"/>
      <c r="QIV52" s="85"/>
      <c r="QIW52" s="85"/>
      <c r="QIX52" s="85"/>
      <c r="QIY52" s="85"/>
      <c r="QIZ52" s="85"/>
      <c r="QJA52" s="85"/>
      <c r="QJB52" s="85"/>
      <c r="QJC52" s="85"/>
      <c r="QJD52" s="85"/>
      <c r="QJE52" s="85"/>
      <c r="QJF52" s="85"/>
      <c r="QJG52" s="85"/>
      <c r="QJH52" s="85"/>
      <c r="QJI52" s="85"/>
      <c r="QJJ52" s="85"/>
      <c r="QJK52" s="85"/>
      <c r="QJL52" s="85"/>
      <c r="QJM52" s="85"/>
      <c r="QJN52" s="85"/>
      <c r="QJO52" s="85"/>
      <c r="QJP52" s="85"/>
      <c r="QJQ52" s="85"/>
      <c r="QJR52" s="85"/>
      <c r="QJS52" s="85"/>
      <c r="QJT52" s="85"/>
      <c r="QJU52" s="85"/>
      <c r="QJV52" s="85"/>
      <c r="QJW52" s="85"/>
      <c r="QJX52" s="85"/>
      <c r="QJY52" s="85"/>
      <c r="QJZ52" s="85"/>
      <c r="QKA52" s="85"/>
      <c r="QKB52" s="85"/>
      <c r="QKC52" s="85"/>
      <c r="QKD52" s="85"/>
      <c r="QKE52" s="85"/>
      <c r="QKF52" s="85"/>
      <c r="QKG52" s="85"/>
      <c r="QKH52" s="85"/>
      <c r="QKI52" s="85"/>
      <c r="QKJ52" s="85"/>
      <c r="QKK52" s="85"/>
      <c r="QKL52" s="85"/>
      <c r="QKM52" s="85"/>
      <c r="QKN52" s="85"/>
      <c r="QKO52" s="85"/>
      <c r="QKP52" s="85"/>
      <c r="QKQ52" s="85"/>
      <c r="QKR52" s="85"/>
      <c r="QKS52" s="85"/>
      <c r="QKT52" s="85"/>
      <c r="QKU52" s="85"/>
      <c r="QKV52" s="85"/>
      <c r="QKW52" s="85"/>
      <c r="QKX52" s="85"/>
      <c r="QKY52" s="85"/>
      <c r="QKZ52" s="85"/>
      <c r="QLA52" s="85"/>
      <c r="QLB52" s="85"/>
      <c r="QLC52" s="85"/>
      <c r="QLD52" s="85"/>
      <c r="QLE52" s="85"/>
      <c r="QLF52" s="85"/>
      <c r="QLG52" s="85"/>
      <c r="QLH52" s="85"/>
      <c r="QLI52" s="85"/>
      <c r="QLJ52" s="85"/>
      <c r="QLK52" s="85"/>
      <c r="QLL52" s="85"/>
      <c r="QLM52" s="85"/>
      <c r="QLN52" s="85"/>
      <c r="QLO52" s="85"/>
      <c r="QLP52" s="85"/>
      <c r="QLQ52" s="85"/>
      <c r="QLR52" s="85"/>
      <c r="QLS52" s="85"/>
      <c r="QLT52" s="85"/>
      <c r="QLU52" s="85"/>
      <c r="QLV52" s="85"/>
      <c r="QLW52" s="85"/>
      <c r="QLX52" s="85"/>
      <c r="QLY52" s="85"/>
      <c r="QLZ52" s="85"/>
      <c r="QMA52" s="85"/>
      <c r="QMB52" s="85"/>
      <c r="QMC52" s="85"/>
      <c r="QMD52" s="85"/>
      <c r="QME52" s="85"/>
      <c r="QMF52" s="85"/>
      <c r="QMG52" s="85"/>
      <c r="QMH52" s="85"/>
      <c r="QMI52" s="85"/>
      <c r="QMJ52" s="85"/>
      <c r="QMK52" s="85"/>
      <c r="QML52" s="85"/>
      <c r="QMM52" s="85"/>
      <c r="QMN52" s="85"/>
      <c r="QMO52" s="85"/>
      <c r="QMP52" s="85"/>
      <c r="QMQ52" s="85"/>
      <c r="QMR52" s="85"/>
      <c r="QMS52" s="85"/>
      <c r="QMT52" s="85"/>
      <c r="QMU52" s="85"/>
      <c r="QMV52" s="85"/>
      <c r="QMW52" s="85"/>
      <c r="QMX52" s="85"/>
      <c r="QMY52" s="85"/>
      <c r="QMZ52" s="85"/>
      <c r="QNA52" s="85"/>
      <c r="QNB52" s="85"/>
      <c r="QNC52" s="85"/>
      <c r="QND52" s="85"/>
      <c r="QNE52" s="85"/>
      <c r="QNF52" s="85"/>
      <c r="QNG52" s="85"/>
      <c r="QNH52" s="85"/>
      <c r="QNI52" s="85"/>
      <c r="QNJ52" s="85"/>
      <c r="QNK52" s="85"/>
      <c r="QNL52" s="85"/>
      <c r="QNM52" s="85"/>
      <c r="QNN52" s="85"/>
      <c r="QNO52" s="85"/>
      <c r="QNP52" s="85"/>
      <c r="QNQ52" s="85"/>
      <c r="QNR52" s="85"/>
      <c r="QNS52" s="85"/>
      <c r="QNT52" s="85"/>
      <c r="QNU52" s="85"/>
      <c r="QNV52" s="85"/>
      <c r="QNW52" s="85"/>
      <c r="QNX52" s="85"/>
      <c r="QNY52" s="85"/>
      <c r="QNZ52" s="85"/>
      <c r="QOA52" s="85"/>
      <c r="QOB52" s="85"/>
      <c r="QOC52" s="85"/>
      <c r="QOD52" s="85"/>
      <c r="QOE52" s="85"/>
      <c r="QOF52" s="85"/>
      <c r="QOG52" s="85"/>
      <c r="QOH52" s="85"/>
      <c r="QOI52" s="85"/>
      <c r="QOJ52" s="85"/>
      <c r="QOK52" s="85"/>
      <c r="QOL52" s="85"/>
      <c r="QOM52" s="85"/>
      <c r="QON52" s="85"/>
      <c r="QOO52" s="85"/>
      <c r="QOP52" s="85"/>
      <c r="QOQ52" s="85"/>
      <c r="QOR52" s="85"/>
      <c r="QOS52" s="85"/>
      <c r="QOT52" s="85"/>
      <c r="QOU52" s="85"/>
      <c r="QOV52" s="85"/>
      <c r="QOW52" s="85"/>
      <c r="QOX52" s="85"/>
      <c r="QOY52" s="85"/>
      <c r="QOZ52" s="85"/>
      <c r="QPA52" s="85"/>
      <c r="QPB52" s="85"/>
      <c r="QPC52" s="85"/>
      <c r="QPD52" s="85"/>
      <c r="QPE52" s="85"/>
      <c r="QPF52" s="85"/>
      <c r="QPG52" s="85"/>
      <c r="QPH52" s="85"/>
      <c r="QPI52" s="85"/>
      <c r="QPJ52" s="85"/>
      <c r="QPK52" s="85"/>
      <c r="QPL52" s="85"/>
      <c r="QPM52" s="85"/>
      <c r="QPN52" s="85"/>
      <c r="QPO52" s="85"/>
      <c r="QPP52" s="85"/>
      <c r="QPQ52" s="85"/>
      <c r="QPR52" s="85"/>
      <c r="QPS52" s="85"/>
      <c r="QPT52" s="85"/>
      <c r="QPU52" s="85"/>
      <c r="QPV52" s="85"/>
      <c r="QPW52" s="85"/>
      <c r="QPX52" s="85"/>
      <c r="QPY52" s="85"/>
      <c r="QPZ52" s="85"/>
      <c r="QQA52" s="85"/>
      <c r="QQB52" s="85"/>
      <c r="QQC52" s="85"/>
      <c r="QQD52" s="85"/>
      <c r="QQE52" s="85"/>
      <c r="QQF52" s="85"/>
      <c r="QQG52" s="85"/>
      <c r="QQH52" s="85"/>
      <c r="QQI52" s="85"/>
      <c r="QQJ52" s="85"/>
      <c r="QQK52" s="85"/>
      <c r="QQL52" s="85"/>
      <c r="QQM52" s="85"/>
      <c r="QQN52" s="85"/>
      <c r="QQO52" s="85"/>
      <c r="QQP52" s="85"/>
      <c r="QQQ52" s="85"/>
      <c r="QQR52" s="85"/>
      <c r="QQS52" s="85"/>
      <c r="QQT52" s="85"/>
      <c r="QQU52" s="85"/>
      <c r="QQV52" s="85"/>
      <c r="QQW52" s="85"/>
      <c r="QQX52" s="85"/>
      <c r="QQY52" s="85"/>
      <c r="QQZ52" s="85"/>
      <c r="QRA52" s="85"/>
      <c r="QRB52" s="85"/>
      <c r="QRC52" s="85"/>
      <c r="QRD52" s="85"/>
      <c r="QRE52" s="85"/>
      <c r="QRF52" s="85"/>
      <c r="QRG52" s="85"/>
      <c r="QRH52" s="85"/>
      <c r="QRI52" s="85"/>
      <c r="QRJ52" s="85"/>
      <c r="QRK52" s="85"/>
      <c r="QRL52" s="85"/>
      <c r="QRM52" s="85"/>
      <c r="QRN52" s="85"/>
      <c r="QRO52" s="85"/>
      <c r="QRP52" s="85"/>
      <c r="QRQ52" s="85"/>
      <c r="QRR52" s="85"/>
      <c r="QRS52" s="85"/>
      <c r="QRT52" s="85"/>
      <c r="QRU52" s="85"/>
      <c r="QRV52" s="85"/>
      <c r="QRW52" s="85"/>
      <c r="QRX52" s="85"/>
      <c r="QRY52" s="85"/>
      <c r="QRZ52" s="85"/>
      <c r="QSA52" s="85"/>
      <c r="QSB52" s="85"/>
      <c r="QSC52" s="85"/>
      <c r="QSD52" s="85"/>
      <c r="QSE52" s="85"/>
      <c r="QSF52" s="85"/>
      <c r="QSG52" s="85"/>
      <c r="QSH52" s="85"/>
      <c r="QSI52" s="85"/>
      <c r="QSJ52" s="85"/>
      <c r="QSK52" s="85"/>
      <c r="QSL52" s="85"/>
      <c r="QSM52" s="85"/>
      <c r="QSN52" s="85"/>
      <c r="QSO52" s="85"/>
      <c r="QSP52" s="85"/>
      <c r="QSQ52" s="85"/>
      <c r="QSR52" s="85"/>
      <c r="QSS52" s="85"/>
      <c r="QST52" s="85"/>
      <c r="QSU52" s="85"/>
      <c r="QSV52" s="85"/>
      <c r="QSW52" s="85"/>
      <c r="QSX52" s="85"/>
      <c r="QSY52" s="85"/>
      <c r="QSZ52" s="85"/>
      <c r="QTA52" s="85"/>
      <c r="QTB52" s="85"/>
      <c r="QTC52" s="85"/>
      <c r="QTD52" s="85"/>
      <c r="QTE52" s="85"/>
      <c r="QTF52" s="85"/>
      <c r="QTG52" s="85"/>
      <c r="QTH52" s="85"/>
      <c r="QTI52" s="85"/>
      <c r="QTJ52" s="85"/>
      <c r="QTK52" s="85"/>
      <c r="QTL52" s="85"/>
      <c r="QTM52" s="85"/>
      <c r="QTN52" s="85"/>
      <c r="QTO52" s="85"/>
      <c r="QTP52" s="85"/>
      <c r="QTQ52" s="85"/>
      <c r="QTR52" s="85"/>
      <c r="QTS52" s="85"/>
      <c r="QTT52" s="85"/>
      <c r="QTU52" s="85"/>
      <c r="QTV52" s="85"/>
      <c r="QTW52" s="85"/>
      <c r="QTX52" s="85"/>
      <c r="QTY52" s="85"/>
      <c r="QTZ52" s="85"/>
      <c r="QUA52" s="85"/>
      <c r="QUB52" s="85"/>
      <c r="QUC52" s="85"/>
      <c r="QUD52" s="85"/>
      <c r="QUE52" s="85"/>
      <c r="QUF52" s="85"/>
      <c r="QUG52" s="85"/>
      <c r="QUH52" s="85"/>
      <c r="QUI52" s="85"/>
      <c r="QUJ52" s="85"/>
      <c r="QUK52" s="85"/>
      <c r="QUL52" s="85"/>
      <c r="QUM52" s="85"/>
      <c r="QUN52" s="85"/>
      <c r="QUO52" s="85"/>
      <c r="QUP52" s="85"/>
      <c r="QUQ52" s="85"/>
      <c r="QUR52" s="85"/>
      <c r="QUS52" s="85"/>
      <c r="QUT52" s="85"/>
      <c r="QUU52" s="85"/>
      <c r="QUV52" s="85"/>
      <c r="QUW52" s="85"/>
      <c r="QUX52" s="85"/>
      <c r="QUY52" s="85"/>
      <c r="QUZ52" s="85"/>
      <c r="QVA52" s="85"/>
      <c r="QVB52" s="85"/>
      <c r="QVC52" s="85"/>
      <c r="QVD52" s="85"/>
      <c r="QVE52" s="85"/>
      <c r="QVF52" s="85"/>
      <c r="QVG52" s="85"/>
      <c r="QVH52" s="85"/>
      <c r="QVI52" s="85"/>
      <c r="QVJ52" s="85"/>
      <c r="QVK52" s="85"/>
      <c r="QVL52" s="85"/>
      <c r="QVM52" s="85"/>
      <c r="QVN52" s="85"/>
      <c r="QVO52" s="85"/>
      <c r="QVP52" s="85"/>
      <c r="QVQ52" s="85"/>
      <c r="QVR52" s="85"/>
      <c r="QVS52" s="85"/>
      <c r="QVT52" s="85"/>
      <c r="QVU52" s="85"/>
      <c r="QVV52" s="85"/>
      <c r="QVW52" s="85"/>
      <c r="QVX52" s="85"/>
      <c r="QVY52" s="85"/>
      <c r="QVZ52" s="85"/>
      <c r="QWA52" s="85"/>
      <c r="QWB52" s="85"/>
      <c r="QWC52" s="85"/>
      <c r="QWD52" s="85"/>
      <c r="QWE52" s="85"/>
      <c r="QWF52" s="85"/>
      <c r="QWG52" s="85"/>
      <c r="QWH52" s="85"/>
      <c r="QWI52" s="85"/>
      <c r="QWJ52" s="85"/>
      <c r="QWK52" s="85"/>
      <c r="QWL52" s="85"/>
      <c r="QWM52" s="85"/>
      <c r="QWN52" s="85"/>
      <c r="QWO52" s="85"/>
      <c r="QWP52" s="85"/>
      <c r="QWQ52" s="85"/>
      <c r="QWR52" s="85"/>
      <c r="QWS52" s="85"/>
      <c r="QWT52" s="85"/>
      <c r="QWU52" s="85"/>
      <c r="QWV52" s="85"/>
      <c r="QWW52" s="85"/>
      <c r="QWX52" s="85"/>
      <c r="QWY52" s="85"/>
      <c r="QWZ52" s="85"/>
      <c r="QXA52" s="85"/>
      <c r="QXB52" s="85"/>
      <c r="QXC52" s="85"/>
      <c r="QXD52" s="85"/>
      <c r="QXE52" s="85"/>
      <c r="QXF52" s="85"/>
      <c r="QXG52" s="85"/>
      <c r="QXH52" s="85"/>
      <c r="QXI52" s="85"/>
      <c r="QXJ52" s="85"/>
      <c r="QXK52" s="85"/>
      <c r="QXL52" s="85"/>
      <c r="QXM52" s="85"/>
      <c r="QXN52" s="85"/>
      <c r="QXO52" s="85"/>
      <c r="QXP52" s="85"/>
      <c r="QXQ52" s="85"/>
      <c r="QXR52" s="85"/>
      <c r="QXS52" s="85"/>
      <c r="QXT52" s="85"/>
      <c r="QXU52" s="85"/>
      <c r="QXV52" s="85"/>
      <c r="QXW52" s="85"/>
      <c r="QXX52" s="85"/>
      <c r="QXY52" s="85"/>
      <c r="QXZ52" s="85"/>
      <c r="QYA52" s="85"/>
      <c r="QYB52" s="85"/>
      <c r="QYC52" s="85"/>
      <c r="QYD52" s="85"/>
      <c r="QYE52" s="85"/>
      <c r="QYF52" s="85"/>
      <c r="QYG52" s="85"/>
      <c r="QYH52" s="85"/>
      <c r="QYI52" s="85"/>
      <c r="QYJ52" s="85"/>
      <c r="QYK52" s="85"/>
      <c r="QYL52" s="85"/>
      <c r="QYM52" s="85"/>
      <c r="QYN52" s="85"/>
      <c r="QYO52" s="85"/>
      <c r="QYP52" s="85"/>
      <c r="QYQ52" s="85"/>
      <c r="QYR52" s="85"/>
      <c r="QYS52" s="85"/>
      <c r="QYT52" s="85"/>
      <c r="QYU52" s="85"/>
      <c r="QYV52" s="85"/>
      <c r="QYW52" s="85"/>
      <c r="QYX52" s="85"/>
      <c r="QYY52" s="85"/>
      <c r="QYZ52" s="85"/>
      <c r="QZA52" s="85"/>
      <c r="QZB52" s="85"/>
      <c r="QZC52" s="85"/>
      <c r="QZD52" s="85"/>
      <c r="QZE52" s="85"/>
      <c r="QZF52" s="85"/>
      <c r="QZG52" s="85"/>
      <c r="QZH52" s="85"/>
      <c r="QZI52" s="85"/>
      <c r="QZJ52" s="85"/>
      <c r="QZK52" s="85"/>
      <c r="QZL52" s="85"/>
      <c r="QZM52" s="85"/>
      <c r="QZN52" s="85"/>
      <c r="QZO52" s="85"/>
      <c r="QZP52" s="85"/>
      <c r="QZQ52" s="85"/>
      <c r="QZR52" s="85"/>
      <c r="QZS52" s="85"/>
      <c r="QZT52" s="85"/>
      <c r="QZU52" s="85"/>
      <c r="QZV52" s="85"/>
      <c r="QZW52" s="85"/>
      <c r="QZX52" s="85"/>
      <c r="QZY52" s="85"/>
      <c r="QZZ52" s="85"/>
      <c r="RAA52" s="85"/>
      <c r="RAB52" s="85"/>
      <c r="RAC52" s="85"/>
      <c r="RAD52" s="85"/>
      <c r="RAE52" s="85"/>
      <c r="RAF52" s="85"/>
      <c r="RAG52" s="85"/>
      <c r="RAH52" s="85"/>
      <c r="RAI52" s="85"/>
      <c r="RAJ52" s="85"/>
      <c r="RAK52" s="85"/>
      <c r="RAL52" s="85"/>
      <c r="RAM52" s="85"/>
      <c r="RAN52" s="85"/>
      <c r="RAO52" s="85"/>
      <c r="RAP52" s="85"/>
      <c r="RAQ52" s="85"/>
      <c r="RAR52" s="85"/>
      <c r="RAS52" s="85"/>
      <c r="RAT52" s="85"/>
      <c r="RAU52" s="85"/>
      <c r="RAV52" s="85"/>
      <c r="RAW52" s="85"/>
      <c r="RAX52" s="85"/>
      <c r="RAY52" s="85"/>
      <c r="RAZ52" s="85"/>
      <c r="RBA52" s="85"/>
      <c r="RBB52" s="85"/>
      <c r="RBC52" s="85"/>
      <c r="RBD52" s="85"/>
      <c r="RBE52" s="85"/>
      <c r="RBF52" s="85"/>
      <c r="RBG52" s="85"/>
      <c r="RBH52" s="85"/>
      <c r="RBI52" s="85"/>
      <c r="RBJ52" s="85"/>
      <c r="RBK52" s="85"/>
      <c r="RBL52" s="85"/>
      <c r="RBM52" s="85"/>
      <c r="RBN52" s="85"/>
      <c r="RBO52" s="85"/>
      <c r="RBP52" s="85"/>
      <c r="RBQ52" s="85"/>
      <c r="RBR52" s="85"/>
      <c r="RBS52" s="85"/>
      <c r="RBT52" s="85"/>
      <c r="RBU52" s="85"/>
      <c r="RBV52" s="85"/>
      <c r="RBW52" s="85"/>
      <c r="RBX52" s="85"/>
      <c r="RBY52" s="85"/>
      <c r="RBZ52" s="85"/>
      <c r="RCA52" s="85"/>
      <c r="RCB52" s="85"/>
      <c r="RCC52" s="85"/>
      <c r="RCD52" s="85"/>
      <c r="RCE52" s="85"/>
      <c r="RCF52" s="85"/>
      <c r="RCG52" s="85"/>
      <c r="RCH52" s="85"/>
      <c r="RCI52" s="85"/>
      <c r="RCJ52" s="85"/>
      <c r="RCK52" s="85"/>
      <c r="RCL52" s="85"/>
      <c r="RCM52" s="85"/>
      <c r="RCN52" s="85"/>
      <c r="RCO52" s="85"/>
      <c r="RCP52" s="85"/>
      <c r="RCQ52" s="85"/>
      <c r="RCR52" s="85"/>
      <c r="RCS52" s="85"/>
      <c r="RCT52" s="85"/>
      <c r="RCU52" s="85"/>
      <c r="RCV52" s="85"/>
      <c r="RCW52" s="85"/>
      <c r="RCX52" s="85"/>
      <c r="RCY52" s="85"/>
      <c r="RCZ52" s="85"/>
      <c r="RDA52" s="85"/>
      <c r="RDB52" s="85"/>
      <c r="RDC52" s="85"/>
      <c r="RDD52" s="85"/>
      <c r="RDE52" s="85"/>
      <c r="RDF52" s="85"/>
      <c r="RDG52" s="85"/>
      <c r="RDH52" s="85"/>
      <c r="RDI52" s="85"/>
      <c r="RDJ52" s="85"/>
      <c r="RDK52" s="85"/>
      <c r="RDL52" s="85"/>
      <c r="RDM52" s="85"/>
      <c r="RDN52" s="85"/>
      <c r="RDO52" s="85"/>
      <c r="RDP52" s="85"/>
      <c r="RDQ52" s="85"/>
      <c r="RDR52" s="85"/>
      <c r="RDS52" s="85"/>
      <c r="RDT52" s="85"/>
      <c r="RDU52" s="85"/>
      <c r="RDV52" s="85"/>
      <c r="RDW52" s="85"/>
      <c r="RDX52" s="85"/>
      <c r="RDY52" s="85"/>
      <c r="RDZ52" s="85"/>
      <c r="REA52" s="85"/>
      <c r="REB52" s="85"/>
      <c r="REC52" s="85"/>
      <c r="RED52" s="85"/>
      <c r="REE52" s="85"/>
      <c r="REF52" s="85"/>
      <c r="REG52" s="85"/>
      <c r="REH52" s="85"/>
      <c r="REI52" s="85"/>
      <c r="REJ52" s="85"/>
      <c r="REK52" s="85"/>
      <c r="REL52" s="85"/>
      <c r="REM52" s="85"/>
      <c r="REN52" s="85"/>
      <c r="REO52" s="85"/>
      <c r="REP52" s="85"/>
      <c r="REQ52" s="85"/>
      <c r="RER52" s="85"/>
      <c r="RES52" s="85"/>
      <c r="RET52" s="85"/>
      <c r="REU52" s="85"/>
      <c r="REV52" s="85"/>
      <c r="REW52" s="85"/>
      <c r="REX52" s="85"/>
      <c r="REY52" s="85"/>
      <c r="REZ52" s="85"/>
      <c r="RFA52" s="85"/>
      <c r="RFB52" s="85"/>
      <c r="RFC52" s="85"/>
      <c r="RFD52" s="85"/>
      <c r="RFE52" s="85"/>
      <c r="RFF52" s="85"/>
      <c r="RFG52" s="85"/>
      <c r="RFH52" s="85"/>
      <c r="RFI52" s="85"/>
      <c r="RFJ52" s="85"/>
      <c r="RFK52" s="85"/>
      <c r="RFL52" s="85"/>
      <c r="RFM52" s="85"/>
      <c r="RFN52" s="85"/>
      <c r="RFO52" s="85"/>
      <c r="RFP52" s="85"/>
      <c r="RFQ52" s="85"/>
      <c r="RFR52" s="85"/>
      <c r="RFS52" s="85"/>
      <c r="RFT52" s="85"/>
      <c r="RFU52" s="85"/>
      <c r="RFV52" s="85"/>
      <c r="RFW52" s="85"/>
      <c r="RFX52" s="85"/>
      <c r="RFY52" s="85"/>
      <c r="RFZ52" s="85"/>
      <c r="RGA52" s="85"/>
      <c r="RGB52" s="85"/>
      <c r="RGC52" s="85"/>
      <c r="RGD52" s="85"/>
      <c r="RGE52" s="85"/>
      <c r="RGF52" s="85"/>
      <c r="RGG52" s="85"/>
      <c r="RGH52" s="85"/>
      <c r="RGI52" s="85"/>
      <c r="RGJ52" s="85"/>
      <c r="RGK52" s="85"/>
      <c r="RGL52" s="85"/>
      <c r="RGM52" s="85"/>
      <c r="RGN52" s="85"/>
      <c r="RGO52" s="85"/>
      <c r="RGP52" s="85"/>
      <c r="RGQ52" s="85"/>
      <c r="RGR52" s="85"/>
      <c r="RGS52" s="85"/>
      <c r="RGT52" s="85"/>
      <c r="RGU52" s="85"/>
      <c r="RGV52" s="85"/>
      <c r="RGW52" s="85"/>
      <c r="RGX52" s="85"/>
      <c r="RGY52" s="85"/>
      <c r="RGZ52" s="85"/>
      <c r="RHA52" s="85"/>
      <c r="RHB52" s="85"/>
      <c r="RHC52" s="85"/>
      <c r="RHD52" s="85"/>
      <c r="RHE52" s="85"/>
      <c r="RHF52" s="85"/>
      <c r="RHG52" s="85"/>
      <c r="RHH52" s="85"/>
      <c r="RHI52" s="85"/>
      <c r="RHJ52" s="85"/>
      <c r="RHK52" s="85"/>
      <c r="RHL52" s="85"/>
      <c r="RHM52" s="85"/>
      <c r="RHN52" s="85"/>
      <c r="RHO52" s="85"/>
      <c r="RHP52" s="85"/>
      <c r="RHQ52" s="85"/>
      <c r="RHR52" s="85"/>
      <c r="RHS52" s="85"/>
      <c r="RHT52" s="85"/>
      <c r="RHU52" s="85"/>
      <c r="RHV52" s="85"/>
      <c r="RHW52" s="85"/>
      <c r="RHX52" s="85"/>
      <c r="RHY52" s="85"/>
      <c r="RHZ52" s="85"/>
      <c r="RIA52" s="85"/>
      <c r="RIB52" s="85"/>
      <c r="RIC52" s="85"/>
      <c r="RID52" s="85"/>
      <c r="RIE52" s="85"/>
      <c r="RIF52" s="85"/>
      <c r="RIG52" s="85"/>
      <c r="RIH52" s="85"/>
      <c r="RII52" s="85"/>
      <c r="RIJ52" s="85"/>
      <c r="RIK52" s="85"/>
      <c r="RIL52" s="85"/>
      <c r="RIM52" s="85"/>
      <c r="RIN52" s="85"/>
      <c r="RIO52" s="85"/>
      <c r="RIP52" s="85"/>
      <c r="RIQ52" s="85"/>
      <c r="RIR52" s="85"/>
      <c r="RIS52" s="85"/>
      <c r="RIT52" s="85"/>
      <c r="RIU52" s="85"/>
      <c r="RIV52" s="85"/>
      <c r="RIW52" s="85"/>
      <c r="RIX52" s="85"/>
      <c r="RIY52" s="85"/>
      <c r="RIZ52" s="85"/>
      <c r="RJA52" s="85"/>
      <c r="RJB52" s="85"/>
      <c r="RJC52" s="85"/>
      <c r="RJD52" s="85"/>
      <c r="RJE52" s="85"/>
      <c r="RJF52" s="85"/>
      <c r="RJG52" s="85"/>
      <c r="RJH52" s="85"/>
      <c r="RJI52" s="85"/>
      <c r="RJJ52" s="85"/>
      <c r="RJK52" s="85"/>
      <c r="RJL52" s="85"/>
      <c r="RJM52" s="85"/>
      <c r="RJN52" s="85"/>
      <c r="RJO52" s="85"/>
      <c r="RJP52" s="85"/>
      <c r="RJQ52" s="85"/>
      <c r="RJR52" s="85"/>
      <c r="RJS52" s="85"/>
      <c r="RJT52" s="85"/>
      <c r="RJU52" s="85"/>
      <c r="RJV52" s="85"/>
      <c r="RJW52" s="85"/>
      <c r="RJX52" s="85"/>
      <c r="RJY52" s="85"/>
      <c r="RJZ52" s="85"/>
      <c r="RKA52" s="85"/>
      <c r="RKB52" s="85"/>
      <c r="RKC52" s="85"/>
      <c r="RKD52" s="85"/>
      <c r="RKE52" s="85"/>
      <c r="RKF52" s="85"/>
      <c r="RKG52" s="85"/>
      <c r="RKH52" s="85"/>
      <c r="RKI52" s="85"/>
      <c r="RKJ52" s="85"/>
      <c r="RKK52" s="85"/>
      <c r="RKL52" s="85"/>
      <c r="RKM52" s="85"/>
      <c r="RKN52" s="85"/>
      <c r="RKO52" s="85"/>
      <c r="RKP52" s="85"/>
      <c r="RKQ52" s="85"/>
      <c r="RKR52" s="85"/>
      <c r="RKS52" s="85"/>
      <c r="RKT52" s="85"/>
      <c r="RKU52" s="85"/>
      <c r="RKV52" s="85"/>
      <c r="RKW52" s="85"/>
      <c r="RKX52" s="85"/>
      <c r="RKY52" s="85"/>
      <c r="RKZ52" s="85"/>
      <c r="RLA52" s="85"/>
      <c r="RLB52" s="85"/>
      <c r="RLC52" s="85"/>
      <c r="RLD52" s="85"/>
      <c r="RLE52" s="85"/>
      <c r="RLF52" s="85"/>
      <c r="RLG52" s="85"/>
      <c r="RLH52" s="85"/>
      <c r="RLI52" s="85"/>
      <c r="RLJ52" s="85"/>
      <c r="RLK52" s="85"/>
      <c r="RLL52" s="85"/>
      <c r="RLM52" s="85"/>
      <c r="RLN52" s="85"/>
      <c r="RLO52" s="85"/>
      <c r="RLP52" s="85"/>
      <c r="RLQ52" s="85"/>
      <c r="RLR52" s="85"/>
      <c r="RLS52" s="85"/>
      <c r="RLT52" s="85"/>
      <c r="RLU52" s="85"/>
      <c r="RLV52" s="85"/>
      <c r="RLW52" s="85"/>
      <c r="RLX52" s="85"/>
      <c r="RLY52" s="85"/>
      <c r="RLZ52" s="85"/>
      <c r="RMA52" s="85"/>
      <c r="RMB52" s="85"/>
      <c r="RMC52" s="85"/>
      <c r="RMD52" s="85"/>
      <c r="RME52" s="85"/>
      <c r="RMF52" s="85"/>
      <c r="RMG52" s="85"/>
      <c r="RMH52" s="85"/>
      <c r="RMI52" s="85"/>
      <c r="RMJ52" s="85"/>
      <c r="RMK52" s="85"/>
      <c r="RML52" s="85"/>
      <c r="RMM52" s="85"/>
      <c r="RMN52" s="85"/>
      <c r="RMO52" s="85"/>
      <c r="RMP52" s="85"/>
      <c r="RMQ52" s="85"/>
      <c r="RMR52" s="85"/>
      <c r="RMS52" s="85"/>
      <c r="RMT52" s="85"/>
      <c r="RMU52" s="85"/>
      <c r="RMV52" s="85"/>
      <c r="RMW52" s="85"/>
      <c r="RMX52" s="85"/>
      <c r="RMY52" s="85"/>
      <c r="RMZ52" s="85"/>
      <c r="RNA52" s="85"/>
      <c r="RNB52" s="85"/>
      <c r="RNC52" s="85"/>
      <c r="RND52" s="85"/>
      <c r="RNE52" s="85"/>
      <c r="RNF52" s="85"/>
      <c r="RNG52" s="85"/>
      <c r="RNH52" s="85"/>
      <c r="RNI52" s="85"/>
      <c r="RNJ52" s="85"/>
      <c r="RNK52" s="85"/>
      <c r="RNL52" s="85"/>
      <c r="RNM52" s="85"/>
      <c r="RNN52" s="85"/>
      <c r="RNO52" s="85"/>
      <c r="RNP52" s="85"/>
      <c r="RNQ52" s="85"/>
      <c r="RNR52" s="85"/>
      <c r="RNS52" s="85"/>
      <c r="RNT52" s="85"/>
      <c r="RNU52" s="85"/>
      <c r="RNV52" s="85"/>
      <c r="RNW52" s="85"/>
      <c r="RNX52" s="85"/>
      <c r="RNY52" s="85"/>
      <c r="RNZ52" s="85"/>
      <c r="ROA52" s="85"/>
      <c r="ROB52" s="85"/>
      <c r="ROC52" s="85"/>
      <c r="ROD52" s="85"/>
      <c r="ROE52" s="85"/>
      <c r="ROF52" s="85"/>
      <c r="ROG52" s="85"/>
      <c r="ROH52" s="85"/>
      <c r="ROI52" s="85"/>
      <c r="ROJ52" s="85"/>
      <c r="ROK52" s="85"/>
      <c r="ROL52" s="85"/>
      <c r="ROM52" s="85"/>
      <c r="RON52" s="85"/>
      <c r="ROO52" s="85"/>
      <c r="ROP52" s="85"/>
      <c r="ROQ52" s="85"/>
      <c r="ROR52" s="85"/>
      <c r="ROS52" s="85"/>
      <c r="ROT52" s="85"/>
      <c r="ROU52" s="85"/>
      <c r="ROV52" s="85"/>
      <c r="ROW52" s="85"/>
      <c r="ROX52" s="85"/>
      <c r="ROY52" s="85"/>
      <c r="ROZ52" s="85"/>
      <c r="RPA52" s="85"/>
      <c r="RPB52" s="85"/>
      <c r="RPC52" s="85"/>
      <c r="RPD52" s="85"/>
      <c r="RPE52" s="85"/>
      <c r="RPF52" s="85"/>
      <c r="RPG52" s="85"/>
      <c r="RPH52" s="85"/>
      <c r="RPI52" s="85"/>
      <c r="RPJ52" s="85"/>
      <c r="RPK52" s="85"/>
      <c r="RPL52" s="85"/>
      <c r="RPM52" s="85"/>
      <c r="RPN52" s="85"/>
      <c r="RPO52" s="85"/>
      <c r="RPP52" s="85"/>
      <c r="RPQ52" s="85"/>
      <c r="RPR52" s="85"/>
      <c r="RPS52" s="85"/>
      <c r="RPT52" s="85"/>
      <c r="RPU52" s="85"/>
      <c r="RPV52" s="85"/>
      <c r="RPW52" s="85"/>
      <c r="RPX52" s="85"/>
      <c r="RPY52" s="85"/>
      <c r="RPZ52" s="85"/>
      <c r="RQA52" s="85"/>
      <c r="RQB52" s="85"/>
      <c r="RQC52" s="85"/>
      <c r="RQD52" s="85"/>
      <c r="RQE52" s="85"/>
      <c r="RQF52" s="85"/>
      <c r="RQG52" s="85"/>
      <c r="RQH52" s="85"/>
      <c r="RQI52" s="85"/>
      <c r="RQJ52" s="85"/>
      <c r="RQK52" s="85"/>
      <c r="RQL52" s="85"/>
      <c r="RQM52" s="85"/>
      <c r="RQN52" s="85"/>
      <c r="RQO52" s="85"/>
      <c r="RQP52" s="85"/>
      <c r="RQQ52" s="85"/>
      <c r="RQR52" s="85"/>
      <c r="RQS52" s="85"/>
      <c r="RQT52" s="85"/>
      <c r="RQU52" s="85"/>
      <c r="RQV52" s="85"/>
      <c r="RQW52" s="85"/>
      <c r="RQX52" s="85"/>
      <c r="RQY52" s="85"/>
      <c r="RQZ52" s="85"/>
      <c r="RRA52" s="85"/>
      <c r="RRB52" s="85"/>
      <c r="RRC52" s="85"/>
      <c r="RRD52" s="85"/>
      <c r="RRE52" s="85"/>
      <c r="RRF52" s="85"/>
      <c r="RRG52" s="85"/>
      <c r="RRH52" s="85"/>
      <c r="RRI52" s="85"/>
      <c r="RRJ52" s="85"/>
      <c r="RRK52" s="85"/>
      <c r="RRL52" s="85"/>
      <c r="RRM52" s="85"/>
      <c r="RRN52" s="85"/>
      <c r="RRO52" s="85"/>
      <c r="RRP52" s="85"/>
      <c r="RRQ52" s="85"/>
      <c r="RRR52" s="85"/>
      <c r="RRS52" s="85"/>
      <c r="RRT52" s="85"/>
      <c r="RRU52" s="85"/>
      <c r="RRV52" s="85"/>
      <c r="RRW52" s="85"/>
      <c r="RRX52" s="85"/>
      <c r="RRY52" s="85"/>
      <c r="RRZ52" s="85"/>
      <c r="RSA52" s="85"/>
      <c r="RSB52" s="85"/>
      <c r="RSC52" s="85"/>
      <c r="RSD52" s="85"/>
      <c r="RSE52" s="85"/>
      <c r="RSF52" s="85"/>
      <c r="RSG52" s="85"/>
      <c r="RSH52" s="85"/>
      <c r="RSI52" s="85"/>
      <c r="RSJ52" s="85"/>
      <c r="RSK52" s="85"/>
      <c r="RSL52" s="85"/>
      <c r="RSM52" s="85"/>
      <c r="RSN52" s="85"/>
      <c r="RSO52" s="85"/>
      <c r="RSP52" s="85"/>
      <c r="RSQ52" s="85"/>
      <c r="RSR52" s="85"/>
      <c r="RSS52" s="85"/>
      <c r="RST52" s="85"/>
      <c r="RSU52" s="85"/>
      <c r="RSV52" s="85"/>
      <c r="RSW52" s="85"/>
      <c r="RSX52" s="85"/>
      <c r="RSY52" s="85"/>
      <c r="RSZ52" s="85"/>
      <c r="RTA52" s="85"/>
      <c r="RTB52" s="85"/>
      <c r="RTC52" s="85"/>
      <c r="RTD52" s="85"/>
      <c r="RTE52" s="85"/>
      <c r="RTF52" s="85"/>
      <c r="RTG52" s="85"/>
      <c r="RTH52" s="85"/>
      <c r="RTI52" s="85"/>
      <c r="RTJ52" s="85"/>
      <c r="RTK52" s="85"/>
      <c r="RTL52" s="85"/>
      <c r="RTM52" s="85"/>
      <c r="RTN52" s="85"/>
      <c r="RTO52" s="85"/>
      <c r="RTP52" s="85"/>
      <c r="RTQ52" s="85"/>
      <c r="RTR52" s="85"/>
      <c r="RTS52" s="85"/>
      <c r="RTT52" s="85"/>
      <c r="RTU52" s="85"/>
      <c r="RTV52" s="85"/>
      <c r="RTW52" s="85"/>
      <c r="RTX52" s="85"/>
      <c r="RTY52" s="85"/>
      <c r="RTZ52" s="85"/>
      <c r="RUA52" s="85"/>
      <c r="RUB52" s="85"/>
      <c r="RUC52" s="85"/>
      <c r="RUD52" s="85"/>
      <c r="RUE52" s="85"/>
      <c r="RUF52" s="85"/>
      <c r="RUG52" s="85"/>
      <c r="RUH52" s="85"/>
      <c r="RUI52" s="85"/>
      <c r="RUJ52" s="85"/>
      <c r="RUK52" s="85"/>
      <c r="RUL52" s="85"/>
      <c r="RUM52" s="85"/>
      <c r="RUN52" s="85"/>
      <c r="RUO52" s="85"/>
      <c r="RUP52" s="85"/>
      <c r="RUQ52" s="85"/>
      <c r="RUR52" s="85"/>
      <c r="RUS52" s="85"/>
      <c r="RUT52" s="85"/>
      <c r="RUU52" s="85"/>
      <c r="RUV52" s="85"/>
      <c r="RUW52" s="85"/>
      <c r="RUX52" s="85"/>
      <c r="RUY52" s="85"/>
      <c r="RUZ52" s="85"/>
      <c r="RVA52" s="85"/>
      <c r="RVB52" s="85"/>
      <c r="RVC52" s="85"/>
      <c r="RVD52" s="85"/>
      <c r="RVE52" s="85"/>
      <c r="RVF52" s="85"/>
      <c r="RVG52" s="85"/>
      <c r="RVH52" s="85"/>
      <c r="RVI52" s="85"/>
      <c r="RVJ52" s="85"/>
      <c r="RVK52" s="85"/>
      <c r="RVL52" s="85"/>
      <c r="RVM52" s="85"/>
      <c r="RVN52" s="85"/>
      <c r="RVO52" s="85"/>
      <c r="RVP52" s="85"/>
      <c r="RVQ52" s="85"/>
      <c r="RVR52" s="85"/>
      <c r="RVS52" s="85"/>
      <c r="RVT52" s="85"/>
      <c r="RVU52" s="85"/>
      <c r="RVV52" s="85"/>
      <c r="RVW52" s="85"/>
      <c r="RVX52" s="85"/>
      <c r="RVY52" s="85"/>
      <c r="RVZ52" s="85"/>
      <c r="RWA52" s="85"/>
      <c r="RWB52" s="85"/>
      <c r="RWC52" s="85"/>
      <c r="RWD52" s="85"/>
      <c r="RWE52" s="85"/>
      <c r="RWF52" s="85"/>
      <c r="RWG52" s="85"/>
      <c r="RWH52" s="85"/>
      <c r="RWI52" s="85"/>
      <c r="RWJ52" s="85"/>
      <c r="RWK52" s="85"/>
      <c r="RWL52" s="85"/>
      <c r="RWM52" s="85"/>
      <c r="RWN52" s="85"/>
      <c r="RWO52" s="85"/>
      <c r="RWP52" s="85"/>
      <c r="RWQ52" s="85"/>
      <c r="RWR52" s="85"/>
      <c r="RWS52" s="85"/>
      <c r="RWT52" s="85"/>
      <c r="RWU52" s="85"/>
      <c r="RWV52" s="85"/>
      <c r="RWW52" s="85"/>
      <c r="RWX52" s="85"/>
      <c r="RWY52" s="85"/>
      <c r="RWZ52" s="85"/>
      <c r="RXA52" s="85"/>
      <c r="RXB52" s="85"/>
      <c r="RXC52" s="85"/>
      <c r="RXD52" s="85"/>
      <c r="RXE52" s="85"/>
      <c r="RXF52" s="85"/>
      <c r="RXG52" s="85"/>
      <c r="RXH52" s="85"/>
      <c r="RXI52" s="85"/>
      <c r="RXJ52" s="85"/>
      <c r="RXK52" s="85"/>
      <c r="RXL52" s="85"/>
      <c r="RXM52" s="85"/>
      <c r="RXN52" s="85"/>
      <c r="RXO52" s="85"/>
      <c r="RXP52" s="85"/>
      <c r="RXQ52" s="85"/>
      <c r="RXR52" s="85"/>
      <c r="RXS52" s="85"/>
      <c r="RXT52" s="85"/>
      <c r="RXU52" s="85"/>
      <c r="RXV52" s="85"/>
      <c r="RXW52" s="85"/>
      <c r="RXX52" s="85"/>
      <c r="RXY52" s="85"/>
      <c r="RXZ52" s="85"/>
      <c r="RYA52" s="85"/>
      <c r="RYB52" s="85"/>
      <c r="RYC52" s="85"/>
      <c r="RYD52" s="85"/>
      <c r="RYE52" s="85"/>
      <c r="RYF52" s="85"/>
      <c r="RYG52" s="85"/>
      <c r="RYH52" s="85"/>
      <c r="RYI52" s="85"/>
      <c r="RYJ52" s="85"/>
      <c r="RYK52" s="85"/>
      <c r="RYL52" s="85"/>
      <c r="RYM52" s="85"/>
      <c r="RYN52" s="85"/>
      <c r="RYO52" s="85"/>
      <c r="RYP52" s="85"/>
      <c r="RYQ52" s="85"/>
      <c r="RYR52" s="85"/>
      <c r="RYS52" s="85"/>
      <c r="RYT52" s="85"/>
      <c r="RYU52" s="85"/>
      <c r="RYV52" s="85"/>
      <c r="RYW52" s="85"/>
      <c r="RYX52" s="85"/>
      <c r="RYY52" s="85"/>
      <c r="RYZ52" s="85"/>
      <c r="RZA52" s="85"/>
      <c r="RZB52" s="85"/>
      <c r="RZC52" s="85"/>
      <c r="RZD52" s="85"/>
      <c r="RZE52" s="85"/>
      <c r="RZF52" s="85"/>
      <c r="RZG52" s="85"/>
      <c r="RZH52" s="85"/>
      <c r="RZI52" s="85"/>
      <c r="RZJ52" s="85"/>
      <c r="RZK52" s="85"/>
      <c r="RZL52" s="85"/>
      <c r="RZM52" s="85"/>
      <c r="RZN52" s="85"/>
      <c r="RZO52" s="85"/>
      <c r="RZP52" s="85"/>
      <c r="RZQ52" s="85"/>
      <c r="RZR52" s="85"/>
      <c r="RZS52" s="85"/>
      <c r="RZT52" s="85"/>
      <c r="RZU52" s="85"/>
      <c r="RZV52" s="85"/>
      <c r="RZW52" s="85"/>
      <c r="RZX52" s="85"/>
      <c r="RZY52" s="85"/>
      <c r="RZZ52" s="85"/>
      <c r="SAA52" s="85"/>
      <c r="SAB52" s="85"/>
      <c r="SAC52" s="85"/>
      <c r="SAD52" s="85"/>
      <c r="SAE52" s="85"/>
      <c r="SAF52" s="85"/>
      <c r="SAG52" s="85"/>
      <c r="SAH52" s="85"/>
      <c r="SAI52" s="85"/>
      <c r="SAJ52" s="85"/>
      <c r="SAK52" s="85"/>
      <c r="SAL52" s="85"/>
      <c r="SAM52" s="85"/>
      <c r="SAN52" s="85"/>
      <c r="SAO52" s="85"/>
      <c r="SAP52" s="85"/>
      <c r="SAQ52" s="85"/>
      <c r="SAR52" s="85"/>
      <c r="SAS52" s="85"/>
      <c r="SAT52" s="85"/>
      <c r="SAU52" s="85"/>
      <c r="SAV52" s="85"/>
      <c r="SAW52" s="85"/>
      <c r="SAX52" s="85"/>
      <c r="SAY52" s="85"/>
      <c r="SAZ52" s="85"/>
      <c r="SBA52" s="85"/>
      <c r="SBB52" s="85"/>
      <c r="SBC52" s="85"/>
      <c r="SBD52" s="85"/>
      <c r="SBE52" s="85"/>
      <c r="SBF52" s="85"/>
      <c r="SBG52" s="85"/>
      <c r="SBH52" s="85"/>
      <c r="SBI52" s="85"/>
      <c r="SBJ52" s="85"/>
      <c r="SBK52" s="85"/>
      <c r="SBL52" s="85"/>
      <c r="SBM52" s="85"/>
      <c r="SBN52" s="85"/>
      <c r="SBO52" s="85"/>
      <c r="SBP52" s="85"/>
      <c r="SBQ52" s="85"/>
      <c r="SBR52" s="85"/>
      <c r="SBS52" s="85"/>
      <c r="SBT52" s="85"/>
      <c r="SBU52" s="85"/>
      <c r="SBV52" s="85"/>
      <c r="SBW52" s="85"/>
      <c r="SBX52" s="85"/>
      <c r="SBY52" s="85"/>
      <c r="SBZ52" s="85"/>
      <c r="SCA52" s="85"/>
      <c r="SCB52" s="85"/>
      <c r="SCC52" s="85"/>
      <c r="SCD52" s="85"/>
      <c r="SCE52" s="85"/>
      <c r="SCF52" s="85"/>
      <c r="SCG52" s="85"/>
      <c r="SCH52" s="85"/>
      <c r="SCI52" s="85"/>
      <c r="SCJ52" s="85"/>
      <c r="SCK52" s="85"/>
      <c r="SCL52" s="85"/>
      <c r="SCM52" s="85"/>
      <c r="SCN52" s="85"/>
      <c r="SCO52" s="85"/>
      <c r="SCP52" s="85"/>
      <c r="SCQ52" s="85"/>
      <c r="SCR52" s="85"/>
      <c r="SCS52" s="85"/>
      <c r="SCT52" s="85"/>
      <c r="SCU52" s="85"/>
      <c r="SCV52" s="85"/>
      <c r="SCW52" s="85"/>
      <c r="SCX52" s="85"/>
      <c r="SCY52" s="85"/>
      <c r="SCZ52" s="85"/>
      <c r="SDA52" s="85"/>
      <c r="SDB52" s="85"/>
      <c r="SDC52" s="85"/>
      <c r="SDD52" s="85"/>
      <c r="SDE52" s="85"/>
      <c r="SDF52" s="85"/>
      <c r="SDG52" s="85"/>
      <c r="SDH52" s="85"/>
      <c r="SDI52" s="85"/>
      <c r="SDJ52" s="85"/>
      <c r="SDK52" s="85"/>
      <c r="SDL52" s="85"/>
      <c r="SDM52" s="85"/>
      <c r="SDN52" s="85"/>
      <c r="SDO52" s="85"/>
      <c r="SDP52" s="85"/>
      <c r="SDQ52" s="85"/>
      <c r="SDR52" s="85"/>
      <c r="SDS52" s="85"/>
      <c r="SDT52" s="85"/>
      <c r="SDU52" s="85"/>
      <c r="SDV52" s="85"/>
      <c r="SDW52" s="85"/>
      <c r="SDX52" s="85"/>
      <c r="SDY52" s="85"/>
      <c r="SDZ52" s="85"/>
      <c r="SEA52" s="85"/>
      <c r="SEB52" s="85"/>
      <c r="SEC52" s="85"/>
      <c r="SED52" s="85"/>
      <c r="SEE52" s="85"/>
      <c r="SEF52" s="85"/>
      <c r="SEG52" s="85"/>
      <c r="SEH52" s="85"/>
      <c r="SEI52" s="85"/>
      <c r="SEJ52" s="85"/>
      <c r="SEK52" s="85"/>
      <c r="SEL52" s="85"/>
      <c r="SEM52" s="85"/>
      <c r="SEN52" s="85"/>
      <c r="SEO52" s="85"/>
      <c r="SEP52" s="85"/>
      <c r="SEQ52" s="85"/>
      <c r="SER52" s="85"/>
      <c r="SES52" s="85"/>
      <c r="SET52" s="85"/>
      <c r="SEU52" s="85"/>
      <c r="SEV52" s="85"/>
      <c r="SEW52" s="85"/>
      <c r="SEX52" s="85"/>
      <c r="SEY52" s="85"/>
      <c r="SEZ52" s="85"/>
      <c r="SFA52" s="85"/>
      <c r="SFB52" s="85"/>
      <c r="SFC52" s="85"/>
      <c r="SFD52" s="85"/>
      <c r="SFE52" s="85"/>
      <c r="SFF52" s="85"/>
      <c r="SFG52" s="85"/>
      <c r="SFH52" s="85"/>
      <c r="SFI52" s="85"/>
      <c r="SFJ52" s="85"/>
      <c r="SFK52" s="85"/>
      <c r="SFL52" s="85"/>
      <c r="SFM52" s="85"/>
      <c r="SFN52" s="85"/>
      <c r="SFO52" s="85"/>
      <c r="SFP52" s="85"/>
      <c r="SFQ52" s="85"/>
      <c r="SFR52" s="85"/>
      <c r="SFS52" s="85"/>
      <c r="SFT52" s="85"/>
      <c r="SFU52" s="85"/>
      <c r="SFV52" s="85"/>
      <c r="SFW52" s="85"/>
      <c r="SFX52" s="85"/>
      <c r="SFY52" s="85"/>
      <c r="SFZ52" s="85"/>
      <c r="SGA52" s="85"/>
      <c r="SGB52" s="85"/>
      <c r="SGC52" s="85"/>
      <c r="SGD52" s="85"/>
      <c r="SGE52" s="85"/>
      <c r="SGF52" s="85"/>
      <c r="SGG52" s="85"/>
      <c r="SGH52" s="85"/>
      <c r="SGI52" s="85"/>
      <c r="SGJ52" s="85"/>
      <c r="SGK52" s="85"/>
      <c r="SGL52" s="85"/>
      <c r="SGM52" s="85"/>
      <c r="SGN52" s="85"/>
      <c r="SGO52" s="85"/>
      <c r="SGP52" s="85"/>
      <c r="SGQ52" s="85"/>
      <c r="SGR52" s="85"/>
      <c r="SGS52" s="85"/>
      <c r="SGT52" s="85"/>
      <c r="SGU52" s="85"/>
      <c r="SGV52" s="85"/>
      <c r="SGW52" s="85"/>
      <c r="SGX52" s="85"/>
      <c r="SGY52" s="85"/>
      <c r="SGZ52" s="85"/>
      <c r="SHA52" s="85"/>
      <c r="SHB52" s="85"/>
      <c r="SHC52" s="85"/>
      <c r="SHD52" s="85"/>
      <c r="SHE52" s="85"/>
      <c r="SHF52" s="85"/>
      <c r="SHG52" s="85"/>
      <c r="SHH52" s="85"/>
      <c r="SHI52" s="85"/>
      <c r="SHJ52" s="85"/>
      <c r="SHK52" s="85"/>
      <c r="SHL52" s="85"/>
      <c r="SHM52" s="85"/>
      <c r="SHN52" s="85"/>
      <c r="SHO52" s="85"/>
      <c r="SHP52" s="85"/>
      <c r="SHQ52" s="85"/>
      <c r="SHR52" s="85"/>
      <c r="SHS52" s="85"/>
      <c r="SHT52" s="85"/>
      <c r="SHU52" s="85"/>
      <c r="SHV52" s="85"/>
      <c r="SHW52" s="85"/>
      <c r="SHX52" s="85"/>
      <c r="SHY52" s="85"/>
      <c r="SHZ52" s="85"/>
      <c r="SIA52" s="85"/>
      <c r="SIB52" s="85"/>
      <c r="SIC52" s="85"/>
      <c r="SID52" s="85"/>
      <c r="SIE52" s="85"/>
      <c r="SIF52" s="85"/>
      <c r="SIG52" s="85"/>
      <c r="SIH52" s="85"/>
      <c r="SII52" s="85"/>
      <c r="SIJ52" s="85"/>
      <c r="SIK52" s="85"/>
      <c r="SIL52" s="85"/>
      <c r="SIM52" s="85"/>
      <c r="SIN52" s="85"/>
      <c r="SIO52" s="85"/>
      <c r="SIP52" s="85"/>
      <c r="SIQ52" s="85"/>
      <c r="SIR52" s="85"/>
      <c r="SIS52" s="85"/>
      <c r="SIT52" s="85"/>
      <c r="SIU52" s="85"/>
      <c r="SIV52" s="85"/>
      <c r="SIW52" s="85"/>
      <c r="SIX52" s="85"/>
      <c r="SIY52" s="85"/>
      <c r="SIZ52" s="85"/>
      <c r="SJA52" s="85"/>
      <c r="SJB52" s="85"/>
      <c r="SJC52" s="85"/>
      <c r="SJD52" s="85"/>
      <c r="SJE52" s="85"/>
      <c r="SJF52" s="85"/>
      <c r="SJG52" s="85"/>
      <c r="SJH52" s="85"/>
      <c r="SJI52" s="85"/>
      <c r="SJJ52" s="85"/>
      <c r="SJK52" s="85"/>
      <c r="SJL52" s="85"/>
      <c r="SJM52" s="85"/>
      <c r="SJN52" s="85"/>
      <c r="SJO52" s="85"/>
      <c r="SJP52" s="85"/>
      <c r="SJQ52" s="85"/>
      <c r="SJR52" s="85"/>
      <c r="SJS52" s="85"/>
      <c r="SJT52" s="85"/>
      <c r="SJU52" s="85"/>
      <c r="SJV52" s="85"/>
      <c r="SJW52" s="85"/>
      <c r="SJX52" s="85"/>
      <c r="SJY52" s="85"/>
      <c r="SJZ52" s="85"/>
      <c r="SKA52" s="85"/>
      <c r="SKB52" s="85"/>
      <c r="SKC52" s="85"/>
      <c r="SKD52" s="85"/>
      <c r="SKE52" s="85"/>
      <c r="SKF52" s="85"/>
      <c r="SKG52" s="85"/>
      <c r="SKH52" s="85"/>
      <c r="SKI52" s="85"/>
      <c r="SKJ52" s="85"/>
      <c r="SKK52" s="85"/>
      <c r="SKL52" s="85"/>
      <c r="SKM52" s="85"/>
      <c r="SKN52" s="85"/>
      <c r="SKO52" s="85"/>
      <c r="SKP52" s="85"/>
      <c r="SKQ52" s="85"/>
      <c r="SKR52" s="85"/>
      <c r="SKS52" s="85"/>
      <c r="SKT52" s="85"/>
      <c r="SKU52" s="85"/>
      <c r="SKV52" s="85"/>
      <c r="SKW52" s="85"/>
      <c r="SKX52" s="85"/>
      <c r="SKY52" s="85"/>
      <c r="SKZ52" s="85"/>
      <c r="SLA52" s="85"/>
      <c r="SLB52" s="85"/>
      <c r="SLC52" s="85"/>
      <c r="SLD52" s="85"/>
      <c r="SLE52" s="85"/>
      <c r="SLF52" s="85"/>
      <c r="SLG52" s="85"/>
      <c r="SLH52" s="85"/>
      <c r="SLI52" s="85"/>
      <c r="SLJ52" s="85"/>
      <c r="SLK52" s="85"/>
      <c r="SLL52" s="85"/>
      <c r="SLM52" s="85"/>
      <c r="SLN52" s="85"/>
      <c r="SLO52" s="85"/>
      <c r="SLP52" s="85"/>
      <c r="SLQ52" s="85"/>
      <c r="SLR52" s="85"/>
      <c r="SLS52" s="85"/>
      <c r="SLT52" s="85"/>
      <c r="SLU52" s="85"/>
      <c r="SLV52" s="85"/>
      <c r="SLW52" s="85"/>
      <c r="SLX52" s="85"/>
      <c r="SLY52" s="85"/>
      <c r="SLZ52" s="85"/>
      <c r="SMA52" s="85"/>
      <c r="SMB52" s="85"/>
      <c r="SMC52" s="85"/>
      <c r="SMD52" s="85"/>
      <c r="SME52" s="85"/>
      <c r="SMF52" s="85"/>
      <c r="SMG52" s="85"/>
      <c r="SMH52" s="85"/>
      <c r="SMI52" s="85"/>
      <c r="SMJ52" s="85"/>
      <c r="SMK52" s="85"/>
      <c r="SML52" s="85"/>
      <c r="SMM52" s="85"/>
      <c r="SMN52" s="85"/>
      <c r="SMO52" s="85"/>
      <c r="SMP52" s="85"/>
      <c r="SMQ52" s="85"/>
      <c r="SMR52" s="85"/>
      <c r="SMS52" s="85"/>
      <c r="SMT52" s="85"/>
      <c r="SMU52" s="85"/>
      <c r="SMV52" s="85"/>
      <c r="SMW52" s="85"/>
      <c r="SMX52" s="85"/>
      <c r="SMY52" s="85"/>
      <c r="SMZ52" s="85"/>
      <c r="SNA52" s="85"/>
      <c r="SNB52" s="85"/>
      <c r="SNC52" s="85"/>
      <c r="SND52" s="85"/>
      <c r="SNE52" s="85"/>
      <c r="SNF52" s="85"/>
      <c r="SNG52" s="85"/>
      <c r="SNH52" s="85"/>
      <c r="SNI52" s="85"/>
      <c r="SNJ52" s="85"/>
      <c r="SNK52" s="85"/>
      <c r="SNL52" s="85"/>
      <c r="SNM52" s="85"/>
      <c r="SNN52" s="85"/>
      <c r="SNO52" s="85"/>
      <c r="SNP52" s="85"/>
      <c r="SNQ52" s="85"/>
      <c r="SNR52" s="85"/>
      <c r="SNS52" s="85"/>
      <c r="SNT52" s="85"/>
      <c r="SNU52" s="85"/>
      <c r="SNV52" s="85"/>
      <c r="SNW52" s="85"/>
      <c r="SNX52" s="85"/>
      <c r="SNY52" s="85"/>
      <c r="SNZ52" s="85"/>
      <c r="SOA52" s="85"/>
      <c r="SOB52" s="85"/>
      <c r="SOC52" s="85"/>
      <c r="SOD52" s="85"/>
      <c r="SOE52" s="85"/>
      <c r="SOF52" s="85"/>
      <c r="SOG52" s="85"/>
      <c r="SOH52" s="85"/>
      <c r="SOI52" s="85"/>
      <c r="SOJ52" s="85"/>
      <c r="SOK52" s="85"/>
      <c r="SOL52" s="85"/>
      <c r="SOM52" s="85"/>
      <c r="SON52" s="85"/>
      <c r="SOO52" s="85"/>
      <c r="SOP52" s="85"/>
      <c r="SOQ52" s="85"/>
      <c r="SOR52" s="85"/>
      <c r="SOS52" s="85"/>
      <c r="SOT52" s="85"/>
      <c r="SOU52" s="85"/>
      <c r="SOV52" s="85"/>
      <c r="SOW52" s="85"/>
      <c r="SOX52" s="85"/>
      <c r="SOY52" s="85"/>
      <c r="SOZ52" s="85"/>
      <c r="SPA52" s="85"/>
      <c r="SPB52" s="85"/>
      <c r="SPC52" s="85"/>
      <c r="SPD52" s="85"/>
      <c r="SPE52" s="85"/>
      <c r="SPF52" s="85"/>
      <c r="SPG52" s="85"/>
      <c r="SPH52" s="85"/>
      <c r="SPI52" s="85"/>
      <c r="SPJ52" s="85"/>
      <c r="SPK52" s="85"/>
      <c r="SPL52" s="85"/>
      <c r="SPM52" s="85"/>
      <c r="SPN52" s="85"/>
      <c r="SPO52" s="85"/>
      <c r="SPP52" s="85"/>
      <c r="SPQ52" s="85"/>
      <c r="SPR52" s="85"/>
      <c r="SPS52" s="85"/>
      <c r="SPT52" s="85"/>
      <c r="SPU52" s="85"/>
      <c r="SPV52" s="85"/>
      <c r="SPW52" s="85"/>
      <c r="SPX52" s="85"/>
      <c r="SPY52" s="85"/>
      <c r="SPZ52" s="85"/>
      <c r="SQA52" s="85"/>
      <c r="SQB52" s="85"/>
      <c r="SQC52" s="85"/>
      <c r="SQD52" s="85"/>
      <c r="SQE52" s="85"/>
      <c r="SQF52" s="85"/>
      <c r="SQG52" s="85"/>
      <c r="SQH52" s="85"/>
      <c r="SQI52" s="85"/>
      <c r="SQJ52" s="85"/>
      <c r="SQK52" s="85"/>
      <c r="SQL52" s="85"/>
      <c r="SQM52" s="85"/>
      <c r="SQN52" s="85"/>
      <c r="SQO52" s="85"/>
      <c r="SQP52" s="85"/>
      <c r="SQQ52" s="85"/>
      <c r="SQR52" s="85"/>
      <c r="SQS52" s="85"/>
      <c r="SQT52" s="85"/>
      <c r="SQU52" s="85"/>
      <c r="SQV52" s="85"/>
      <c r="SQW52" s="85"/>
      <c r="SQX52" s="85"/>
      <c r="SQY52" s="85"/>
      <c r="SQZ52" s="85"/>
      <c r="SRA52" s="85"/>
      <c r="SRB52" s="85"/>
      <c r="SRC52" s="85"/>
      <c r="SRD52" s="85"/>
      <c r="SRE52" s="85"/>
      <c r="SRF52" s="85"/>
      <c r="SRG52" s="85"/>
      <c r="SRH52" s="85"/>
      <c r="SRI52" s="85"/>
      <c r="SRJ52" s="85"/>
      <c r="SRK52" s="85"/>
      <c r="SRL52" s="85"/>
      <c r="SRM52" s="85"/>
      <c r="SRN52" s="85"/>
      <c r="SRO52" s="85"/>
      <c r="SRP52" s="85"/>
      <c r="SRQ52" s="85"/>
      <c r="SRR52" s="85"/>
      <c r="SRS52" s="85"/>
      <c r="SRT52" s="85"/>
      <c r="SRU52" s="85"/>
      <c r="SRV52" s="85"/>
      <c r="SRW52" s="85"/>
      <c r="SRX52" s="85"/>
      <c r="SRY52" s="85"/>
      <c r="SRZ52" s="85"/>
      <c r="SSA52" s="85"/>
      <c r="SSB52" s="85"/>
      <c r="SSC52" s="85"/>
      <c r="SSD52" s="85"/>
      <c r="SSE52" s="85"/>
      <c r="SSF52" s="85"/>
      <c r="SSG52" s="85"/>
      <c r="SSH52" s="85"/>
      <c r="SSI52" s="85"/>
      <c r="SSJ52" s="85"/>
      <c r="SSK52" s="85"/>
      <c r="SSL52" s="85"/>
      <c r="SSM52" s="85"/>
      <c r="SSN52" s="85"/>
      <c r="SSO52" s="85"/>
      <c r="SSP52" s="85"/>
      <c r="SSQ52" s="85"/>
      <c r="SSR52" s="85"/>
      <c r="SSS52" s="85"/>
      <c r="SST52" s="85"/>
      <c r="SSU52" s="85"/>
      <c r="SSV52" s="85"/>
      <c r="SSW52" s="85"/>
      <c r="SSX52" s="85"/>
      <c r="SSY52" s="85"/>
      <c r="SSZ52" s="85"/>
      <c r="STA52" s="85"/>
      <c r="STB52" s="85"/>
      <c r="STC52" s="85"/>
      <c r="STD52" s="85"/>
      <c r="STE52" s="85"/>
      <c r="STF52" s="85"/>
      <c r="STG52" s="85"/>
      <c r="STH52" s="85"/>
      <c r="STI52" s="85"/>
      <c r="STJ52" s="85"/>
      <c r="STK52" s="85"/>
      <c r="STL52" s="85"/>
      <c r="STM52" s="85"/>
      <c r="STN52" s="85"/>
      <c r="STO52" s="85"/>
      <c r="STP52" s="85"/>
      <c r="STQ52" s="85"/>
      <c r="STR52" s="85"/>
      <c r="STS52" s="85"/>
      <c r="STT52" s="85"/>
      <c r="STU52" s="85"/>
      <c r="STV52" s="85"/>
      <c r="STW52" s="85"/>
      <c r="STX52" s="85"/>
      <c r="STY52" s="85"/>
      <c r="STZ52" s="85"/>
      <c r="SUA52" s="85"/>
      <c r="SUB52" s="85"/>
      <c r="SUC52" s="85"/>
      <c r="SUD52" s="85"/>
      <c r="SUE52" s="85"/>
      <c r="SUF52" s="85"/>
      <c r="SUG52" s="85"/>
      <c r="SUH52" s="85"/>
      <c r="SUI52" s="85"/>
      <c r="SUJ52" s="85"/>
      <c r="SUK52" s="85"/>
      <c r="SUL52" s="85"/>
      <c r="SUM52" s="85"/>
      <c r="SUN52" s="85"/>
      <c r="SUO52" s="85"/>
      <c r="SUP52" s="85"/>
      <c r="SUQ52" s="85"/>
      <c r="SUR52" s="85"/>
      <c r="SUS52" s="85"/>
      <c r="SUT52" s="85"/>
      <c r="SUU52" s="85"/>
      <c r="SUV52" s="85"/>
      <c r="SUW52" s="85"/>
      <c r="SUX52" s="85"/>
      <c r="SUY52" s="85"/>
      <c r="SUZ52" s="85"/>
      <c r="SVA52" s="85"/>
      <c r="SVB52" s="85"/>
      <c r="SVC52" s="85"/>
      <c r="SVD52" s="85"/>
      <c r="SVE52" s="85"/>
      <c r="SVF52" s="85"/>
      <c r="SVG52" s="85"/>
      <c r="SVH52" s="85"/>
      <c r="SVI52" s="85"/>
      <c r="SVJ52" s="85"/>
      <c r="SVK52" s="85"/>
      <c r="SVL52" s="85"/>
      <c r="SVM52" s="85"/>
      <c r="SVN52" s="85"/>
      <c r="SVO52" s="85"/>
      <c r="SVP52" s="85"/>
      <c r="SVQ52" s="85"/>
      <c r="SVR52" s="85"/>
      <c r="SVS52" s="85"/>
      <c r="SVT52" s="85"/>
      <c r="SVU52" s="85"/>
      <c r="SVV52" s="85"/>
      <c r="SVW52" s="85"/>
      <c r="SVX52" s="85"/>
      <c r="SVY52" s="85"/>
      <c r="SVZ52" s="85"/>
      <c r="SWA52" s="85"/>
      <c r="SWB52" s="85"/>
      <c r="SWC52" s="85"/>
      <c r="SWD52" s="85"/>
      <c r="SWE52" s="85"/>
      <c r="SWF52" s="85"/>
      <c r="SWG52" s="85"/>
      <c r="SWH52" s="85"/>
      <c r="SWI52" s="85"/>
      <c r="SWJ52" s="85"/>
      <c r="SWK52" s="85"/>
      <c r="SWL52" s="85"/>
      <c r="SWM52" s="85"/>
      <c r="SWN52" s="85"/>
      <c r="SWO52" s="85"/>
      <c r="SWP52" s="85"/>
      <c r="SWQ52" s="85"/>
      <c r="SWR52" s="85"/>
      <c r="SWS52" s="85"/>
      <c r="SWT52" s="85"/>
      <c r="SWU52" s="85"/>
      <c r="SWV52" s="85"/>
      <c r="SWW52" s="85"/>
      <c r="SWX52" s="85"/>
      <c r="SWY52" s="85"/>
      <c r="SWZ52" s="85"/>
      <c r="SXA52" s="85"/>
      <c r="SXB52" s="85"/>
      <c r="SXC52" s="85"/>
      <c r="SXD52" s="85"/>
      <c r="SXE52" s="85"/>
      <c r="SXF52" s="85"/>
      <c r="SXG52" s="85"/>
      <c r="SXH52" s="85"/>
      <c r="SXI52" s="85"/>
      <c r="SXJ52" s="85"/>
      <c r="SXK52" s="85"/>
      <c r="SXL52" s="85"/>
      <c r="SXM52" s="85"/>
      <c r="SXN52" s="85"/>
      <c r="SXO52" s="85"/>
      <c r="SXP52" s="85"/>
      <c r="SXQ52" s="85"/>
      <c r="SXR52" s="85"/>
      <c r="SXS52" s="85"/>
      <c r="SXT52" s="85"/>
      <c r="SXU52" s="85"/>
      <c r="SXV52" s="85"/>
      <c r="SXW52" s="85"/>
      <c r="SXX52" s="85"/>
      <c r="SXY52" s="85"/>
      <c r="SXZ52" s="85"/>
      <c r="SYA52" s="85"/>
      <c r="SYB52" s="85"/>
      <c r="SYC52" s="85"/>
      <c r="SYD52" s="85"/>
      <c r="SYE52" s="85"/>
      <c r="SYF52" s="85"/>
      <c r="SYG52" s="85"/>
      <c r="SYH52" s="85"/>
      <c r="SYI52" s="85"/>
      <c r="SYJ52" s="85"/>
      <c r="SYK52" s="85"/>
      <c r="SYL52" s="85"/>
      <c r="SYM52" s="85"/>
      <c r="SYN52" s="85"/>
      <c r="SYO52" s="85"/>
      <c r="SYP52" s="85"/>
      <c r="SYQ52" s="85"/>
      <c r="SYR52" s="85"/>
      <c r="SYS52" s="85"/>
      <c r="SYT52" s="85"/>
      <c r="SYU52" s="85"/>
      <c r="SYV52" s="85"/>
      <c r="SYW52" s="85"/>
      <c r="SYX52" s="85"/>
      <c r="SYY52" s="85"/>
      <c r="SYZ52" s="85"/>
      <c r="SZA52" s="85"/>
      <c r="SZB52" s="85"/>
      <c r="SZC52" s="85"/>
      <c r="SZD52" s="85"/>
      <c r="SZE52" s="85"/>
      <c r="SZF52" s="85"/>
      <c r="SZG52" s="85"/>
      <c r="SZH52" s="85"/>
      <c r="SZI52" s="85"/>
      <c r="SZJ52" s="85"/>
      <c r="SZK52" s="85"/>
      <c r="SZL52" s="85"/>
      <c r="SZM52" s="85"/>
      <c r="SZN52" s="85"/>
      <c r="SZO52" s="85"/>
      <c r="SZP52" s="85"/>
      <c r="SZQ52" s="85"/>
      <c r="SZR52" s="85"/>
      <c r="SZS52" s="85"/>
      <c r="SZT52" s="85"/>
      <c r="SZU52" s="85"/>
      <c r="SZV52" s="85"/>
      <c r="SZW52" s="85"/>
      <c r="SZX52" s="85"/>
      <c r="SZY52" s="85"/>
      <c r="SZZ52" s="85"/>
      <c r="TAA52" s="85"/>
      <c r="TAB52" s="85"/>
      <c r="TAC52" s="85"/>
      <c r="TAD52" s="85"/>
      <c r="TAE52" s="85"/>
      <c r="TAF52" s="85"/>
      <c r="TAG52" s="85"/>
      <c r="TAH52" s="85"/>
      <c r="TAI52" s="85"/>
      <c r="TAJ52" s="85"/>
      <c r="TAK52" s="85"/>
      <c r="TAL52" s="85"/>
      <c r="TAM52" s="85"/>
      <c r="TAN52" s="85"/>
      <c r="TAO52" s="85"/>
      <c r="TAP52" s="85"/>
      <c r="TAQ52" s="85"/>
      <c r="TAR52" s="85"/>
      <c r="TAS52" s="85"/>
      <c r="TAT52" s="85"/>
      <c r="TAU52" s="85"/>
      <c r="TAV52" s="85"/>
      <c r="TAW52" s="85"/>
      <c r="TAX52" s="85"/>
      <c r="TAY52" s="85"/>
      <c r="TAZ52" s="85"/>
      <c r="TBA52" s="85"/>
      <c r="TBB52" s="85"/>
      <c r="TBC52" s="85"/>
      <c r="TBD52" s="85"/>
      <c r="TBE52" s="85"/>
      <c r="TBF52" s="85"/>
      <c r="TBG52" s="85"/>
      <c r="TBH52" s="85"/>
      <c r="TBI52" s="85"/>
      <c r="TBJ52" s="85"/>
      <c r="TBK52" s="85"/>
      <c r="TBL52" s="85"/>
      <c r="TBM52" s="85"/>
      <c r="TBN52" s="85"/>
      <c r="TBO52" s="85"/>
      <c r="TBP52" s="85"/>
      <c r="TBQ52" s="85"/>
      <c r="TBR52" s="85"/>
      <c r="TBS52" s="85"/>
      <c r="TBT52" s="85"/>
      <c r="TBU52" s="85"/>
      <c r="TBV52" s="85"/>
      <c r="TBW52" s="85"/>
      <c r="TBX52" s="85"/>
      <c r="TBY52" s="85"/>
      <c r="TBZ52" s="85"/>
      <c r="TCA52" s="85"/>
      <c r="TCB52" s="85"/>
      <c r="TCC52" s="85"/>
      <c r="TCD52" s="85"/>
      <c r="TCE52" s="85"/>
      <c r="TCF52" s="85"/>
      <c r="TCG52" s="85"/>
      <c r="TCH52" s="85"/>
      <c r="TCI52" s="85"/>
      <c r="TCJ52" s="85"/>
      <c r="TCK52" s="85"/>
      <c r="TCL52" s="85"/>
      <c r="TCM52" s="85"/>
      <c r="TCN52" s="85"/>
      <c r="TCO52" s="85"/>
      <c r="TCP52" s="85"/>
      <c r="TCQ52" s="85"/>
      <c r="TCR52" s="85"/>
      <c r="TCS52" s="85"/>
      <c r="TCT52" s="85"/>
      <c r="TCU52" s="85"/>
      <c r="TCV52" s="85"/>
      <c r="TCW52" s="85"/>
      <c r="TCX52" s="85"/>
      <c r="TCY52" s="85"/>
      <c r="TCZ52" s="85"/>
      <c r="TDA52" s="85"/>
      <c r="TDB52" s="85"/>
      <c r="TDC52" s="85"/>
      <c r="TDD52" s="85"/>
      <c r="TDE52" s="85"/>
      <c r="TDF52" s="85"/>
      <c r="TDG52" s="85"/>
      <c r="TDH52" s="85"/>
      <c r="TDI52" s="85"/>
      <c r="TDJ52" s="85"/>
      <c r="TDK52" s="85"/>
      <c r="TDL52" s="85"/>
      <c r="TDM52" s="85"/>
      <c r="TDN52" s="85"/>
      <c r="TDO52" s="85"/>
      <c r="TDP52" s="85"/>
      <c r="TDQ52" s="85"/>
      <c r="TDR52" s="85"/>
      <c r="TDS52" s="85"/>
      <c r="TDT52" s="85"/>
      <c r="TDU52" s="85"/>
      <c r="TDV52" s="85"/>
      <c r="TDW52" s="85"/>
      <c r="TDX52" s="85"/>
      <c r="TDY52" s="85"/>
      <c r="TDZ52" s="85"/>
      <c r="TEA52" s="85"/>
      <c r="TEB52" s="85"/>
      <c r="TEC52" s="85"/>
      <c r="TED52" s="85"/>
      <c r="TEE52" s="85"/>
      <c r="TEF52" s="85"/>
      <c r="TEG52" s="85"/>
      <c r="TEH52" s="85"/>
      <c r="TEI52" s="85"/>
      <c r="TEJ52" s="85"/>
      <c r="TEK52" s="85"/>
      <c r="TEL52" s="85"/>
      <c r="TEM52" s="85"/>
      <c r="TEN52" s="85"/>
      <c r="TEO52" s="85"/>
      <c r="TEP52" s="85"/>
      <c r="TEQ52" s="85"/>
      <c r="TER52" s="85"/>
      <c r="TES52" s="85"/>
      <c r="TET52" s="85"/>
      <c r="TEU52" s="85"/>
      <c r="TEV52" s="85"/>
      <c r="TEW52" s="85"/>
      <c r="TEX52" s="85"/>
      <c r="TEY52" s="85"/>
      <c r="TEZ52" s="85"/>
      <c r="TFA52" s="85"/>
      <c r="TFB52" s="85"/>
      <c r="TFC52" s="85"/>
      <c r="TFD52" s="85"/>
      <c r="TFE52" s="85"/>
      <c r="TFF52" s="85"/>
      <c r="TFG52" s="85"/>
      <c r="TFH52" s="85"/>
      <c r="TFI52" s="85"/>
      <c r="TFJ52" s="85"/>
      <c r="TFK52" s="85"/>
      <c r="TFL52" s="85"/>
      <c r="TFM52" s="85"/>
      <c r="TFN52" s="85"/>
      <c r="TFO52" s="85"/>
      <c r="TFP52" s="85"/>
      <c r="TFQ52" s="85"/>
      <c r="TFR52" s="85"/>
      <c r="TFS52" s="85"/>
      <c r="TFT52" s="85"/>
      <c r="TFU52" s="85"/>
      <c r="TFV52" s="85"/>
      <c r="TFW52" s="85"/>
      <c r="TFX52" s="85"/>
      <c r="TFY52" s="85"/>
      <c r="TFZ52" s="85"/>
      <c r="TGA52" s="85"/>
      <c r="TGB52" s="85"/>
      <c r="TGC52" s="85"/>
      <c r="TGD52" s="85"/>
      <c r="TGE52" s="85"/>
      <c r="TGF52" s="85"/>
      <c r="TGG52" s="85"/>
      <c r="TGH52" s="85"/>
      <c r="TGI52" s="85"/>
      <c r="TGJ52" s="85"/>
      <c r="TGK52" s="85"/>
      <c r="TGL52" s="85"/>
      <c r="TGM52" s="85"/>
      <c r="TGN52" s="85"/>
      <c r="TGO52" s="85"/>
      <c r="TGP52" s="85"/>
      <c r="TGQ52" s="85"/>
      <c r="TGR52" s="85"/>
      <c r="TGS52" s="85"/>
      <c r="TGT52" s="85"/>
      <c r="TGU52" s="85"/>
      <c r="TGV52" s="85"/>
      <c r="TGW52" s="85"/>
      <c r="TGX52" s="85"/>
      <c r="TGY52" s="85"/>
      <c r="TGZ52" s="85"/>
      <c r="THA52" s="85"/>
      <c r="THB52" s="85"/>
      <c r="THC52" s="85"/>
      <c r="THD52" s="85"/>
      <c r="THE52" s="85"/>
      <c r="THF52" s="85"/>
      <c r="THG52" s="85"/>
      <c r="THH52" s="85"/>
      <c r="THI52" s="85"/>
      <c r="THJ52" s="85"/>
      <c r="THK52" s="85"/>
      <c r="THL52" s="85"/>
      <c r="THM52" s="85"/>
      <c r="THN52" s="85"/>
      <c r="THO52" s="85"/>
      <c r="THP52" s="85"/>
      <c r="THQ52" s="85"/>
      <c r="THR52" s="85"/>
      <c r="THS52" s="85"/>
      <c r="THT52" s="85"/>
      <c r="THU52" s="85"/>
      <c r="THV52" s="85"/>
      <c r="THW52" s="85"/>
      <c r="THX52" s="85"/>
      <c r="THY52" s="85"/>
      <c r="THZ52" s="85"/>
      <c r="TIA52" s="85"/>
      <c r="TIB52" s="85"/>
      <c r="TIC52" s="85"/>
      <c r="TID52" s="85"/>
      <c r="TIE52" s="85"/>
      <c r="TIF52" s="85"/>
      <c r="TIG52" s="85"/>
      <c r="TIH52" s="85"/>
      <c r="TII52" s="85"/>
      <c r="TIJ52" s="85"/>
      <c r="TIK52" s="85"/>
      <c r="TIL52" s="85"/>
      <c r="TIM52" s="85"/>
      <c r="TIN52" s="85"/>
      <c r="TIO52" s="85"/>
      <c r="TIP52" s="85"/>
      <c r="TIQ52" s="85"/>
      <c r="TIR52" s="85"/>
      <c r="TIS52" s="85"/>
      <c r="TIT52" s="85"/>
      <c r="TIU52" s="85"/>
      <c r="TIV52" s="85"/>
      <c r="TIW52" s="85"/>
      <c r="TIX52" s="85"/>
      <c r="TIY52" s="85"/>
      <c r="TIZ52" s="85"/>
      <c r="TJA52" s="85"/>
      <c r="TJB52" s="85"/>
      <c r="TJC52" s="85"/>
      <c r="TJD52" s="85"/>
      <c r="TJE52" s="85"/>
      <c r="TJF52" s="85"/>
      <c r="TJG52" s="85"/>
      <c r="TJH52" s="85"/>
      <c r="TJI52" s="85"/>
      <c r="TJJ52" s="85"/>
      <c r="TJK52" s="85"/>
      <c r="TJL52" s="85"/>
      <c r="TJM52" s="85"/>
      <c r="TJN52" s="85"/>
      <c r="TJO52" s="85"/>
      <c r="TJP52" s="85"/>
      <c r="TJQ52" s="85"/>
      <c r="TJR52" s="85"/>
      <c r="TJS52" s="85"/>
      <c r="TJT52" s="85"/>
      <c r="TJU52" s="85"/>
      <c r="TJV52" s="85"/>
      <c r="TJW52" s="85"/>
      <c r="TJX52" s="85"/>
      <c r="TJY52" s="85"/>
      <c r="TJZ52" s="85"/>
      <c r="TKA52" s="85"/>
      <c r="TKB52" s="85"/>
      <c r="TKC52" s="85"/>
      <c r="TKD52" s="85"/>
      <c r="TKE52" s="85"/>
      <c r="TKF52" s="85"/>
      <c r="TKG52" s="85"/>
      <c r="TKH52" s="85"/>
      <c r="TKI52" s="85"/>
      <c r="TKJ52" s="85"/>
      <c r="TKK52" s="85"/>
      <c r="TKL52" s="85"/>
      <c r="TKM52" s="85"/>
      <c r="TKN52" s="85"/>
      <c r="TKO52" s="85"/>
      <c r="TKP52" s="85"/>
      <c r="TKQ52" s="85"/>
      <c r="TKR52" s="85"/>
      <c r="TKS52" s="85"/>
      <c r="TKT52" s="85"/>
      <c r="TKU52" s="85"/>
      <c r="TKV52" s="85"/>
      <c r="TKW52" s="85"/>
      <c r="TKX52" s="85"/>
      <c r="TKY52" s="85"/>
      <c r="TKZ52" s="85"/>
      <c r="TLA52" s="85"/>
      <c r="TLB52" s="85"/>
      <c r="TLC52" s="85"/>
      <c r="TLD52" s="85"/>
      <c r="TLE52" s="85"/>
      <c r="TLF52" s="85"/>
      <c r="TLG52" s="85"/>
      <c r="TLH52" s="85"/>
      <c r="TLI52" s="85"/>
      <c r="TLJ52" s="85"/>
      <c r="TLK52" s="85"/>
      <c r="TLL52" s="85"/>
      <c r="TLM52" s="85"/>
      <c r="TLN52" s="85"/>
      <c r="TLO52" s="85"/>
      <c r="TLP52" s="85"/>
      <c r="TLQ52" s="85"/>
      <c r="TLR52" s="85"/>
      <c r="TLS52" s="85"/>
      <c r="TLT52" s="85"/>
      <c r="TLU52" s="85"/>
      <c r="TLV52" s="85"/>
      <c r="TLW52" s="85"/>
      <c r="TLX52" s="85"/>
      <c r="TLY52" s="85"/>
      <c r="TLZ52" s="85"/>
      <c r="TMA52" s="85"/>
      <c r="TMB52" s="85"/>
      <c r="TMC52" s="85"/>
      <c r="TMD52" s="85"/>
      <c r="TME52" s="85"/>
      <c r="TMF52" s="85"/>
      <c r="TMG52" s="85"/>
      <c r="TMH52" s="85"/>
      <c r="TMI52" s="85"/>
      <c r="TMJ52" s="85"/>
      <c r="TMK52" s="85"/>
      <c r="TML52" s="85"/>
      <c r="TMM52" s="85"/>
      <c r="TMN52" s="85"/>
      <c r="TMO52" s="85"/>
      <c r="TMP52" s="85"/>
      <c r="TMQ52" s="85"/>
      <c r="TMR52" s="85"/>
      <c r="TMS52" s="85"/>
      <c r="TMT52" s="85"/>
      <c r="TMU52" s="85"/>
      <c r="TMV52" s="85"/>
      <c r="TMW52" s="85"/>
      <c r="TMX52" s="85"/>
      <c r="TMY52" s="85"/>
      <c r="TMZ52" s="85"/>
      <c r="TNA52" s="85"/>
      <c r="TNB52" s="85"/>
      <c r="TNC52" s="85"/>
      <c r="TND52" s="85"/>
      <c r="TNE52" s="85"/>
      <c r="TNF52" s="85"/>
      <c r="TNG52" s="85"/>
      <c r="TNH52" s="85"/>
      <c r="TNI52" s="85"/>
      <c r="TNJ52" s="85"/>
      <c r="TNK52" s="85"/>
      <c r="TNL52" s="85"/>
      <c r="TNM52" s="85"/>
      <c r="TNN52" s="85"/>
      <c r="TNO52" s="85"/>
      <c r="TNP52" s="85"/>
      <c r="TNQ52" s="85"/>
      <c r="TNR52" s="85"/>
      <c r="TNS52" s="85"/>
      <c r="TNT52" s="85"/>
      <c r="TNU52" s="85"/>
      <c r="TNV52" s="85"/>
      <c r="TNW52" s="85"/>
      <c r="TNX52" s="85"/>
      <c r="TNY52" s="85"/>
      <c r="TNZ52" s="85"/>
      <c r="TOA52" s="85"/>
      <c r="TOB52" s="85"/>
      <c r="TOC52" s="85"/>
      <c r="TOD52" s="85"/>
      <c r="TOE52" s="85"/>
      <c r="TOF52" s="85"/>
      <c r="TOG52" s="85"/>
      <c r="TOH52" s="85"/>
      <c r="TOI52" s="85"/>
      <c r="TOJ52" s="85"/>
      <c r="TOK52" s="85"/>
      <c r="TOL52" s="85"/>
      <c r="TOM52" s="85"/>
      <c r="TON52" s="85"/>
      <c r="TOO52" s="85"/>
      <c r="TOP52" s="85"/>
      <c r="TOQ52" s="85"/>
      <c r="TOR52" s="85"/>
      <c r="TOS52" s="85"/>
      <c r="TOT52" s="85"/>
      <c r="TOU52" s="85"/>
      <c r="TOV52" s="85"/>
      <c r="TOW52" s="85"/>
      <c r="TOX52" s="85"/>
      <c r="TOY52" s="85"/>
      <c r="TOZ52" s="85"/>
      <c r="TPA52" s="85"/>
      <c r="TPB52" s="85"/>
      <c r="TPC52" s="85"/>
      <c r="TPD52" s="85"/>
      <c r="TPE52" s="85"/>
      <c r="TPF52" s="85"/>
      <c r="TPG52" s="85"/>
      <c r="TPH52" s="85"/>
      <c r="TPI52" s="85"/>
      <c r="TPJ52" s="85"/>
      <c r="TPK52" s="85"/>
      <c r="TPL52" s="85"/>
      <c r="TPM52" s="85"/>
      <c r="TPN52" s="85"/>
      <c r="TPO52" s="85"/>
      <c r="TPP52" s="85"/>
      <c r="TPQ52" s="85"/>
      <c r="TPR52" s="85"/>
      <c r="TPS52" s="85"/>
      <c r="TPT52" s="85"/>
      <c r="TPU52" s="85"/>
      <c r="TPV52" s="85"/>
      <c r="TPW52" s="85"/>
      <c r="TPX52" s="85"/>
      <c r="TPY52" s="85"/>
      <c r="TPZ52" s="85"/>
      <c r="TQA52" s="85"/>
      <c r="TQB52" s="85"/>
      <c r="TQC52" s="85"/>
      <c r="TQD52" s="85"/>
      <c r="TQE52" s="85"/>
      <c r="TQF52" s="85"/>
      <c r="TQG52" s="85"/>
      <c r="TQH52" s="85"/>
      <c r="TQI52" s="85"/>
      <c r="TQJ52" s="85"/>
      <c r="TQK52" s="85"/>
      <c r="TQL52" s="85"/>
      <c r="TQM52" s="85"/>
      <c r="TQN52" s="85"/>
      <c r="TQO52" s="85"/>
      <c r="TQP52" s="85"/>
      <c r="TQQ52" s="85"/>
      <c r="TQR52" s="85"/>
      <c r="TQS52" s="85"/>
      <c r="TQT52" s="85"/>
      <c r="TQU52" s="85"/>
      <c r="TQV52" s="85"/>
      <c r="TQW52" s="85"/>
      <c r="TQX52" s="85"/>
      <c r="TQY52" s="85"/>
      <c r="TQZ52" s="85"/>
      <c r="TRA52" s="85"/>
      <c r="TRB52" s="85"/>
      <c r="TRC52" s="85"/>
      <c r="TRD52" s="85"/>
      <c r="TRE52" s="85"/>
      <c r="TRF52" s="85"/>
      <c r="TRG52" s="85"/>
      <c r="TRH52" s="85"/>
      <c r="TRI52" s="85"/>
      <c r="TRJ52" s="85"/>
      <c r="TRK52" s="85"/>
      <c r="TRL52" s="85"/>
      <c r="TRM52" s="85"/>
      <c r="TRN52" s="85"/>
      <c r="TRO52" s="85"/>
      <c r="TRP52" s="85"/>
      <c r="TRQ52" s="85"/>
      <c r="TRR52" s="85"/>
      <c r="TRS52" s="85"/>
      <c r="TRT52" s="85"/>
      <c r="TRU52" s="85"/>
      <c r="TRV52" s="85"/>
      <c r="TRW52" s="85"/>
      <c r="TRX52" s="85"/>
      <c r="TRY52" s="85"/>
      <c r="TRZ52" s="85"/>
      <c r="TSA52" s="85"/>
      <c r="TSB52" s="85"/>
      <c r="TSC52" s="85"/>
      <c r="TSD52" s="85"/>
      <c r="TSE52" s="85"/>
      <c r="TSF52" s="85"/>
      <c r="TSG52" s="85"/>
      <c r="TSH52" s="85"/>
      <c r="TSI52" s="85"/>
      <c r="TSJ52" s="85"/>
      <c r="TSK52" s="85"/>
      <c r="TSL52" s="85"/>
      <c r="TSM52" s="85"/>
      <c r="TSN52" s="85"/>
      <c r="TSO52" s="85"/>
      <c r="TSP52" s="85"/>
      <c r="TSQ52" s="85"/>
      <c r="TSR52" s="85"/>
      <c r="TSS52" s="85"/>
      <c r="TST52" s="85"/>
      <c r="TSU52" s="85"/>
      <c r="TSV52" s="85"/>
      <c r="TSW52" s="85"/>
      <c r="TSX52" s="85"/>
      <c r="TSY52" s="85"/>
      <c r="TSZ52" s="85"/>
      <c r="TTA52" s="85"/>
      <c r="TTB52" s="85"/>
      <c r="TTC52" s="85"/>
      <c r="TTD52" s="85"/>
      <c r="TTE52" s="85"/>
      <c r="TTF52" s="85"/>
      <c r="TTG52" s="85"/>
      <c r="TTH52" s="85"/>
      <c r="TTI52" s="85"/>
      <c r="TTJ52" s="85"/>
      <c r="TTK52" s="85"/>
      <c r="TTL52" s="85"/>
      <c r="TTM52" s="85"/>
      <c r="TTN52" s="85"/>
      <c r="TTO52" s="85"/>
      <c r="TTP52" s="85"/>
      <c r="TTQ52" s="85"/>
      <c r="TTR52" s="85"/>
      <c r="TTS52" s="85"/>
      <c r="TTT52" s="85"/>
      <c r="TTU52" s="85"/>
      <c r="TTV52" s="85"/>
      <c r="TTW52" s="85"/>
      <c r="TTX52" s="85"/>
      <c r="TTY52" s="85"/>
      <c r="TTZ52" s="85"/>
      <c r="TUA52" s="85"/>
      <c r="TUB52" s="85"/>
      <c r="TUC52" s="85"/>
      <c r="TUD52" s="85"/>
      <c r="TUE52" s="85"/>
      <c r="TUF52" s="85"/>
      <c r="TUG52" s="85"/>
      <c r="TUH52" s="85"/>
      <c r="TUI52" s="85"/>
      <c r="TUJ52" s="85"/>
      <c r="TUK52" s="85"/>
      <c r="TUL52" s="85"/>
      <c r="TUM52" s="85"/>
      <c r="TUN52" s="85"/>
      <c r="TUO52" s="85"/>
      <c r="TUP52" s="85"/>
      <c r="TUQ52" s="85"/>
      <c r="TUR52" s="85"/>
      <c r="TUS52" s="85"/>
      <c r="TUT52" s="85"/>
      <c r="TUU52" s="85"/>
      <c r="TUV52" s="85"/>
      <c r="TUW52" s="85"/>
      <c r="TUX52" s="85"/>
      <c r="TUY52" s="85"/>
      <c r="TUZ52" s="85"/>
      <c r="TVA52" s="85"/>
      <c r="TVB52" s="85"/>
      <c r="TVC52" s="85"/>
      <c r="TVD52" s="85"/>
      <c r="TVE52" s="85"/>
      <c r="TVF52" s="85"/>
      <c r="TVG52" s="85"/>
      <c r="TVH52" s="85"/>
      <c r="TVI52" s="85"/>
      <c r="TVJ52" s="85"/>
      <c r="TVK52" s="85"/>
      <c r="TVL52" s="85"/>
      <c r="TVM52" s="85"/>
      <c r="TVN52" s="85"/>
      <c r="TVO52" s="85"/>
      <c r="TVP52" s="85"/>
      <c r="TVQ52" s="85"/>
      <c r="TVR52" s="85"/>
      <c r="TVS52" s="85"/>
      <c r="TVT52" s="85"/>
      <c r="TVU52" s="85"/>
      <c r="TVV52" s="85"/>
      <c r="TVW52" s="85"/>
      <c r="TVX52" s="85"/>
      <c r="TVY52" s="85"/>
      <c r="TVZ52" s="85"/>
      <c r="TWA52" s="85"/>
      <c r="TWB52" s="85"/>
      <c r="TWC52" s="85"/>
      <c r="TWD52" s="85"/>
      <c r="TWE52" s="85"/>
      <c r="TWF52" s="85"/>
      <c r="TWG52" s="85"/>
      <c r="TWH52" s="85"/>
      <c r="TWI52" s="85"/>
      <c r="TWJ52" s="85"/>
      <c r="TWK52" s="85"/>
      <c r="TWL52" s="85"/>
      <c r="TWM52" s="85"/>
      <c r="TWN52" s="85"/>
      <c r="TWO52" s="85"/>
      <c r="TWP52" s="85"/>
      <c r="TWQ52" s="85"/>
      <c r="TWR52" s="85"/>
      <c r="TWS52" s="85"/>
      <c r="TWT52" s="85"/>
      <c r="TWU52" s="85"/>
      <c r="TWV52" s="85"/>
      <c r="TWW52" s="85"/>
      <c r="TWX52" s="85"/>
      <c r="TWY52" s="85"/>
      <c r="TWZ52" s="85"/>
      <c r="TXA52" s="85"/>
      <c r="TXB52" s="85"/>
      <c r="TXC52" s="85"/>
      <c r="TXD52" s="85"/>
      <c r="TXE52" s="85"/>
      <c r="TXF52" s="85"/>
      <c r="TXG52" s="85"/>
      <c r="TXH52" s="85"/>
      <c r="TXI52" s="85"/>
      <c r="TXJ52" s="85"/>
      <c r="TXK52" s="85"/>
      <c r="TXL52" s="85"/>
      <c r="TXM52" s="85"/>
      <c r="TXN52" s="85"/>
      <c r="TXO52" s="85"/>
      <c r="TXP52" s="85"/>
      <c r="TXQ52" s="85"/>
      <c r="TXR52" s="85"/>
      <c r="TXS52" s="85"/>
      <c r="TXT52" s="85"/>
      <c r="TXU52" s="85"/>
      <c r="TXV52" s="85"/>
      <c r="TXW52" s="85"/>
      <c r="TXX52" s="85"/>
      <c r="TXY52" s="85"/>
      <c r="TXZ52" s="85"/>
      <c r="TYA52" s="85"/>
      <c r="TYB52" s="85"/>
      <c r="TYC52" s="85"/>
      <c r="TYD52" s="85"/>
      <c r="TYE52" s="85"/>
      <c r="TYF52" s="85"/>
      <c r="TYG52" s="85"/>
      <c r="TYH52" s="85"/>
      <c r="TYI52" s="85"/>
      <c r="TYJ52" s="85"/>
      <c r="TYK52" s="85"/>
      <c r="TYL52" s="85"/>
      <c r="TYM52" s="85"/>
      <c r="TYN52" s="85"/>
      <c r="TYO52" s="85"/>
      <c r="TYP52" s="85"/>
      <c r="TYQ52" s="85"/>
      <c r="TYR52" s="85"/>
      <c r="TYS52" s="85"/>
      <c r="TYT52" s="85"/>
      <c r="TYU52" s="85"/>
      <c r="TYV52" s="85"/>
      <c r="TYW52" s="85"/>
      <c r="TYX52" s="85"/>
      <c r="TYY52" s="85"/>
      <c r="TYZ52" s="85"/>
      <c r="TZA52" s="85"/>
      <c r="TZB52" s="85"/>
      <c r="TZC52" s="85"/>
      <c r="TZD52" s="85"/>
      <c r="TZE52" s="85"/>
      <c r="TZF52" s="85"/>
      <c r="TZG52" s="85"/>
      <c r="TZH52" s="85"/>
      <c r="TZI52" s="85"/>
      <c r="TZJ52" s="85"/>
      <c r="TZK52" s="85"/>
      <c r="TZL52" s="85"/>
      <c r="TZM52" s="85"/>
      <c r="TZN52" s="85"/>
      <c r="TZO52" s="85"/>
      <c r="TZP52" s="85"/>
      <c r="TZQ52" s="85"/>
      <c r="TZR52" s="85"/>
      <c r="TZS52" s="85"/>
      <c r="TZT52" s="85"/>
      <c r="TZU52" s="85"/>
      <c r="TZV52" s="85"/>
      <c r="TZW52" s="85"/>
      <c r="TZX52" s="85"/>
      <c r="TZY52" s="85"/>
      <c r="TZZ52" s="85"/>
      <c r="UAA52" s="85"/>
      <c r="UAB52" s="85"/>
      <c r="UAC52" s="85"/>
      <c r="UAD52" s="85"/>
      <c r="UAE52" s="85"/>
      <c r="UAF52" s="85"/>
      <c r="UAG52" s="85"/>
      <c r="UAH52" s="85"/>
      <c r="UAI52" s="85"/>
      <c r="UAJ52" s="85"/>
      <c r="UAK52" s="85"/>
      <c r="UAL52" s="85"/>
      <c r="UAM52" s="85"/>
      <c r="UAN52" s="85"/>
      <c r="UAO52" s="85"/>
      <c r="UAP52" s="85"/>
      <c r="UAQ52" s="85"/>
      <c r="UAR52" s="85"/>
      <c r="UAS52" s="85"/>
      <c r="UAT52" s="85"/>
      <c r="UAU52" s="85"/>
      <c r="UAV52" s="85"/>
      <c r="UAW52" s="85"/>
      <c r="UAX52" s="85"/>
      <c r="UAY52" s="85"/>
      <c r="UAZ52" s="85"/>
      <c r="UBA52" s="85"/>
      <c r="UBB52" s="85"/>
      <c r="UBC52" s="85"/>
      <c r="UBD52" s="85"/>
      <c r="UBE52" s="85"/>
      <c r="UBF52" s="85"/>
      <c r="UBG52" s="85"/>
      <c r="UBH52" s="85"/>
      <c r="UBI52" s="85"/>
      <c r="UBJ52" s="85"/>
      <c r="UBK52" s="85"/>
      <c r="UBL52" s="85"/>
      <c r="UBM52" s="85"/>
      <c r="UBN52" s="85"/>
      <c r="UBO52" s="85"/>
      <c r="UBP52" s="85"/>
      <c r="UBQ52" s="85"/>
      <c r="UBR52" s="85"/>
      <c r="UBS52" s="85"/>
      <c r="UBT52" s="85"/>
      <c r="UBU52" s="85"/>
      <c r="UBV52" s="85"/>
      <c r="UBW52" s="85"/>
      <c r="UBX52" s="85"/>
      <c r="UBY52" s="85"/>
      <c r="UBZ52" s="85"/>
      <c r="UCA52" s="85"/>
      <c r="UCB52" s="85"/>
      <c r="UCC52" s="85"/>
      <c r="UCD52" s="85"/>
      <c r="UCE52" s="85"/>
      <c r="UCF52" s="85"/>
      <c r="UCG52" s="85"/>
      <c r="UCH52" s="85"/>
      <c r="UCI52" s="85"/>
      <c r="UCJ52" s="85"/>
      <c r="UCK52" s="85"/>
      <c r="UCL52" s="85"/>
      <c r="UCM52" s="85"/>
      <c r="UCN52" s="85"/>
      <c r="UCO52" s="85"/>
      <c r="UCP52" s="85"/>
      <c r="UCQ52" s="85"/>
      <c r="UCR52" s="85"/>
      <c r="UCS52" s="85"/>
      <c r="UCT52" s="85"/>
      <c r="UCU52" s="85"/>
      <c r="UCV52" s="85"/>
      <c r="UCW52" s="85"/>
      <c r="UCX52" s="85"/>
      <c r="UCY52" s="85"/>
      <c r="UCZ52" s="85"/>
      <c r="UDA52" s="85"/>
      <c r="UDB52" s="85"/>
      <c r="UDC52" s="85"/>
      <c r="UDD52" s="85"/>
      <c r="UDE52" s="85"/>
      <c r="UDF52" s="85"/>
      <c r="UDG52" s="85"/>
      <c r="UDH52" s="85"/>
      <c r="UDI52" s="85"/>
      <c r="UDJ52" s="85"/>
      <c r="UDK52" s="85"/>
      <c r="UDL52" s="85"/>
      <c r="UDM52" s="85"/>
      <c r="UDN52" s="85"/>
      <c r="UDO52" s="85"/>
      <c r="UDP52" s="85"/>
      <c r="UDQ52" s="85"/>
      <c r="UDR52" s="85"/>
      <c r="UDS52" s="85"/>
      <c r="UDT52" s="85"/>
      <c r="UDU52" s="85"/>
      <c r="UDV52" s="85"/>
      <c r="UDW52" s="85"/>
      <c r="UDX52" s="85"/>
      <c r="UDY52" s="85"/>
      <c r="UDZ52" s="85"/>
      <c r="UEA52" s="85"/>
      <c r="UEB52" s="85"/>
      <c r="UEC52" s="85"/>
      <c r="UED52" s="85"/>
      <c r="UEE52" s="85"/>
      <c r="UEF52" s="85"/>
      <c r="UEG52" s="85"/>
      <c r="UEH52" s="85"/>
      <c r="UEI52" s="85"/>
      <c r="UEJ52" s="85"/>
      <c r="UEK52" s="85"/>
      <c r="UEL52" s="85"/>
      <c r="UEM52" s="85"/>
      <c r="UEN52" s="85"/>
      <c r="UEO52" s="85"/>
      <c r="UEP52" s="85"/>
      <c r="UEQ52" s="85"/>
      <c r="UER52" s="85"/>
      <c r="UES52" s="85"/>
      <c r="UET52" s="85"/>
      <c r="UEU52" s="85"/>
      <c r="UEV52" s="85"/>
      <c r="UEW52" s="85"/>
      <c r="UEX52" s="85"/>
      <c r="UEY52" s="85"/>
      <c r="UEZ52" s="85"/>
      <c r="UFA52" s="85"/>
      <c r="UFB52" s="85"/>
      <c r="UFC52" s="85"/>
      <c r="UFD52" s="85"/>
      <c r="UFE52" s="85"/>
      <c r="UFF52" s="85"/>
      <c r="UFG52" s="85"/>
      <c r="UFH52" s="85"/>
      <c r="UFI52" s="85"/>
      <c r="UFJ52" s="85"/>
      <c r="UFK52" s="85"/>
      <c r="UFL52" s="85"/>
      <c r="UFM52" s="85"/>
      <c r="UFN52" s="85"/>
      <c r="UFO52" s="85"/>
      <c r="UFP52" s="85"/>
      <c r="UFQ52" s="85"/>
      <c r="UFR52" s="85"/>
      <c r="UFS52" s="85"/>
      <c r="UFT52" s="85"/>
      <c r="UFU52" s="85"/>
      <c r="UFV52" s="85"/>
      <c r="UFW52" s="85"/>
      <c r="UFX52" s="85"/>
      <c r="UFY52" s="85"/>
      <c r="UFZ52" s="85"/>
      <c r="UGA52" s="85"/>
      <c r="UGB52" s="85"/>
      <c r="UGC52" s="85"/>
      <c r="UGD52" s="85"/>
      <c r="UGE52" s="85"/>
      <c r="UGF52" s="85"/>
      <c r="UGG52" s="85"/>
      <c r="UGH52" s="85"/>
      <c r="UGI52" s="85"/>
      <c r="UGJ52" s="85"/>
      <c r="UGK52" s="85"/>
      <c r="UGL52" s="85"/>
      <c r="UGM52" s="85"/>
      <c r="UGN52" s="85"/>
      <c r="UGO52" s="85"/>
      <c r="UGP52" s="85"/>
      <c r="UGQ52" s="85"/>
      <c r="UGR52" s="85"/>
      <c r="UGS52" s="85"/>
      <c r="UGT52" s="85"/>
      <c r="UGU52" s="85"/>
      <c r="UGV52" s="85"/>
      <c r="UGW52" s="85"/>
      <c r="UGX52" s="85"/>
      <c r="UGY52" s="85"/>
      <c r="UGZ52" s="85"/>
      <c r="UHA52" s="85"/>
      <c r="UHB52" s="85"/>
      <c r="UHC52" s="85"/>
      <c r="UHD52" s="85"/>
      <c r="UHE52" s="85"/>
      <c r="UHF52" s="85"/>
      <c r="UHG52" s="85"/>
      <c r="UHH52" s="85"/>
      <c r="UHI52" s="85"/>
      <c r="UHJ52" s="85"/>
      <c r="UHK52" s="85"/>
      <c r="UHL52" s="85"/>
      <c r="UHM52" s="85"/>
      <c r="UHN52" s="85"/>
      <c r="UHO52" s="85"/>
      <c r="UHP52" s="85"/>
      <c r="UHQ52" s="85"/>
      <c r="UHR52" s="85"/>
      <c r="UHS52" s="85"/>
      <c r="UHT52" s="85"/>
      <c r="UHU52" s="85"/>
      <c r="UHV52" s="85"/>
      <c r="UHW52" s="85"/>
      <c r="UHX52" s="85"/>
      <c r="UHY52" s="85"/>
      <c r="UHZ52" s="85"/>
      <c r="UIA52" s="85"/>
      <c r="UIB52" s="85"/>
      <c r="UIC52" s="85"/>
      <c r="UID52" s="85"/>
      <c r="UIE52" s="85"/>
      <c r="UIF52" s="85"/>
      <c r="UIG52" s="85"/>
      <c r="UIH52" s="85"/>
      <c r="UII52" s="85"/>
      <c r="UIJ52" s="85"/>
      <c r="UIK52" s="85"/>
      <c r="UIL52" s="85"/>
      <c r="UIM52" s="85"/>
      <c r="UIN52" s="85"/>
      <c r="UIO52" s="85"/>
      <c r="UIP52" s="85"/>
      <c r="UIQ52" s="85"/>
      <c r="UIR52" s="85"/>
      <c r="UIS52" s="85"/>
      <c r="UIT52" s="85"/>
      <c r="UIU52" s="85"/>
      <c r="UIV52" s="85"/>
      <c r="UIW52" s="85"/>
      <c r="UIX52" s="85"/>
      <c r="UIY52" s="85"/>
      <c r="UIZ52" s="85"/>
      <c r="UJA52" s="85"/>
      <c r="UJB52" s="85"/>
      <c r="UJC52" s="85"/>
      <c r="UJD52" s="85"/>
      <c r="UJE52" s="85"/>
      <c r="UJF52" s="85"/>
      <c r="UJG52" s="85"/>
      <c r="UJH52" s="85"/>
      <c r="UJI52" s="85"/>
      <c r="UJJ52" s="85"/>
      <c r="UJK52" s="85"/>
      <c r="UJL52" s="85"/>
      <c r="UJM52" s="85"/>
      <c r="UJN52" s="85"/>
      <c r="UJO52" s="85"/>
      <c r="UJP52" s="85"/>
      <c r="UJQ52" s="85"/>
      <c r="UJR52" s="85"/>
      <c r="UJS52" s="85"/>
      <c r="UJT52" s="85"/>
      <c r="UJU52" s="85"/>
      <c r="UJV52" s="85"/>
      <c r="UJW52" s="85"/>
      <c r="UJX52" s="85"/>
      <c r="UJY52" s="85"/>
      <c r="UJZ52" s="85"/>
      <c r="UKA52" s="85"/>
      <c r="UKB52" s="85"/>
      <c r="UKC52" s="85"/>
      <c r="UKD52" s="85"/>
      <c r="UKE52" s="85"/>
      <c r="UKF52" s="85"/>
      <c r="UKG52" s="85"/>
      <c r="UKH52" s="85"/>
      <c r="UKI52" s="85"/>
      <c r="UKJ52" s="85"/>
      <c r="UKK52" s="85"/>
      <c r="UKL52" s="85"/>
      <c r="UKM52" s="85"/>
      <c r="UKN52" s="85"/>
      <c r="UKO52" s="85"/>
      <c r="UKP52" s="85"/>
      <c r="UKQ52" s="85"/>
      <c r="UKR52" s="85"/>
      <c r="UKS52" s="85"/>
      <c r="UKT52" s="85"/>
      <c r="UKU52" s="85"/>
      <c r="UKV52" s="85"/>
      <c r="UKW52" s="85"/>
      <c r="UKX52" s="85"/>
      <c r="UKY52" s="85"/>
      <c r="UKZ52" s="85"/>
      <c r="ULA52" s="85"/>
      <c r="ULB52" s="85"/>
      <c r="ULC52" s="85"/>
      <c r="ULD52" s="85"/>
      <c r="ULE52" s="85"/>
      <c r="ULF52" s="85"/>
      <c r="ULG52" s="85"/>
      <c r="ULH52" s="85"/>
      <c r="ULI52" s="85"/>
      <c r="ULJ52" s="85"/>
      <c r="ULK52" s="85"/>
      <c r="ULL52" s="85"/>
      <c r="ULM52" s="85"/>
      <c r="ULN52" s="85"/>
      <c r="ULO52" s="85"/>
      <c r="ULP52" s="85"/>
      <c r="ULQ52" s="85"/>
      <c r="ULR52" s="85"/>
      <c r="ULS52" s="85"/>
      <c r="ULT52" s="85"/>
      <c r="ULU52" s="85"/>
      <c r="ULV52" s="85"/>
      <c r="ULW52" s="85"/>
      <c r="ULX52" s="85"/>
      <c r="ULY52" s="85"/>
      <c r="ULZ52" s="85"/>
      <c r="UMA52" s="85"/>
      <c r="UMB52" s="85"/>
      <c r="UMC52" s="85"/>
      <c r="UMD52" s="85"/>
      <c r="UME52" s="85"/>
      <c r="UMF52" s="85"/>
      <c r="UMG52" s="85"/>
      <c r="UMH52" s="85"/>
      <c r="UMI52" s="85"/>
      <c r="UMJ52" s="85"/>
      <c r="UMK52" s="85"/>
      <c r="UML52" s="85"/>
      <c r="UMM52" s="85"/>
      <c r="UMN52" s="85"/>
      <c r="UMO52" s="85"/>
      <c r="UMP52" s="85"/>
      <c r="UMQ52" s="85"/>
      <c r="UMR52" s="85"/>
      <c r="UMS52" s="85"/>
      <c r="UMT52" s="85"/>
      <c r="UMU52" s="85"/>
      <c r="UMV52" s="85"/>
      <c r="UMW52" s="85"/>
      <c r="UMX52" s="85"/>
      <c r="UMY52" s="85"/>
      <c r="UMZ52" s="85"/>
      <c r="UNA52" s="85"/>
      <c r="UNB52" s="85"/>
      <c r="UNC52" s="85"/>
      <c r="UND52" s="85"/>
      <c r="UNE52" s="85"/>
      <c r="UNF52" s="85"/>
      <c r="UNG52" s="85"/>
      <c r="UNH52" s="85"/>
      <c r="UNI52" s="85"/>
      <c r="UNJ52" s="85"/>
      <c r="UNK52" s="85"/>
      <c r="UNL52" s="85"/>
      <c r="UNM52" s="85"/>
      <c r="UNN52" s="85"/>
      <c r="UNO52" s="85"/>
      <c r="UNP52" s="85"/>
      <c r="UNQ52" s="85"/>
      <c r="UNR52" s="85"/>
      <c r="UNS52" s="85"/>
      <c r="UNT52" s="85"/>
      <c r="UNU52" s="85"/>
      <c r="UNV52" s="85"/>
      <c r="UNW52" s="85"/>
      <c r="UNX52" s="85"/>
      <c r="UNY52" s="85"/>
      <c r="UNZ52" s="85"/>
      <c r="UOA52" s="85"/>
      <c r="UOB52" s="85"/>
      <c r="UOC52" s="85"/>
      <c r="UOD52" s="85"/>
      <c r="UOE52" s="85"/>
      <c r="UOF52" s="85"/>
      <c r="UOG52" s="85"/>
      <c r="UOH52" s="85"/>
      <c r="UOI52" s="85"/>
      <c r="UOJ52" s="85"/>
      <c r="UOK52" s="85"/>
      <c r="UOL52" s="85"/>
      <c r="UOM52" s="85"/>
      <c r="UON52" s="85"/>
      <c r="UOO52" s="85"/>
      <c r="UOP52" s="85"/>
      <c r="UOQ52" s="85"/>
      <c r="UOR52" s="85"/>
      <c r="UOS52" s="85"/>
      <c r="UOT52" s="85"/>
      <c r="UOU52" s="85"/>
      <c r="UOV52" s="85"/>
      <c r="UOW52" s="85"/>
      <c r="UOX52" s="85"/>
      <c r="UOY52" s="85"/>
      <c r="UOZ52" s="85"/>
      <c r="UPA52" s="85"/>
      <c r="UPB52" s="85"/>
      <c r="UPC52" s="85"/>
      <c r="UPD52" s="85"/>
      <c r="UPE52" s="85"/>
      <c r="UPF52" s="85"/>
      <c r="UPG52" s="85"/>
      <c r="UPH52" s="85"/>
      <c r="UPI52" s="85"/>
      <c r="UPJ52" s="85"/>
      <c r="UPK52" s="85"/>
      <c r="UPL52" s="85"/>
      <c r="UPM52" s="85"/>
      <c r="UPN52" s="85"/>
      <c r="UPO52" s="85"/>
      <c r="UPP52" s="85"/>
      <c r="UPQ52" s="85"/>
      <c r="UPR52" s="85"/>
      <c r="UPS52" s="85"/>
      <c r="UPT52" s="85"/>
      <c r="UPU52" s="85"/>
      <c r="UPV52" s="85"/>
      <c r="UPW52" s="85"/>
      <c r="UPX52" s="85"/>
      <c r="UPY52" s="85"/>
      <c r="UPZ52" s="85"/>
      <c r="UQA52" s="85"/>
      <c r="UQB52" s="85"/>
      <c r="UQC52" s="85"/>
      <c r="UQD52" s="85"/>
      <c r="UQE52" s="85"/>
      <c r="UQF52" s="85"/>
      <c r="UQG52" s="85"/>
      <c r="UQH52" s="85"/>
      <c r="UQI52" s="85"/>
      <c r="UQJ52" s="85"/>
      <c r="UQK52" s="85"/>
      <c r="UQL52" s="85"/>
      <c r="UQM52" s="85"/>
      <c r="UQN52" s="85"/>
      <c r="UQO52" s="85"/>
      <c r="UQP52" s="85"/>
      <c r="UQQ52" s="85"/>
      <c r="UQR52" s="85"/>
      <c r="UQS52" s="85"/>
      <c r="UQT52" s="85"/>
      <c r="UQU52" s="85"/>
      <c r="UQV52" s="85"/>
      <c r="UQW52" s="85"/>
      <c r="UQX52" s="85"/>
      <c r="UQY52" s="85"/>
      <c r="UQZ52" s="85"/>
      <c r="URA52" s="85"/>
      <c r="URB52" s="85"/>
      <c r="URC52" s="85"/>
      <c r="URD52" s="85"/>
      <c r="URE52" s="85"/>
      <c r="URF52" s="85"/>
      <c r="URG52" s="85"/>
      <c r="URH52" s="85"/>
      <c r="URI52" s="85"/>
      <c r="URJ52" s="85"/>
      <c r="URK52" s="85"/>
      <c r="URL52" s="85"/>
      <c r="URM52" s="85"/>
      <c r="URN52" s="85"/>
      <c r="URO52" s="85"/>
      <c r="URP52" s="85"/>
      <c r="URQ52" s="85"/>
      <c r="URR52" s="85"/>
      <c r="URS52" s="85"/>
      <c r="URT52" s="85"/>
      <c r="URU52" s="85"/>
      <c r="URV52" s="85"/>
      <c r="URW52" s="85"/>
      <c r="URX52" s="85"/>
      <c r="URY52" s="85"/>
      <c r="URZ52" s="85"/>
      <c r="USA52" s="85"/>
      <c r="USB52" s="85"/>
      <c r="USC52" s="85"/>
      <c r="USD52" s="85"/>
      <c r="USE52" s="85"/>
      <c r="USF52" s="85"/>
      <c r="USG52" s="85"/>
      <c r="USH52" s="85"/>
      <c r="USI52" s="85"/>
      <c r="USJ52" s="85"/>
      <c r="USK52" s="85"/>
      <c r="USL52" s="85"/>
      <c r="USM52" s="85"/>
      <c r="USN52" s="85"/>
      <c r="USO52" s="85"/>
      <c r="USP52" s="85"/>
      <c r="USQ52" s="85"/>
      <c r="USR52" s="85"/>
      <c r="USS52" s="85"/>
      <c r="UST52" s="85"/>
      <c r="USU52" s="85"/>
      <c r="USV52" s="85"/>
      <c r="USW52" s="85"/>
      <c r="USX52" s="85"/>
      <c r="USY52" s="85"/>
      <c r="USZ52" s="85"/>
      <c r="UTA52" s="85"/>
      <c r="UTB52" s="85"/>
      <c r="UTC52" s="85"/>
      <c r="UTD52" s="85"/>
      <c r="UTE52" s="85"/>
      <c r="UTF52" s="85"/>
      <c r="UTG52" s="85"/>
      <c r="UTH52" s="85"/>
      <c r="UTI52" s="85"/>
      <c r="UTJ52" s="85"/>
      <c r="UTK52" s="85"/>
      <c r="UTL52" s="85"/>
      <c r="UTM52" s="85"/>
      <c r="UTN52" s="85"/>
      <c r="UTO52" s="85"/>
      <c r="UTP52" s="85"/>
      <c r="UTQ52" s="85"/>
      <c r="UTR52" s="85"/>
      <c r="UTS52" s="85"/>
      <c r="UTT52" s="85"/>
      <c r="UTU52" s="85"/>
      <c r="UTV52" s="85"/>
      <c r="UTW52" s="85"/>
      <c r="UTX52" s="85"/>
      <c r="UTY52" s="85"/>
      <c r="UTZ52" s="85"/>
      <c r="UUA52" s="85"/>
      <c r="UUB52" s="85"/>
      <c r="UUC52" s="85"/>
      <c r="UUD52" s="85"/>
      <c r="UUE52" s="85"/>
      <c r="UUF52" s="85"/>
      <c r="UUG52" s="85"/>
      <c r="UUH52" s="85"/>
      <c r="UUI52" s="85"/>
      <c r="UUJ52" s="85"/>
      <c r="UUK52" s="85"/>
      <c r="UUL52" s="85"/>
      <c r="UUM52" s="85"/>
      <c r="UUN52" s="85"/>
      <c r="UUO52" s="85"/>
      <c r="UUP52" s="85"/>
      <c r="UUQ52" s="85"/>
      <c r="UUR52" s="85"/>
      <c r="UUS52" s="85"/>
      <c r="UUT52" s="85"/>
      <c r="UUU52" s="85"/>
      <c r="UUV52" s="85"/>
      <c r="UUW52" s="85"/>
      <c r="UUX52" s="85"/>
      <c r="UUY52" s="85"/>
      <c r="UUZ52" s="85"/>
      <c r="UVA52" s="85"/>
      <c r="UVB52" s="85"/>
      <c r="UVC52" s="85"/>
      <c r="UVD52" s="85"/>
      <c r="UVE52" s="85"/>
      <c r="UVF52" s="85"/>
      <c r="UVG52" s="85"/>
      <c r="UVH52" s="85"/>
      <c r="UVI52" s="85"/>
      <c r="UVJ52" s="85"/>
      <c r="UVK52" s="85"/>
      <c r="UVL52" s="85"/>
      <c r="UVM52" s="85"/>
      <c r="UVN52" s="85"/>
      <c r="UVO52" s="85"/>
      <c r="UVP52" s="85"/>
      <c r="UVQ52" s="85"/>
      <c r="UVR52" s="85"/>
      <c r="UVS52" s="85"/>
      <c r="UVT52" s="85"/>
      <c r="UVU52" s="85"/>
      <c r="UVV52" s="85"/>
      <c r="UVW52" s="85"/>
      <c r="UVX52" s="85"/>
      <c r="UVY52" s="85"/>
      <c r="UVZ52" s="85"/>
      <c r="UWA52" s="85"/>
      <c r="UWB52" s="85"/>
      <c r="UWC52" s="85"/>
      <c r="UWD52" s="85"/>
      <c r="UWE52" s="85"/>
      <c r="UWF52" s="85"/>
      <c r="UWG52" s="85"/>
      <c r="UWH52" s="85"/>
      <c r="UWI52" s="85"/>
      <c r="UWJ52" s="85"/>
      <c r="UWK52" s="85"/>
      <c r="UWL52" s="85"/>
      <c r="UWM52" s="85"/>
      <c r="UWN52" s="85"/>
      <c r="UWO52" s="85"/>
      <c r="UWP52" s="85"/>
      <c r="UWQ52" s="85"/>
      <c r="UWR52" s="85"/>
      <c r="UWS52" s="85"/>
      <c r="UWT52" s="85"/>
      <c r="UWU52" s="85"/>
      <c r="UWV52" s="85"/>
      <c r="UWW52" s="85"/>
      <c r="UWX52" s="85"/>
      <c r="UWY52" s="85"/>
      <c r="UWZ52" s="85"/>
      <c r="UXA52" s="85"/>
      <c r="UXB52" s="85"/>
      <c r="UXC52" s="85"/>
      <c r="UXD52" s="85"/>
      <c r="UXE52" s="85"/>
      <c r="UXF52" s="85"/>
      <c r="UXG52" s="85"/>
      <c r="UXH52" s="85"/>
      <c r="UXI52" s="85"/>
      <c r="UXJ52" s="85"/>
      <c r="UXK52" s="85"/>
      <c r="UXL52" s="85"/>
      <c r="UXM52" s="85"/>
      <c r="UXN52" s="85"/>
      <c r="UXO52" s="85"/>
      <c r="UXP52" s="85"/>
      <c r="UXQ52" s="85"/>
      <c r="UXR52" s="85"/>
      <c r="UXS52" s="85"/>
      <c r="UXT52" s="85"/>
      <c r="UXU52" s="85"/>
      <c r="UXV52" s="85"/>
      <c r="UXW52" s="85"/>
      <c r="UXX52" s="85"/>
      <c r="UXY52" s="85"/>
      <c r="UXZ52" s="85"/>
      <c r="UYA52" s="85"/>
      <c r="UYB52" s="85"/>
      <c r="UYC52" s="85"/>
      <c r="UYD52" s="85"/>
      <c r="UYE52" s="85"/>
      <c r="UYF52" s="85"/>
      <c r="UYG52" s="85"/>
      <c r="UYH52" s="85"/>
      <c r="UYI52" s="85"/>
      <c r="UYJ52" s="85"/>
      <c r="UYK52" s="85"/>
      <c r="UYL52" s="85"/>
      <c r="UYM52" s="85"/>
      <c r="UYN52" s="85"/>
      <c r="UYO52" s="85"/>
      <c r="UYP52" s="85"/>
      <c r="UYQ52" s="85"/>
      <c r="UYR52" s="85"/>
      <c r="UYS52" s="85"/>
      <c r="UYT52" s="85"/>
      <c r="UYU52" s="85"/>
      <c r="UYV52" s="85"/>
      <c r="UYW52" s="85"/>
      <c r="UYX52" s="85"/>
      <c r="UYY52" s="85"/>
      <c r="UYZ52" s="85"/>
      <c r="UZA52" s="85"/>
      <c r="UZB52" s="85"/>
      <c r="UZC52" s="85"/>
      <c r="UZD52" s="85"/>
      <c r="UZE52" s="85"/>
      <c r="UZF52" s="85"/>
      <c r="UZG52" s="85"/>
      <c r="UZH52" s="85"/>
      <c r="UZI52" s="85"/>
      <c r="UZJ52" s="85"/>
      <c r="UZK52" s="85"/>
      <c r="UZL52" s="85"/>
      <c r="UZM52" s="85"/>
      <c r="UZN52" s="85"/>
      <c r="UZO52" s="85"/>
      <c r="UZP52" s="85"/>
      <c r="UZQ52" s="85"/>
      <c r="UZR52" s="85"/>
      <c r="UZS52" s="85"/>
      <c r="UZT52" s="85"/>
      <c r="UZU52" s="85"/>
      <c r="UZV52" s="85"/>
      <c r="UZW52" s="85"/>
      <c r="UZX52" s="85"/>
      <c r="UZY52" s="85"/>
      <c r="UZZ52" s="85"/>
      <c r="VAA52" s="85"/>
      <c r="VAB52" s="85"/>
      <c r="VAC52" s="85"/>
      <c r="VAD52" s="85"/>
      <c r="VAE52" s="85"/>
      <c r="VAF52" s="85"/>
      <c r="VAG52" s="85"/>
      <c r="VAH52" s="85"/>
      <c r="VAI52" s="85"/>
      <c r="VAJ52" s="85"/>
      <c r="VAK52" s="85"/>
      <c r="VAL52" s="85"/>
      <c r="VAM52" s="85"/>
      <c r="VAN52" s="85"/>
      <c r="VAO52" s="85"/>
      <c r="VAP52" s="85"/>
      <c r="VAQ52" s="85"/>
      <c r="VAR52" s="85"/>
      <c r="VAS52" s="85"/>
      <c r="VAT52" s="85"/>
      <c r="VAU52" s="85"/>
      <c r="VAV52" s="85"/>
      <c r="VAW52" s="85"/>
      <c r="VAX52" s="85"/>
      <c r="VAY52" s="85"/>
      <c r="VAZ52" s="85"/>
      <c r="VBA52" s="85"/>
      <c r="VBB52" s="85"/>
      <c r="VBC52" s="85"/>
      <c r="VBD52" s="85"/>
      <c r="VBE52" s="85"/>
      <c r="VBF52" s="85"/>
      <c r="VBG52" s="85"/>
      <c r="VBH52" s="85"/>
      <c r="VBI52" s="85"/>
      <c r="VBJ52" s="85"/>
      <c r="VBK52" s="85"/>
      <c r="VBL52" s="85"/>
      <c r="VBM52" s="85"/>
      <c r="VBN52" s="85"/>
      <c r="VBO52" s="85"/>
      <c r="VBP52" s="85"/>
      <c r="VBQ52" s="85"/>
      <c r="VBR52" s="85"/>
      <c r="VBS52" s="85"/>
      <c r="VBT52" s="85"/>
      <c r="VBU52" s="85"/>
      <c r="VBV52" s="85"/>
      <c r="VBW52" s="85"/>
      <c r="VBX52" s="85"/>
      <c r="VBY52" s="85"/>
      <c r="VBZ52" s="85"/>
      <c r="VCA52" s="85"/>
      <c r="VCB52" s="85"/>
      <c r="VCC52" s="85"/>
      <c r="VCD52" s="85"/>
      <c r="VCE52" s="85"/>
      <c r="VCF52" s="85"/>
      <c r="VCG52" s="85"/>
      <c r="VCH52" s="85"/>
      <c r="VCI52" s="85"/>
      <c r="VCJ52" s="85"/>
      <c r="VCK52" s="85"/>
      <c r="VCL52" s="85"/>
      <c r="VCM52" s="85"/>
      <c r="VCN52" s="85"/>
      <c r="VCO52" s="85"/>
      <c r="VCP52" s="85"/>
      <c r="VCQ52" s="85"/>
      <c r="VCR52" s="85"/>
      <c r="VCS52" s="85"/>
      <c r="VCT52" s="85"/>
      <c r="VCU52" s="85"/>
      <c r="VCV52" s="85"/>
      <c r="VCW52" s="85"/>
      <c r="VCX52" s="85"/>
      <c r="VCY52" s="85"/>
      <c r="VCZ52" s="85"/>
      <c r="VDA52" s="85"/>
      <c r="VDB52" s="85"/>
      <c r="VDC52" s="85"/>
      <c r="VDD52" s="85"/>
      <c r="VDE52" s="85"/>
      <c r="VDF52" s="85"/>
      <c r="VDG52" s="85"/>
      <c r="VDH52" s="85"/>
      <c r="VDI52" s="85"/>
      <c r="VDJ52" s="85"/>
      <c r="VDK52" s="85"/>
      <c r="VDL52" s="85"/>
      <c r="VDM52" s="85"/>
      <c r="VDN52" s="85"/>
      <c r="VDO52" s="85"/>
      <c r="VDP52" s="85"/>
      <c r="VDQ52" s="85"/>
      <c r="VDR52" s="85"/>
      <c r="VDS52" s="85"/>
      <c r="VDT52" s="85"/>
      <c r="VDU52" s="85"/>
      <c r="VDV52" s="85"/>
      <c r="VDW52" s="85"/>
      <c r="VDX52" s="85"/>
      <c r="VDY52" s="85"/>
      <c r="VDZ52" s="85"/>
      <c r="VEA52" s="85"/>
      <c r="VEB52" s="85"/>
      <c r="VEC52" s="85"/>
      <c r="VED52" s="85"/>
      <c r="VEE52" s="85"/>
      <c r="VEF52" s="85"/>
      <c r="VEG52" s="85"/>
      <c r="VEH52" s="85"/>
      <c r="VEI52" s="85"/>
      <c r="VEJ52" s="85"/>
      <c r="VEK52" s="85"/>
      <c r="VEL52" s="85"/>
      <c r="VEM52" s="85"/>
      <c r="VEN52" s="85"/>
      <c r="VEO52" s="85"/>
      <c r="VEP52" s="85"/>
      <c r="VEQ52" s="85"/>
      <c r="VER52" s="85"/>
      <c r="VES52" s="85"/>
      <c r="VET52" s="85"/>
      <c r="VEU52" s="85"/>
      <c r="VEV52" s="85"/>
      <c r="VEW52" s="85"/>
      <c r="VEX52" s="85"/>
      <c r="VEY52" s="85"/>
      <c r="VEZ52" s="85"/>
      <c r="VFA52" s="85"/>
      <c r="VFB52" s="85"/>
      <c r="VFC52" s="85"/>
      <c r="VFD52" s="85"/>
      <c r="VFE52" s="85"/>
      <c r="VFF52" s="85"/>
      <c r="VFG52" s="85"/>
      <c r="VFH52" s="85"/>
      <c r="VFI52" s="85"/>
      <c r="VFJ52" s="85"/>
      <c r="VFK52" s="85"/>
      <c r="VFL52" s="85"/>
      <c r="VFM52" s="85"/>
      <c r="VFN52" s="85"/>
      <c r="VFO52" s="85"/>
      <c r="VFP52" s="85"/>
      <c r="VFQ52" s="85"/>
      <c r="VFR52" s="85"/>
      <c r="VFS52" s="85"/>
      <c r="VFT52" s="85"/>
      <c r="VFU52" s="85"/>
      <c r="VFV52" s="85"/>
      <c r="VFW52" s="85"/>
      <c r="VFX52" s="85"/>
      <c r="VFY52" s="85"/>
      <c r="VFZ52" s="85"/>
      <c r="VGA52" s="85"/>
      <c r="VGB52" s="85"/>
      <c r="VGC52" s="85"/>
      <c r="VGD52" s="85"/>
      <c r="VGE52" s="85"/>
      <c r="VGF52" s="85"/>
      <c r="VGG52" s="85"/>
      <c r="VGH52" s="85"/>
      <c r="VGI52" s="85"/>
      <c r="VGJ52" s="85"/>
      <c r="VGK52" s="85"/>
      <c r="VGL52" s="85"/>
      <c r="VGM52" s="85"/>
      <c r="VGN52" s="85"/>
      <c r="VGO52" s="85"/>
      <c r="VGP52" s="85"/>
      <c r="VGQ52" s="85"/>
      <c r="VGR52" s="85"/>
      <c r="VGS52" s="85"/>
      <c r="VGT52" s="85"/>
      <c r="VGU52" s="85"/>
      <c r="VGV52" s="85"/>
      <c r="VGW52" s="85"/>
      <c r="VGX52" s="85"/>
      <c r="VGY52" s="85"/>
      <c r="VGZ52" s="85"/>
      <c r="VHA52" s="85"/>
      <c r="VHB52" s="85"/>
      <c r="VHC52" s="85"/>
      <c r="VHD52" s="85"/>
      <c r="VHE52" s="85"/>
      <c r="VHF52" s="85"/>
      <c r="VHG52" s="85"/>
      <c r="VHH52" s="85"/>
      <c r="VHI52" s="85"/>
      <c r="VHJ52" s="85"/>
      <c r="VHK52" s="85"/>
      <c r="VHL52" s="85"/>
      <c r="VHM52" s="85"/>
      <c r="VHN52" s="85"/>
      <c r="VHO52" s="85"/>
      <c r="VHP52" s="85"/>
      <c r="VHQ52" s="85"/>
      <c r="VHR52" s="85"/>
      <c r="VHS52" s="85"/>
      <c r="VHT52" s="85"/>
      <c r="VHU52" s="85"/>
      <c r="VHV52" s="85"/>
      <c r="VHW52" s="85"/>
      <c r="VHX52" s="85"/>
      <c r="VHY52" s="85"/>
      <c r="VHZ52" s="85"/>
      <c r="VIA52" s="85"/>
      <c r="VIB52" s="85"/>
      <c r="VIC52" s="85"/>
      <c r="VID52" s="85"/>
      <c r="VIE52" s="85"/>
      <c r="VIF52" s="85"/>
      <c r="VIG52" s="85"/>
      <c r="VIH52" s="85"/>
      <c r="VII52" s="85"/>
      <c r="VIJ52" s="85"/>
      <c r="VIK52" s="85"/>
      <c r="VIL52" s="85"/>
      <c r="VIM52" s="85"/>
      <c r="VIN52" s="85"/>
      <c r="VIO52" s="85"/>
      <c r="VIP52" s="85"/>
      <c r="VIQ52" s="85"/>
      <c r="VIR52" s="85"/>
      <c r="VIS52" s="85"/>
      <c r="VIT52" s="85"/>
      <c r="VIU52" s="85"/>
      <c r="VIV52" s="85"/>
      <c r="VIW52" s="85"/>
      <c r="VIX52" s="85"/>
      <c r="VIY52" s="85"/>
      <c r="VIZ52" s="85"/>
      <c r="VJA52" s="85"/>
      <c r="VJB52" s="85"/>
      <c r="VJC52" s="85"/>
      <c r="VJD52" s="85"/>
      <c r="VJE52" s="85"/>
      <c r="VJF52" s="85"/>
      <c r="VJG52" s="85"/>
      <c r="VJH52" s="85"/>
      <c r="VJI52" s="85"/>
      <c r="VJJ52" s="85"/>
      <c r="VJK52" s="85"/>
      <c r="VJL52" s="85"/>
      <c r="VJM52" s="85"/>
      <c r="VJN52" s="85"/>
      <c r="VJO52" s="85"/>
      <c r="VJP52" s="85"/>
      <c r="VJQ52" s="85"/>
      <c r="VJR52" s="85"/>
      <c r="VJS52" s="85"/>
      <c r="VJT52" s="85"/>
      <c r="VJU52" s="85"/>
      <c r="VJV52" s="85"/>
      <c r="VJW52" s="85"/>
      <c r="VJX52" s="85"/>
      <c r="VJY52" s="85"/>
      <c r="VJZ52" s="85"/>
      <c r="VKA52" s="85"/>
      <c r="VKB52" s="85"/>
      <c r="VKC52" s="85"/>
      <c r="VKD52" s="85"/>
      <c r="VKE52" s="85"/>
      <c r="VKF52" s="85"/>
      <c r="VKG52" s="85"/>
      <c r="VKH52" s="85"/>
      <c r="VKI52" s="85"/>
      <c r="VKJ52" s="85"/>
      <c r="VKK52" s="85"/>
      <c r="VKL52" s="85"/>
      <c r="VKM52" s="85"/>
      <c r="VKN52" s="85"/>
      <c r="VKO52" s="85"/>
      <c r="VKP52" s="85"/>
      <c r="VKQ52" s="85"/>
      <c r="VKR52" s="85"/>
      <c r="VKS52" s="85"/>
      <c r="VKT52" s="85"/>
      <c r="VKU52" s="85"/>
      <c r="VKV52" s="85"/>
      <c r="VKW52" s="85"/>
      <c r="VKX52" s="85"/>
      <c r="VKY52" s="85"/>
      <c r="VKZ52" s="85"/>
      <c r="VLA52" s="85"/>
      <c r="VLB52" s="85"/>
      <c r="VLC52" s="85"/>
      <c r="VLD52" s="85"/>
      <c r="VLE52" s="85"/>
      <c r="VLF52" s="85"/>
      <c r="VLG52" s="85"/>
      <c r="VLH52" s="85"/>
      <c r="VLI52" s="85"/>
      <c r="VLJ52" s="85"/>
      <c r="VLK52" s="85"/>
      <c r="VLL52" s="85"/>
      <c r="VLM52" s="85"/>
      <c r="VLN52" s="85"/>
      <c r="VLO52" s="85"/>
      <c r="VLP52" s="85"/>
      <c r="VLQ52" s="85"/>
      <c r="VLR52" s="85"/>
      <c r="VLS52" s="85"/>
      <c r="VLT52" s="85"/>
      <c r="VLU52" s="85"/>
      <c r="VLV52" s="85"/>
      <c r="VLW52" s="85"/>
      <c r="VLX52" s="85"/>
      <c r="VLY52" s="85"/>
      <c r="VLZ52" s="85"/>
      <c r="VMA52" s="85"/>
      <c r="VMB52" s="85"/>
      <c r="VMC52" s="85"/>
      <c r="VMD52" s="85"/>
      <c r="VME52" s="85"/>
      <c r="VMF52" s="85"/>
      <c r="VMG52" s="85"/>
      <c r="VMH52" s="85"/>
      <c r="VMI52" s="85"/>
      <c r="VMJ52" s="85"/>
      <c r="VMK52" s="85"/>
      <c r="VML52" s="85"/>
      <c r="VMM52" s="85"/>
      <c r="VMN52" s="85"/>
      <c r="VMO52" s="85"/>
      <c r="VMP52" s="85"/>
      <c r="VMQ52" s="85"/>
      <c r="VMR52" s="85"/>
      <c r="VMS52" s="85"/>
      <c r="VMT52" s="85"/>
      <c r="VMU52" s="85"/>
      <c r="VMV52" s="85"/>
      <c r="VMW52" s="85"/>
      <c r="VMX52" s="85"/>
      <c r="VMY52" s="85"/>
      <c r="VMZ52" s="85"/>
      <c r="VNA52" s="85"/>
      <c r="VNB52" s="85"/>
      <c r="VNC52" s="85"/>
      <c r="VND52" s="85"/>
      <c r="VNE52" s="85"/>
      <c r="VNF52" s="85"/>
      <c r="VNG52" s="85"/>
      <c r="VNH52" s="85"/>
      <c r="VNI52" s="85"/>
      <c r="VNJ52" s="85"/>
      <c r="VNK52" s="85"/>
      <c r="VNL52" s="85"/>
      <c r="VNM52" s="85"/>
      <c r="VNN52" s="85"/>
      <c r="VNO52" s="85"/>
      <c r="VNP52" s="85"/>
      <c r="VNQ52" s="85"/>
      <c r="VNR52" s="85"/>
      <c r="VNS52" s="85"/>
      <c r="VNT52" s="85"/>
      <c r="VNU52" s="85"/>
      <c r="VNV52" s="85"/>
      <c r="VNW52" s="85"/>
      <c r="VNX52" s="85"/>
      <c r="VNY52" s="85"/>
      <c r="VNZ52" s="85"/>
      <c r="VOA52" s="85"/>
      <c r="VOB52" s="85"/>
      <c r="VOC52" s="85"/>
      <c r="VOD52" s="85"/>
      <c r="VOE52" s="85"/>
      <c r="VOF52" s="85"/>
      <c r="VOG52" s="85"/>
      <c r="VOH52" s="85"/>
      <c r="VOI52" s="85"/>
      <c r="VOJ52" s="85"/>
      <c r="VOK52" s="85"/>
      <c r="VOL52" s="85"/>
      <c r="VOM52" s="85"/>
      <c r="VON52" s="85"/>
      <c r="VOO52" s="85"/>
      <c r="VOP52" s="85"/>
      <c r="VOQ52" s="85"/>
      <c r="VOR52" s="85"/>
      <c r="VOS52" s="85"/>
      <c r="VOT52" s="85"/>
      <c r="VOU52" s="85"/>
      <c r="VOV52" s="85"/>
      <c r="VOW52" s="85"/>
      <c r="VOX52" s="85"/>
      <c r="VOY52" s="85"/>
      <c r="VOZ52" s="85"/>
      <c r="VPA52" s="85"/>
      <c r="VPB52" s="85"/>
      <c r="VPC52" s="85"/>
      <c r="VPD52" s="85"/>
      <c r="VPE52" s="85"/>
      <c r="VPF52" s="85"/>
      <c r="VPG52" s="85"/>
      <c r="VPH52" s="85"/>
      <c r="VPI52" s="85"/>
      <c r="VPJ52" s="85"/>
      <c r="VPK52" s="85"/>
      <c r="VPL52" s="85"/>
      <c r="VPM52" s="85"/>
      <c r="VPN52" s="85"/>
      <c r="VPO52" s="85"/>
      <c r="VPP52" s="85"/>
      <c r="VPQ52" s="85"/>
      <c r="VPR52" s="85"/>
      <c r="VPS52" s="85"/>
      <c r="VPT52" s="85"/>
      <c r="VPU52" s="85"/>
      <c r="VPV52" s="85"/>
      <c r="VPW52" s="85"/>
      <c r="VPX52" s="85"/>
      <c r="VPY52" s="85"/>
      <c r="VPZ52" s="85"/>
      <c r="VQA52" s="85"/>
      <c r="VQB52" s="85"/>
      <c r="VQC52" s="85"/>
      <c r="VQD52" s="85"/>
      <c r="VQE52" s="85"/>
      <c r="VQF52" s="85"/>
      <c r="VQG52" s="85"/>
      <c r="VQH52" s="85"/>
      <c r="VQI52" s="85"/>
      <c r="VQJ52" s="85"/>
      <c r="VQK52" s="85"/>
      <c r="VQL52" s="85"/>
      <c r="VQM52" s="85"/>
      <c r="VQN52" s="85"/>
      <c r="VQO52" s="85"/>
      <c r="VQP52" s="85"/>
      <c r="VQQ52" s="85"/>
      <c r="VQR52" s="85"/>
      <c r="VQS52" s="85"/>
      <c r="VQT52" s="85"/>
      <c r="VQU52" s="85"/>
      <c r="VQV52" s="85"/>
      <c r="VQW52" s="85"/>
      <c r="VQX52" s="85"/>
      <c r="VQY52" s="85"/>
      <c r="VQZ52" s="85"/>
      <c r="VRA52" s="85"/>
      <c r="VRB52" s="85"/>
      <c r="VRC52" s="85"/>
      <c r="VRD52" s="85"/>
      <c r="VRE52" s="85"/>
      <c r="VRF52" s="85"/>
      <c r="VRG52" s="85"/>
      <c r="VRH52" s="85"/>
      <c r="VRI52" s="85"/>
      <c r="VRJ52" s="85"/>
      <c r="VRK52" s="85"/>
      <c r="VRL52" s="85"/>
      <c r="VRM52" s="85"/>
      <c r="VRN52" s="85"/>
      <c r="VRO52" s="85"/>
      <c r="VRP52" s="85"/>
      <c r="VRQ52" s="85"/>
      <c r="VRR52" s="85"/>
      <c r="VRS52" s="85"/>
      <c r="VRT52" s="85"/>
      <c r="VRU52" s="85"/>
      <c r="VRV52" s="85"/>
      <c r="VRW52" s="85"/>
      <c r="VRX52" s="85"/>
      <c r="VRY52" s="85"/>
      <c r="VRZ52" s="85"/>
      <c r="VSA52" s="85"/>
      <c r="VSB52" s="85"/>
      <c r="VSC52" s="85"/>
      <c r="VSD52" s="85"/>
      <c r="VSE52" s="85"/>
      <c r="VSF52" s="85"/>
      <c r="VSG52" s="85"/>
      <c r="VSH52" s="85"/>
      <c r="VSI52" s="85"/>
      <c r="VSJ52" s="85"/>
      <c r="VSK52" s="85"/>
      <c r="VSL52" s="85"/>
      <c r="VSM52" s="85"/>
      <c r="VSN52" s="85"/>
      <c r="VSO52" s="85"/>
      <c r="VSP52" s="85"/>
      <c r="VSQ52" s="85"/>
      <c r="VSR52" s="85"/>
      <c r="VSS52" s="85"/>
      <c r="VST52" s="85"/>
      <c r="VSU52" s="85"/>
      <c r="VSV52" s="85"/>
      <c r="VSW52" s="85"/>
      <c r="VSX52" s="85"/>
      <c r="VSY52" s="85"/>
      <c r="VSZ52" s="85"/>
      <c r="VTA52" s="85"/>
      <c r="VTB52" s="85"/>
      <c r="VTC52" s="85"/>
      <c r="VTD52" s="85"/>
      <c r="VTE52" s="85"/>
      <c r="VTF52" s="85"/>
      <c r="VTG52" s="85"/>
      <c r="VTH52" s="85"/>
      <c r="VTI52" s="85"/>
      <c r="VTJ52" s="85"/>
      <c r="VTK52" s="85"/>
      <c r="VTL52" s="85"/>
      <c r="VTM52" s="85"/>
      <c r="VTN52" s="85"/>
      <c r="VTO52" s="85"/>
      <c r="VTP52" s="85"/>
      <c r="VTQ52" s="85"/>
      <c r="VTR52" s="85"/>
      <c r="VTS52" s="85"/>
      <c r="VTT52" s="85"/>
      <c r="VTU52" s="85"/>
      <c r="VTV52" s="85"/>
      <c r="VTW52" s="85"/>
      <c r="VTX52" s="85"/>
      <c r="VTY52" s="85"/>
      <c r="VTZ52" s="85"/>
      <c r="VUA52" s="85"/>
      <c r="VUB52" s="85"/>
      <c r="VUC52" s="85"/>
      <c r="VUD52" s="85"/>
      <c r="VUE52" s="85"/>
      <c r="VUF52" s="85"/>
      <c r="VUG52" s="85"/>
      <c r="VUH52" s="85"/>
      <c r="VUI52" s="85"/>
      <c r="VUJ52" s="85"/>
      <c r="VUK52" s="85"/>
      <c r="VUL52" s="85"/>
      <c r="VUM52" s="85"/>
      <c r="VUN52" s="85"/>
      <c r="VUO52" s="85"/>
      <c r="VUP52" s="85"/>
      <c r="VUQ52" s="85"/>
      <c r="VUR52" s="85"/>
      <c r="VUS52" s="85"/>
      <c r="VUT52" s="85"/>
      <c r="VUU52" s="85"/>
      <c r="VUV52" s="85"/>
      <c r="VUW52" s="85"/>
      <c r="VUX52" s="85"/>
      <c r="VUY52" s="85"/>
      <c r="VUZ52" s="85"/>
      <c r="VVA52" s="85"/>
      <c r="VVB52" s="85"/>
      <c r="VVC52" s="85"/>
      <c r="VVD52" s="85"/>
      <c r="VVE52" s="85"/>
      <c r="VVF52" s="85"/>
      <c r="VVG52" s="85"/>
      <c r="VVH52" s="85"/>
      <c r="VVI52" s="85"/>
      <c r="VVJ52" s="85"/>
      <c r="VVK52" s="85"/>
      <c r="VVL52" s="85"/>
      <c r="VVM52" s="85"/>
      <c r="VVN52" s="85"/>
      <c r="VVO52" s="85"/>
      <c r="VVP52" s="85"/>
      <c r="VVQ52" s="85"/>
      <c r="VVR52" s="85"/>
      <c r="VVS52" s="85"/>
      <c r="VVT52" s="85"/>
      <c r="VVU52" s="85"/>
      <c r="VVV52" s="85"/>
      <c r="VVW52" s="85"/>
      <c r="VVX52" s="85"/>
      <c r="VVY52" s="85"/>
      <c r="VVZ52" s="85"/>
      <c r="VWA52" s="85"/>
      <c r="VWB52" s="85"/>
      <c r="VWC52" s="85"/>
      <c r="VWD52" s="85"/>
      <c r="VWE52" s="85"/>
      <c r="VWF52" s="85"/>
      <c r="VWG52" s="85"/>
      <c r="VWH52" s="85"/>
      <c r="VWI52" s="85"/>
      <c r="VWJ52" s="85"/>
      <c r="VWK52" s="85"/>
      <c r="VWL52" s="85"/>
      <c r="VWM52" s="85"/>
      <c r="VWN52" s="85"/>
      <c r="VWO52" s="85"/>
      <c r="VWP52" s="85"/>
      <c r="VWQ52" s="85"/>
      <c r="VWR52" s="85"/>
      <c r="VWS52" s="85"/>
      <c r="VWT52" s="85"/>
      <c r="VWU52" s="85"/>
      <c r="VWV52" s="85"/>
      <c r="VWW52" s="85"/>
      <c r="VWX52" s="85"/>
      <c r="VWY52" s="85"/>
      <c r="VWZ52" s="85"/>
      <c r="VXA52" s="85"/>
      <c r="VXB52" s="85"/>
      <c r="VXC52" s="85"/>
      <c r="VXD52" s="85"/>
      <c r="VXE52" s="85"/>
      <c r="VXF52" s="85"/>
      <c r="VXG52" s="85"/>
      <c r="VXH52" s="85"/>
      <c r="VXI52" s="85"/>
      <c r="VXJ52" s="85"/>
      <c r="VXK52" s="85"/>
      <c r="VXL52" s="85"/>
      <c r="VXM52" s="85"/>
      <c r="VXN52" s="85"/>
      <c r="VXO52" s="85"/>
      <c r="VXP52" s="85"/>
      <c r="VXQ52" s="85"/>
      <c r="VXR52" s="85"/>
      <c r="VXS52" s="85"/>
      <c r="VXT52" s="85"/>
      <c r="VXU52" s="85"/>
      <c r="VXV52" s="85"/>
      <c r="VXW52" s="85"/>
      <c r="VXX52" s="85"/>
      <c r="VXY52" s="85"/>
      <c r="VXZ52" s="85"/>
      <c r="VYA52" s="85"/>
      <c r="VYB52" s="85"/>
      <c r="VYC52" s="85"/>
      <c r="VYD52" s="85"/>
      <c r="VYE52" s="85"/>
      <c r="VYF52" s="85"/>
      <c r="VYG52" s="85"/>
      <c r="VYH52" s="85"/>
      <c r="VYI52" s="85"/>
      <c r="VYJ52" s="85"/>
      <c r="VYK52" s="85"/>
      <c r="VYL52" s="85"/>
      <c r="VYM52" s="85"/>
      <c r="VYN52" s="85"/>
      <c r="VYO52" s="85"/>
      <c r="VYP52" s="85"/>
      <c r="VYQ52" s="85"/>
      <c r="VYR52" s="85"/>
      <c r="VYS52" s="85"/>
      <c r="VYT52" s="85"/>
      <c r="VYU52" s="85"/>
      <c r="VYV52" s="85"/>
      <c r="VYW52" s="85"/>
      <c r="VYX52" s="85"/>
      <c r="VYY52" s="85"/>
      <c r="VYZ52" s="85"/>
      <c r="VZA52" s="85"/>
      <c r="VZB52" s="85"/>
      <c r="VZC52" s="85"/>
      <c r="VZD52" s="85"/>
      <c r="VZE52" s="85"/>
      <c r="VZF52" s="85"/>
      <c r="VZG52" s="85"/>
      <c r="VZH52" s="85"/>
      <c r="VZI52" s="85"/>
      <c r="VZJ52" s="85"/>
      <c r="VZK52" s="85"/>
      <c r="VZL52" s="85"/>
      <c r="VZM52" s="85"/>
      <c r="VZN52" s="85"/>
      <c r="VZO52" s="85"/>
      <c r="VZP52" s="85"/>
      <c r="VZQ52" s="85"/>
      <c r="VZR52" s="85"/>
      <c r="VZS52" s="85"/>
      <c r="VZT52" s="85"/>
      <c r="VZU52" s="85"/>
      <c r="VZV52" s="85"/>
      <c r="VZW52" s="85"/>
      <c r="VZX52" s="85"/>
      <c r="VZY52" s="85"/>
      <c r="VZZ52" s="85"/>
      <c r="WAA52" s="85"/>
      <c r="WAB52" s="85"/>
      <c r="WAC52" s="85"/>
      <c r="WAD52" s="85"/>
      <c r="WAE52" s="85"/>
      <c r="WAF52" s="85"/>
      <c r="WAG52" s="85"/>
      <c r="WAH52" s="85"/>
      <c r="WAI52" s="85"/>
      <c r="WAJ52" s="85"/>
      <c r="WAK52" s="85"/>
      <c r="WAL52" s="85"/>
      <c r="WAM52" s="85"/>
      <c r="WAN52" s="85"/>
      <c r="WAO52" s="85"/>
      <c r="WAP52" s="85"/>
      <c r="WAQ52" s="85"/>
      <c r="WAR52" s="85"/>
      <c r="WAS52" s="85"/>
      <c r="WAT52" s="85"/>
      <c r="WAU52" s="85"/>
      <c r="WAV52" s="85"/>
      <c r="WAW52" s="85"/>
      <c r="WAX52" s="85"/>
      <c r="WAY52" s="85"/>
      <c r="WAZ52" s="85"/>
      <c r="WBA52" s="85"/>
      <c r="WBB52" s="85"/>
      <c r="WBC52" s="85"/>
      <c r="WBD52" s="85"/>
      <c r="WBE52" s="85"/>
      <c r="WBF52" s="85"/>
      <c r="WBG52" s="85"/>
      <c r="WBH52" s="85"/>
      <c r="WBI52" s="85"/>
      <c r="WBJ52" s="85"/>
      <c r="WBK52" s="85"/>
      <c r="WBL52" s="85"/>
      <c r="WBM52" s="85"/>
      <c r="WBN52" s="85"/>
      <c r="WBO52" s="85"/>
      <c r="WBP52" s="85"/>
      <c r="WBQ52" s="85"/>
      <c r="WBR52" s="85"/>
      <c r="WBS52" s="85"/>
      <c r="WBT52" s="85"/>
      <c r="WBU52" s="85"/>
      <c r="WBV52" s="85"/>
      <c r="WBW52" s="85"/>
      <c r="WBX52" s="85"/>
      <c r="WBY52" s="85"/>
      <c r="WBZ52" s="85"/>
      <c r="WCA52" s="85"/>
      <c r="WCB52" s="85"/>
      <c r="WCC52" s="85"/>
      <c r="WCD52" s="85"/>
      <c r="WCE52" s="85"/>
      <c r="WCF52" s="85"/>
      <c r="WCG52" s="85"/>
      <c r="WCH52" s="85"/>
      <c r="WCI52" s="85"/>
      <c r="WCJ52" s="85"/>
      <c r="WCK52" s="85"/>
      <c r="WCL52" s="85"/>
      <c r="WCM52" s="85"/>
      <c r="WCN52" s="85"/>
      <c r="WCO52" s="85"/>
      <c r="WCP52" s="85"/>
      <c r="WCQ52" s="85"/>
      <c r="WCR52" s="85"/>
      <c r="WCS52" s="85"/>
      <c r="WCT52" s="85"/>
      <c r="WCU52" s="85"/>
      <c r="WCV52" s="85"/>
      <c r="WCW52" s="85"/>
      <c r="WCX52" s="85"/>
      <c r="WCY52" s="85"/>
      <c r="WCZ52" s="85"/>
      <c r="WDA52" s="85"/>
      <c r="WDB52" s="85"/>
      <c r="WDC52" s="85"/>
      <c r="WDD52" s="85"/>
      <c r="WDE52" s="85"/>
      <c r="WDF52" s="85"/>
      <c r="WDG52" s="85"/>
      <c r="WDH52" s="85"/>
      <c r="WDI52" s="85"/>
      <c r="WDJ52" s="85"/>
      <c r="WDK52" s="85"/>
      <c r="WDL52" s="85"/>
      <c r="WDM52" s="85"/>
      <c r="WDN52" s="85"/>
      <c r="WDO52" s="85"/>
      <c r="WDP52" s="85"/>
      <c r="WDQ52" s="85"/>
      <c r="WDR52" s="85"/>
      <c r="WDS52" s="85"/>
      <c r="WDT52" s="85"/>
      <c r="WDU52" s="85"/>
      <c r="WDV52" s="85"/>
      <c r="WDW52" s="85"/>
      <c r="WDX52" s="85"/>
      <c r="WDY52" s="85"/>
      <c r="WDZ52" s="85"/>
      <c r="WEA52" s="85"/>
      <c r="WEB52" s="85"/>
      <c r="WEC52" s="85"/>
      <c r="WED52" s="85"/>
      <c r="WEE52" s="85"/>
      <c r="WEF52" s="85"/>
      <c r="WEG52" s="85"/>
      <c r="WEH52" s="85"/>
      <c r="WEI52" s="85"/>
      <c r="WEJ52" s="85"/>
      <c r="WEK52" s="85"/>
      <c r="WEL52" s="85"/>
      <c r="WEM52" s="85"/>
      <c r="WEN52" s="85"/>
      <c r="WEO52" s="85"/>
      <c r="WEP52" s="85"/>
      <c r="WEQ52" s="85"/>
      <c r="WER52" s="85"/>
      <c r="WES52" s="85"/>
      <c r="WET52" s="85"/>
      <c r="WEU52" s="85"/>
      <c r="WEV52" s="85"/>
      <c r="WEW52" s="85"/>
      <c r="WEX52" s="85"/>
      <c r="WEY52" s="85"/>
      <c r="WEZ52" s="85"/>
      <c r="WFA52" s="85"/>
      <c r="WFB52" s="85"/>
      <c r="WFC52" s="85"/>
      <c r="WFD52" s="85"/>
      <c r="WFE52" s="85"/>
      <c r="WFF52" s="85"/>
      <c r="WFG52" s="85"/>
      <c r="WFH52" s="85"/>
      <c r="WFI52" s="85"/>
      <c r="WFJ52" s="85"/>
      <c r="WFK52" s="85"/>
      <c r="WFL52" s="85"/>
      <c r="WFM52" s="85"/>
      <c r="WFN52" s="85"/>
      <c r="WFO52" s="85"/>
      <c r="WFP52" s="85"/>
      <c r="WFQ52" s="85"/>
      <c r="WFR52" s="85"/>
      <c r="WFS52" s="85"/>
      <c r="WFT52" s="85"/>
      <c r="WFU52" s="85"/>
      <c r="WFV52" s="85"/>
      <c r="WFW52" s="85"/>
      <c r="WFX52" s="85"/>
      <c r="WFY52" s="85"/>
      <c r="WFZ52" s="85"/>
      <c r="WGA52" s="85"/>
      <c r="WGB52" s="85"/>
      <c r="WGC52" s="85"/>
      <c r="WGD52" s="85"/>
      <c r="WGE52" s="85"/>
      <c r="WGF52" s="85"/>
      <c r="WGG52" s="85"/>
      <c r="WGH52" s="85"/>
      <c r="WGI52" s="85"/>
      <c r="WGJ52" s="85"/>
      <c r="WGK52" s="85"/>
      <c r="WGL52" s="85"/>
      <c r="WGM52" s="85"/>
      <c r="WGN52" s="85"/>
      <c r="WGO52" s="85"/>
      <c r="WGP52" s="85"/>
      <c r="WGQ52" s="85"/>
      <c r="WGR52" s="85"/>
      <c r="WGS52" s="85"/>
      <c r="WGT52" s="85"/>
      <c r="WGU52" s="85"/>
      <c r="WGV52" s="85"/>
      <c r="WGW52" s="85"/>
      <c r="WGX52" s="85"/>
      <c r="WGY52" s="85"/>
      <c r="WGZ52" s="85"/>
      <c r="WHA52" s="85"/>
      <c r="WHB52" s="85"/>
      <c r="WHC52" s="85"/>
      <c r="WHD52" s="85"/>
      <c r="WHE52" s="85"/>
      <c r="WHF52" s="85"/>
      <c r="WHG52" s="85"/>
      <c r="WHH52" s="85"/>
      <c r="WHI52" s="85"/>
      <c r="WHJ52" s="85"/>
      <c r="WHK52" s="85"/>
      <c r="WHL52" s="85"/>
      <c r="WHM52" s="85"/>
      <c r="WHN52" s="85"/>
      <c r="WHO52" s="85"/>
      <c r="WHP52" s="85"/>
      <c r="WHQ52" s="85"/>
      <c r="WHR52" s="85"/>
      <c r="WHS52" s="85"/>
      <c r="WHT52" s="85"/>
      <c r="WHU52" s="85"/>
      <c r="WHV52" s="85"/>
      <c r="WHW52" s="85"/>
      <c r="WHX52" s="85"/>
      <c r="WHY52" s="85"/>
      <c r="WHZ52" s="85"/>
      <c r="WIA52" s="85"/>
      <c r="WIB52" s="85"/>
      <c r="WIC52" s="85"/>
      <c r="WID52" s="85"/>
      <c r="WIE52" s="85"/>
      <c r="WIF52" s="85"/>
      <c r="WIG52" s="85"/>
      <c r="WIH52" s="85"/>
      <c r="WII52" s="85"/>
      <c r="WIJ52" s="85"/>
      <c r="WIK52" s="85"/>
      <c r="WIL52" s="85"/>
      <c r="WIM52" s="85"/>
      <c r="WIN52" s="85"/>
      <c r="WIO52" s="85"/>
      <c r="WIP52" s="85"/>
      <c r="WIQ52" s="85"/>
      <c r="WIR52" s="85"/>
      <c r="WIS52" s="85"/>
      <c r="WIT52" s="85"/>
      <c r="WIU52" s="85"/>
      <c r="WIV52" s="85"/>
      <c r="WIW52" s="85"/>
      <c r="WIX52" s="85"/>
      <c r="WIY52" s="85"/>
      <c r="WIZ52" s="85"/>
      <c r="WJA52" s="85"/>
      <c r="WJB52" s="85"/>
      <c r="WJC52" s="85"/>
      <c r="WJD52" s="85"/>
      <c r="WJE52" s="85"/>
      <c r="WJF52" s="85"/>
      <c r="WJG52" s="85"/>
      <c r="WJH52" s="85"/>
      <c r="WJI52" s="85"/>
      <c r="WJJ52" s="85"/>
      <c r="WJK52" s="85"/>
      <c r="WJL52" s="85"/>
      <c r="WJM52" s="85"/>
      <c r="WJN52" s="85"/>
      <c r="WJO52" s="85"/>
      <c r="WJP52" s="85"/>
      <c r="WJQ52" s="85"/>
      <c r="WJR52" s="85"/>
      <c r="WJS52" s="85"/>
      <c r="WJT52" s="85"/>
      <c r="WJU52" s="85"/>
      <c r="WJV52" s="85"/>
      <c r="WJW52" s="85"/>
      <c r="WJX52" s="85"/>
      <c r="WJY52" s="85"/>
      <c r="WJZ52" s="85"/>
      <c r="WKA52" s="85"/>
      <c r="WKB52" s="85"/>
      <c r="WKC52" s="85"/>
      <c r="WKD52" s="85"/>
      <c r="WKE52" s="85"/>
      <c r="WKF52" s="85"/>
      <c r="WKG52" s="85"/>
      <c r="WKH52" s="85"/>
      <c r="WKI52" s="85"/>
      <c r="WKJ52" s="85"/>
      <c r="WKK52" s="85"/>
      <c r="WKL52" s="85"/>
      <c r="WKM52" s="85"/>
      <c r="WKN52" s="85"/>
      <c r="WKO52" s="85"/>
      <c r="WKP52" s="85"/>
      <c r="WKQ52" s="85"/>
      <c r="WKR52" s="85"/>
      <c r="WKS52" s="85"/>
      <c r="WKT52" s="85"/>
      <c r="WKU52" s="85"/>
      <c r="WKV52" s="85"/>
      <c r="WKW52" s="85"/>
      <c r="WKX52" s="85"/>
      <c r="WKY52" s="85"/>
      <c r="WKZ52" s="85"/>
      <c r="WLA52" s="85"/>
      <c r="WLB52" s="85"/>
      <c r="WLC52" s="85"/>
      <c r="WLD52" s="85"/>
      <c r="WLE52" s="85"/>
      <c r="WLF52" s="85"/>
      <c r="WLG52" s="85"/>
      <c r="WLH52" s="85"/>
      <c r="WLI52" s="85"/>
      <c r="WLJ52" s="85"/>
      <c r="WLK52" s="85"/>
      <c r="WLL52" s="85"/>
      <c r="WLM52" s="85"/>
      <c r="WLN52" s="85"/>
      <c r="WLO52" s="85"/>
      <c r="WLP52" s="85"/>
      <c r="WLQ52" s="85"/>
      <c r="WLR52" s="85"/>
      <c r="WLS52" s="85"/>
      <c r="WLT52" s="85"/>
      <c r="WLU52" s="85"/>
      <c r="WLV52" s="85"/>
      <c r="WLW52" s="85"/>
      <c r="WLX52" s="85"/>
      <c r="WLY52" s="85"/>
      <c r="WLZ52" s="85"/>
      <c r="WMA52" s="85"/>
      <c r="WMB52" s="85"/>
      <c r="WMC52" s="85"/>
      <c r="WMD52" s="85"/>
      <c r="WME52" s="85"/>
      <c r="WMF52" s="85"/>
      <c r="WMG52" s="85"/>
      <c r="WMH52" s="85"/>
      <c r="WMI52" s="85"/>
      <c r="WMJ52" s="85"/>
      <c r="WMK52" s="85"/>
      <c r="WML52" s="85"/>
      <c r="WMM52" s="85"/>
      <c r="WMN52" s="85"/>
      <c r="WMO52" s="85"/>
      <c r="WMP52" s="85"/>
      <c r="WMQ52" s="85"/>
      <c r="WMR52" s="85"/>
      <c r="WMS52" s="85"/>
      <c r="WMT52" s="85"/>
      <c r="WMU52" s="85"/>
      <c r="WMV52" s="85"/>
      <c r="WMW52" s="85"/>
      <c r="WMX52" s="85"/>
      <c r="WMY52" s="85"/>
      <c r="WMZ52" s="85"/>
      <c r="WNA52" s="85"/>
      <c r="WNB52" s="85"/>
      <c r="WNC52" s="85"/>
      <c r="WND52" s="85"/>
      <c r="WNE52" s="85"/>
      <c r="WNF52" s="85"/>
      <c r="WNG52" s="85"/>
      <c r="WNH52" s="85"/>
      <c r="WNI52" s="85"/>
      <c r="WNJ52" s="85"/>
      <c r="WNK52" s="85"/>
      <c r="WNL52" s="85"/>
      <c r="WNM52" s="85"/>
      <c r="WNN52" s="85"/>
      <c r="WNO52" s="85"/>
      <c r="WNP52" s="85"/>
      <c r="WNQ52" s="85"/>
      <c r="WNR52" s="85"/>
      <c r="WNS52" s="85"/>
      <c r="WNT52" s="85"/>
      <c r="WNU52" s="85"/>
      <c r="WNV52" s="85"/>
      <c r="WNW52" s="85"/>
      <c r="WNX52" s="85"/>
      <c r="WNY52" s="85"/>
      <c r="WNZ52" s="85"/>
      <c r="WOA52" s="85"/>
      <c r="WOB52" s="85"/>
      <c r="WOC52" s="85"/>
      <c r="WOD52" s="85"/>
      <c r="WOE52" s="85"/>
      <c r="WOF52" s="85"/>
      <c r="WOG52" s="85"/>
      <c r="WOH52" s="85"/>
      <c r="WOI52" s="85"/>
      <c r="WOJ52" s="85"/>
      <c r="WOK52" s="85"/>
      <c r="WOL52" s="85"/>
      <c r="WOM52" s="85"/>
      <c r="WON52" s="85"/>
      <c r="WOO52" s="85"/>
      <c r="WOP52" s="85"/>
      <c r="WOQ52" s="85"/>
      <c r="WOR52" s="85"/>
      <c r="WOS52" s="85"/>
      <c r="WOT52" s="85"/>
      <c r="WOU52" s="85"/>
      <c r="WOV52" s="85"/>
      <c r="WOW52" s="85"/>
      <c r="WOX52" s="85"/>
      <c r="WOY52" s="85"/>
      <c r="WOZ52" s="85"/>
      <c r="WPA52" s="85"/>
      <c r="WPB52" s="85"/>
      <c r="WPC52" s="85"/>
      <c r="WPD52" s="85"/>
      <c r="WPE52" s="85"/>
      <c r="WPF52" s="85"/>
      <c r="WPG52" s="85"/>
      <c r="WPH52" s="85"/>
      <c r="WPI52" s="85"/>
      <c r="WPJ52" s="85"/>
      <c r="WPK52" s="85"/>
      <c r="WPL52" s="85"/>
      <c r="WPM52" s="85"/>
      <c r="WPN52" s="85"/>
      <c r="WPO52" s="85"/>
      <c r="WPP52" s="85"/>
      <c r="WPQ52" s="85"/>
      <c r="WPR52" s="85"/>
      <c r="WPS52" s="85"/>
      <c r="WPT52" s="85"/>
      <c r="WPU52" s="85"/>
      <c r="WPV52" s="85"/>
      <c r="WPW52" s="85"/>
      <c r="WPX52" s="85"/>
      <c r="WPY52" s="85"/>
      <c r="WPZ52" s="85"/>
      <c r="WQA52" s="85"/>
      <c r="WQB52" s="85"/>
      <c r="WQC52" s="85"/>
      <c r="WQD52" s="85"/>
      <c r="WQE52" s="85"/>
      <c r="WQF52" s="85"/>
      <c r="WQG52" s="85"/>
      <c r="WQH52" s="85"/>
      <c r="WQI52" s="85"/>
      <c r="WQJ52" s="85"/>
      <c r="WQK52" s="85"/>
      <c r="WQL52" s="85"/>
      <c r="WQM52" s="85"/>
      <c r="WQN52" s="85"/>
      <c r="WQO52" s="85"/>
      <c r="WQP52" s="85"/>
      <c r="WQQ52" s="85"/>
      <c r="WQR52" s="85"/>
      <c r="WQS52" s="85"/>
      <c r="WQT52" s="85"/>
      <c r="WQU52" s="85"/>
      <c r="WQV52" s="85"/>
      <c r="WQW52" s="85"/>
      <c r="WQX52" s="85"/>
      <c r="WQY52" s="85"/>
      <c r="WQZ52" s="85"/>
      <c r="WRA52" s="85"/>
      <c r="WRB52" s="85"/>
      <c r="WRC52" s="85"/>
      <c r="WRD52" s="85"/>
      <c r="WRE52" s="85"/>
      <c r="WRF52" s="85"/>
      <c r="WRG52" s="85"/>
      <c r="WRH52" s="85"/>
      <c r="WRI52" s="85"/>
      <c r="WRJ52" s="85"/>
      <c r="WRK52" s="85"/>
      <c r="WRL52" s="85"/>
      <c r="WRM52" s="85"/>
      <c r="WRN52" s="85"/>
      <c r="WRO52" s="85"/>
      <c r="WRP52" s="85"/>
      <c r="WRQ52" s="85"/>
      <c r="WRR52" s="85"/>
      <c r="WRS52" s="85"/>
      <c r="WRT52" s="85"/>
      <c r="WRU52" s="85"/>
      <c r="WRV52" s="85"/>
      <c r="WRW52" s="85"/>
      <c r="WRX52" s="85"/>
      <c r="WRY52" s="85"/>
      <c r="WRZ52" s="85"/>
      <c r="WSA52" s="85"/>
      <c r="WSB52" s="85"/>
      <c r="WSC52" s="85"/>
      <c r="WSD52" s="85"/>
      <c r="WSE52" s="85"/>
      <c r="WSF52" s="85"/>
      <c r="WSG52" s="85"/>
      <c r="WSH52" s="85"/>
      <c r="WSI52" s="85"/>
      <c r="WSJ52" s="85"/>
      <c r="WSK52" s="85"/>
      <c r="WSL52" s="85"/>
      <c r="WSM52" s="85"/>
      <c r="WSN52" s="85"/>
      <c r="WSO52" s="85"/>
      <c r="WSP52" s="85"/>
      <c r="WSQ52" s="85"/>
      <c r="WSR52" s="85"/>
      <c r="WSS52" s="85"/>
      <c r="WST52" s="85"/>
      <c r="WSU52" s="85"/>
      <c r="WSV52" s="85"/>
      <c r="WSW52" s="85"/>
      <c r="WSX52" s="85"/>
      <c r="WSY52" s="85"/>
      <c r="WSZ52" s="85"/>
      <c r="WTA52" s="85"/>
      <c r="WTB52" s="85"/>
      <c r="WTC52" s="85"/>
      <c r="WTD52" s="85"/>
      <c r="WTE52" s="85"/>
      <c r="WTF52" s="85"/>
      <c r="WTG52" s="85"/>
      <c r="WTH52" s="85"/>
      <c r="WTI52" s="85"/>
      <c r="WTJ52" s="85"/>
      <c r="WTK52" s="85"/>
      <c r="WTL52" s="85"/>
      <c r="WTM52" s="85"/>
      <c r="WTN52" s="85"/>
      <c r="WTO52" s="85"/>
      <c r="WTP52" s="85"/>
      <c r="WTQ52" s="85"/>
      <c r="WTR52" s="85"/>
      <c r="WTS52" s="85"/>
      <c r="WTT52" s="85"/>
      <c r="WTU52" s="85"/>
      <c r="WTV52" s="85"/>
      <c r="WTW52" s="85"/>
      <c r="WTX52" s="85"/>
      <c r="WTY52" s="85"/>
      <c r="WTZ52" s="85"/>
      <c r="WUA52" s="85"/>
      <c r="WUB52" s="85"/>
      <c r="WUC52" s="85"/>
      <c r="WUD52" s="85"/>
      <c r="WUE52" s="85"/>
      <c r="WUF52" s="85"/>
      <c r="WUG52" s="85"/>
      <c r="WUH52" s="85"/>
      <c r="WUI52" s="85"/>
      <c r="WUJ52" s="85"/>
      <c r="WUK52" s="85"/>
      <c r="WUL52" s="85"/>
      <c r="WUM52" s="85"/>
      <c r="WUN52" s="85"/>
      <c r="WUO52" s="85"/>
      <c r="WUP52" s="85"/>
      <c r="WUQ52" s="85"/>
      <c r="WUR52" s="85"/>
      <c r="WUS52" s="85"/>
      <c r="WUT52" s="85"/>
      <c r="WUU52" s="85"/>
      <c r="WUV52" s="85"/>
      <c r="WUW52" s="85"/>
      <c r="WUX52" s="85"/>
      <c r="WUY52" s="85"/>
      <c r="WUZ52" s="85"/>
      <c r="WVA52" s="85"/>
      <c r="WVB52" s="85"/>
      <c r="WVC52" s="85"/>
      <c r="WVD52" s="85"/>
      <c r="WVE52" s="85"/>
      <c r="WVF52" s="85"/>
      <c r="WVG52" s="85"/>
      <c r="WVH52" s="85"/>
      <c r="WVI52" s="85"/>
      <c r="WVJ52" s="85"/>
      <c r="WVK52" s="85"/>
      <c r="WVL52" s="85"/>
      <c r="WVM52" s="85"/>
      <c r="WVN52" s="85"/>
      <c r="WVO52" s="85"/>
      <c r="WVP52" s="85"/>
      <c r="WVQ52" s="85"/>
      <c r="WVR52" s="85"/>
      <c r="WVS52" s="85"/>
      <c r="WVT52" s="85"/>
      <c r="WVU52" s="85"/>
      <c r="WVV52" s="85"/>
      <c r="WVW52" s="85"/>
      <c r="WVX52" s="85"/>
      <c r="WVY52" s="85"/>
      <c r="WVZ52" s="85"/>
      <c r="WWA52" s="85"/>
      <c r="WWB52" s="85"/>
      <c r="WWC52" s="85"/>
      <c r="WWD52" s="85"/>
      <c r="WWE52" s="85"/>
      <c r="WWF52" s="85"/>
      <c r="WWG52" s="85"/>
      <c r="WWH52" s="85"/>
      <c r="WWI52" s="85"/>
      <c r="WWJ52" s="85"/>
      <c r="WWK52" s="85"/>
      <c r="WWL52" s="85"/>
      <c r="WWM52" s="85"/>
      <c r="WWN52" s="85"/>
      <c r="WWO52" s="85"/>
      <c r="WWP52" s="85"/>
      <c r="WWQ52" s="85"/>
      <c r="WWR52" s="85"/>
      <c r="WWS52" s="85"/>
      <c r="WWT52" s="85"/>
      <c r="WWU52" s="85"/>
      <c r="WWV52" s="85"/>
      <c r="WWW52" s="85"/>
      <c r="WWX52" s="85"/>
      <c r="WWY52" s="85"/>
      <c r="WWZ52" s="85"/>
      <c r="WXA52" s="85"/>
      <c r="WXB52" s="85"/>
      <c r="WXC52" s="85"/>
      <c r="WXD52" s="85"/>
      <c r="WXE52" s="85"/>
      <c r="WXF52" s="85"/>
      <c r="WXG52" s="85"/>
      <c r="WXH52" s="85"/>
      <c r="WXI52" s="85"/>
      <c r="WXJ52" s="85"/>
      <c r="WXK52" s="85"/>
      <c r="WXL52" s="85"/>
      <c r="WXM52" s="85"/>
      <c r="WXN52" s="85"/>
      <c r="WXO52" s="85"/>
      <c r="WXP52" s="85"/>
      <c r="WXQ52" s="85"/>
      <c r="WXR52" s="85"/>
      <c r="WXS52" s="85"/>
      <c r="WXT52" s="85"/>
      <c r="WXU52" s="85"/>
      <c r="WXV52" s="85"/>
      <c r="WXW52" s="85"/>
      <c r="WXX52" s="85"/>
      <c r="WXY52" s="85"/>
      <c r="WXZ52" s="85"/>
      <c r="WYA52" s="85"/>
      <c r="WYB52" s="85"/>
      <c r="WYC52" s="85"/>
      <c r="WYD52" s="85"/>
      <c r="WYE52" s="85"/>
      <c r="WYF52" s="85"/>
      <c r="WYG52" s="85"/>
      <c r="WYH52" s="85"/>
      <c r="WYI52" s="85"/>
      <c r="WYJ52" s="85"/>
      <c r="WYK52" s="85"/>
      <c r="WYL52" s="85"/>
      <c r="WYM52" s="85"/>
      <c r="WYN52" s="85"/>
      <c r="WYO52" s="85"/>
      <c r="WYP52" s="85"/>
      <c r="WYQ52" s="85"/>
      <c r="WYR52" s="85"/>
      <c r="WYS52" s="85"/>
      <c r="WYT52" s="85"/>
      <c r="WYU52" s="85"/>
      <c r="WYV52" s="85"/>
      <c r="WYW52" s="85"/>
      <c r="WYX52" s="85"/>
      <c r="WYY52" s="85"/>
      <c r="WYZ52" s="85"/>
      <c r="WZA52" s="85"/>
      <c r="WZB52" s="85"/>
      <c r="WZC52" s="85"/>
      <c r="WZD52" s="85"/>
      <c r="WZE52" s="85"/>
      <c r="WZF52" s="85"/>
      <c r="WZG52" s="85"/>
      <c r="WZH52" s="85"/>
      <c r="WZI52" s="85"/>
      <c r="WZJ52" s="85"/>
      <c r="WZK52" s="85"/>
      <c r="WZL52" s="85"/>
      <c r="WZM52" s="85"/>
      <c r="WZN52" s="85"/>
      <c r="WZO52" s="85"/>
      <c r="WZP52" s="85"/>
      <c r="WZQ52" s="85"/>
      <c r="WZR52" s="85"/>
      <c r="WZS52" s="85"/>
      <c r="WZT52" s="85"/>
      <c r="WZU52" s="85"/>
      <c r="WZV52" s="85"/>
      <c r="WZW52" s="85"/>
      <c r="WZX52" s="85"/>
      <c r="WZY52" s="85"/>
      <c r="WZZ52" s="85"/>
      <c r="XAA52" s="85"/>
      <c r="XAB52" s="85"/>
      <c r="XAC52" s="85"/>
      <c r="XAD52" s="85"/>
      <c r="XAE52" s="85"/>
      <c r="XAF52" s="85"/>
      <c r="XAG52" s="85"/>
      <c r="XAH52" s="85"/>
      <c r="XAI52" s="85"/>
      <c r="XAJ52" s="85"/>
      <c r="XAK52" s="85"/>
      <c r="XAL52" s="85"/>
      <c r="XAM52" s="85"/>
      <c r="XAN52" s="85"/>
      <c r="XAO52" s="85"/>
      <c r="XAP52" s="85"/>
      <c r="XAQ52" s="85"/>
      <c r="XAR52" s="85"/>
      <c r="XAS52" s="85"/>
      <c r="XAT52" s="85"/>
      <c r="XAU52" s="85"/>
      <c r="XAV52" s="85"/>
      <c r="XAW52" s="85"/>
      <c r="XAX52" s="85"/>
      <c r="XAY52" s="85"/>
      <c r="XAZ52" s="85"/>
      <c r="XBA52" s="85"/>
      <c r="XBB52" s="85"/>
      <c r="XBC52" s="85"/>
      <c r="XBD52" s="85"/>
      <c r="XBE52" s="85"/>
      <c r="XBF52" s="85"/>
      <c r="XBG52" s="85"/>
      <c r="XBH52" s="85"/>
      <c r="XBI52" s="85"/>
      <c r="XBJ52" s="85"/>
      <c r="XBK52" s="85"/>
      <c r="XBL52" s="85"/>
      <c r="XBM52" s="85"/>
      <c r="XBN52" s="85"/>
      <c r="XBO52" s="85"/>
      <c r="XBP52" s="85"/>
      <c r="XBQ52" s="85"/>
      <c r="XBR52" s="85"/>
      <c r="XBS52" s="85"/>
      <c r="XBT52" s="85"/>
      <c r="XBU52" s="85"/>
      <c r="XBV52" s="85"/>
      <c r="XBW52" s="85"/>
      <c r="XBX52" s="85"/>
      <c r="XBY52" s="85"/>
      <c r="XBZ52" s="85"/>
      <c r="XCA52" s="85"/>
      <c r="XCB52" s="85"/>
      <c r="XCC52" s="85"/>
      <c r="XCD52" s="85"/>
      <c r="XCE52" s="85"/>
      <c r="XCF52" s="85"/>
      <c r="XCG52" s="85"/>
      <c r="XCH52" s="85"/>
      <c r="XCI52" s="85"/>
      <c r="XCJ52" s="85"/>
      <c r="XCK52" s="85"/>
      <c r="XCL52" s="85"/>
      <c r="XCM52" s="85"/>
      <c r="XCN52" s="85"/>
      <c r="XCO52" s="85"/>
      <c r="XCP52" s="85"/>
      <c r="XCQ52" s="85"/>
      <c r="XCR52" s="85"/>
      <c r="XCS52" s="85"/>
      <c r="XCT52" s="85"/>
      <c r="XCU52" s="85"/>
      <c r="XCV52" s="85"/>
      <c r="XCW52" s="85"/>
      <c r="XCX52" s="85"/>
      <c r="XCY52" s="85"/>
      <c r="XCZ52" s="85"/>
      <c r="XDA52" s="85"/>
      <c r="XDB52" s="85"/>
      <c r="XDC52" s="85"/>
      <c r="XDD52" s="85"/>
      <c r="XDE52" s="85"/>
      <c r="XDF52" s="85"/>
      <c r="XDG52" s="85"/>
      <c r="XDH52" s="85"/>
      <c r="XDI52" s="85"/>
      <c r="XDJ52" s="85"/>
      <c r="XDK52" s="85"/>
      <c r="XDL52" s="85"/>
      <c r="XDM52" s="85"/>
      <c r="XDN52" s="85"/>
      <c r="XDO52" s="85"/>
      <c r="XDP52" s="85"/>
      <c r="XDQ52" s="85"/>
      <c r="XDR52" s="85"/>
      <c r="XDS52" s="85"/>
      <c r="XDT52" s="85"/>
      <c r="XDU52" s="85"/>
      <c r="XDV52" s="85"/>
      <c r="XDW52" s="85"/>
      <c r="XDX52" s="85"/>
      <c r="XDY52" s="85"/>
      <c r="XDZ52" s="85"/>
      <c r="XEA52" s="85"/>
      <c r="XEB52" s="85"/>
      <c r="XEC52" s="85"/>
      <c r="XED52" s="85"/>
      <c r="XEE52" s="85"/>
      <c r="XEF52" s="85"/>
      <c r="XEG52" s="85"/>
      <c r="XEH52" s="85"/>
      <c r="XEI52" s="85"/>
      <c r="XEJ52" s="85"/>
    </row>
    <row r="53" spans="1:16364" customFormat="1" ht="99" hidden="1" customHeight="1" x14ac:dyDescent="0.25">
      <c r="A53" s="263" t="s">
        <v>92</v>
      </c>
      <c r="B53" s="60" t="str">
        <f>IFERROR((VLOOKUP(A53,'Mapa de Proceso'!$C$12:$G$31,5,0)),0)</f>
        <v>s</v>
      </c>
      <c r="C53" s="60">
        <v>3</v>
      </c>
      <c r="D53" s="153" t="str">
        <f t="shared" si="6"/>
        <v>s3</v>
      </c>
      <c r="E53" s="182" t="s">
        <v>124</v>
      </c>
      <c r="F53" s="182"/>
      <c r="G53" s="265" t="s">
        <v>983</v>
      </c>
      <c r="H53" s="155" t="s">
        <v>984</v>
      </c>
      <c r="I53" s="160" t="s">
        <v>127</v>
      </c>
      <c r="J53" s="265" t="s">
        <v>1125</v>
      </c>
      <c r="K53" s="249">
        <v>27</v>
      </c>
      <c r="L53" s="249">
        <v>4542630</v>
      </c>
      <c r="M53" s="248" t="s">
        <v>150</v>
      </c>
      <c r="N53" s="80">
        <f t="shared" si="12"/>
        <v>0.2</v>
      </c>
      <c r="O53" s="80">
        <f t="shared" si="13"/>
        <v>0.4</v>
      </c>
      <c r="P53" s="80" cm="1">
        <f t="array" ref="P53">_xlfn.IFS($K53=0,0,AND($K53&gt;0,$K53&lt;=2),20%,AND($K53&gt;2,$K53&lt;=24),40%,AND($K53&gt;24,$K53&lt;=60),60%,AND($K53&gt;60,$K53&lt;=360),80%,$K53&gt;360,100%)</f>
        <v>0.6</v>
      </c>
      <c r="Q53" s="80">
        <f t="shared" si="14"/>
        <v>0.4</v>
      </c>
      <c r="R53" s="81">
        <f t="shared" si="10"/>
        <v>12</v>
      </c>
      <c r="S53" s="82" t="str" cm="1">
        <f t="array" ref="S53">IFERROR((_xlfn.IFS(R53=1,"BAJA",R53=2,"BAJA",R53=6,"BAJA",R53=3,"MODERADA",R53=7,"MODERADA",R53=8,"MODERADA",R53=11,"MODERADA",R53=12,"MODERADA",R53=13,"MODERADA",R53=16,"MODERADA",R53=17,"MODERADA",R53=21,"MODERADA",R53=22,"MODERADA",R53=4,"ALTA",R53=9,"ALTA",R53=14,"ALTA",R53=18,"ALTA",R53=19,"ALTA",R53=23,"ALTA",R53=24,"ALTA",R53=5,"EXTREMA",R53=10,"EXTREMA",R53=15,"EXTREMA",R53=20,"EXTREMA",R53=25,"EXTREMA")),0)</f>
        <v>MODERADA</v>
      </c>
      <c r="T53" s="83" cm="1">
        <f t="array" ref="T53">IFERROR((MIN(IF('Matriz de Controles'!$A$8:$A$10000='Matriz de Riesgos'!#REF!,'Matriz de Controles'!$W$8:$W$10000))),0)</f>
        <v>0</v>
      </c>
      <c r="U53" s="83" cm="1">
        <f t="array" ref="U53">IFERROR((MIN(IF('Matriz de Controles'!$A$8:$A$10000='Matriz de Riesgos'!#REF!,'Matriz de Controles'!$Z$8:$Z$10000))),0)</f>
        <v>0</v>
      </c>
      <c r="V53" s="83" t="e" cm="1">
        <f t="array" aca="1" ref="V53" ca="1">_xlfn.IFS(T53=0,0,AND(T53&gt;0%,T53&lt;=20%),20%,AND(T53&gt;20%,T53&lt;=40%),40%,AND(T53&gt;40%,T53&lt;=60%),60%,AND(T53&gt;60%,T53&lt;=80%),80%,AND(T53&gt;80%,T53&lt;=100%),100%)</f>
        <v>#NAME?</v>
      </c>
      <c r="W53" s="83" t="e" cm="1">
        <f t="array" aca="1" ref="W53" ca="1">_xlfn.IFS(U53=0,0,AND(U53&gt;=0%,U53&lt;=20%),20%,AND(U53&gt;20%,U53&lt;=40%),40%,AND(U53&gt;40%,U53&lt;=60%),60%,AND(U53&gt;60%,U53&lt;=80%),80%,AND(76&gt;80%,U53&lt;=100%),100%)</f>
        <v>#NAME?</v>
      </c>
      <c r="X53" s="84" t="e">
        <f t="shared" ca="1" si="11"/>
        <v>#NAME?</v>
      </c>
      <c r="Y53" s="82" cm="1">
        <f t="array" aca="1" ref="Y53" ca="1">IFERROR((_xlfn.IFS(X53=1,"BAJA",X53=2,"BAJA",X53=6,"BAJA",X53=3,"MODERADA",X53=7,"MODERADA",X53=8,"MODERADA",X53=11,"MODERADA",X53=12,"MODERADA",X53=13,"MODERADA",X53=16,"MODERADA",X53=17,"MODERADA",X53=21,"MODERADA",X53=22,"MODERADA",X53=4,"ALTA",X53=9,"ALTA",X53=14,"ALTA",X53=18,"ALTA",X53=19,"ALTA",X53=23,"ALTA",X53=24,"ALTA",X53=5,"EXTREMA",X53=10,"EXTREMA",X53=15,"EXTREMA",X53=20,"EXTREMA",X53=25,"EXTREMA")),0)</f>
        <v>0</v>
      </c>
      <c r="Z53" s="89" cm="1">
        <f t="array" aca="1" ref="Z53" ca="1">IFERROR((_xlfn.IFS(Y53="BAJA","ACEPTAR",Y53="MODERADA","ACEPTAR/REDUCIR(OPCIONAL)",Y53="ALTA","REDUCIR",Y53="EXTREMA","REDUCIR/EVITAR")),0)</f>
        <v>0</v>
      </c>
      <c r="AA53" s="184" t="s">
        <v>146</v>
      </c>
      <c r="AB53" s="261" t="s">
        <v>1069</v>
      </c>
      <c r="AC53" s="261" t="s">
        <v>1069</v>
      </c>
      <c r="AD53" s="261" t="s">
        <v>1069</v>
      </c>
      <c r="AE53" s="261" t="s">
        <v>1068</v>
      </c>
      <c r="AF53" s="261" t="s">
        <v>1068</v>
      </c>
      <c r="AG53" s="271" t="s">
        <v>1069</v>
      </c>
      <c r="AH53" s="270" t="s">
        <v>1126</v>
      </c>
      <c r="AI53" s="276"/>
      <c r="AJ53" s="276"/>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c r="JN53" s="85"/>
      <c r="JO53" s="85"/>
      <c r="JP53" s="85"/>
      <c r="JQ53" s="85"/>
      <c r="JR53" s="85"/>
      <c r="JS53" s="85"/>
      <c r="JT53" s="85"/>
      <c r="JU53" s="85"/>
      <c r="JV53" s="85"/>
      <c r="JW53" s="85"/>
      <c r="JX53" s="85"/>
      <c r="JY53" s="85"/>
      <c r="JZ53" s="85"/>
      <c r="KA53" s="85"/>
      <c r="KB53" s="85"/>
      <c r="KC53" s="85"/>
      <c r="KD53" s="85"/>
      <c r="KE53" s="85"/>
      <c r="KF53" s="85"/>
      <c r="KG53" s="85"/>
      <c r="KH53" s="85"/>
      <c r="KI53" s="85"/>
      <c r="KJ53" s="85"/>
      <c r="KK53" s="85"/>
      <c r="KL53" s="85"/>
      <c r="KM53" s="85"/>
      <c r="KN53" s="85"/>
      <c r="KO53" s="85"/>
      <c r="KP53" s="85"/>
      <c r="KQ53" s="85"/>
      <c r="KR53" s="85"/>
      <c r="KS53" s="85"/>
      <c r="KT53" s="85"/>
      <c r="KU53" s="85"/>
      <c r="KV53" s="85"/>
      <c r="KW53" s="85"/>
      <c r="KX53" s="85"/>
      <c r="KY53" s="85"/>
      <c r="KZ53" s="85"/>
      <c r="LA53" s="85"/>
      <c r="LB53" s="85"/>
      <c r="LC53" s="85"/>
      <c r="LD53" s="85"/>
      <c r="LE53" s="85"/>
      <c r="LF53" s="85"/>
      <c r="LG53" s="85"/>
      <c r="LH53" s="85"/>
      <c r="LI53" s="85"/>
      <c r="LJ53" s="85"/>
      <c r="LK53" s="85"/>
      <c r="LL53" s="85"/>
      <c r="LM53" s="85"/>
      <c r="LN53" s="85"/>
      <c r="LO53" s="85"/>
      <c r="LP53" s="85"/>
      <c r="LQ53" s="85"/>
      <c r="LR53" s="85"/>
      <c r="LS53" s="85"/>
      <c r="LT53" s="85"/>
      <c r="LU53" s="85"/>
      <c r="LV53" s="85"/>
      <c r="LW53" s="85"/>
      <c r="LX53" s="85"/>
      <c r="LY53" s="85"/>
      <c r="LZ53" s="85"/>
      <c r="MA53" s="85"/>
      <c r="MB53" s="85"/>
      <c r="MC53" s="85"/>
      <c r="MD53" s="85"/>
      <c r="ME53" s="85"/>
      <c r="MF53" s="85"/>
      <c r="MG53" s="85"/>
      <c r="MH53" s="85"/>
      <c r="MI53" s="85"/>
      <c r="MJ53" s="85"/>
      <c r="MK53" s="85"/>
      <c r="ML53" s="85"/>
      <c r="MM53" s="85"/>
      <c r="MN53" s="85"/>
      <c r="MO53" s="85"/>
      <c r="MP53" s="85"/>
      <c r="MQ53" s="85"/>
      <c r="MR53" s="85"/>
      <c r="MS53" s="85"/>
      <c r="MT53" s="85"/>
      <c r="MU53" s="85"/>
      <c r="MV53" s="85"/>
      <c r="MW53" s="85"/>
      <c r="MX53" s="85"/>
      <c r="MY53" s="85"/>
      <c r="MZ53" s="85"/>
      <c r="NA53" s="85"/>
      <c r="NB53" s="85"/>
      <c r="NC53" s="85"/>
      <c r="ND53" s="85"/>
      <c r="NE53" s="85"/>
      <c r="NF53" s="85"/>
      <c r="NG53" s="85"/>
      <c r="NH53" s="85"/>
      <c r="NI53" s="85"/>
      <c r="NJ53" s="85"/>
      <c r="NK53" s="85"/>
      <c r="NL53" s="85"/>
      <c r="NM53" s="85"/>
      <c r="NN53" s="85"/>
      <c r="NO53" s="85"/>
      <c r="NP53" s="85"/>
      <c r="NQ53" s="85"/>
      <c r="NR53" s="85"/>
      <c r="NS53" s="85"/>
      <c r="NT53" s="85"/>
      <c r="NU53" s="85"/>
      <c r="NV53" s="85"/>
      <c r="NW53" s="85"/>
      <c r="NX53" s="85"/>
      <c r="NY53" s="85"/>
      <c r="NZ53" s="85"/>
      <c r="OA53" s="85"/>
      <c r="OB53" s="85"/>
      <c r="OC53" s="85"/>
      <c r="OD53" s="85"/>
      <c r="OE53" s="85"/>
      <c r="OF53" s="85"/>
      <c r="OG53" s="85"/>
      <c r="OH53" s="85"/>
      <c r="OI53" s="85"/>
      <c r="OJ53" s="85"/>
      <c r="OK53" s="85"/>
      <c r="OL53" s="85"/>
      <c r="OM53" s="85"/>
      <c r="ON53" s="85"/>
      <c r="OO53" s="85"/>
      <c r="OP53" s="85"/>
      <c r="OQ53" s="85"/>
      <c r="OR53" s="85"/>
      <c r="OS53" s="85"/>
      <c r="OT53" s="85"/>
      <c r="OU53" s="85"/>
      <c r="OV53" s="85"/>
      <c r="OW53" s="85"/>
      <c r="OX53" s="85"/>
      <c r="OY53" s="85"/>
      <c r="OZ53" s="85"/>
      <c r="PA53" s="85"/>
      <c r="PB53" s="85"/>
      <c r="PC53" s="85"/>
      <c r="PD53" s="85"/>
      <c r="PE53" s="85"/>
      <c r="PF53" s="85"/>
      <c r="PG53" s="85"/>
      <c r="PH53" s="85"/>
      <c r="PI53" s="85"/>
      <c r="PJ53" s="85"/>
      <c r="PK53" s="85"/>
      <c r="PL53" s="85"/>
      <c r="PM53" s="85"/>
      <c r="PN53" s="85"/>
      <c r="PO53" s="85"/>
      <c r="PP53" s="85"/>
      <c r="PQ53" s="85"/>
      <c r="PR53" s="85"/>
      <c r="PS53" s="85"/>
      <c r="PT53" s="85"/>
      <c r="PU53" s="85"/>
      <c r="PV53" s="85"/>
      <c r="PW53" s="85"/>
      <c r="PX53" s="85"/>
      <c r="PY53" s="85"/>
      <c r="PZ53" s="85"/>
      <c r="QA53" s="85"/>
      <c r="QB53" s="85"/>
      <c r="QC53" s="85"/>
      <c r="QD53" s="85"/>
      <c r="QE53" s="85"/>
      <c r="QF53" s="85"/>
      <c r="QG53" s="85"/>
      <c r="QH53" s="85"/>
      <c r="QI53" s="85"/>
      <c r="QJ53" s="85"/>
      <c r="QK53" s="85"/>
      <c r="QL53" s="85"/>
      <c r="QM53" s="85"/>
      <c r="QN53" s="85"/>
      <c r="QO53" s="85"/>
      <c r="QP53" s="85"/>
      <c r="QQ53" s="85"/>
      <c r="QR53" s="85"/>
      <c r="QS53" s="85"/>
      <c r="QT53" s="85"/>
      <c r="QU53" s="85"/>
      <c r="QV53" s="85"/>
      <c r="QW53" s="85"/>
      <c r="QX53" s="85"/>
      <c r="QY53" s="85"/>
      <c r="QZ53" s="85"/>
      <c r="RA53" s="85"/>
      <c r="RB53" s="85"/>
      <c r="RC53" s="85"/>
      <c r="RD53" s="85"/>
      <c r="RE53" s="85"/>
      <c r="RF53" s="85"/>
      <c r="RG53" s="85"/>
      <c r="RH53" s="85"/>
      <c r="RI53" s="85"/>
      <c r="RJ53" s="85"/>
      <c r="RK53" s="85"/>
      <c r="RL53" s="85"/>
      <c r="RM53" s="85"/>
      <c r="RN53" s="85"/>
      <c r="RO53" s="85"/>
      <c r="RP53" s="85"/>
      <c r="RQ53" s="85"/>
      <c r="RR53" s="85"/>
      <c r="RS53" s="85"/>
      <c r="RT53" s="85"/>
      <c r="RU53" s="85"/>
      <c r="RV53" s="85"/>
      <c r="RW53" s="85"/>
      <c r="RX53" s="85"/>
      <c r="RY53" s="85"/>
      <c r="RZ53" s="85"/>
      <c r="SA53" s="85"/>
      <c r="SB53" s="85"/>
      <c r="SC53" s="85"/>
      <c r="SD53" s="85"/>
      <c r="SE53" s="85"/>
      <c r="SF53" s="85"/>
      <c r="SG53" s="85"/>
      <c r="SH53" s="85"/>
      <c r="SI53" s="85"/>
      <c r="SJ53" s="85"/>
      <c r="SK53" s="85"/>
      <c r="SL53" s="85"/>
      <c r="SM53" s="85"/>
      <c r="SN53" s="85"/>
      <c r="SO53" s="85"/>
      <c r="SP53" s="85"/>
      <c r="SQ53" s="85"/>
      <c r="SR53" s="85"/>
      <c r="SS53" s="85"/>
      <c r="ST53" s="85"/>
      <c r="SU53" s="85"/>
      <c r="SV53" s="85"/>
      <c r="SW53" s="85"/>
      <c r="SX53" s="85"/>
      <c r="SY53" s="85"/>
      <c r="SZ53" s="85"/>
      <c r="TA53" s="85"/>
      <c r="TB53" s="85"/>
      <c r="TC53" s="85"/>
      <c r="TD53" s="85"/>
      <c r="TE53" s="85"/>
      <c r="TF53" s="85"/>
      <c r="TG53" s="85"/>
      <c r="TH53" s="85"/>
      <c r="TI53" s="85"/>
      <c r="TJ53" s="85"/>
      <c r="TK53" s="85"/>
      <c r="TL53" s="85"/>
      <c r="TM53" s="85"/>
      <c r="TN53" s="85"/>
      <c r="TO53" s="85"/>
      <c r="TP53" s="85"/>
      <c r="TQ53" s="85"/>
      <c r="TR53" s="85"/>
      <c r="TS53" s="85"/>
      <c r="TT53" s="85"/>
      <c r="TU53" s="85"/>
      <c r="TV53" s="85"/>
      <c r="TW53" s="85"/>
      <c r="TX53" s="85"/>
      <c r="TY53" s="85"/>
      <c r="TZ53" s="85"/>
      <c r="UA53" s="85"/>
      <c r="UB53" s="85"/>
      <c r="UC53" s="85"/>
      <c r="UD53" s="85"/>
      <c r="UE53" s="85"/>
      <c r="UF53" s="85"/>
      <c r="UG53" s="85"/>
      <c r="UH53" s="85"/>
      <c r="UI53" s="85"/>
      <c r="UJ53" s="85"/>
      <c r="UK53" s="85"/>
      <c r="UL53" s="85"/>
      <c r="UM53" s="85"/>
      <c r="UN53" s="85"/>
      <c r="UO53" s="85"/>
      <c r="UP53" s="85"/>
      <c r="UQ53" s="85"/>
      <c r="UR53" s="85"/>
      <c r="US53" s="85"/>
      <c r="UT53" s="85"/>
      <c r="UU53" s="85"/>
      <c r="UV53" s="85"/>
      <c r="UW53" s="85"/>
      <c r="UX53" s="85"/>
      <c r="UY53" s="85"/>
      <c r="UZ53" s="85"/>
      <c r="VA53" s="85"/>
      <c r="VB53" s="85"/>
      <c r="VC53" s="85"/>
      <c r="VD53" s="85"/>
      <c r="VE53" s="85"/>
      <c r="VF53" s="85"/>
      <c r="VG53" s="85"/>
      <c r="VH53" s="85"/>
      <c r="VI53" s="85"/>
      <c r="VJ53" s="85"/>
      <c r="VK53" s="85"/>
      <c r="VL53" s="85"/>
      <c r="VM53" s="85"/>
      <c r="VN53" s="85"/>
      <c r="VO53" s="85"/>
      <c r="VP53" s="85"/>
      <c r="VQ53" s="85"/>
      <c r="VR53" s="85"/>
      <c r="VS53" s="85"/>
      <c r="VT53" s="85"/>
      <c r="VU53" s="85"/>
      <c r="VV53" s="85"/>
      <c r="VW53" s="85"/>
      <c r="VX53" s="85"/>
      <c r="VY53" s="85"/>
      <c r="VZ53" s="85"/>
      <c r="WA53" s="85"/>
      <c r="WB53" s="85"/>
      <c r="WC53" s="85"/>
      <c r="WD53" s="85"/>
      <c r="WE53" s="85"/>
      <c r="WF53" s="85"/>
      <c r="WG53" s="85"/>
      <c r="WH53" s="85"/>
      <c r="WI53" s="85"/>
      <c r="WJ53" s="85"/>
      <c r="WK53" s="85"/>
      <c r="WL53" s="85"/>
      <c r="WM53" s="85"/>
      <c r="WN53" s="85"/>
      <c r="WO53" s="85"/>
      <c r="WP53" s="85"/>
      <c r="WQ53" s="85"/>
      <c r="WR53" s="85"/>
      <c r="WS53" s="85"/>
      <c r="WT53" s="85"/>
      <c r="WU53" s="85"/>
      <c r="WV53" s="85"/>
      <c r="WW53" s="85"/>
      <c r="WX53" s="85"/>
      <c r="WY53" s="85"/>
      <c r="WZ53" s="85"/>
      <c r="XA53" s="85"/>
      <c r="XB53" s="85"/>
      <c r="XC53" s="85"/>
      <c r="XD53" s="85"/>
      <c r="XE53" s="85"/>
      <c r="XF53" s="85"/>
      <c r="XG53" s="85"/>
      <c r="XH53" s="85"/>
      <c r="XI53" s="85"/>
      <c r="XJ53" s="85"/>
      <c r="XK53" s="85"/>
      <c r="XL53" s="85"/>
      <c r="XM53" s="85"/>
      <c r="XN53" s="85"/>
      <c r="XO53" s="85"/>
      <c r="XP53" s="85"/>
      <c r="XQ53" s="85"/>
      <c r="XR53" s="85"/>
      <c r="XS53" s="85"/>
      <c r="XT53" s="85"/>
      <c r="XU53" s="85"/>
      <c r="XV53" s="85"/>
      <c r="XW53" s="85"/>
      <c r="XX53" s="85"/>
      <c r="XY53" s="85"/>
      <c r="XZ53" s="85"/>
      <c r="YA53" s="85"/>
      <c r="YB53" s="85"/>
      <c r="YC53" s="85"/>
      <c r="YD53" s="85"/>
      <c r="YE53" s="85"/>
      <c r="YF53" s="85"/>
      <c r="YG53" s="85"/>
      <c r="YH53" s="85"/>
      <c r="YI53" s="85"/>
      <c r="YJ53" s="85"/>
      <c r="YK53" s="85"/>
      <c r="YL53" s="85"/>
      <c r="YM53" s="85"/>
      <c r="YN53" s="85"/>
      <c r="YO53" s="85"/>
      <c r="YP53" s="85"/>
      <c r="YQ53" s="85"/>
      <c r="YR53" s="85"/>
      <c r="YS53" s="85"/>
      <c r="YT53" s="85"/>
      <c r="YU53" s="85"/>
      <c r="YV53" s="85"/>
      <c r="YW53" s="85"/>
      <c r="YX53" s="85"/>
      <c r="YY53" s="85"/>
      <c r="YZ53" s="85"/>
      <c r="ZA53" s="85"/>
      <c r="ZB53" s="85"/>
      <c r="ZC53" s="85"/>
      <c r="ZD53" s="85"/>
      <c r="ZE53" s="85"/>
      <c r="ZF53" s="85"/>
      <c r="ZG53" s="85"/>
      <c r="ZH53" s="85"/>
      <c r="ZI53" s="85"/>
      <c r="ZJ53" s="85"/>
      <c r="ZK53" s="85"/>
      <c r="ZL53" s="85"/>
      <c r="ZM53" s="85"/>
      <c r="ZN53" s="85"/>
      <c r="ZO53" s="85"/>
      <c r="ZP53" s="85"/>
      <c r="ZQ53" s="85"/>
      <c r="ZR53" s="85"/>
      <c r="ZS53" s="85"/>
      <c r="ZT53" s="85"/>
      <c r="ZU53" s="85"/>
      <c r="ZV53" s="85"/>
      <c r="ZW53" s="85"/>
      <c r="ZX53" s="85"/>
      <c r="ZY53" s="85"/>
      <c r="ZZ53" s="85"/>
      <c r="AAA53" s="85"/>
      <c r="AAB53" s="85"/>
      <c r="AAC53" s="85"/>
      <c r="AAD53" s="85"/>
      <c r="AAE53" s="85"/>
      <c r="AAF53" s="85"/>
      <c r="AAG53" s="85"/>
      <c r="AAH53" s="85"/>
      <c r="AAI53" s="85"/>
      <c r="AAJ53" s="85"/>
      <c r="AAK53" s="85"/>
      <c r="AAL53" s="85"/>
      <c r="AAM53" s="85"/>
      <c r="AAN53" s="85"/>
      <c r="AAO53" s="85"/>
      <c r="AAP53" s="85"/>
      <c r="AAQ53" s="85"/>
      <c r="AAR53" s="85"/>
      <c r="AAS53" s="85"/>
      <c r="AAT53" s="85"/>
      <c r="AAU53" s="85"/>
      <c r="AAV53" s="85"/>
      <c r="AAW53" s="85"/>
      <c r="AAX53" s="85"/>
      <c r="AAY53" s="85"/>
      <c r="AAZ53" s="85"/>
      <c r="ABA53" s="85"/>
      <c r="ABB53" s="85"/>
      <c r="ABC53" s="85"/>
      <c r="ABD53" s="85"/>
      <c r="ABE53" s="85"/>
      <c r="ABF53" s="85"/>
      <c r="ABG53" s="85"/>
      <c r="ABH53" s="85"/>
      <c r="ABI53" s="85"/>
      <c r="ABJ53" s="85"/>
      <c r="ABK53" s="85"/>
      <c r="ABL53" s="85"/>
      <c r="ABM53" s="85"/>
      <c r="ABN53" s="85"/>
      <c r="ABO53" s="85"/>
      <c r="ABP53" s="85"/>
      <c r="ABQ53" s="85"/>
      <c r="ABR53" s="85"/>
      <c r="ABS53" s="85"/>
      <c r="ABT53" s="85"/>
      <c r="ABU53" s="85"/>
      <c r="ABV53" s="85"/>
      <c r="ABW53" s="85"/>
      <c r="ABX53" s="85"/>
      <c r="ABY53" s="85"/>
      <c r="ABZ53" s="85"/>
      <c r="ACA53" s="85"/>
      <c r="ACB53" s="85"/>
      <c r="ACC53" s="85"/>
      <c r="ACD53" s="85"/>
      <c r="ACE53" s="85"/>
      <c r="ACF53" s="85"/>
      <c r="ACG53" s="85"/>
      <c r="ACH53" s="85"/>
      <c r="ACI53" s="85"/>
      <c r="ACJ53" s="85"/>
      <c r="ACK53" s="85"/>
      <c r="ACL53" s="85"/>
      <c r="ACM53" s="85"/>
      <c r="ACN53" s="85"/>
      <c r="ACO53" s="85"/>
      <c r="ACP53" s="85"/>
      <c r="ACQ53" s="85"/>
      <c r="ACR53" s="85"/>
      <c r="ACS53" s="85"/>
      <c r="ACT53" s="85"/>
      <c r="ACU53" s="85"/>
      <c r="ACV53" s="85"/>
      <c r="ACW53" s="85"/>
      <c r="ACX53" s="85"/>
      <c r="ACY53" s="85"/>
      <c r="ACZ53" s="85"/>
      <c r="ADA53" s="85"/>
      <c r="ADB53" s="85"/>
      <c r="ADC53" s="85"/>
      <c r="ADD53" s="85"/>
      <c r="ADE53" s="85"/>
      <c r="ADF53" s="85"/>
      <c r="ADG53" s="85"/>
      <c r="ADH53" s="85"/>
      <c r="ADI53" s="85"/>
      <c r="ADJ53" s="85"/>
      <c r="ADK53" s="85"/>
      <c r="ADL53" s="85"/>
      <c r="ADM53" s="85"/>
      <c r="ADN53" s="85"/>
      <c r="ADO53" s="85"/>
      <c r="ADP53" s="85"/>
      <c r="ADQ53" s="85"/>
      <c r="ADR53" s="85"/>
      <c r="ADS53" s="85"/>
      <c r="ADT53" s="85"/>
      <c r="ADU53" s="85"/>
      <c r="ADV53" s="85"/>
      <c r="ADW53" s="85"/>
      <c r="ADX53" s="85"/>
      <c r="ADY53" s="85"/>
      <c r="ADZ53" s="85"/>
      <c r="AEA53" s="85"/>
      <c r="AEB53" s="85"/>
      <c r="AEC53" s="85"/>
      <c r="AED53" s="85"/>
      <c r="AEE53" s="85"/>
      <c r="AEF53" s="85"/>
      <c r="AEG53" s="85"/>
      <c r="AEH53" s="85"/>
      <c r="AEI53" s="85"/>
      <c r="AEJ53" s="85"/>
      <c r="AEK53" s="85"/>
      <c r="AEL53" s="85"/>
      <c r="AEM53" s="85"/>
      <c r="AEN53" s="85"/>
      <c r="AEO53" s="85"/>
      <c r="AEP53" s="85"/>
      <c r="AEQ53" s="85"/>
      <c r="AER53" s="85"/>
      <c r="AES53" s="85"/>
      <c r="AET53" s="85"/>
      <c r="AEU53" s="85"/>
      <c r="AEV53" s="85"/>
      <c r="AEW53" s="85"/>
      <c r="AEX53" s="85"/>
      <c r="AEY53" s="85"/>
      <c r="AEZ53" s="85"/>
      <c r="AFA53" s="85"/>
      <c r="AFB53" s="85"/>
      <c r="AFC53" s="85"/>
      <c r="AFD53" s="85"/>
      <c r="AFE53" s="85"/>
      <c r="AFF53" s="85"/>
      <c r="AFG53" s="85"/>
      <c r="AFH53" s="85"/>
      <c r="AFI53" s="85"/>
      <c r="AFJ53" s="85"/>
      <c r="AFK53" s="85"/>
      <c r="AFL53" s="85"/>
      <c r="AFM53" s="85"/>
      <c r="AFN53" s="85"/>
      <c r="AFO53" s="85"/>
      <c r="AFP53" s="85"/>
      <c r="AFQ53" s="85"/>
      <c r="AFR53" s="85"/>
      <c r="AFS53" s="85"/>
      <c r="AFT53" s="85"/>
      <c r="AFU53" s="85"/>
      <c r="AFV53" s="85"/>
      <c r="AFW53" s="85"/>
      <c r="AFX53" s="85"/>
      <c r="AFY53" s="85"/>
      <c r="AFZ53" s="85"/>
      <c r="AGA53" s="85"/>
      <c r="AGB53" s="85"/>
      <c r="AGC53" s="85"/>
      <c r="AGD53" s="85"/>
      <c r="AGE53" s="85"/>
      <c r="AGF53" s="85"/>
      <c r="AGG53" s="85"/>
      <c r="AGH53" s="85"/>
      <c r="AGI53" s="85"/>
      <c r="AGJ53" s="85"/>
      <c r="AGK53" s="85"/>
      <c r="AGL53" s="85"/>
      <c r="AGM53" s="85"/>
      <c r="AGN53" s="85"/>
      <c r="AGO53" s="85"/>
      <c r="AGP53" s="85"/>
      <c r="AGQ53" s="85"/>
      <c r="AGR53" s="85"/>
      <c r="AGS53" s="85"/>
      <c r="AGT53" s="85"/>
      <c r="AGU53" s="85"/>
      <c r="AGV53" s="85"/>
      <c r="AGW53" s="85"/>
      <c r="AGX53" s="85"/>
      <c r="AGY53" s="85"/>
      <c r="AGZ53" s="85"/>
      <c r="AHA53" s="85"/>
      <c r="AHB53" s="85"/>
      <c r="AHC53" s="85"/>
      <c r="AHD53" s="85"/>
      <c r="AHE53" s="85"/>
      <c r="AHF53" s="85"/>
      <c r="AHG53" s="85"/>
      <c r="AHH53" s="85"/>
      <c r="AHI53" s="85"/>
      <c r="AHJ53" s="85"/>
      <c r="AHK53" s="85"/>
      <c r="AHL53" s="85"/>
      <c r="AHM53" s="85"/>
      <c r="AHN53" s="85"/>
      <c r="AHO53" s="85"/>
      <c r="AHP53" s="85"/>
      <c r="AHQ53" s="85"/>
      <c r="AHR53" s="85"/>
      <c r="AHS53" s="85"/>
      <c r="AHT53" s="85"/>
      <c r="AHU53" s="85"/>
      <c r="AHV53" s="85"/>
      <c r="AHW53" s="85"/>
      <c r="AHX53" s="85"/>
      <c r="AHY53" s="85"/>
      <c r="AHZ53" s="85"/>
      <c r="AIA53" s="85"/>
      <c r="AIB53" s="85"/>
      <c r="AIC53" s="85"/>
      <c r="AID53" s="85"/>
      <c r="AIE53" s="85"/>
      <c r="AIF53" s="85"/>
      <c r="AIG53" s="85"/>
      <c r="AIH53" s="85"/>
      <c r="AII53" s="85"/>
      <c r="AIJ53" s="85"/>
      <c r="AIK53" s="85"/>
      <c r="AIL53" s="85"/>
      <c r="AIM53" s="85"/>
      <c r="AIN53" s="85"/>
      <c r="AIO53" s="85"/>
      <c r="AIP53" s="85"/>
      <c r="AIQ53" s="85"/>
      <c r="AIR53" s="85"/>
      <c r="AIS53" s="85"/>
      <c r="AIT53" s="85"/>
      <c r="AIU53" s="85"/>
      <c r="AIV53" s="85"/>
      <c r="AIW53" s="85"/>
      <c r="AIX53" s="85"/>
      <c r="AIY53" s="85"/>
      <c r="AIZ53" s="85"/>
      <c r="AJA53" s="85"/>
      <c r="AJB53" s="85"/>
      <c r="AJC53" s="85"/>
      <c r="AJD53" s="85"/>
      <c r="AJE53" s="85"/>
      <c r="AJF53" s="85"/>
      <c r="AJG53" s="85"/>
      <c r="AJH53" s="85"/>
      <c r="AJI53" s="85"/>
      <c r="AJJ53" s="85"/>
      <c r="AJK53" s="85"/>
      <c r="AJL53" s="85"/>
      <c r="AJM53" s="85"/>
      <c r="AJN53" s="85"/>
      <c r="AJO53" s="85"/>
      <c r="AJP53" s="85"/>
      <c r="AJQ53" s="85"/>
      <c r="AJR53" s="85"/>
      <c r="AJS53" s="85"/>
      <c r="AJT53" s="85"/>
      <c r="AJU53" s="85"/>
      <c r="AJV53" s="85"/>
      <c r="AJW53" s="85"/>
      <c r="AJX53" s="85"/>
      <c r="AJY53" s="85"/>
      <c r="AJZ53" s="85"/>
      <c r="AKA53" s="85"/>
      <c r="AKB53" s="85"/>
      <c r="AKC53" s="85"/>
      <c r="AKD53" s="85"/>
      <c r="AKE53" s="85"/>
      <c r="AKF53" s="85"/>
      <c r="AKG53" s="85"/>
      <c r="AKH53" s="85"/>
      <c r="AKI53" s="85"/>
      <c r="AKJ53" s="85"/>
      <c r="AKK53" s="85"/>
      <c r="AKL53" s="85"/>
      <c r="AKM53" s="85"/>
      <c r="AKN53" s="85"/>
      <c r="AKO53" s="85"/>
      <c r="AKP53" s="85"/>
      <c r="AKQ53" s="85"/>
      <c r="AKR53" s="85"/>
      <c r="AKS53" s="85"/>
      <c r="AKT53" s="85"/>
      <c r="AKU53" s="85"/>
      <c r="AKV53" s="85"/>
      <c r="AKW53" s="85"/>
      <c r="AKX53" s="85"/>
      <c r="AKY53" s="85"/>
      <c r="AKZ53" s="85"/>
      <c r="ALA53" s="85"/>
      <c r="ALB53" s="85"/>
      <c r="ALC53" s="85"/>
      <c r="ALD53" s="85"/>
      <c r="ALE53" s="85"/>
      <c r="ALF53" s="85"/>
      <c r="ALG53" s="85"/>
      <c r="ALH53" s="85"/>
      <c r="ALI53" s="85"/>
      <c r="ALJ53" s="85"/>
      <c r="ALK53" s="85"/>
      <c r="ALL53" s="85"/>
      <c r="ALM53" s="85"/>
      <c r="ALN53" s="85"/>
      <c r="ALO53" s="85"/>
      <c r="ALP53" s="85"/>
      <c r="ALQ53" s="85"/>
      <c r="ALR53" s="85"/>
      <c r="ALS53" s="85"/>
      <c r="ALT53" s="85"/>
      <c r="ALU53" s="85"/>
      <c r="ALV53" s="85"/>
      <c r="ALW53" s="85"/>
      <c r="ALX53" s="85"/>
      <c r="ALY53" s="85"/>
      <c r="ALZ53" s="85"/>
      <c r="AMA53" s="85"/>
      <c r="AMB53" s="85"/>
      <c r="AMC53" s="85"/>
      <c r="AMD53" s="85"/>
      <c r="AME53" s="85"/>
      <c r="AMF53" s="85"/>
      <c r="AMG53" s="85"/>
      <c r="AMH53" s="85"/>
      <c r="AMI53" s="85"/>
      <c r="AMJ53" s="85"/>
      <c r="AMK53" s="85"/>
      <c r="AML53" s="85"/>
      <c r="AMM53" s="85"/>
      <c r="AMN53" s="85"/>
      <c r="AMO53" s="85"/>
      <c r="AMP53" s="85"/>
      <c r="AMQ53" s="85"/>
      <c r="AMR53" s="85"/>
      <c r="AMS53" s="85"/>
      <c r="AMT53" s="85"/>
      <c r="AMU53" s="85"/>
      <c r="AMV53" s="85"/>
      <c r="AMW53" s="85"/>
      <c r="AMX53" s="85"/>
      <c r="AMY53" s="85"/>
      <c r="AMZ53" s="85"/>
      <c r="ANA53" s="85"/>
      <c r="ANB53" s="85"/>
      <c r="ANC53" s="85"/>
      <c r="AND53" s="85"/>
      <c r="ANE53" s="85"/>
      <c r="ANF53" s="85"/>
      <c r="ANG53" s="85"/>
      <c r="ANH53" s="85"/>
      <c r="ANI53" s="85"/>
      <c r="ANJ53" s="85"/>
      <c r="ANK53" s="85"/>
      <c r="ANL53" s="85"/>
      <c r="ANM53" s="85"/>
      <c r="ANN53" s="85"/>
      <c r="ANO53" s="85"/>
      <c r="ANP53" s="85"/>
      <c r="ANQ53" s="85"/>
      <c r="ANR53" s="85"/>
      <c r="ANS53" s="85"/>
      <c r="ANT53" s="85"/>
      <c r="ANU53" s="85"/>
      <c r="ANV53" s="85"/>
      <c r="ANW53" s="85"/>
      <c r="ANX53" s="85"/>
      <c r="ANY53" s="85"/>
      <c r="ANZ53" s="85"/>
      <c r="AOA53" s="85"/>
      <c r="AOB53" s="85"/>
      <c r="AOC53" s="85"/>
      <c r="AOD53" s="85"/>
      <c r="AOE53" s="85"/>
      <c r="AOF53" s="85"/>
      <c r="AOG53" s="85"/>
      <c r="AOH53" s="85"/>
      <c r="AOI53" s="85"/>
      <c r="AOJ53" s="85"/>
      <c r="AOK53" s="85"/>
      <c r="AOL53" s="85"/>
      <c r="AOM53" s="85"/>
      <c r="AON53" s="85"/>
      <c r="AOO53" s="85"/>
      <c r="AOP53" s="85"/>
      <c r="AOQ53" s="85"/>
      <c r="AOR53" s="85"/>
      <c r="AOS53" s="85"/>
      <c r="AOT53" s="85"/>
      <c r="AOU53" s="85"/>
      <c r="AOV53" s="85"/>
      <c r="AOW53" s="85"/>
      <c r="AOX53" s="85"/>
      <c r="AOY53" s="85"/>
      <c r="AOZ53" s="85"/>
      <c r="APA53" s="85"/>
      <c r="APB53" s="85"/>
      <c r="APC53" s="85"/>
      <c r="APD53" s="85"/>
      <c r="APE53" s="85"/>
      <c r="APF53" s="85"/>
      <c r="APG53" s="85"/>
      <c r="APH53" s="85"/>
      <c r="API53" s="85"/>
      <c r="APJ53" s="85"/>
      <c r="APK53" s="85"/>
      <c r="APL53" s="85"/>
      <c r="APM53" s="85"/>
      <c r="APN53" s="85"/>
      <c r="APO53" s="85"/>
      <c r="APP53" s="85"/>
      <c r="APQ53" s="85"/>
      <c r="APR53" s="85"/>
      <c r="APS53" s="85"/>
      <c r="APT53" s="85"/>
      <c r="APU53" s="85"/>
      <c r="APV53" s="85"/>
      <c r="APW53" s="85"/>
      <c r="APX53" s="85"/>
      <c r="APY53" s="85"/>
      <c r="APZ53" s="85"/>
      <c r="AQA53" s="85"/>
      <c r="AQB53" s="85"/>
      <c r="AQC53" s="85"/>
      <c r="AQD53" s="85"/>
      <c r="AQE53" s="85"/>
      <c r="AQF53" s="85"/>
      <c r="AQG53" s="85"/>
      <c r="AQH53" s="85"/>
      <c r="AQI53" s="85"/>
      <c r="AQJ53" s="85"/>
      <c r="AQK53" s="85"/>
      <c r="AQL53" s="85"/>
      <c r="AQM53" s="85"/>
      <c r="AQN53" s="85"/>
      <c r="AQO53" s="85"/>
      <c r="AQP53" s="85"/>
      <c r="AQQ53" s="85"/>
      <c r="AQR53" s="85"/>
      <c r="AQS53" s="85"/>
      <c r="AQT53" s="85"/>
      <c r="AQU53" s="85"/>
      <c r="AQV53" s="85"/>
      <c r="AQW53" s="85"/>
      <c r="AQX53" s="85"/>
      <c r="AQY53" s="85"/>
      <c r="AQZ53" s="85"/>
      <c r="ARA53" s="85"/>
      <c r="ARB53" s="85"/>
      <c r="ARC53" s="85"/>
      <c r="ARD53" s="85"/>
      <c r="ARE53" s="85"/>
      <c r="ARF53" s="85"/>
      <c r="ARG53" s="85"/>
      <c r="ARH53" s="85"/>
      <c r="ARI53" s="85"/>
      <c r="ARJ53" s="85"/>
      <c r="ARK53" s="85"/>
      <c r="ARL53" s="85"/>
      <c r="ARM53" s="85"/>
      <c r="ARN53" s="85"/>
      <c r="ARO53" s="85"/>
      <c r="ARP53" s="85"/>
      <c r="ARQ53" s="85"/>
      <c r="ARR53" s="85"/>
      <c r="ARS53" s="85"/>
      <c r="ART53" s="85"/>
      <c r="ARU53" s="85"/>
      <c r="ARV53" s="85"/>
      <c r="ARW53" s="85"/>
      <c r="ARX53" s="85"/>
      <c r="ARY53" s="85"/>
      <c r="ARZ53" s="85"/>
      <c r="ASA53" s="85"/>
      <c r="ASB53" s="85"/>
      <c r="ASC53" s="85"/>
      <c r="ASD53" s="85"/>
      <c r="ASE53" s="85"/>
      <c r="ASF53" s="85"/>
      <c r="ASG53" s="85"/>
      <c r="ASH53" s="85"/>
      <c r="ASI53" s="85"/>
      <c r="ASJ53" s="85"/>
      <c r="ASK53" s="85"/>
      <c r="ASL53" s="85"/>
      <c r="ASM53" s="85"/>
      <c r="ASN53" s="85"/>
      <c r="ASO53" s="85"/>
      <c r="ASP53" s="85"/>
      <c r="ASQ53" s="85"/>
      <c r="ASR53" s="85"/>
      <c r="ASS53" s="85"/>
      <c r="AST53" s="85"/>
      <c r="ASU53" s="85"/>
      <c r="ASV53" s="85"/>
      <c r="ASW53" s="85"/>
      <c r="ASX53" s="85"/>
      <c r="ASY53" s="85"/>
      <c r="ASZ53" s="85"/>
      <c r="ATA53" s="85"/>
      <c r="ATB53" s="85"/>
      <c r="ATC53" s="85"/>
      <c r="ATD53" s="85"/>
      <c r="ATE53" s="85"/>
      <c r="ATF53" s="85"/>
      <c r="ATG53" s="85"/>
      <c r="ATH53" s="85"/>
      <c r="ATI53" s="85"/>
      <c r="ATJ53" s="85"/>
      <c r="ATK53" s="85"/>
      <c r="ATL53" s="85"/>
      <c r="ATM53" s="85"/>
      <c r="ATN53" s="85"/>
      <c r="ATO53" s="85"/>
      <c r="ATP53" s="85"/>
      <c r="ATQ53" s="85"/>
      <c r="ATR53" s="85"/>
      <c r="ATS53" s="85"/>
      <c r="ATT53" s="85"/>
      <c r="ATU53" s="85"/>
      <c r="ATV53" s="85"/>
      <c r="ATW53" s="85"/>
      <c r="ATX53" s="85"/>
      <c r="ATY53" s="85"/>
      <c r="ATZ53" s="85"/>
      <c r="AUA53" s="85"/>
      <c r="AUB53" s="85"/>
      <c r="AUC53" s="85"/>
      <c r="AUD53" s="85"/>
      <c r="AUE53" s="85"/>
      <c r="AUF53" s="85"/>
      <c r="AUG53" s="85"/>
      <c r="AUH53" s="85"/>
      <c r="AUI53" s="85"/>
      <c r="AUJ53" s="85"/>
      <c r="AUK53" s="85"/>
      <c r="AUL53" s="85"/>
      <c r="AUM53" s="85"/>
      <c r="AUN53" s="85"/>
      <c r="AUO53" s="85"/>
      <c r="AUP53" s="85"/>
      <c r="AUQ53" s="85"/>
      <c r="AUR53" s="85"/>
      <c r="AUS53" s="85"/>
      <c r="AUT53" s="85"/>
      <c r="AUU53" s="85"/>
      <c r="AUV53" s="85"/>
      <c r="AUW53" s="85"/>
      <c r="AUX53" s="85"/>
      <c r="AUY53" s="85"/>
      <c r="AUZ53" s="85"/>
      <c r="AVA53" s="85"/>
      <c r="AVB53" s="85"/>
      <c r="AVC53" s="85"/>
      <c r="AVD53" s="85"/>
      <c r="AVE53" s="85"/>
      <c r="AVF53" s="85"/>
      <c r="AVG53" s="85"/>
      <c r="AVH53" s="85"/>
      <c r="AVI53" s="85"/>
      <c r="AVJ53" s="85"/>
      <c r="AVK53" s="85"/>
      <c r="AVL53" s="85"/>
      <c r="AVM53" s="85"/>
      <c r="AVN53" s="85"/>
      <c r="AVO53" s="85"/>
      <c r="AVP53" s="85"/>
      <c r="AVQ53" s="85"/>
      <c r="AVR53" s="85"/>
      <c r="AVS53" s="85"/>
      <c r="AVT53" s="85"/>
      <c r="AVU53" s="85"/>
      <c r="AVV53" s="85"/>
      <c r="AVW53" s="85"/>
      <c r="AVX53" s="85"/>
      <c r="AVY53" s="85"/>
      <c r="AVZ53" s="85"/>
      <c r="AWA53" s="85"/>
      <c r="AWB53" s="85"/>
      <c r="AWC53" s="85"/>
      <c r="AWD53" s="85"/>
      <c r="AWE53" s="85"/>
      <c r="AWF53" s="85"/>
      <c r="AWG53" s="85"/>
      <c r="AWH53" s="85"/>
      <c r="AWI53" s="85"/>
      <c r="AWJ53" s="85"/>
      <c r="AWK53" s="85"/>
      <c r="AWL53" s="85"/>
      <c r="AWM53" s="85"/>
      <c r="AWN53" s="85"/>
      <c r="AWO53" s="85"/>
      <c r="AWP53" s="85"/>
      <c r="AWQ53" s="85"/>
      <c r="AWR53" s="85"/>
      <c r="AWS53" s="85"/>
      <c r="AWT53" s="85"/>
      <c r="AWU53" s="85"/>
      <c r="AWV53" s="85"/>
      <c r="AWW53" s="85"/>
      <c r="AWX53" s="85"/>
      <c r="AWY53" s="85"/>
      <c r="AWZ53" s="85"/>
      <c r="AXA53" s="85"/>
      <c r="AXB53" s="85"/>
      <c r="AXC53" s="85"/>
      <c r="AXD53" s="85"/>
      <c r="AXE53" s="85"/>
      <c r="AXF53" s="85"/>
      <c r="AXG53" s="85"/>
      <c r="AXH53" s="85"/>
      <c r="AXI53" s="85"/>
      <c r="AXJ53" s="85"/>
      <c r="AXK53" s="85"/>
      <c r="AXL53" s="85"/>
      <c r="AXM53" s="85"/>
      <c r="AXN53" s="85"/>
      <c r="AXO53" s="85"/>
      <c r="AXP53" s="85"/>
      <c r="AXQ53" s="85"/>
      <c r="AXR53" s="85"/>
      <c r="AXS53" s="85"/>
      <c r="AXT53" s="85"/>
      <c r="AXU53" s="85"/>
      <c r="AXV53" s="85"/>
      <c r="AXW53" s="85"/>
      <c r="AXX53" s="85"/>
      <c r="AXY53" s="85"/>
      <c r="AXZ53" s="85"/>
      <c r="AYA53" s="85"/>
      <c r="AYB53" s="85"/>
      <c r="AYC53" s="85"/>
      <c r="AYD53" s="85"/>
      <c r="AYE53" s="85"/>
      <c r="AYF53" s="85"/>
      <c r="AYG53" s="85"/>
      <c r="AYH53" s="85"/>
      <c r="AYI53" s="85"/>
      <c r="AYJ53" s="85"/>
      <c r="AYK53" s="85"/>
      <c r="AYL53" s="85"/>
      <c r="AYM53" s="85"/>
      <c r="AYN53" s="85"/>
      <c r="AYO53" s="85"/>
      <c r="AYP53" s="85"/>
      <c r="AYQ53" s="85"/>
      <c r="AYR53" s="85"/>
      <c r="AYS53" s="85"/>
      <c r="AYT53" s="85"/>
      <c r="AYU53" s="85"/>
      <c r="AYV53" s="85"/>
      <c r="AYW53" s="85"/>
      <c r="AYX53" s="85"/>
      <c r="AYY53" s="85"/>
      <c r="AYZ53" s="85"/>
      <c r="AZA53" s="85"/>
      <c r="AZB53" s="85"/>
      <c r="AZC53" s="85"/>
      <c r="AZD53" s="85"/>
      <c r="AZE53" s="85"/>
      <c r="AZF53" s="85"/>
      <c r="AZG53" s="85"/>
      <c r="AZH53" s="85"/>
      <c r="AZI53" s="85"/>
      <c r="AZJ53" s="85"/>
      <c r="AZK53" s="85"/>
      <c r="AZL53" s="85"/>
      <c r="AZM53" s="85"/>
      <c r="AZN53" s="85"/>
      <c r="AZO53" s="85"/>
      <c r="AZP53" s="85"/>
      <c r="AZQ53" s="85"/>
      <c r="AZR53" s="85"/>
      <c r="AZS53" s="85"/>
      <c r="AZT53" s="85"/>
      <c r="AZU53" s="85"/>
      <c r="AZV53" s="85"/>
      <c r="AZW53" s="85"/>
      <c r="AZX53" s="85"/>
      <c r="AZY53" s="85"/>
      <c r="AZZ53" s="85"/>
      <c r="BAA53" s="85"/>
      <c r="BAB53" s="85"/>
      <c r="BAC53" s="85"/>
      <c r="BAD53" s="85"/>
      <c r="BAE53" s="85"/>
      <c r="BAF53" s="85"/>
      <c r="BAG53" s="85"/>
      <c r="BAH53" s="85"/>
      <c r="BAI53" s="85"/>
      <c r="BAJ53" s="85"/>
      <c r="BAK53" s="85"/>
      <c r="BAL53" s="85"/>
      <c r="BAM53" s="85"/>
      <c r="BAN53" s="85"/>
      <c r="BAO53" s="85"/>
      <c r="BAP53" s="85"/>
      <c r="BAQ53" s="85"/>
      <c r="BAR53" s="85"/>
      <c r="BAS53" s="85"/>
      <c r="BAT53" s="85"/>
      <c r="BAU53" s="85"/>
      <c r="BAV53" s="85"/>
      <c r="BAW53" s="85"/>
      <c r="BAX53" s="85"/>
      <c r="BAY53" s="85"/>
      <c r="BAZ53" s="85"/>
      <c r="BBA53" s="85"/>
      <c r="BBB53" s="85"/>
      <c r="BBC53" s="85"/>
      <c r="BBD53" s="85"/>
      <c r="BBE53" s="85"/>
      <c r="BBF53" s="85"/>
      <c r="BBG53" s="85"/>
      <c r="BBH53" s="85"/>
      <c r="BBI53" s="85"/>
      <c r="BBJ53" s="85"/>
      <c r="BBK53" s="85"/>
      <c r="BBL53" s="85"/>
      <c r="BBM53" s="85"/>
      <c r="BBN53" s="85"/>
      <c r="BBO53" s="85"/>
      <c r="BBP53" s="85"/>
      <c r="BBQ53" s="85"/>
      <c r="BBR53" s="85"/>
      <c r="BBS53" s="85"/>
      <c r="BBT53" s="85"/>
      <c r="BBU53" s="85"/>
      <c r="BBV53" s="85"/>
      <c r="BBW53" s="85"/>
      <c r="BBX53" s="85"/>
      <c r="BBY53" s="85"/>
      <c r="BBZ53" s="85"/>
      <c r="BCA53" s="85"/>
      <c r="BCB53" s="85"/>
      <c r="BCC53" s="85"/>
      <c r="BCD53" s="85"/>
      <c r="BCE53" s="85"/>
      <c r="BCF53" s="85"/>
      <c r="BCG53" s="85"/>
      <c r="BCH53" s="85"/>
      <c r="BCI53" s="85"/>
      <c r="BCJ53" s="85"/>
      <c r="BCK53" s="85"/>
      <c r="BCL53" s="85"/>
      <c r="BCM53" s="85"/>
      <c r="BCN53" s="85"/>
      <c r="BCO53" s="85"/>
      <c r="BCP53" s="85"/>
      <c r="BCQ53" s="85"/>
      <c r="BCR53" s="85"/>
      <c r="BCS53" s="85"/>
      <c r="BCT53" s="85"/>
      <c r="BCU53" s="85"/>
      <c r="BCV53" s="85"/>
      <c r="BCW53" s="85"/>
      <c r="BCX53" s="85"/>
      <c r="BCY53" s="85"/>
      <c r="BCZ53" s="85"/>
      <c r="BDA53" s="85"/>
      <c r="BDB53" s="85"/>
      <c r="BDC53" s="85"/>
      <c r="BDD53" s="85"/>
      <c r="BDE53" s="85"/>
      <c r="BDF53" s="85"/>
      <c r="BDG53" s="85"/>
      <c r="BDH53" s="85"/>
      <c r="BDI53" s="85"/>
      <c r="BDJ53" s="85"/>
      <c r="BDK53" s="85"/>
      <c r="BDL53" s="85"/>
      <c r="BDM53" s="85"/>
      <c r="BDN53" s="85"/>
      <c r="BDO53" s="85"/>
      <c r="BDP53" s="85"/>
      <c r="BDQ53" s="85"/>
      <c r="BDR53" s="85"/>
      <c r="BDS53" s="85"/>
      <c r="BDT53" s="85"/>
      <c r="BDU53" s="85"/>
      <c r="BDV53" s="85"/>
      <c r="BDW53" s="85"/>
      <c r="BDX53" s="85"/>
      <c r="BDY53" s="85"/>
      <c r="BDZ53" s="85"/>
      <c r="BEA53" s="85"/>
      <c r="BEB53" s="85"/>
      <c r="BEC53" s="85"/>
      <c r="BED53" s="85"/>
      <c r="BEE53" s="85"/>
      <c r="BEF53" s="85"/>
      <c r="BEG53" s="85"/>
      <c r="BEH53" s="85"/>
      <c r="BEI53" s="85"/>
      <c r="BEJ53" s="85"/>
      <c r="BEK53" s="85"/>
      <c r="BEL53" s="85"/>
      <c r="BEM53" s="85"/>
      <c r="BEN53" s="85"/>
      <c r="BEO53" s="85"/>
      <c r="BEP53" s="85"/>
      <c r="BEQ53" s="85"/>
      <c r="BER53" s="85"/>
      <c r="BES53" s="85"/>
      <c r="BET53" s="85"/>
      <c r="BEU53" s="85"/>
      <c r="BEV53" s="85"/>
      <c r="BEW53" s="85"/>
      <c r="BEX53" s="85"/>
      <c r="BEY53" s="85"/>
      <c r="BEZ53" s="85"/>
      <c r="BFA53" s="85"/>
      <c r="BFB53" s="85"/>
      <c r="BFC53" s="85"/>
      <c r="BFD53" s="85"/>
      <c r="BFE53" s="85"/>
      <c r="BFF53" s="85"/>
      <c r="BFG53" s="85"/>
      <c r="BFH53" s="85"/>
      <c r="BFI53" s="85"/>
      <c r="BFJ53" s="85"/>
      <c r="BFK53" s="85"/>
      <c r="BFL53" s="85"/>
      <c r="BFM53" s="85"/>
      <c r="BFN53" s="85"/>
      <c r="BFO53" s="85"/>
      <c r="BFP53" s="85"/>
      <c r="BFQ53" s="85"/>
      <c r="BFR53" s="85"/>
      <c r="BFS53" s="85"/>
      <c r="BFT53" s="85"/>
      <c r="BFU53" s="85"/>
      <c r="BFV53" s="85"/>
      <c r="BFW53" s="85"/>
      <c r="BFX53" s="85"/>
      <c r="BFY53" s="85"/>
      <c r="BFZ53" s="85"/>
      <c r="BGA53" s="85"/>
      <c r="BGB53" s="85"/>
      <c r="BGC53" s="85"/>
      <c r="BGD53" s="85"/>
      <c r="BGE53" s="85"/>
      <c r="BGF53" s="85"/>
      <c r="BGG53" s="85"/>
      <c r="BGH53" s="85"/>
      <c r="BGI53" s="85"/>
      <c r="BGJ53" s="85"/>
      <c r="BGK53" s="85"/>
      <c r="BGL53" s="85"/>
      <c r="BGM53" s="85"/>
      <c r="BGN53" s="85"/>
      <c r="BGO53" s="85"/>
      <c r="BGP53" s="85"/>
      <c r="BGQ53" s="85"/>
      <c r="BGR53" s="85"/>
      <c r="BGS53" s="85"/>
      <c r="BGT53" s="85"/>
      <c r="BGU53" s="85"/>
      <c r="BGV53" s="85"/>
      <c r="BGW53" s="85"/>
      <c r="BGX53" s="85"/>
      <c r="BGY53" s="85"/>
      <c r="BGZ53" s="85"/>
      <c r="BHA53" s="85"/>
      <c r="BHB53" s="85"/>
      <c r="BHC53" s="85"/>
      <c r="BHD53" s="85"/>
      <c r="BHE53" s="85"/>
      <c r="BHF53" s="85"/>
      <c r="BHG53" s="85"/>
      <c r="BHH53" s="85"/>
      <c r="BHI53" s="85"/>
      <c r="BHJ53" s="85"/>
      <c r="BHK53" s="85"/>
      <c r="BHL53" s="85"/>
      <c r="BHM53" s="85"/>
      <c r="BHN53" s="85"/>
      <c r="BHO53" s="85"/>
      <c r="BHP53" s="85"/>
      <c r="BHQ53" s="85"/>
      <c r="BHR53" s="85"/>
      <c r="BHS53" s="85"/>
      <c r="BHT53" s="85"/>
      <c r="BHU53" s="85"/>
      <c r="BHV53" s="85"/>
      <c r="BHW53" s="85"/>
      <c r="BHX53" s="85"/>
      <c r="BHY53" s="85"/>
      <c r="BHZ53" s="85"/>
      <c r="BIA53" s="85"/>
      <c r="BIB53" s="85"/>
      <c r="BIC53" s="85"/>
      <c r="BID53" s="85"/>
      <c r="BIE53" s="85"/>
      <c r="BIF53" s="85"/>
      <c r="BIG53" s="85"/>
      <c r="BIH53" s="85"/>
      <c r="BII53" s="85"/>
      <c r="BIJ53" s="85"/>
      <c r="BIK53" s="85"/>
      <c r="BIL53" s="85"/>
      <c r="BIM53" s="85"/>
      <c r="BIN53" s="85"/>
      <c r="BIO53" s="85"/>
      <c r="BIP53" s="85"/>
      <c r="BIQ53" s="85"/>
      <c r="BIR53" s="85"/>
      <c r="BIS53" s="85"/>
      <c r="BIT53" s="85"/>
      <c r="BIU53" s="85"/>
      <c r="BIV53" s="85"/>
      <c r="BIW53" s="85"/>
      <c r="BIX53" s="85"/>
      <c r="BIY53" s="85"/>
      <c r="BIZ53" s="85"/>
      <c r="BJA53" s="85"/>
      <c r="BJB53" s="85"/>
      <c r="BJC53" s="85"/>
      <c r="BJD53" s="85"/>
      <c r="BJE53" s="85"/>
      <c r="BJF53" s="85"/>
      <c r="BJG53" s="85"/>
      <c r="BJH53" s="85"/>
      <c r="BJI53" s="85"/>
      <c r="BJJ53" s="85"/>
      <c r="BJK53" s="85"/>
      <c r="BJL53" s="85"/>
      <c r="BJM53" s="85"/>
      <c r="BJN53" s="85"/>
      <c r="BJO53" s="85"/>
      <c r="BJP53" s="85"/>
      <c r="BJQ53" s="85"/>
      <c r="BJR53" s="85"/>
      <c r="BJS53" s="85"/>
      <c r="BJT53" s="85"/>
      <c r="BJU53" s="85"/>
      <c r="BJV53" s="85"/>
      <c r="BJW53" s="85"/>
      <c r="BJX53" s="85"/>
      <c r="BJY53" s="85"/>
      <c r="BJZ53" s="85"/>
      <c r="BKA53" s="85"/>
      <c r="BKB53" s="85"/>
      <c r="BKC53" s="85"/>
      <c r="BKD53" s="85"/>
      <c r="BKE53" s="85"/>
      <c r="BKF53" s="85"/>
      <c r="BKG53" s="85"/>
      <c r="BKH53" s="85"/>
      <c r="BKI53" s="85"/>
      <c r="BKJ53" s="85"/>
      <c r="BKK53" s="85"/>
      <c r="BKL53" s="85"/>
      <c r="BKM53" s="85"/>
      <c r="BKN53" s="85"/>
      <c r="BKO53" s="85"/>
      <c r="BKP53" s="85"/>
      <c r="BKQ53" s="85"/>
      <c r="BKR53" s="85"/>
      <c r="BKS53" s="85"/>
      <c r="BKT53" s="85"/>
      <c r="BKU53" s="85"/>
      <c r="BKV53" s="85"/>
      <c r="BKW53" s="85"/>
      <c r="BKX53" s="85"/>
      <c r="BKY53" s="85"/>
      <c r="BKZ53" s="85"/>
      <c r="BLA53" s="85"/>
      <c r="BLB53" s="85"/>
      <c r="BLC53" s="85"/>
      <c r="BLD53" s="85"/>
      <c r="BLE53" s="85"/>
      <c r="BLF53" s="85"/>
      <c r="BLG53" s="85"/>
      <c r="BLH53" s="85"/>
      <c r="BLI53" s="85"/>
      <c r="BLJ53" s="85"/>
      <c r="BLK53" s="85"/>
      <c r="BLL53" s="85"/>
      <c r="BLM53" s="85"/>
      <c r="BLN53" s="85"/>
      <c r="BLO53" s="85"/>
      <c r="BLP53" s="85"/>
      <c r="BLQ53" s="85"/>
      <c r="BLR53" s="85"/>
      <c r="BLS53" s="85"/>
      <c r="BLT53" s="85"/>
      <c r="BLU53" s="85"/>
      <c r="BLV53" s="85"/>
      <c r="BLW53" s="85"/>
      <c r="BLX53" s="85"/>
      <c r="BLY53" s="85"/>
      <c r="BLZ53" s="85"/>
      <c r="BMA53" s="85"/>
      <c r="BMB53" s="85"/>
      <c r="BMC53" s="85"/>
      <c r="BMD53" s="85"/>
      <c r="BME53" s="85"/>
      <c r="BMF53" s="85"/>
      <c r="BMG53" s="85"/>
      <c r="BMH53" s="85"/>
      <c r="BMI53" s="85"/>
      <c r="BMJ53" s="85"/>
      <c r="BMK53" s="85"/>
      <c r="BML53" s="85"/>
      <c r="BMM53" s="85"/>
      <c r="BMN53" s="85"/>
      <c r="BMO53" s="85"/>
      <c r="BMP53" s="85"/>
      <c r="BMQ53" s="85"/>
      <c r="BMR53" s="85"/>
      <c r="BMS53" s="85"/>
      <c r="BMT53" s="85"/>
      <c r="BMU53" s="85"/>
      <c r="BMV53" s="85"/>
      <c r="BMW53" s="85"/>
      <c r="BMX53" s="85"/>
      <c r="BMY53" s="85"/>
      <c r="BMZ53" s="85"/>
      <c r="BNA53" s="85"/>
      <c r="BNB53" s="85"/>
      <c r="BNC53" s="85"/>
      <c r="BND53" s="85"/>
      <c r="BNE53" s="85"/>
      <c r="BNF53" s="85"/>
      <c r="BNG53" s="85"/>
      <c r="BNH53" s="85"/>
      <c r="BNI53" s="85"/>
      <c r="BNJ53" s="85"/>
      <c r="BNK53" s="85"/>
      <c r="BNL53" s="85"/>
      <c r="BNM53" s="85"/>
      <c r="BNN53" s="85"/>
      <c r="BNO53" s="85"/>
      <c r="BNP53" s="85"/>
      <c r="BNQ53" s="85"/>
      <c r="BNR53" s="85"/>
      <c r="BNS53" s="85"/>
      <c r="BNT53" s="85"/>
      <c r="BNU53" s="85"/>
      <c r="BNV53" s="85"/>
      <c r="BNW53" s="85"/>
      <c r="BNX53" s="85"/>
      <c r="BNY53" s="85"/>
      <c r="BNZ53" s="85"/>
      <c r="BOA53" s="85"/>
      <c r="BOB53" s="85"/>
      <c r="BOC53" s="85"/>
      <c r="BOD53" s="85"/>
      <c r="BOE53" s="85"/>
      <c r="BOF53" s="85"/>
      <c r="BOG53" s="85"/>
      <c r="BOH53" s="85"/>
      <c r="BOI53" s="85"/>
      <c r="BOJ53" s="85"/>
      <c r="BOK53" s="85"/>
      <c r="BOL53" s="85"/>
      <c r="BOM53" s="85"/>
      <c r="BON53" s="85"/>
      <c r="BOO53" s="85"/>
      <c r="BOP53" s="85"/>
      <c r="BOQ53" s="85"/>
      <c r="BOR53" s="85"/>
      <c r="BOS53" s="85"/>
      <c r="BOT53" s="85"/>
      <c r="BOU53" s="85"/>
      <c r="BOV53" s="85"/>
      <c r="BOW53" s="85"/>
      <c r="BOX53" s="85"/>
      <c r="BOY53" s="85"/>
      <c r="BOZ53" s="85"/>
      <c r="BPA53" s="85"/>
      <c r="BPB53" s="85"/>
      <c r="BPC53" s="85"/>
      <c r="BPD53" s="85"/>
      <c r="BPE53" s="85"/>
      <c r="BPF53" s="85"/>
      <c r="BPG53" s="85"/>
      <c r="BPH53" s="85"/>
      <c r="BPI53" s="85"/>
      <c r="BPJ53" s="85"/>
      <c r="BPK53" s="85"/>
      <c r="BPL53" s="85"/>
      <c r="BPM53" s="85"/>
      <c r="BPN53" s="85"/>
      <c r="BPO53" s="85"/>
      <c r="BPP53" s="85"/>
      <c r="BPQ53" s="85"/>
      <c r="BPR53" s="85"/>
      <c r="BPS53" s="85"/>
      <c r="BPT53" s="85"/>
      <c r="BPU53" s="85"/>
      <c r="BPV53" s="85"/>
      <c r="BPW53" s="85"/>
      <c r="BPX53" s="85"/>
      <c r="BPY53" s="85"/>
      <c r="BPZ53" s="85"/>
      <c r="BQA53" s="85"/>
      <c r="BQB53" s="85"/>
      <c r="BQC53" s="85"/>
      <c r="BQD53" s="85"/>
      <c r="BQE53" s="85"/>
      <c r="BQF53" s="85"/>
      <c r="BQG53" s="85"/>
      <c r="BQH53" s="85"/>
      <c r="BQI53" s="85"/>
      <c r="BQJ53" s="85"/>
      <c r="BQK53" s="85"/>
      <c r="BQL53" s="85"/>
      <c r="BQM53" s="85"/>
      <c r="BQN53" s="85"/>
      <c r="BQO53" s="85"/>
      <c r="BQP53" s="85"/>
      <c r="BQQ53" s="85"/>
      <c r="BQR53" s="85"/>
      <c r="BQS53" s="85"/>
      <c r="BQT53" s="85"/>
      <c r="BQU53" s="85"/>
      <c r="BQV53" s="85"/>
      <c r="BQW53" s="85"/>
      <c r="BQX53" s="85"/>
      <c r="BQY53" s="85"/>
      <c r="BQZ53" s="85"/>
      <c r="BRA53" s="85"/>
      <c r="BRB53" s="85"/>
      <c r="BRC53" s="85"/>
      <c r="BRD53" s="85"/>
      <c r="BRE53" s="85"/>
      <c r="BRF53" s="85"/>
      <c r="BRG53" s="85"/>
      <c r="BRH53" s="85"/>
      <c r="BRI53" s="85"/>
      <c r="BRJ53" s="85"/>
      <c r="BRK53" s="85"/>
      <c r="BRL53" s="85"/>
      <c r="BRM53" s="85"/>
      <c r="BRN53" s="85"/>
      <c r="BRO53" s="85"/>
      <c r="BRP53" s="85"/>
      <c r="BRQ53" s="85"/>
      <c r="BRR53" s="85"/>
      <c r="BRS53" s="85"/>
      <c r="BRT53" s="85"/>
      <c r="BRU53" s="85"/>
      <c r="BRV53" s="85"/>
      <c r="BRW53" s="85"/>
      <c r="BRX53" s="85"/>
      <c r="BRY53" s="85"/>
      <c r="BRZ53" s="85"/>
      <c r="BSA53" s="85"/>
      <c r="BSB53" s="85"/>
      <c r="BSC53" s="85"/>
      <c r="BSD53" s="85"/>
      <c r="BSE53" s="85"/>
      <c r="BSF53" s="85"/>
      <c r="BSG53" s="85"/>
      <c r="BSH53" s="85"/>
      <c r="BSI53" s="85"/>
      <c r="BSJ53" s="85"/>
      <c r="BSK53" s="85"/>
      <c r="BSL53" s="85"/>
      <c r="BSM53" s="85"/>
      <c r="BSN53" s="85"/>
      <c r="BSO53" s="85"/>
      <c r="BSP53" s="85"/>
      <c r="BSQ53" s="85"/>
      <c r="BSR53" s="85"/>
      <c r="BSS53" s="85"/>
      <c r="BST53" s="85"/>
      <c r="BSU53" s="85"/>
      <c r="BSV53" s="85"/>
      <c r="BSW53" s="85"/>
      <c r="BSX53" s="85"/>
      <c r="BSY53" s="85"/>
      <c r="BSZ53" s="85"/>
      <c r="BTA53" s="85"/>
      <c r="BTB53" s="85"/>
      <c r="BTC53" s="85"/>
      <c r="BTD53" s="85"/>
      <c r="BTE53" s="85"/>
      <c r="BTF53" s="85"/>
      <c r="BTG53" s="85"/>
      <c r="BTH53" s="85"/>
      <c r="BTI53" s="85"/>
      <c r="BTJ53" s="85"/>
      <c r="BTK53" s="85"/>
      <c r="BTL53" s="85"/>
      <c r="BTM53" s="85"/>
      <c r="BTN53" s="85"/>
      <c r="BTO53" s="85"/>
      <c r="BTP53" s="85"/>
      <c r="BTQ53" s="85"/>
      <c r="BTR53" s="85"/>
      <c r="BTS53" s="85"/>
      <c r="BTT53" s="85"/>
      <c r="BTU53" s="85"/>
      <c r="BTV53" s="85"/>
      <c r="BTW53" s="85"/>
      <c r="BTX53" s="85"/>
      <c r="BTY53" s="85"/>
      <c r="BTZ53" s="85"/>
      <c r="BUA53" s="85"/>
      <c r="BUB53" s="85"/>
      <c r="BUC53" s="85"/>
      <c r="BUD53" s="85"/>
      <c r="BUE53" s="85"/>
      <c r="BUF53" s="85"/>
      <c r="BUG53" s="85"/>
      <c r="BUH53" s="85"/>
      <c r="BUI53" s="85"/>
      <c r="BUJ53" s="85"/>
      <c r="BUK53" s="85"/>
      <c r="BUL53" s="85"/>
      <c r="BUM53" s="85"/>
      <c r="BUN53" s="85"/>
      <c r="BUO53" s="85"/>
      <c r="BUP53" s="85"/>
      <c r="BUQ53" s="85"/>
      <c r="BUR53" s="85"/>
      <c r="BUS53" s="85"/>
      <c r="BUT53" s="85"/>
      <c r="BUU53" s="85"/>
      <c r="BUV53" s="85"/>
      <c r="BUW53" s="85"/>
      <c r="BUX53" s="85"/>
      <c r="BUY53" s="85"/>
      <c r="BUZ53" s="85"/>
      <c r="BVA53" s="85"/>
      <c r="BVB53" s="85"/>
      <c r="BVC53" s="85"/>
      <c r="BVD53" s="85"/>
      <c r="BVE53" s="85"/>
      <c r="BVF53" s="85"/>
      <c r="BVG53" s="85"/>
      <c r="BVH53" s="85"/>
      <c r="BVI53" s="85"/>
      <c r="BVJ53" s="85"/>
      <c r="BVK53" s="85"/>
      <c r="BVL53" s="85"/>
      <c r="BVM53" s="85"/>
      <c r="BVN53" s="85"/>
      <c r="BVO53" s="85"/>
      <c r="BVP53" s="85"/>
      <c r="BVQ53" s="85"/>
      <c r="BVR53" s="85"/>
      <c r="BVS53" s="85"/>
      <c r="BVT53" s="85"/>
      <c r="BVU53" s="85"/>
      <c r="BVV53" s="85"/>
      <c r="BVW53" s="85"/>
      <c r="BVX53" s="85"/>
      <c r="BVY53" s="85"/>
      <c r="BVZ53" s="85"/>
      <c r="BWA53" s="85"/>
      <c r="BWB53" s="85"/>
      <c r="BWC53" s="85"/>
      <c r="BWD53" s="85"/>
      <c r="BWE53" s="85"/>
      <c r="BWF53" s="85"/>
      <c r="BWG53" s="85"/>
      <c r="BWH53" s="85"/>
      <c r="BWI53" s="85"/>
      <c r="BWJ53" s="85"/>
      <c r="BWK53" s="85"/>
      <c r="BWL53" s="85"/>
      <c r="BWM53" s="85"/>
      <c r="BWN53" s="85"/>
      <c r="BWO53" s="85"/>
      <c r="BWP53" s="85"/>
      <c r="BWQ53" s="85"/>
      <c r="BWR53" s="85"/>
      <c r="BWS53" s="85"/>
      <c r="BWT53" s="85"/>
      <c r="BWU53" s="85"/>
      <c r="BWV53" s="85"/>
      <c r="BWW53" s="85"/>
      <c r="BWX53" s="85"/>
      <c r="BWY53" s="85"/>
      <c r="BWZ53" s="85"/>
      <c r="BXA53" s="85"/>
      <c r="BXB53" s="85"/>
      <c r="BXC53" s="85"/>
      <c r="BXD53" s="85"/>
      <c r="BXE53" s="85"/>
      <c r="BXF53" s="85"/>
      <c r="BXG53" s="85"/>
      <c r="BXH53" s="85"/>
      <c r="BXI53" s="85"/>
      <c r="BXJ53" s="85"/>
      <c r="BXK53" s="85"/>
      <c r="BXL53" s="85"/>
      <c r="BXM53" s="85"/>
      <c r="BXN53" s="85"/>
      <c r="BXO53" s="85"/>
      <c r="BXP53" s="85"/>
      <c r="BXQ53" s="85"/>
      <c r="BXR53" s="85"/>
      <c r="BXS53" s="85"/>
      <c r="BXT53" s="85"/>
      <c r="BXU53" s="85"/>
      <c r="BXV53" s="85"/>
      <c r="BXW53" s="85"/>
      <c r="BXX53" s="85"/>
      <c r="BXY53" s="85"/>
      <c r="BXZ53" s="85"/>
      <c r="BYA53" s="85"/>
      <c r="BYB53" s="85"/>
      <c r="BYC53" s="85"/>
      <c r="BYD53" s="85"/>
      <c r="BYE53" s="85"/>
      <c r="BYF53" s="85"/>
      <c r="BYG53" s="85"/>
      <c r="BYH53" s="85"/>
      <c r="BYI53" s="85"/>
      <c r="BYJ53" s="85"/>
      <c r="BYK53" s="85"/>
      <c r="BYL53" s="85"/>
      <c r="BYM53" s="85"/>
      <c r="BYN53" s="85"/>
      <c r="BYO53" s="85"/>
      <c r="BYP53" s="85"/>
      <c r="BYQ53" s="85"/>
      <c r="BYR53" s="85"/>
      <c r="BYS53" s="85"/>
      <c r="BYT53" s="85"/>
      <c r="BYU53" s="85"/>
      <c r="BYV53" s="85"/>
      <c r="BYW53" s="85"/>
      <c r="BYX53" s="85"/>
      <c r="BYY53" s="85"/>
      <c r="BYZ53" s="85"/>
      <c r="BZA53" s="85"/>
      <c r="BZB53" s="85"/>
      <c r="BZC53" s="85"/>
      <c r="BZD53" s="85"/>
      <c r="BZE53" s="85"/>
      <c r="BZF53" s="85"/>
      <c r="BZG53" s="85"/>
      <c r="BZH53" s="85"/>
      <c r="BZI53" s="85"/>
      <c r="BZJ53" s="85"/>
      <c r="BZK53" s="85"/>
      <c r="BZL53" s="85"/>
      <c r="BZM53" s="85"/>
      <c r="BZN53" s="85"/>
      <c r="BZO53" s="85"/>
      <c r="BZP53" s="85"/>
      <c r="BZQ53" s="85"/>
      <c r="BZR53" s="85"/>
      <c r="BZS53" s="85"/>
      <c r="BZT53" s="85"/>
      <c r="BZU53" s="85"/>
      <c r="BZV53" s="85"/>
      <c r="BZW53" s="85"/>
      <c r="BZX53" s="85"/>
      <c r="BZY53" s="85"/>
      <c r="BZZ53" s="85"/>
      <c r="CAA53" s="85"/>
      <c r="CAB53" s="85"/>
      <c r="CAC53" s="85"/>
      <c r="CAD53" s="85"/>
      <c r="CAE53" s="85"/>
      <c r="CAF53" s="85"/>
      <c r="CAG53" s="85"/>
      <c r="CAH53" s="85"/>
      <c r="CAI53" s="85"/>
      <c r="CAJ53" s="85"/>
      <c r="CAK53" s="85"/>
      <c r="CAL53" s="85"/>
      <c r="CAM53" s="85"/>
      <c r="CAN53" s="85"/>
      <c r="CAO53" s="85"/>
      <c r="CAP53" s="85"/>
      <c r="CAQ53" s="85"/>
      <c r="CAR53" s="85"/>
      <c r="CAS53" s="85"/>
      <c r="CAT53" s="85"/>
      <c r="CAU53" s="85"/>
      <c r="CAV53" s="85"/>
      <c r="CAW53" s="85"/>
      <c r="CAX53" s="85"/>
      <c r="CAY53" s="85"/>
      <c r="CAZ53" s="85"/>
      <c r="CBA53" s="85"/>
      <c r="CBB53" s="85"/>
      <c r="CBC53" s="85"/>
      <c r="CBD53" s="85"/>
      <c r="CBE53" s="85"/>
      <c r="CBF53" s="85"/>
      <c r="CBG53" s="85"/>
      <c r="CBH53" s="85"/>
      <c r="CBI53" s="85"/>
      <c r="CBJ53" s="85"/>
      <c r="CBK53" s="85"/>
      <c r="CBL53" s="85"/>
      <c r="CBM53" s="85"/>
      <c r="CBN53" s="85"/>
      <c r="CBO53" s="85"/>
      <c r="CBP53" s="85"/>
      <c r="CBQ53" s="85"/>
      <c r="CBR53" s="85"/>
      <c r="CBS53" s="85"/>
      <c r="CBT53" s="85"/>
      <c r="CBU53" s="85"/>
      <c r="CBV53" s="85"/>
      <c r="CBW53" s="85"/>
      <c r="CBX53" s="85"/>
      <c r="CBY53" s="85"/>
      <c r="CBZ53" s="85"/>
      <c r="CCA53" s="85"/>
      <c r="CCB53" s="85"/>
      <c r="CCC53" s="85"/>
      <c r="CCD53" s="85"/>
      <c r="CCE53" s="85"/>
      <c r="CCF53" s="85"/>
      <c r="CCG53" s="85"/>
      <c r="CCH53" s="85"/>
      <c r="CCI53" s="85"/>
      <c r="CCJ53" s="85"/>
      <c r="CCK53" s="85"/>
      <c r="CCL53" s="85"/>
      <c r="CCM53" s="85"/>
      <c r="CCN53" s="85"/>
      <c r="CCO53" s="85"/>
      <c r="CCP53" s="85"/>
      <c r="CCQ53" s="85"/>
      <c r="CCR53" s="85"/>
      <c r="CCS53" s="85"/>
      <c r="CCT53" s="85"/>
      <c r="CCU53" s="85"/>
      <c r="CCV53" s="85"/>
      <c r="CCW53" s="85"/>
      <c r="CCX53" s="85"/>
      <c r="CCY53" s="85"/>
      <c r="CCZ53" s="85"/>
      <c r="CDA53" s="85"/>
      <c r="CDB53" s="85"/>
      <c r="CDC53" s="85"/>
      <c r="CDD53" s="85"/>
      <c r="CDE53" s="85"/>
      <c r="CDF53" s="85"/>
      <c r="CDG53" s="85"/>
      <c r="CDH53" s="85"/>
      <c r="CDI53" s="85"/>
      <c r="CDJ53" s="85"/>
      <c r="CDK53" s="85"/>
      <c r="CDL53" s="85"/>
      <c r="CDM53" s="85"/>
      <c r="CDN53" s="85"/>
      <c r="CDO53" s="85"/>
      <c r="CDP53" s="85"/>
      <c r="CDQ53" s="85"/>
      <c r="CDR53" s="85"/>
      <c r="CDS53" s="85"/>
      <c r="CDT53" s="85"/>
      <c r="CDU53" s="85"/>
      <c r="CDV53" s="85"/>
      <c r="CDW53" s="85"/>
      <c r="CDX53" s="85"/>
      <c r="CDY53" s="85"/>
      <c r="CDZ53" s="85"/>
      <c r="CEA53" s="85"/>
      <c r="CEB53" s="85"/>
      <c r="CEC53" s="85"/>
      <c r="CED53" s="85"/>
      <c r="CEE53" s="85"/>
      <c r="CEF53" s="85"/>
      <c r="CEG53" s="85"/>
      <c r="CEH53" s="85"/>
      <c r="CEI53" s="85"/>
      <c r="CEJ53" s="85"/>
      <c r="CEK53" s="85"/>
      <c r="CEL53" s="85"/>
      <c r="CEM53" s="85"/>
      <c r="CEN53" s="85"/>
      <c r="CEO53" s="85"/>
      <c r="CEP53" s="85"/>
      <c r="CEQ53" s="85"/>
      <c r="CER53" s="85"/>
      <c r="CES53" s="85"/>
      <c r="CET53" s="85"/>
      <c r="CEU53" s="85"/>
      <c r="CEV53" s="85"/>
      <c r="CEW53" s="85"/>
      <c r="CEX53" s="85"/>
      <c r="CEY53" s="85"/>
      <c r="CEZ53" s="85"/>
      <c r="CFA53" s="85"/>
      <c r="CFB53" s="85"/>
      <c r="CFC53" s="85"/>
      <c r="CFD53" s="85"/>
      <c r="CFE53" s="85"/>
      <c r="CFF53" s="85"/>
      <c r="CFG53" s="85"/>
      <c r="CFH53" s="85"/>
      <c r="CFI53" s="85"/>
      <c r="CFJ53" s="85"/>
      <c r="CFK53" s="85"/>
      <c r="CFL53" s="85"/>
      <c r="CFM53" s="85"/>
      <c r="CFN53" s="85"/>
      <c r="CFO53" s="85"/>
      <c r="CFP53" s="85"/>
      <c r="CFQ53" s="85"/>
      <c r="CFR53" s="85"/>
      <c r="CFS53" s="85"/>
      <c r="CFT53" s="85"/>
      <c r="CFU53" s="85"/>
      <c r="CFV53" s="85"/>
      <c r="CFW53" s="85"/>
      <c r="CFX53" s="85"/>
      <c r="CFY53" s="85"/>
      <c r="CFZ53" s="85"/>
      <c r="CGA53" s="85"/>
      <c r="CGB53" s="85"/>
      <c r="CGC53" s="85"/>
      <c r="CGD53" s="85"/>
      <c r="CGE53" s="85"/>
      <c r="CGF53" s="85"/>
      <c r="CGG53" s="85"/>
      <c r="CGH53" s="85"/>
      <c r="CGI53" s="85"/>
      <c r="CGJ53" s="85"/>
      <c r="CGK53" s="85"/>
      <c r="CGL53" s="85"/>
      <c r="CGM53" s="85"/>
      <c r="CGN53" s="85"/>
      <c r="CGO53" s="85"/>
      <c r="CGP53" s="85"/>
      <c r="CGQ53" s="85"/>
      <c r="CGR53" s="85"/>
      <c r="CGS53" s="85"/>
      <c r="CGT53" s="85"/>
      <c r="CGU53" s="85"/>
      <c r="CGV53" s="85"/>
      <c r="CGW53" s="85"/>
      <c r="CGX53" s="85"/>
      <c r="CGY53" s="85"/>
      <c r="CGZ53" s="85"/>
      <c r="CHA53" s="85"/>
      <c r="CHB53" s="85"/>
      <c r="CHC53" s="85"/>
      <c r="CHD53" s="85"/>
      <c r="CHE53" s="85"/>
      <c r="CHF53" s="85"/>
      <c r="CHG53" s="85"/>
      <c r="CHH53" s="85"/>
      <c r="CHI53" s="85"/>
      <c r="CHJ53" s="85"/>
      <c r="CHK53" s="85"/>
      <c r="CHL53" s="85"/>
      <c r="CHM53" s="85"/>
      <c r="CHN53" s="85"/>
      <c r="CHO53" s="85"/>
      <c r="CHP53" s="85"/>
      <c r="CHQ53" s="85"/>
      <c r="CHR53" s="85"/>
      <c r="CHS53" s="85"/>
      <c r="CHT53" s="85"/>
      <c r="CHU53" s="85"/>
      <c r="CHV53" s="85"/>
      <c r="CHW53" s="85"/>
      <c r="CHX53" s="85"/>
      <c r="CHY53" s="85"/>
      <c r="CHZ53" s="85"/>
      <c r="CIA53" s="85"/>
      <c r="CIB53" s="85"/>
      <c r="CIC53" s="85"/>
      <c r="CID53" s="85"/>
      <c r="CIE53" s="85"/>
      <c r="CIF53" s="85"/>
      <c r="CIG53" s="85"/>
      <c r="CIH53" s="85"/>
      <c r="CII53" s="85"/>
      <c r="CIJ53" s="85"/>
      <c r="CIK53" s="85"/>
      <c r="CIL53" s="85"/>
      <c r="CIM53" s="85"/>
      <c r="CIN53" s="85"/>
      <c r="CIO53" s="85"/>
      <c r="CIP53" s="85"/>
      <c r="CIQ53" s="85"/>
      <c r="CIR53" s="85"/>
      <c r="CIS53" s="85"/>
      <c r="CIT53" s="85"/>
      <c r="CIU53" s="85"/>
      <c r="CIV53" s="85"/>
      <c r="CIW53" s="85"/>
      <c r="CIX53" s="85"/>
      <c r="CIY53" s="85"/>
      <c r="CIZ53" s="85"/>
      <c r="CJA53" s="85"/>
      <c r="CJB53" s="85"/>
      <c r="CJC53" s="85"/>
      <c r="CJD53" s="85"/>
      <c r="CJE53" s="85"/>
      <c r="CJF53" s="85"/>
      <c r="CJG53" s="85"/>
      <c r="CJH53" s="85"/>
      <c r="CJI53" s="85"/>
      <c r="CJJ53" s="85"/>
      <c r="CJK53" s="85"/>
      <c r="CJL53" s="85"/>
      <c r="CJM53" s="85"/>
      <c r="CJN53" s="85"/>
      <c r="CJO53" s="85"/>
      <c r="CJP53" s="85"/>
      <c r="CJQ53" s="85"/>
      <c r="CJR53" s="85"/>
      <c r="CJS53" s="85"/>
      <c r="CJT53" s="85"/>
      <c r="CJU53" s="85"/>
      <c r="CJV53" s="85"/>
      <c r="CJW53" s="85"/>
      <c r="CJX53" s="85"/>
      <c r="CJY53" s="85"/>
      <c r="CJZ53" s="85"/>
      <c r="CKA53" s="85"/>
      <c r="CKB53" s="85"/>
      <c r="CKC53" s="85"/>
      <c r="CKD53" s="85"/>
      <c r="CKE53" s="85"/>
      <c r="CKF53" s="85"/>
      <c r="CKG53" s="85"/>
      <c r="CKH53" s="85"/>
      <c r="CKI53" s="85"/>
      <c r="CKJ53" s="85"/>
      <c r="CKK53" s="85"/>
      <c r="CKL53" s="85"/>
      <c r="CKM53" s="85"/>
      <c r="CKN53" s="85"/>
      <c r="CKO53" s="85"/>
      <c r="CKP53" s="85"/>
      <c r="CKQ53" s="85"/>
      <c r="CKR53" s="85"/>
      <c r="CKS53" s="85"/>
      <c r="CKT53" s="85"/>
      <c r="CKU53" s="85"/>
      <c r="CKV53" s="85"/>
      <c r="CKW53" s="85"/>
      <c r="CKX53" s="85"/>
      <c r="CKY53" s="85"/>
      <c r="CKZ53" s="85"/>
      <c r="CLA53" s="85"/>
      <c r="CLB53" s="85"/>
      <c r="CLC53" s="85"/>
      <c r="CLD53" s="85"/>
      <c r="CLE53" s="85"/>
      <c r="CLF53" s="85"/>
      <c r="CLG53" s="85"/>
      <c r="CLH53" s="85"/>
      <c r="CLI53" s="85"/>
      <c r="CLJ53" s="85"/>
      <c r="CLK53" s="85"/>
      <c r="CLL53" s="85"/>
      <c r="CLM53" s="85"/>
      <c r="CLN53" s="85"/>
      <c r="CLO53" s="85"/>
      <c r="CLP53" s="85"/>
      <c r="CLQ53" s="85"/>
      <c r="CLR53" s="85"/>
      <c r="CLS53" s="85"/>
      <c r="CLT53" s="85"/>
      <c r="CLU53" s="85"/>
      <c r="CLV53" s="85"/>
      <c r="CLW53" s="85"/>
      <c r="CLX53" s="85"/>
      <c r="CLY53" s="85"/>
      <c r="CLZ53" s="85"/>
      <c r="CMA53" s="85"/>
      <c r="CMB53" s="85"/>
      <c r="CMC53" s="85"/>
      <c r="CMD53" s="85"/>
      <c r="CME53" s="85"/>
      <c r="CMF53" s="85"/>
      <c r="CMG53" s="85"/>
      <c r="CMH53" s="85"/>
      <c r="CMI53" s="85"/>
      <c r="CMJ53" s="85"/>
      <c r="CMK53" s="85"/>
      <c r="CML53" s="85"/>
      <c r="CMM53" s="85"/>
      <c r="CMN53" s="85"/>
      <c r="CMO53" s="85"/>
      <c r="CMP53" s="85"/>
      <c r="CMQ53" s="85"/>
      <c r="CMR53" s="85"/>
      <c r="CMS53" s="85"/>
      <c r="CMT53" s="85"/>
      <c r="CMU53" s="85"/>
      <c r="CMV53" s="85"/>
      <c r="CMW53" s="85"/>
      <c r="CMX53" s="85"/>
      <c r="CMY53" s="85"/>
      <c r="CMZ53" s="85"/>
      <c r="CNA53" s="85"/>
      <c r="CNB53" s="85"/>
      <c r="CNC53" s="85"/>
      <c r="CND53" s="85"/>
      <c r="CNE53" s="85"/>
      <c r="CNF53" s="85"/>
      <c r="CNG53" s="85"/>
      <c r="CNH53" s="85"/>
      <c r="CNI53" s="85"/>
      <c r="CNJ53" s="85"/>
      <c r="CNK53" s="85"/>
      <c r="CNL53" s="85"/>
      <c r="CNM53" s="85"/>
      <c r="CNN53" s="85"/>
      <c r="CNO53" s="85"/>
      <c r="CNP53" s="85"/>
      <c r="CNQ53" s="85"/>
      <c r="CNR53" s="85"/>
      <c r="CNS53" s="85"/>
      <c r="CNT53" s="85"/>
      <c r="CNU53" s="85"/>
      <c r="CNV53" s="85"/>
      <c r="CNW53" s="85"/>
      <c r="CNX53" s="85"/>
      <c r="CNY53" s="85"/>
      <c r="CNZ53" s="85"/>
      <c r="COA53" s="85"/>
      <c r="COB53" s="85"/>
      <c r="COC53" s="85"/>
      <c r="COD53" s="85"/>
      <c r="COE53" s="85"/>
      <c r="COF53" s="85"/>
      <c r="COG53" s="85"/>
      <c r="COH53" s="85"/>
      <c r="COI53" s="85"/>
      <c r="COJ53" s="85"/>
      <c r="COK53" s="85"/>
      <c r="COL53" s="85"/>
      <c r="COM53" s="85"/>
      <c r="CON53" s="85"/>
      <c r="COO53" s="85"/>
      <c r="COP53" s="85"/>
      <c r="COQ53" s="85"/>
      <c r="COR53" s="85"/>
      <c r="COS53" s="85"/>
      <c r="COT53" s="85"/>
      <c r="COU53" s="85"/>
      <c r="COV53" s="85"/>
      <c r="COW53" s="85"/>
      <c r="COX53" s="85"/>
      <c r="COY53" s="85"/>
      <c r="COZ53" s="85"/>
      <c r="CPA53" s="85"/>
      <c r="CPB53" s="85"/>
      <c r="CPC53" s="85"/>
      <c r="CPD53" s="85"/>
      <c r="CPE53" s="85"/>
      <c r="CPF53" s="85"/>
      <c r="CPG53" s="85"/>
      <c r="CPH53" s="85"/>
      <c r="CPI53" s="85"/>
      <c r="CPJ53" s="85"/>
      <c r="CPK53" s="85"/>
      <c r="CPL53" s="85"/>
      <c r="CPM53" s="85"/>
      <c r="CPN53" s="85"/>
      <c r="CPO53" s="85"/>
      <c r="CPP53" s="85"/>
      <c r="CPQ53" s="85"/>
      <c r="CPR53" s="85"/>
      <c r="CPS53" s="85"/>
      <c r="CPT53" s="85"/>
      <c r="CPU53" s="85"/>
      <c r="CPV53" s="85"/>
      <c r="CPW53" s="85"/>
      <c r="CPX53" s="85"/>
      <c r="CPY53" s="85"/>
      <c r="CPZ53" s="85"/>
      <c r="CQA53" s="85"/>
      <c r="CQB53" s="85"/>
      <c r="CQC53" s="85"/>
      <c r="CQD53" s="85"/>
      <c r="CQE53" s="85"/>
      <c r="CQF53" s="85"/>
      <c r="CQG53" s="85"/>
      <c r="CQH53" s="85"/>
      <c r="CQI53" s="85"/>
      <c r="CQJ53" s="85"/>
      <c r="CQK53" s="85"/>
      <c r="CQL53" s="85"/>
      <c r="CQM53" s="85"/>
      <c r="CQN53" s="85"/>
      <c r="CQO53" s="85"/>
      <c r="CQP53" s="85"/>
      <c r="CQQ53" s="85"/>
      <c r="CQR53" s="85"/>
      <c r="CQS53" s="85"/>
      <c r="CQT53" s="85"/>
      <c r="CQU53" s="85"/>
      <c r="CQV53" s="85"/>
      <c r="CQW53" s="85"/>
      <c r="CQX53" s="85"/>
      <c r="CQY53" s="85"/>
      <c r="CQZ53" s="85"/>
      <c r="CRA53" s="85"/>
      <c r="CRB53" s="85"/>
      <c r="CRC53" s="85"/>
      <c r="CRD53" s="85"/>
      <c r="CRE53" s="85"/>
      <c r="CRF53" s="85"/>
      <c r="CRG53" s="85"/>
      <c r="CRH53" s="85"/>
      <c r="CRI53" s="85"/>
      <c r="CRJ53" s="85"/>
      <c r="CRK53" s="85"/>
      <c r="CRL53" s="85"/>
      <c r="CRM53" s="85"/>
      <c r="CRN53" s="85"/>
      <c r="CRO53" s="85"/>
      <c r="CRP53" s="85"/>
      <c r="CRQ53" s="85"/>
      <c r="CRR53" s="85"/>
      <c r="CRS53" s="85"/>
      <c r="CRT53" s="85"/>
      <c r="CRU53" s="85"/>
      <c r="CRV53" s="85"/>
      <c r="CRW53" s="85"/>
      <c r="CRX53" s="85"/>
      <c r="CRY53" s="85"/>
      <c r="CRZ53" s="85"/>
      <c r="CSA53" s="85"/>
      <c r="CSB53" s="85"/>
      <c r="CSC53" s="85"/>
      <c r="CSD53" s="85"/>
      <c r="CSE53" s="85"/>
      <c r="CSF53" s="85"/>
      <c r="CSG53" s="85"/>
      <c r="CSH53" s="85"/>
      <c r="CSI53" s="85"/>
      <c r="CSJ53" s="85"/>
      <c r="CSK53" s="85"/>
      <c r="CSL53" s="85"/>
      <c r="CSM53" s="85"/>
      <c r="CSN53" s="85"/>
      <c r="CSO53" s="85"/>
      <c r="CSP53" s="85"/>
      <c r="CSQ53" s="85"/>
      <c r="CSR53" s="85"/>
      <c r="CSS53" s="85"/>
      <c r="CST53" s="85"/>
      <c r="CSU53" s="85"/>
      <c r="CSV53" s="85"/>
      <c r="CSW53" s="85"/>
      <c r="CSX53" s="85"/>
      <c r="CSY53" s="85"/>
      <c r="CSZ53" s="85"/>
      <c r="CTA53" s="85"/>
      <c r="CTB53" s="85"/>
      <c r="CTC53" s="85"/>
      <c r="CTD53" s="85"/>
      <c r="CTE53" s="85"/>
      <c r="CTF53" s="85"/>
      <c r="CTG53" s="85"/>
      <c r="CTH53" s="85"/>
      <c r="CTI53" s="85"/>
      <c r="CTJ53" s="85"/>
      <c r="CTK53" s="85"/>
      <c r="CTL53" s="85"/>
      <c r="CTM53" s="85"/>
      <c r="CTN53" s="85"/>
      <c r="CTO53" s="85"/>
      <c r="CTP53" s="85"/>
      <c r="CTQ53" s="85"/>
      <c r="CTR53" s="85"/>
      <c r="CTS53" s="85"/>
      <c r="CTT53" s="85"/>
      <c r="CTU53" s="85"/>
      <c r="CTV53" s="85"/>
      <c r="CTW53" s="85"/>
      <c r="CTX53" s="85"/>
      <c r="CTY53" s="85"/>
      <c r="CTZ53" s="85"/>
      <c r="CUA53" s="85"/>
      <c r="CUB53" s="85"/>
      <c r="CUC53" s="85"/>
      <c r="CUD53" s="85"/>
      <c r="CUE53" s="85"/>
      <c r="CUF53" s="85"/>
      <c r="CUG53" s="85"/>
      <c r="CUH53" s="85"/>
      <c r="CUI53" s="85"/>
      <c r="CUJ53" s="85"/>
      <c r="CUK53" s="85"/>
      <c r="CUL53" s="85"/>
      <c r="CUM53" s="85"/>
      <c r="CUN53" s="85"/>
      <c r="CUO53" s="85"/>
      <c r="CUP53" s="85"/>
      <c r="CUQ53" s="85"/>
      <c r="CUR53" s="85"/>
      <c r="CUS53" s="85"/>
      <c r="CUT53" s="85"/>
      <c r="CUU53" s="85"/>
      <c r="CUV53" s="85"/>
      <c r="CUW53" s="85"/>
      <c r="CUX53" s="85"/>
      <c r="CUY53" s="85"/>
      <c r="CUZ53" s="85"/>
      <c r="CVA53" s="85"/>
      <c r="CVB53" s="85"/>
      <c r="CVC53" s="85"/>
      <c r="CVD53" s="85"/>
      <c r="CVE53" s="85"/>
      <c r="CVF53" s="85"/>
      <c r="CVG53" s="85"/>
      <c r="CVH53" s="85"/>
      <c r="CVI53" s="85"/>
      <c r="CVJ53" s="85"/>
      <c r="CVK53" s="85"/>
      <c r="CVL53" s="85"/>
      <c r="CVM53" s="85"/>
      <c r="CVN53" s="85"/>
      <c r="CVO53" s="85"/>
      <c r="CVP53" s="85"/>
      <c r="CVQ53" s="85"/>
      <c r="CVR53" s="85"/>
      <c r="CVS53" s="85"/>
      <c r="CVT53" s="85"/>
      <c r="CVU53" s="85"/>
      <c r="CVV53" s="85"/>
      <c r="CVW53" s="85"/>
      <c r="CVX53" s="85"/>
      <c r="CVY53" s="85"/>
      <c r="CVZ53" s="85"/>
      <c r="CWA53" s="85"/>
      <c r="CWB53" s="85"/>
      <c r="CWC53" s="85"/>
      <c r="CWD53" s="85"/>
      <c r="CWE53" s="85"/>
      <c r="CWF53" s="85"/>
      <c r="CWG53" s="85"/>
      <c r="CWH53" s="85"/>
      <c r="CWI53" s="85"/>
      <c r="CWJ53" s="85"/>
      <c r="CWK53" s="85"/>
      <c r="CWL53" s="85"/>
      <c r="CWM53" s="85"/>
      <c r="CWN53" s="85"/>
      <c r="CWO53" s="85"/>
      <c r="CWP53" s="85"/>
      <c r="CWQ53" s="85"/>
      <c r="CWR53" s="85"/>
      <c r="CWS53" s="85"/>
      <c r="CWT53" s="85"/>
      <c r="CWU53" s="85"/>
      <c r="CWV53" s="85"/>
      <c r="CWW53" s="85"/>
      <c r="CWX53" s="85"/>
      <c r="CWY53" s="85"/>
      <c r="CWZ53" s="85"/>
      <c r="CXA53" s="85"/>
      <c r="CXB53" s="85"/>
      <c r="CXC53" s="85"/>
      <c r="CXD53" s="85"/>
      <c r="CXE53" s="85"/>
      <c r="CXF53" s="85"/>
      <c r="CXG53" s="85"/>
      <c r="CXH53" s="85"/>
      <c r="CXI53" s="85"/>
      <c r="CXJ53" s="85"/>
      <c r="CXK53" s="85"/>
      <c r="CXL53" s="85"/>
      <c r="CXM53" s="85"/>
      <c r="CXN53" s="85"/>
      <c r="CXO53" s="85"/>
      <c r="CXP53" s="85"/>
      <c r="CXQ53" s="85"/>
      <c r="CXR53" s="85"/>
      <c r="CXS53" s="85"/>
      <c r="CXT53" s="85"/>
      <c r="CXU53" s="85"/>
      <c r="CXV53" s="85"/>
      <c r="CXW53" s="85"/>
      <c r="CXX53" s="85"/>
      <c r="CXY53" s="85"/>
      <c r="CXZ53" s="85"/>
      <c r="CYA53" s="85"/>
      <c r="CYB53" s="85"/>
      <c r="CYC53" s="85"/>
      <c r="CYD53" s="85"/>
      <c r="CYE53" s="85"/>
      <c r="CYF53" s="85"/>
      <c r="CYG53" s="85"/>
      <c r="CYH53" s="85"/>
      <c r="CYI53" s="85"/>
      <c r="CYJ53" s="85"/>
      <c r="CYK53" s="85"/>
      <c r="CYL53" s="85"/>
      <c r="CYM53" s="85"/>
      <c r="CYN53" s="85"/>
      <c r="CYO53" s="85"/>
      <c r="CYP53" s="85"/>
      <c r="CYQ53" s="85"/>
      <c r="CYR53" s="85"/>
      <c r="CYS53" s="85"/>
      <c r="CYT53" s="85"/>
      <c r="CYU53" s="85"/>
      <c r="CYV53" s="85"/>
      <c r="CYW53" s="85"/>
      <c r="CYX53" s="85"/>
      <c r="CYY53" s="85"/>
      <c r="CYZ53" s="85"/>
      <c r="CZA53" s="85"/>
      <c r="CZB53" s="85"/>
      <c r="CZC53" s="85"/>
      <c r="CZD53" s="85"/>
      <c r="CZE53" s="85"/>
      <c r="CZF53" s="85"/>
      <c r="CZG53" s="85"/>
      <c r="CZH53" s="85"/>
      <c r="CZI53" s="85"/>
      <c r="CZJ53" s="85"/>
      <c r="CZK53" s="85"/>
      <c r="CZL53" s="85"/>
      <c r="CZM53" s="85"/>
      <c r="CZN53" s="85"/>
      <c r="CZO53" s="85"/>
      <c r="CZP53" s="85"/>
      <c r="CZQ53" s="85"/>
      <c r="CZR53" s="85"/>
      <c r="CZS53" s="85"/>
      <c r="CZT53" s="85"/>
      <c r="CZU53" s="85"/>
      <c r="CZV53" s="85"/>
      <c r="CZW53" s="85"/>
      <c r="CZX53" s="85"/>
      <c r="CZY53" s="85"/>
      <c r="CZZ53" s="85"/>
      <c r="DAA53" s="85"/>
      <c r="DAB53" s="85"/>
      <c r="DAC53" s="85"/>
      <c r="DAD53" s="85"/>
      <c r="DAE53" s="85"/>
      <c r="DAF53" s="85"/>
      <c r="DAG53" s="85"/>
      <c r="DAH53" s="85"/>
      <c r="DAI53" s="85"/>
      <c r="DAJ53" s="85"/>
      <c r="DAK53" s="85"/>
      <c r="DAL53" s="85"/>
      <c r="DAM53" s="85"/>
      <c r="DAN53" s="85"/>
      <c r="DAO53" s="85"/>
      <c r="DAP53" s="85"/>
      <c r="DAQ53" s="85"/>
      <c r="DAR53" s="85"/>
      <c r="DAS53" s="85"/>
      <c r="DAT53" s="85"/>
      <c r="DAU53" s="85"/>
      <c r="DAV53" s="85"/>
      <c r="DAW53" s="85"/>
      <c r="DAX53" s="85"/>
      <c r="DAY53" s="85"/>
      <c r="DAZ53" s="85"/>
      <c r="DBA53" s="85"/>
      <c r="DBB53" s="85"/>
      <c r="DBC53" s="85"/>
      <c r="DBD53" s="85"/>
      <c r="DBE53" s="85"/>
      <c r="DBF53" s="85"/>
      <c r="DBG53" s="85"/>
      <c r="DBH53" s="85"/>
      <c r="DBI53" s="85"/>
      <c r="DBJ53" s="85"/>
      <c r="DBK53" s="85"/>
      <c r="DBL53" s="85"/>
      <c r="DBM53" s="85"/>
      <c r="DBN53" s="85"/>
      <c r="DBO53" s="85"/>
      <c r="DBP53" s="85"/>
      <c r="DBQ53" s="85"/>
      <c r="DBR53" s="85"/>
      <c r="DBS53" s="85"/>
      <c r="DBT53" s="85"/>
      <c r="DBU53" s="85"/>
      <c r="DBV53" s="85"/>
      <c r="DBW53" s="85"/>
      <c r="DBX53" s="85"/>
      <c r="DBY53" s="85"/>
      <c r="DBZ53" s="85"/>
      <c r="DCA53" s="85"/>
      <c r="DCB53" s="85"/>
      <c r="DCC53" s="85"/>
      <c r="DCD53" s="85"/>
      <c r="DCE53" s="85"/>
      <c r="DCF53" s="85"/>
      <c r="DCG53" s="85"/>
      <c r="DCH53" s="85"/>
      <c r="DCI53" s="85"/>
      <c r="DCJ53" s="85"/>
      <c r="DCK53" s="85"/>
      <c r="DCL53" s="85"/>
      <c r="DCM53" s="85"/>
      <c r="DCN53" s="85"/>
      <c r="DCO53" s="85"/>
      <c r="DCP53" s="85"/>
      <c r="DCQ53" s="85"/>
      <c r="DCR53" s="85"/>
      <c r="DCS53" s="85"/>
      <c r="DCT53" s="85"/>
      <c r="DCU53" s="85"/>
      <c r="DCV53" s="85"/>
      <c r="DCW53" s="85"/>
      <c r="DCX53" s="85"/>
      <c r="DCY53" s="85"/>
      <c r="DCZ53" s="85"/>
      <c r="DDA53" s="85"/>
      <c r="DDB53" s="85"/>
      <c r="DDC53" s="85"/>
      <c r="DDD53" s="85"/>
      <c r="DDE53" s="85"/>
      <c r="DDF53" s="85"/>
      <c r="DDG53" s="85"/>
      <c r="DDH53" s="85"/>
      <c r="DDI53" s="85"/>
      <c r="DDJ53" s="85"/>
      <c r="DDK53" s="85"/>
      <c r="DDL53" s="85"/>
      <c r="DDM53" s="85"/>
      <c r="DDN53" s="85"/>
      <c r="DDO53" s="85"/>
      <c r="DDP53" s="85"/>
      <c r="DDQ53" s="85"/>
      <c r="DDR53" s="85"/>
      <c r="DDS53" s="85"/>
      <c r="DDT53" s="85"/>
      <c r="DDU53" s="85"/>
      <c r="DDV53" s="85"/>
      <c r="DDW53" s="85"/>
      <c r="DDX53" s="85"/>
      <c r="DDY53" s="85"/>
      <c r="DDZ53" s="85"/>
      <c r="DEA53" s="85"/>
      <c r="DEB53" s="85"/>
      <c r="DEC53" s="85"/>
      <c r="DED53" s="85"/>
      <c r="DEE53" s="85"/>
      <c r="DEF53" s="85"/>
      <c r="DEG53" s="85"/>
      <c r="DEH53" s="85"/>
      <c r="DEI53" s="85"/>
      <c r="DEJ53" s="85"/>
      <c r="DEK53" s="85"/>
      <c r="DEL53" s="85"/>
      <c r="DEM53" s="85"/>
      <c r="DEN53" s="85"/>
      <c r="DEO53" s="85"/>
      <c r="DEP53" s="85"/>
      <c r="DEQ53" s="85"/>
      <c r="DER53" s="85"/>
      <c r="DES53" s="85"/>
      <c r="DET53" s="85"/>
      <c r="DEU53" s="85"/>
      <c r="DEV53" s="85"/>
      <c r="DEW53" s="85"/>
      <c r="DEX53" s="85"/>
      <c r="DEY53" s="85"/>
      <c r="DEZ53" s="85"/>
      <c r="DFA53" s="85"/>
      <c r="DFB53" s="85"/>
      <c r="DFC53" s="85"/>
      <c r="DFD53" s="85"/>
      <c r="DFE53" s="85"/>
      <c r="DFF53" s="85"/>
      <c r="DFG53" s="85"/>
      <c r="DFH53" s="85"/>
      <c r="DFI53" s="85"/>
      <c r="DFJ53" s="85"/>
      <c r="DFK53" s="85"/>
      <c r="DFL53" s="85"/>
      <c r="DFM53" s="85"/>
      <c r="DFN53" s="85"/>
      <c r="DFO53" s="85"/>
      <c r="DFP53" s="85"/>
      <c r="DFQ53" s="85"/>
      <c r="DFR53" s="85"/>
      <c r="DFS53" s="85"/>
      <c r="DFT53" s="85"/>
      <c r="DFU53" s="85"/>
      <c r="DFV53" s="85"/>
      <c r="DFW53" s="85"/>
      <c r="DFX53" s="85"/>
      <c r="DFY53" s="85"/>
      <c r="DFZ53" s="85"/>
      <c r="DGA53" s="85"/>
      <c r="DGB53" s="85"/>
      <c r="DGC53" s="85"/>
      <c r="DGD53" s="85"/>
      <c r="DGE53" s="85"/>
      <c r="DGF53" s="85"/>
      <c r="DGG53" s="85"/>
      <c r="DGH53" s="85"/>
      <c r="DGI53" s="85"/>
      <c r="DGJ53" s="85"/>
      <c r="DGK53" s="85"/>
      <c r="DGL53" s="85"/>
      <c r="DGM53" s="85"/>
      <c r="DGN53" s="85"/>
      <c r="DGO53" s="85"/>
      <c r="DGP53" s="85"/>
      <c r="DGQ53" s="85"/>
      <c r="DGR53" s="85"/>
      <c r="DGS53" s="85"/>
      <c r="DGT53" s="85"/>
      <c r="DGU53" s="85"/>
      <c r="DGV53" s="85"/>
      <c r="DGW53" s="85"/>
      <c r="DGX53" s="85"/>
      <c r="DGY53" s="85"/>
      <c r="DGZ53" s="85"/>
      <c r="DHA53" s="85"/>
      <c r="DHB53" s="85"/>
      <c r="DHC53" s="85"/>
      <c r="DHD53" s="85"/>
      <c r="DHE53" s="85"/>
      <c r="DHF53" s="85"/>
      <c r="DHG53" s="85"/>
      <c r="DHH53" s="85"/>
      <c r="DHI53" s="85"/>
      <c r="DHJ53" s="85"/>
      <c r="DHK53" s="85"/>
      <c r="DHL53" s="85"/>
      <c r="DHM53" s="85"/>
      <c r="DHN53" s="85"/>
      <c r="DHO53" s="85"/>
      <c r="DHP53" s="85"/>
      <c r="DHQ53" s="85"/>
      <c r="DHR53" s="85"/>
      <c r="DHS53" s="85"/>
      <c r="DHT53" s="85"/>
      <c r="DHU53" s="85"/>
      <c r="DHV53" s="85"/>
      <c r="DHW53" s="85"/>
      <c r="DHX53" s="85"/>
      <c r="DHY53" s="85"/>
      <c r="DHZ53" s="85"/>
      <c r="DIA53" s="85"/>
      <c r="DIB53" s="85"/>
      <c r="DIC53" s="85"/>
      <c r="DID53" s="85"/>
      <c r="DIE53" s="85"/>
      <c r="DIF53" s="85"/>
      <c r="DIG53" s="85"/>
      <c r="DIH53" s="85"/>
      <c r="DII53" s="85"/>
      <c r="DIJ53" s="85"/>
      <c r="DIK53" s="85"/>
      <c r="DIL53" s="85"/>
      <c r="DIM53" s="85"/>
      <c r="DIN53" s="85"/>
      <c r="DIO53" s="85"/>
      <c r="DIP53" s="85"/>
      <c r="DIQ53" s="85"/>
      <c r="DIR53" s="85"/>
      <c r="DIS53" s="85"/>
      <c r="DIT53" s="85"/>
      <c r="DIU53" s="85"/>
      <c r="DIV53" s="85"/>
      <c r="DIW53" s="85"/>
      <c r="DIX53" s="85"/>
      <c r="DIY53" s="85"/>
      <c r="DIZ53" s="85"/>
      <c r="DJA53" s="85"/>
      <c r="DJB53" s="85"/>
      <c r="DJC53" s="85"/>
      <c r="DJD53" s="85"/>
      <c r="DJE53" s="85"/>
      <c r="DJF53" s="85"/>
      <c r="DJG53" s="85"/>
      <c r="DJH53" s="85"/>
      <c r="DJI53" s="85"/>
      <c r="DJJ53" s="85"/>
      <c r="DJK53" s="85"/>
      <c r="DJL53" s="85"/>
      <c r="DJM53" s="85"/>
      <c r="DJN53" s="85"/>
      <c r="DJO53" s="85"/>
      <c r="DJP53" s="85"/>
      <c r="DJQ53" s="85"/>
      <c r="DJR53" s="85"/>
      <c r="DJS53" s="85"/>
      <c r="DJT53" s="85"/>
      <c r="DJU53" s="85"/>
      <c r="DJV53" s="85"/>
      <c r="DJW53" s="85"/>
      <c r="DJX53" s="85"/>
      <c r="DJY53" s="85"/>
      <c r="DJZ53" s="85"/>
      <c r="DKA53" s="85"/>
      <c r="DKB53" s="85"/>
      <c r="DKC53" s="85"/>
      <c r="DKD53" s="85"/>
      <c r="DKE53" s="85"/>
      <c r="DKF53" s="85"/>
      <c r="DKG53" s="85"/>
      <c r="DKH53" s="85"/>
      <c r="DKI53" s="85"/>
      <c r="DKJ53" s="85"/>
      <c r="DKK53" s="85"/>
      <c r="DKL53" s="85"/>
      <c r="DKM53" s="85"/>
      <c r="DKN53" s="85"/>
      <c r="DKO53" s="85"/>
      <c r="DKP53" s="85"/>
      <c r="DKQ53" s="85"/>
      <c r="DKR53" s="85"/>
      <c r="DKS53" s="85"/>
      <c r="DKT53" s="85"/>
      <c r="DKU53" s="85"/>
      <c r="DKV53" s="85"/>
      <c r="DKW53" s="85"/>
      <c r="DKX53" s="85"/>
      <c r="DKY53" s="85"/>
      <c r="DKZ53" s="85"/>
      <c r="DLA53" s="85"/>
      <c r="DLB53" s="85"/>
      <c r="DLC53" s="85"/>
      <c r="DLD53" s="85"/>
      <c r="DLE53" s="85"/>
      <c r="DLF53" s="85"/>
      <c r="DLG53" s="85"/>
      <c r="DLH53" s="85"/>
      <c r="DLI53" s="85"/>
      <c r="DLJ53" s="85"/>
      <c r="DLK53" s="85"/>
      <c r="DLL53" s="85"/>
      <c r="DLM53" s="85"/>
      <c r="DLN53" s="85"/>
      <c r="DLO53" s="85"/>
      <c r="DLP53" s="85"/>
      <c r="DLQ53" s="85"/>
      <c r="DLR53" s="85"/>
      <c r="DLS53" s="85"/>
      <c r="DLT53" s="85"/>
      <c r="DLU53" s="85"/>
      <c r="DLV53" s="85"/>
      <c r="DLW53" s="85"/>
      <c r="DLX53" s="85"/>
      <c r="DLY53" s="85"/>
      <c r="DLZ53" s="85"/>
      <c r="DMA53" s="85"/>
      <c r="DMB53" s="85"/>
      <c r="DMC53" s="85"/>
      <c r="DMD53" s="85"/>
      <c r="DME53" s="85"/>
      <c r="DMF53" s="85"/>
      <c r="DMG53" s="85"/>
      <c r="DMH53" s="85"/>
      <c r="DMI53" s="85"/>
      <c r="DMJ53" s="85"/>
      <c r="DMK53" s="85"/>
      <c r="DML53" s="85"/>
      <c r="DMM53" s="85"/>
      <c r="DMN53" s="85"/>
      <c r="DMO53" s="85"/>
      <c r="DMP53" s="85"/>
      <c r="DMQ53" s="85"/>
      <c r="DMR53" s="85"/>
      <c r="DMS53" s="85"/>
      <c r="DMT53" s="85"/>
      <c r="DMU53" s="85"/>
      <c r="DMV53" s="85"/>
      <c r="DMW53" s="85"/>
      <c r="DMX53" s="85"/>
      <c r="DMY53" s="85"/>
      <c r="DMZ53" s="85"/>
      <c r="DNA53" s="85"/>
      <c r="DNB53" s="85"/>
      <c r="DNC53" s="85"/>
      <c r="DND53" s="85"/>
      <c r="DNE53" s="85"/>
      <c r="DNF53" s="85"/>
      <c r="DNG53" s="85"/>
      <c r="DNH53" s="85"/>
      <c r="DNI53" s="85"/>
      <c r="DNJ53" s="85"/>
      <c r="DNK53" s="85"/>
      <c r="DNL53" s="85"/>
      <c r="DNM53" s="85"/>
      <c r="DNN53" s="85"/>
      <c r="DNO53" s="85"/>
      <c r="DNP53" s="85"/>
      <c r="DNQ53" s="85"/>
      <c r="DNR53" s="85"/>
      <c r="DNS53" s="85"/>
      <c r="DNT53" s="85"/>
      <c r="DNU53" s="85"/>
      <c r="DNV53" s="85"/>
      <c r="DNW53" s="85"/>
      <c r="DNX53" s="85"/>
      <c r="DNY53" s="85"/>
      <c r="DNZ53" s="85"/>
      <c r="DOA53" s="85"/>
      <c r="DOB53" s="85"/>
      <c r="DOC53" s="85"/>
      <c r="DOD53" s="85"/>
      <c r="DOE53" s="85"/>
      <c r="DOF53" s="85"/>
      <c r="DOG53" s="85"/>
      <c r="DOH53" s="85"/>
      <c r="DOI53" s="85"/>
      <c r="DOJ53" s="85"/>
      <c r="DOK53" s="85"/>
      <c r="DOL53" s="85"/>
      <c r="DOM53" s="85"/>
      <c r="DON53" s="85"/>
      <c r="DOO53" s="85"/>
      <c r="DOP53" s="85"/>
      <c r="DOQ53" s="85"/>
      <c r="DOR53" s="85"/>
      <c r="DOS53" s="85"/>
      <c r="DOT53" s="85"/>
      <c r="DOU53" s="85"/>
      <c r="DOV53" s="85"/>
      <c r="DOW53" s="85"/>
      <c r="DOX53" s="85"/>
      <c r="DOY53" s="85"/>
      <c r="DOZ53" s="85"/>
      <c r="DPA53" s="85"/>
      <c r="DPB53" s="85"/>
      <c r="DPC53" s="85"/>
      <c r="DPD53" s="85"/>
      <c r="DPE53" s="85"/>
      <c r="DPF53" s="85"/>
      <c r="DPG53" s="85"/>
      <c r="DPH53" s="85"/>
      <c r="DPI53" s="85"/>
      <c r="DPJ53" s="85"/>
      <c r="DPK53" s="85"/>
      <c r="DPL53" s="85"/>
      <c r="DPM53" s="85"/>
      <c r="DPN53" s="85"/>
      <c r="DPO53" s="85"/>
      <c r="DPP53" s="85"/>
      <c r="DPQ53" s="85"/>
      <c r="DPR53" s="85"/>
      <c r="DPS53" s="85"/>
      <c r="DPT53" s="85"/>
      <c r="DPU53" s="85"/>
      <c r="DPV53" s="85"/>
      <c r="DPW53" s="85"/>
      <c r="DPX53" s="85"/>
      <c r="DPY53" s="85"/>
      <c r="DPZ53" s="85"/>
      <c r="DQA53" s="85"/>
      <c r="DQB53" s="85"/>
      <c r="DQC53" s="85"/>
      <c r="DQD53" s="85"/>
      <c r="DQE53" s="85"/>
      <c r="DQF53" s="85"/>
      <c r="DQG53" s="85"/>
      <c r="DQH53" s="85"/>
      <c r="DQI53" s="85"/>
      <c r="DQJ53" s="85"/>
      <c r="DQK53" s="85"/>
      <c r="DQL53" s="85"/>
      <c r="DQM53" s="85"/>
      <c r="DQN53" s="85"/>
      <c r="DQO53" s="85"/>
      <c r="DQP53" s="85"/>
      <c r="DQQ53" s="85"/>
      <c r="DQR53" s="85"/>
      <c r="DQS53" s="85"/>
      <c r="DQT53" s="85"/>
      <c r="DQU53" s="85"/>
      <c r="DQV53" s="85"/>
      <c r="DQW53" s="85"/>
      <c r="DQX53" s="85"/>
      <c r="DQY53" s="85"/>
      <c r="DQZ53" s="85"/>
      <c r="DRA53" s="85"/>
      <c r="DRB53" s="85"/>
      <c r="DRC53" s="85"/>
      <c r="DRD53" s="85"/>
      <c r="DRE53" s="85"/>
      <c r="DRF53" s="85"/>
      <c r="DRG53" s="85"/>
      <c r="DRH53" s="85"/>
      <c r="DRI53" s="85"/>
      <c r="DRJ53" s="85"/>
      <c r="DRK53" s="85"/>
      <c r="DRL53" s="85"/>
      <c r="DRM53" s="85"/>
      <c r="DRN53" s="85"/>
      <c r="DRO53" s="85"/>
      <c r="DRP53" s="85"/>
      <c r="DRQ53" s="85"/>
      <c r="DRR53" s="85"/>
      <c r="DRS53" s="85"/>
      <c r="DRT53" s="85"/>
      <c r="DRU53" s="85"/>
      <c r="DRV53" s="85"/>
      <c r="DRW53" s="85"/>
      <c r="DRX53" s="85"/>
      <c r="DRY53" s="85"/>
      <c r="DRZ53" s="85"/>
      <c r="DSA53" s="85"/>
      <c r="DSB53" s="85"/>
      <c r="DSC53" s="85"/>
      <c r="DSD53" s="85"/>
      <c r="DSE53" s="85"/>
      <c r="DSF53" s="85"/>
      <c r="DSG53" s="85"/>
      <c r="DSH53" s="85"/>
      <c r="DSI53" s="85"/>
      <c r="DSJ53" s="85"/>
      <c r="DSK53" s="85"/>
      <c r="DSL53" s="85"/>
      <c r="DSM53" s="85"/>
      <c r="DSN53" s="85"/>
      <c r="DSO53" s="85"/>
      <c r="DSP53" s="85"/>
      <c r="DSQ53" s="85"/>
      <c r="DSR53" s="85"/>
      <c r="DSS53" s="85"/>
      <c r="DST53" s="85"/>
      <c r="DSU53" s="85"/>
      <c r="DSV53" s="85"/>
      <c r="DSW53" s="85"/>
      <c r="DSX53" s="85"/>
      <c r="DSY53" s="85"/>
      <c r="DSZ53" s="85"/>
      <c r="DTA53" s="85"/>
      <c r="DTB53" s="85"/>
      <c r="DTC53" s="85"/>
      <c r="DTD53" s="85"/>
      <c r="DTE53" s="85"/>
      <c r="DTF53" s="85"/>
      <c r="DTG53" s="85"/>
      <c r="DTH53" s="85"/>
      <c r="DTI53" s="85"/>
      <c r="DTJ53" s="85"/>
      <c r="DTK53" s="85"/>
      <c r="DTL53" s="85"/>
      <c r="DTM53" s="85"/>
      <c r="DTN53" s="85"/>
      <c r="DTO53" s="85"/>
      <c r="DTP53" s="85"/>
      <c r="DTQ53" s="85"/>
      <c r="DTR53" s="85"/>
      <c r="DTS53" s="85"/>
      <c r="DTT53" s="85"/>
      <c r="DTU53" s="85"/>
      <c r="DTV53" s="85"/>
      <c r="DTW53" s="85"/>
      <c r="DTX53" s="85"/>
      <c r="DTY53" s="85"/>
      <c r="DTZ53" s="85"/>
      <c r="DUA53" s="85"/>
      <c r="DUB53" s="85"/>
      <c r="DUC53" s="85"/>
      <c r="DUD53" s="85"/>
      <c r="DUE53" s="85"/>
      <c r="DUF53" s="85"/>
      <c r="DUG53" s="85"/>
      <c r="DUH53" s="85"/>
      <c r="DUI53" s="85"/>
      <c r="DUJ53" s="85"/>
      <c r="DUK53" s="85"/>
      <c r="DUL53" s="85"/>
      <c r="DUM53" s="85"/>
      <c r="DUN53" s="85"/>
      <c r="DUO53" s="85"/>
      <c r="DUP53" s="85"/>
      <c r="DUQ53" s="85"/>
      <c r="DUR53" s="85"/>
      <c r="DUS53" s="85"/>
      <c r="DUT53" s="85"/>
      <c r="DUU53" s="85"/>
      <c r="DUV53" s="85"/>
      <c r="DUW53" s="85"/>
      <c r="DUX53" s="85"/>
      <c r="DUY53" s="85"/>
      <c r="DUZ53" s="85"/>
      <c r="DVA53" s="85"/>
      <c r="DVB53" s="85"/>
      <c r="DVC53" s="85"/>
      <c r="DVD53" s="85"/>
      <c r="DVE53" s="85"/>
      <c r="DVF53" s="85"/>
      <c r="DVG53" s="85"/>
      <c r="DVH53" s="85"/>
      <c r="DVI53" s="85"/>
      <c r="DVJ53" s="85"/>
      <c r="DVK53" s="85"/>
      <c r="DVL53" s="85"/>
      <c r="DVM53" s="85"/>
      <c r="DVN53" s="85"/>
      <c r="DVO53" s="85"/>
      <c r="DVP53" s="85"/>
      <c r="DVQ53" s="85"/>
      <c r="DVR53" s="85"/>
      <c r="DVS53" s="85"/>
      <c r="DVT53" s="85"/>
      <c r="DVU53" s="85"/>
      <c r="DVV53" s="85"/>
      <c r="DVW53" s="85"/>
      <c r="DVX53" s="85"/>
      <c r="DVY53" s="85"/>
      <c r="DVZ53" s="85"/>
      <c r="DWA53" s="85"/>
      <c r="DWB53" s="85"/>
      <c r="DWC53" s="85"/>
      <c r="DWD53" s="85"/>
      <c r="DWE53" s="85"/>
      <c r="DWF53" s="85"/>
      <c r="DWG53" s="85"/>
      <c r="DWH53" s="85"/>
      <c r="DWI53" s="85"/>
      <c r="DWJ53" s="85"/>
      <c r="DWK53" s="85"/>
      <c r="DWL53" s="85"/>
      <c r="DWM53" s="85"/>
      <c r="DWN53" s="85"/>
      <c r="DWO53" s="85"/>
      <c r="DWP53" s="85"/>
      <c r="DWQ53" s="85"/>
      <c r="DWR53" s="85"/>
      <c r="DWS53" s="85"/>
      <c r="DWT53" s="85"/>
      <c r="DWU53" s="85"/>
      <c r="DWV53" s="85"/>
      <c r="DWW53" s="85"/>
      <c r="DWX53" s="85"/>
      <c r="DWY53" s="85"/>
      <c r="DWZ53" s="85"/>
      <c r="DXA53" s="85"/>
      <c r="DXB53" s="85"/>
      <c r="DXC53" s="85"/>
      <c r="DXD53" s="85"/>
      <c r="DXE53" s="85"/>
      <c r="DXF53" s="85"/>
      <c r="DXG53" s="85"/>
      <c r="DXH53" s="85"/>
      <c r="DXI53" s="85"/>
      <c r="DXJ53" s="85"/>
      <c r="DXK53" s="85"/>
      <c r="DXL53" s="85"/>
      <c r="DXM53" s="85"/>
      <c r="DXN53" s="85"/>
      <c r="DXO53" s="85"/>
      <c r="DXP53" s="85"/>
      <c r="DXQ53" s="85"/>
      <c r="DXR53" s="85"/>
      <c r="DXS53" s="85"/>
      <c r="DXT53" s="85"/>
      <c r="DXU53" s="85"/>
      <c r="DXV53" s="85"/>
      <c r="DXW53" s="85"/>
      <c r="DXX53" s="85"/>
      <c r="DXY53" s="85"/>
      <c r="DXZ53" s="85"/>
      <c r="DYA53" s="85"/>
      <c r="DYB53" s="85"/>
      <c r="DYC53" s="85"/>
      <c r="DYD53" s="85"/>
      <c r="DYE53" s="85"/>
      <c r="DYF53" s="85"/>
      <c r="DYG53" s="85"/>
      <c r="DYH53" s="85"/>
      <c r="DYI53" s="85"/>
      <c r="DYJ53" s="85"/>
      <c r="DYK53" s="85"/>
      <c r="DYL53" s="85"/>
      <c r="DYM53" s="85"/>
      <c r="DYN53" s="85"/>
      <c r="DYO53" s="85"/>
      <c r="DYP53" s="85"/>
      <c r="DYQ53" s="85"/>
      <c r="DYR53" s="85"/>
      <c r="DYS53" s="85"/>
      <c r="DYT53" s="85"/>
      <c r="DYU53" s="85"/>
      <c r="DYV53" s="85"/>
      <c r="DYW53" s="85"/>
      <c r="DYX53" s="85"/>
      <c r="DYY53" s="85"/>
      <c r="DYZ53" s="85"/>
      <c r="DZA53" s="85"/>
      <c r="DZB53" s="85"/>
      <c r="DZC53" s="85"/>
      <c r="DZD53" s="85"/>
      <c r="DZE53" s="85"/>
      <c r="DZF53" s="85"/>
      <c r="DZG53" s="85"/>
      <c r="DZH53" s="85"/>
      <c r="DZI53" s="85"/>
      <c r="DZJ53" s="85"/>
      <c r="DZK53" s="85"/>
      <c r="DZL53" s="85"/>
      <c r="DZM53" s="85"/>
      <c r="DZN53" s="85"/>
      <c r="DZO53" s="85"/>
      <c r="DZP53" s="85"/>
      <c r="DZQ53" s="85"/>
      <c r="DZR53" s="85"/>
      <c r="DZS53" s="85"/>
      <c r="DZT53" s="85"/>
      <c r="DZU53" s="85"/>
      <c r="DZV53" s="85"/>
      <c r="DZW53" s="85"/>
      <c r="DZX53" s="85"/>
      <c r="DZY53" s="85"/>
      <c r="DZZ53" s="85"/>
      <c r="EAA53" s="85"/>
      <c r="EAB53" s="85"/>
      <c r="EAC53" s="85"/>
      <c r="EAD53" s="85"/>
      <c r="EAE53" s="85"/>
      <c r="EAF53" s="85"/>
      <c r="EAG53" s="85"/>
      <c r="EAH53" s="85"/>
      <c r="EAI53" s="85"/>
      <c r="EAJ53" s="85"/>
      <c r="EAK53" s="85"/>
      <c r="EAL53" s="85"/>
      <c r="EAM53" s="85"/>
      <c r="EAN53" s="85"/>
      <c r="EAO53" s="85"/>
      <c r="EAP53" s="85"/>
      <c r="EAQ53" s="85"/>
      <c r="EAR53" s="85"/>
      <c r="EAS53" s="85"/>
      <c r="EAT53" s="85"/>
      <c r="EAU53" s="85"/>
      <c r="EAV53" s="85"/>
      <c r="EAW53" s="85"/>
      <c r="EAX53" s="85"/>
      <c r="EAY53" s="85"/>
      <c r="EAZ53" s="85"/>
      <c r="EBA53" s="85"/>
      <c r="EBB53" s="85"/>
      <c r="EBC53" s="85"/>
      <c r="EBD53" s="85"/>
      <c r="EBE53" s="85"/>
      <c r="EBF53" s="85"/>
      <c r="EBG53" s="85"/>
      <c r="EBH53" s="85"/>
      <c r="EBI53" s="85"/>
      <c r="EBJ53" s="85"/>
      <c r="EBK53" s="85"/>
      <c r="EBL53" s="85"/>
      <c r="EBM53" s="85"/>
      <c r="EBN53" s="85"/>
      <c r="EBO53" s="85"/>
      <c r="EBP53" s="85"/>
      <c r="EBQ53" s="85"/>
      <c r="EBR53" s="85"/>
      <c r="EBS53" s="85"/>
      <c r="EBT53" s="85"/>
      <c r="EBU53" s="85"/>
      <c r="EBV53" s="85"/>
      <c r="EBW53" s="85"/>
      <c r="EBX53" s="85"/>
      <c r="EBY53" s="85"/>
      <c r="EBZ53" s="85"/>
      <c r="ECA53" s="85"/>
      <c r="ECB53" s="85"/>
      <c r="ECC53" s="85"/>
      <c r="ECD53" s="85"/>
      <c r="ECE53" s="85"/>
      <c r="ECF53" s="85"/>
      <c r="ECG53" s="85"/>
      <c r="ECH53" s="85"/>
      <c r="ECI53" s="85"/>
      <c r="ECJ53" s="85"/>
      <c r="ECK53" s="85"/>
      <c r="ECL53" s="85"/>
      <c r="ECM53" s="85"/>
      <c r="ECN53" s="85"/>
      <c r="ECO53" s="85"/>
      <c r="ECP53" s="85"/>
      <c r="ECQ53" s="85"/>
      <c r="ECR53" s="85"/>
      <c r="ECS53" s="85"/>
      <c r="ECT53" s="85"/>
      <c r="ECU53" s="85"/>
      <c r="ECV53" s="85"/>
      <c r="ECW53" s="85"/>
      <c r="ECX53" s="85"/>
      <c r="ECY53" s="85"/>
      <c r="ECZ53" s="85"/>
      <c r="EDA53" s="85"/>
      <c r="EDB53" s="85"/>
      <c r="EDC53" s="85"/>
      <c r="EDD53" s="85"/>
      <c r="EDE53" s="85"/>
      <c r="EDF53" s="85"/>
      <c r="EDG53" s="85"/>
      <c r="EDH53" s="85"/>
      <c r="EDI53" s="85"/>
      <c r="EDJ53" s="85"/>
      <c r="EDK53" s="85"/>
      <c r="EDL53" s="85"/>
      <c r="EDM53" s="85"/>
      <c r="EDN53" s="85"/>
      <c r="EDO53" s="85"/>
      <c r="EDP53" s="85"/>
      <c r="EDQ53" s="85"/>
      <c r="EDR53" s="85"/>
      <c r="EDS53" s="85"/>
      <c r="EDT53" s="85"/>
      <c r="EDU53" s="85"/>
      <c r="EDV53" s="85"/>
      <c r="EDW53" s="85"/>
      <c r="EDX53" s="85"/>
      <c r="EDY53" s="85"/>
      <c r="EDZ53" s="85"/>
      <c r="EEA53" s="85"/>
      <c r="EEB53" s="85"/>
      <c r="EEC53" s="85"/>
      <c r="EED53" s="85"/>
      <c r="EEE53" s="85"/>
      <c r="EEF53" s="85"/>
      <c r="EEG53" s="85"/>
      <c r="EEH53" s="85"/>
      <c r="EEI53" s="85"/>
      <c r="EEJ53" s="85"/>
      <c r="EEK53" s="85"/>
      <c r="EEL53" s="85"/>
      <c r="EEM53" s="85"/>
      <c r="EEN53" s="85"/>
      <c r="EEO53" s="85"/>
      <c r="EEP53" s="85"/>
      <c r="EEQ53" s="85"/>
      <c r="EER53" s="85"/>
      <c r="EES53" s="85"/>
      <c r="EET53" s="85"/>
      <c r="EEU53" s="85"/>
      <c r="EEV53" s="85"/>
      <c r="EEW53" s="85"/>
      <c r="EEX53" s="85"/>
      <c r="EEY53" s="85"/>
      <c r="EEZ53" s="85"/>
      <c r="EFA53" s="85"/>
      <c r="EFB53" s="85"/>
      <c r="EFC53" s="85"/>
      <c r="EFD53" s="85"/>
      <c r="EFE53" s="85"/>
      <c r="EFF53" s="85"/>
      <c r="EFG53" s="85"/>
      <c r="EFH53" s="85"/>
      <c r="EFI53" s="85"/>
      <c r="EFJ53" s="85"/>
      <c r="EFK53" s="85"/>
      <c r="EFL53" s="85"/>
      <c r="EFM53" s="85"/>
      <c r="EFN53" s="85"/>
      <c r="EFO53" s="85"/>
      <c r="EFP53" s="85"/>
      <c r="EFQ53" s="85"/>
      <c r="EFR53" s="85"/>
      <c r="EFS53" s="85"/>
      <c r="EFT53" s="85"/>
      <c r="EFU53" s="85"/>
      <c r="EFV53" s="85"/>
      <c r="EFW53" s="85"/>
      <c r="EFX53" s="85"/>
      <c r="EFY53" s="85"/>
      <c r="EFZ53" s="85"/>
      <c r="EGA53" s="85"/>
      <c r="EGB53" s="85"/>
      <c r="EGC53" s="85"/>
      <c r="EGD53" s="85"/>
      <c r="EGE53" s="85"/>
      <c r="EGF53" s="85"/>
      <c r="EGG53" s="85"/>
      <c r="EGH53" s="85"/>
      <c r="EGI53" s="85"/>
      <c r="EGJ53" s="85"/>
      <c r="EGK53" s="85"/>
      <c r="EGL53" s="85"/>
      <c r="EGM53" s="85"/>
      <c r="EGN53" s="85"/>
      <c r="EGO53" s="85"/>
      <c r="EGP53" s="85"/>
      <c r="EGQ53" s="85"/>
      <c r="EGR53" s="85"/>
      <c r="EGS53" s="85"/>
      <c r="EGT53" s="85"/>
      <c r="EGU53" s="85"/>
      <c r="EGV53" s="85"/>
      <c r="EGW53" s="85"/>
      <c r="EGX53" s="85"/>
      <c r="EGY53" s="85"/>
      <c r="EGZ53" s="85"/>
      <c r="EHA53" s="85"/>
      <c r="EHB53" s="85"/>
      <c r="EHC53" s="85"/>
      <c r="EHD53" s="85"/>
      <c r="EHE53" s="85"/>
      <c r="EHF53" s="85"/>
      <c r="EHG53" s="85"/>
      <c r="EHH53" s="85"/>
      <c r="EHI53" s="85"/>
      <c r="EHJ53" s="85"/>
      <c r="EHK53" s="85"/>
      <c r="EHL53" s="85"/>
      <c r="EHM53" s="85"/>
      <c r="EHN53" s="85"/>
      <c r="EHO53" s="85"/>
      <c r="EHP53" s="85"/>
      <c r="EHQ53" s="85"/>
      <c r="EHR53" s="85"/>
      <c r="EHS53" s="85"/>
      <c r="EHT53" s="85"/>
      <c r="EHU53" s="85"/>
      <c r="EHV53" s="85"/>
      <c r="EHW53" s="85"/>
      <c r="EHX53" s="85"/>
      <c r="EHY53" s="85"/>
      <c r="EHZ53" s="85"/>
      <c r="EIA53" s="85"/>
      <c r="EIB53" s="85"/>
      <c r="EIC53" s="85"/>
      <c r="EID53" s="85"/>
      <c r="EIE53" s="85"/>
      <c r="EIF53" s="85"/>
      <c r="EIG53" s="85"/>
      <c r="EIH53" s="85"/>
      <c r="EII53" s="85"/>
      <c r="EIJ53" s="85"/>
      <c r="EIK53" s="85"/>
      <c r="EIL53" s="85"/>
      <c r="EIM53" s="85"/>
      <c r="EIN53" s="85"/>
      <c r="EIO53" s="85"/>
      <c r="EIP53" s="85"/>
      <c r="EIQ53" s="85"/>
      <c r="EIR53" s="85"/>
      <c r="EIS53" s="85"/>
      <c r="EIT53" s="85"/>
      <c r="EIU53" s="85"/>
      <c r="EIV53" s="85"/>
      <c r="EIW53" s="85"/>
      <c r="EIX53" s="85"/>
      <c r="EIY53" s="85"/>
      <c r="EIZ53" s="85"/>
      <c r="EJA53" s="85"/>
      <c r="EJB53" s="85"/>
      <c r="EJC53" s="85"/>
      <c r="EJD53" s="85"/>
      <c r="EJE53" s="85"/>
      <c r="EJF53" s="85"/>
      <c r="EJG53" s="85"/>
      <c r="EJH53" s="85"/>
      <c r="EJI53" s="85"/>
      <c r="EJJ53" s="85"/>
      <c r="EJK53" s="85"/>
      <c r="EJL53" s="85"/>
      <c r="EJM53" s="85"/>
      <c r="EJN53" s="85"/>
      <c r="EJO53" s="85"/>
      <c r="EJP53" s="85"/>
      <c r="EJQ53" s="85"/>
      <c r="EJR53" s="85"/>
      <c r="EJS53" s="85"/>
      <c r="EJT53" s="85"/>
      <c r="EJU53" s="85"/>
      <c r="EJV53" s="85"/>
      <c r="EJW53" s="85"/>
      <c r="EJX53" s="85"/>
      <c r="EJY53" s="85"/>
      <c r="EJZ53" s="85"/>
      <c r="EKA53" s="85"/>
      <c r="EKB53" s="85"/>
      <c r="EKC53" s="85"/>
      <c r="EKD53" s="85"/>
      <c r="EKE53" s="85"/>
      <c r="EKF53" s="85"/>
      <c r="EKG53" s="85"/>
      <c r="EKH53" s="85"/>
      <c r="EKI53" s="85"/>
      <c r="EKJ53" s="85"/>
      <c r="EKK53" s="85"/>
      <c r="EKL53" s="85"/>
      <c r="EKM53" s="85"/>
      <c r="EKN53" s="85"/>
      <c r="EKO53" s="85"/>
      <c r="EKP53" s="85"/>
      <c r="EKQ53" s="85"/>
      <c r="EKR53" s="85"/>
      <c r="EKS53" s="85"/>
      <c r="EKT53" s="85"/>
      <c r="EKU53" s="85"/>
      <c r="EKV53" s="85"/>
      <c r="EKW53" s="85"/>
      <c r="EKX53" s="85"/>
      <c r="EKY53" s="85"/>
      <c r="EKZ53" s="85"/>
      <c r="ELA53" s="85"/>
      <c r="ELB53" s="85"/>
      <c r="ELC53" s="85"/>
      <c r="ELD53" s="85"/>
      <c r="ELE53" s="85"/>
      <c r="ELF53" s="85"/>
      <c r="ELG53" s="85"/>
      <c r="ELH53" s="85"/>
      <c r="ELI53" s="85"/>
      <c r="ELJ53" s="85"/>
      <c r="ELK53" s="85"/>
      <c r="ELL53" s="85"/>
      <c r="ELM53" s="85"/>
      <c r="ELN53" s="85"/>
      <c r="ELO53" s="85"/>
      <c r="ELP53" s="85"/>
      <c r="ELQ53" s="85"/>
      <c r="ELR53" s="85"/>
      <c r="ELS53" s="85"/>
      <c r="ELT53" s="85"/>
      <c r="ELU53" s="85"/>
      <c r="ELV53" s="85"/>
      <c r="ELW53" s="85"/>
      <c r="ELX53" s="85"/>
      <c r="ELY53" s="85"/>
      <c r="ELZ53" s="85"/>
      <c r="EMA53" s="85"/>
      <c r="EMB53" s="85"/>
      <c r="EMC53" s="85"/>
      <c r="EMD53" s="85"/>
      <c r="EME53" s="85"/>
      <c r="EMF53" s="85"/>
      <c r="EMG53" s="85"/>
      <c r="EMH53" s="85"/>
      <c r="EMI53" s="85"/>
      <c r="EMJ53" s="85"/>
      <c r="EMK53" s="85"/>
      <c r="EML53" s="85"/>
      <c r="EMM53" s="85"/>
      <c r="EMN53" s="85"/>
      <c r="EMO53" s="85"/>
      <c r="EMP53" s="85"/>
      <c r="EMQ53" s="85"/>
      <c r="EMR53" s="85"/>
      <c r="EMS53" s="85"/>
      <c r="EMT53" s="85"/>
      <c r="EMU53" s="85"/>
      <c r="EMV53" s="85"/>
      <c r="EMW53" s="85"/>
      <c r="EMX53" s="85"/>
      <c r="EMY53" s="85"/>
      <c r="EMZ53" s="85"/>
      <c r="ENA53" s="85"/>
      <c r="ENB53" s="85"/>
      <c r="ENC53" s="85"/>
      <c r="END53" s="85"/>
      <c r="ENE53" s="85"/>
      <c r="ENF53" s="85"/>
      <c r="ENG53" s="85"/>
      <c r="ENH53" s="85"/>
      <c r="ENI53" s="85"/>
      <c r="ENJ53" s="85"/>
      <c r="ENK53" s="85"/>
      <c r="ENL53" s="85"/>
      <c r="ENM53" s="85"/>
      <c r="ENN53" s="85"/>
      <c r="ENO53" s="85"/>
      <c r="ENP53" s="85"/>
      <c r="ENQ53" s="85"/>
      <c r="ENR53" s="85"/>
      <c r="ENS53" s="85"/>
      <c r="ENT53" s="85"/>
      <c r="ENU53" s="85"/>
      <c r="ENV53" s="85"/>
      <c r="ENW53" s="85"/>
      <c r="ENX53" s="85"/>
      <c r="ENY53" s="85"/>
      <c r="ENZ53" s="85"/>
      <c r="EOA53" s="85"/>
      <c r="EOB53" s="85"/>
      <c r="EOC53" s="85"/>
      <c r="EOD53" s="85"/>
      <c r="EOE53" s="85"/>
      <c r="EOF53" s="85"/>
      <c r="EOG53" s="85"/>
      <c r="EOH53" s="85"/>
      <c r="EOI53" s="85"/>
      <c r="EOJ53" s="85"/>
      <c r="EOK53" s="85"/>
      <c r="EOL53" s="85"/>
      <c r="EOM53" s="85"/>
      <c r="EON53" s="85"/>
      <c r="EOO53" s="85"/>
      <c r="EOP53" s="85"/>
      <c r="EOQ53" s="85"/>
      <c r="EOR53" s="85"/>
      <c r="EOS53" s="85"/>
      <c r="EOT53" s="85"/>
      <c r="EOU53" s="85"/>
      <c r="EOV53" s="85"/>
      <c r="EOW53" s="85"/>
      <c r="EOX53" s="85"/>
      <c r="EOY53" s="85"/>
      <c r="EOZ53" s="85"/>
      <c r="EPA53" s="85"/>
      <c r="EPB53" s="85"/>
      <c r="EPC53" s="85"/>
      <c r="EPD53" s="85"/>
      <c r="EPE53" s="85"/>
      <c r="EPF53" s="85"/>
      <c r="EPG53" s="85"/>
      <c r="EPH53" s="85"/>
      <c r="EPI53" s="85"/>
      <c r="EPJ53" s="85"/>
      <c r="EPK53" s="85"/>
      <c r="EPL53" s="85"/>
      <c r="EPM53" s="85"/>
      <c r="EPN53" s="85"/>
      <c r="EPO53" s="85"/>
      <c r="EPP53" s="85"/>
      <c r="EPQ53" s="85"/>
      <c r="EPR53" s="85"/>
      <c r="EPS53" s="85"/>
      <c r="EPT53" s="85"/>
      <c r="EPU53" s="85"/>
      <c r="EPV53" s="85"/>
      <c r="EPW53" s="85"/>
      <c r="EPX53" s="85"/>
      <c r="EPY53" s="85"/>
      <c r="EPZ53" s="85"/>
      <c r="EQA53" s="85"/>
      <c r="EQB53" s="85"/>
      <c r="EQC53" s="85"/>
      <c r="EQD53" s="85"/>
      <c r="EQE53" s="85"/>
      <c r="EQF53" s="85"/>
      <c r="EQG53" s="85"/>
      <c r="EQH53" s="85"/>
      <c r="EQI53" s="85"/>
      <c r="EQJ53" s="85"/>
      <c r="EQK53" s="85"/>
      <c r="EQL53" s="85"/>
      <c r="EQM53" s="85"/>
      <c r="EQN53" s="85"/>
      <c r="EQO53" s="85"/>
      <c r="EQP53" s="85"/>
      <c r="EQQ53" s="85"/>
      <c r="EQR53" s="85"/>
      <c r="EQS53" s="85"/>
      <c r="EQT53" s="85"/>
      <c r="EQU53" s="85"/>
      <c r="EQV53" s="85"/>
      <c r="EQW53" s="85"/>
      <c r="EQX53" s="85"/>
      <c r="EQY53" s="85"/>
      <c r="EQZ53" s="85"/>
      <c r="ERA53" s="85"/>
      <c r="ERB53" s="85"/>
      <c r="ERC53" s="85"/>
      <c r="ERD53" s="85"/>
      <c r="ERE53" s="85"/>
      <c r="ERF53" s="85"/>
      <c r="ERG53" s="85"/>
      <c r="ERH53" s="85"/>
      <c r="ERI53" s="85"/>
      <c r="ERJ53" s="85"/>
      <c r="ERK53" s="85"/>
      <c r="ERL53" s="85"/>
      <c r="ERM53" s="85"/>
      <c r="ERN53" s="85"/>
      <c r="ERO53" s="85"/>
      <c r="ERP53" s="85"/>
      <c r="ERQ53" s="85"/>
      <c r="ERR53" s="85"/>
      <c r="ERS53" s="85"/>
      <c r="ERT53" s="85"/>
      <c r="ERU53" s="85"/>
      <c r="ERV53" s="85"/>
      <c r="ERW53" s="85"/>
      <c r="ERX53" s="85"/>
      <c r="ERY53" s="85"/>
      <c r="ERZ53" s="85"/>
      <c r="ESA53" s="85"/>
      <c r="ESB53" s="85"/>
      <c r="ESC53" s="85"/>
      <c r="ESD53" s="85"/>
      <c r="ESE53" s="85"/>
      <c r="ESF53" s="85"/>
      <c r="ESG53" s="85"/>
      <c r="ESH53" s="85"/>
      <c r="ESI53" s="85"/>
      <c r="ESJ53" s="85"/>
      <c r="ESK53" s="85"/>
      <c r="ESL53" s="85"/>
      <c r="ESM53" s="85"/>
      <c r="ESN53" s="85"/>
      <c r="ESO53" s="85"/>
      <c r="ESP53" s="85"/>
      <c r="ESQ53" s="85"/>
      <c r="ESR53" s="85"/>
      <c r="ESS53" s="85"/>
      <c r="EST53" s="85"/>
      <c r="ESU53" s="85"/>
      <c r="ESV53" s="85"/>
      <c r="ESW53" s="85"/>
      <c r="ESX53" s="85"/>
      <c r="ESY53" s="85"/>
      <c r="ESZ53" s="85"/>
      <c r="ETA53" s="85"/>
      <c r="ETB53" s="85"/>
      <c r="ETC53" s="85"/>
      <c r="ETD53" s="85"/>
      <c r="ETE53" s="85"/>
      <c r="ETF53" s="85"/>
      <c r="ETG53" s="85"/>
      <c r="ETH53" s="85"/>
      <c r="ETI53" s="85"/>
      <c r="ETJ53" s="85"/>
      <c r="ETK53" s="85"/>
      <c r="ETL53" s="85"/>
      <c r="ETM53" s="85"/>
      <c r="ETN53" s="85"/>
      <c r="ETO53" s="85"/>
      <c r="ETP53" s="85"/>
      <c r="ETQ53" s="85"/>
      <c r="ETR53" s="85"/>
      <c r="ETS53" s="85"/>
      <c r="ETT53" s="85"/>
      <c r="ETU53" s="85"/>
      <c r="ETV53" s="85"/>
      <c r="ETW53" s="85"/>
      <c r="ETX53" s="85"/>
      <c r="ETY53" s="85"/>
      <c r="ETZ53" s="85"/>
      <c r="EUA53" s="85"/>
      <c r="EUB53" s="85"/>
      <c r="EUC53" s="85"/>
      <c r="EUD53" s="85"/>
      <c r="EUE53" s="85"/>
      <c r="EUF53" s="85"/>
      <c r="EUG53" s="85"/>
      <c r="EUH53" s="85"/>
      <c r="EUI53" s="85"/>
      <c r="EUJ53" s="85"/>
      <c r="EUK53" s="85"/>
      <c r="EUL53" s="85"/>
      <c r="EUM53" s="85"/>
      <c r="EUN53" s="85"/>
      <c r="EUO53" s="85"/>
      <c r="EUP53" s="85"/>
      <c r="EUQ53" s="85"/>
      <c r="EUR53" s="85"/>
      <c r="EUS53" s="85"/>
      <c r="EUT53" s="85"/>
      <c r="EUU53" s="85"/>
      <c r="EUV53" s="85"/>
      <c r="EUW53" s="85"/>
      <c r="EUX53" s="85"/>
      <c r="EUY53" s="85"/>
      <c r="EUZ53" s="85"/>
      <c r="EVA53" s="85"/>
      <c r="EVB53" s="85"/>
      <c r="EVC53" s="85"/>
      <c r="EVD53" s="85"/>
      <c r="EVE53" s="85"/>
      <c r="EVF53" s="85"/>
      <c r="EVG53" s="85"/>
      <c r="EVH53" s="85"/>
      <c r="EVI53" s="85"/>
      <c r="EVJ53" s="85"/>
      <c r="EVK53" s="85"/>
      <c r="EVL53" s="85"/>
      <c r="EVM53" s="85"/>
      <c r="EVN53" s="85"/>
      <c r="EVO53" s="85"/>
      <c r="EVP53" s="85"/>
      <c r="EVQ53" s="85"/>
      <c r="EVR53" s="85"/>
      <c r="EVS53" s="85"/>
      <c r="EVT53" s="85"/>
      <c r="EVU53" s="85"/>
      <c r="EVV53" s="85"/>
      <c r="EVW53" s="85"/>
      <c r="EVX53" s="85"/>
      <c r="EVY53" s="85"/>
      <c r="EVZ53" s="85"/>
      <c r="EWA53" s="85"/>
      <c r="EWB53" s="85"/>
      <c r="EWC53" s="85"/>
      <c r="EWD53" s="85"/>
      <c r="EWE53" s="85"/>
      <c r="EWF53" s="85"/>
      <c r="EWG53" s="85"/>
      <c r="EWH53" s="85"/>
      <c r="EWI53" s="85"/>
      <c r="EWJ53" s="85"/>
      <c r="EWK53" s="85"/>
      <c r="EWL53" s="85"/>
      <c r="EWM53" s="85"/>
      <c r="EWN53" s="85"/>
      <c r="EWO53" s="85"/>
      <c r="EWP53" s="85"/>
      <c r="EWQ53" s="85"/>
      <c r="EWR53" s="85"/>
      <c r="EWS53" s="85"/>
      <c r="EWT53" s="85"/>
      <c r="EWU53" s="85"/>
      <c r="EWV53" s="85"/>
      <c r="EWW53" s="85"/>
      <c r="EWX53" s="85"/>
      <c r="EWY53" s="85"/>
      <c r="EWZ53" s="85"/>
      <c r="EXA53" s="85"/>
      <c r="EXB53" s="85"/>
      <c r="EXC53" s="85"/>
      <c r="EXD53" s="85"/>
      <c r="EXE53" s="85"/>
      <c r="EXF53" s="85"/>
      <c r="EXG53" s="85"/>
      <c r="EXH53" s="85"/>
      <c r="EXI53" s="85"/>
      <c r="EXJ53" s="85"/>
      <c r="EXK53" s="85"/>
      <c r="EXL53" s="85"/>
      <c r="EXM53" s="85"/>
      <c r="EXN53" s="85"/>
      <c r="EXO53" s="85"/>
      <c r="EXP53" s="85"/>
      <c r="EXQ53" s="85"/>
      <c r="EXR53" s="85"/>
      <c r="EXS53" s="85"/>
      <c r="EXT53" s="85"/>
      <c r="EXU53" s="85"/>
      <c r="EXV53" s="85"/>
      <c r="EXW53" s="85"/>
      <c r="EXX53" s="85"/>
      <c r="EXY53" s="85"/>
      <c r="EXZ53" s="85"/>
      <c r="EYA53" s="85"/>
      <c r="EYB53" s="85"/>
      <c r="EYC53" s="85"/>
      <c r="EYD53" s="85"/>
      <c r="EYE53" s="85"/>
      <c r="EYF53" s="85"/>
      <c r="EYG53" s="85"/>
      <c r="EYH53" s="85"/>
      <c r="EYI53" s="85"/>
      <c r="EYJ53" s="85"/>
      <c r="EYK53" s="85"/>
      <c r="EYL53" s="85"/>
      <c r="EYM53" s="85"/>
      <c r="EYN53" s="85"/>
      <c r="EYO53" s="85"/>
      <c r="EYP53" s="85"/>
      <c r="EYQ53" s="85"/>
      <c r="EYR53" s="85"/>
      <c r="EYS53" s="85"/>
      <c r="EYT53" s="85"/>
      <c r="EYU53" s="85"/>
      <c r="EYV53" s="85"/>
      <c r="EYW53" s="85"/>
      <c r="EYX53" s="85"/>
      <c r="EYY53" s="85"/>
      <c r="EYZ53" s="85"/>
      <c r="EZA53" s="85"/>
      <c r="EZB53" s="85"/>
      <c r="EZC53" s="85"/>
      <c r="EZD53" s="85"/>
      <c r="EZE53" s="85"/>
      <c r="EZF53" s="85"/>
      <c r="EZG53" s="85"/>
      <c r="EZH53" s="85"/>
      <c r="EZI53" s="85"/>
      <c r="EZJ53" s="85"/>
      <c r="EZK53" s="85"/>
      <c r="EZL53" s="85"/>
      <c r="EZM53" s="85"/>
      <c r="EZN53" s="85"/>
      <c r="EZO53" s="85"/>
      <c r="EZP53" s="85"/>
      <c r="EZQ53" s="85"/>
      <c r="EZR53" s="85"/>
      <c r="EZS53" s="85"/>
      <c r="EZT53" s="85"/>
      <c r="EZU53" s="85"/>
      <c r="EZV53" s="85"/>
      <c r="EZW53" s="85"/>
      <c r="EZX53" s="85"/>
      <c r="EZY53" s="85"/>
      <c r="EZZ53" s="85"/>
      <c r="FAA53" s="85"/>
      <c r="FAB53" s="85"/>
      <c r="FAC53" s="85"/>
      <c r="FAD53" s="85"/>
      <c r="FAE53" s="85"/>
      <c r="FAF53" s="85"/>
      <c r="FAG53" s="85"/>
      <c r="FAH53" s="85"/>
      <c r="FAI53" s="85"/>
      <c r="FAJ53" s="85"/>
      <c r="FAK53" s="85"/>
      <c r="FAL53" s="85"/>
      <c r="FAM53" s="85"/>
      <c r="FAN53" s="85"/>
      <c r="FAO53" s="85"/>
      <c r="FAP53" s="85"/>
      <c r="FAQ53" s="85"/>
      <c r="FAR53" s="85"/>
      <c r="FAS53" s="85"/>
      <c r="FAT53" s="85"/>
      <c r="FAU53" s="85"/>
      <c r="FAV53" s="85"/>
      <c r="FAW53" s="85"/>
      <c r="FAX53" s="85"/>
      <c r="FAY53" s="85"/>
      <c r="FAZ53" s="85"/>
      <c r="FBA53" s="85"/>
      <c r="FBB53" s="85"/>
      <c r="FBC53" s="85"/>
      <c r="FBD53" s="85"/>
      <c r="FBE53" s="85"/>
      <c r="FBF53" s="85"/>
      <c r="FBG53" s="85"/>
      <c r="FBH53" s="85"/>
      <c r="FBI53" s="85"/>
      <c r="FBJ53" s="85"/>
      <c r="FBK53" s="85"/>
      <c r="FBL53" s="85"/>
      <c r="FBM53" s="85"/>
      <c r="FBN53" s="85"/>
      <c r="FBO53" s="85"/>
      <c r="FBP53" s="85"/>
      <c r="FBQ53" s="85"/>
      <c r="FBR53" s="85"/>
      <c r="FBS53" s="85"/>
      <c r="FBT53" s="85"/>
      <c r="FBU53" s="85"/>
      <c r="FBV53" s="85"/>
      <c r="FBW53" s="85"/>
      <c r="FBX53" s="85"/>
      <c r="FBY53" s="85"/>
      <c r="FBZ53" s="85"/>
      <c r="FCA53" s="85"/>
      <c r="FCB53" s="85"/>
      <c r="FCC53" s="85"/>
      <c r="FCD53" s="85"/>
      <c r="FCE53" s="85"/>
      <c r="FCF53" s="85"/>
      <c r="FCG53" s="85"/>
      <c r="FCH53" s="85"/>
      <c r="FCI53" s="85"/>
      <c r="FCJ53" s="85"/>
      <c r="FCK53" s="85"/>
      <c r="FCL53" s="85"/>
      <c r="FCM53" s="85"/>
      <c r="FCN53" s="85"/>
      <c r="FCO53" s="85"/>
      <c r="FCP53" s="85"/>
      <c r="FCQ53" s="85"/>
      <c r="FCR53" s="85"/>
      <c r="FCS53" s="85"/>
      <c r="FCT53" s="85"/>
      <c r="FCU53" s="85"/>
      <c r="FCV53" s="85"/>
      <c r="FCW53" s="85"/>
      <c r="FCX53" s="85"/>
      <c r="FCY53" s="85"/>
      <c r="FCZ53" s="85"/>
      <c r="FDA53" s="85"/>
      <c r="FDB53" s="85"/>
      <c r="FDC53" s="85"/>
      <c r="FDD53" s="85"/>
      <c r="FDE53" s="85"/>
      <c r="FDF53" s="85"/>
      <c r="FDG53" s="85"/>
      <c r="FDH53" s="85"/>
      <c r="FDI53" s="85"/>
      <c r="FDJ53" s="85"/>
      <c r="FDK53" s="85"/>
      <c r="FDL53" s="85"/>
      <c r="FDM53" s="85"/>
      <c r="FDN53" s="85"/>
      <c r="FDO53" s="85"/>
      <c r="FDP53" s="85"/>
      <c r="FDQ53" s="85"/>
      <c r="FDR53" s="85"/>
      <c r="FDS53" s="85"/>
      <c r="FDT53" s="85"/>
      <c r="FDU53" s="85"/>
      <c r="FDV53" s="85"/>
      <c r="FDW53" s="85"/>
      <c r="FDX53" s="85"/>
      <c r="FDY53" s="85"/>
      <c r="FDZ53" s="85"/>
      <c r="FEA53" s="85"/>
      <c r="FEB53" s="85"/>
      <c r="FEC53" s="85"/>
      <c r="FED53" s="85"/>
      <c r="FEE53" s="85"/>
      <c r="FEF53" s="85"/>
      <c r="FEG53" s="85"/>
      <c r="FEH53" s="85"/>
      <c r="FEI53" s="85"/>
      <c r="FEJ53" s="85"/>
      <c r="FEK53" s="85"/>
      <c r="FEL53" s="85"/>
      <c r="FEM53" s="85"/>
      <c r="FEN53" s="85"/>
      <c r="FEO53" s="85"/>
      <c r="FEP53" s="85"/>
      <c r="FEQ53" s="85"/>
      <c r="FER53" s="85"/>
      <c r="FES53" s="85"/>
      <c r="FET53" s="85"/>
      <c r="FEU53" s="85"/>
      <c r="FEV53" s="85"/>
      <c r="FEW53" s="85"/>
      <c r="FEX53" s="85"/>
      <c r="FEY53" s="85"/>
      <c r="FEZ53" s="85"/>
      <c r="FFA53" s="85"/>
      <c r="FFB53" s="85"/>
      <c r="FFC53" s="85"/>
      <c r="FFD53" s="85"/>
      <c r="FFE53" s="85"/>
      <c r="FFF53" s="85"/>
      <c r="FFG53" s="85"/>
      <c r="FFH53" s="85"/>
      <c r="FFI53" s="85"/>
      <c r="FFJ53" s="85"/>
      <c r="FFK53" s="85"/>
      <c r="FFL53" s="85"/>
      <c r="FFM53" s="85"/>
      <c r="FFN53" s="85"/>
      <c r="FFO53" s="85"/>
      <c r="FFP53" s="85"/>
      <c r="FFQ53" s="85"/>
      <c r="FFR53" s="85"/>
      <c r="FFS53" s="85"/>
      <c r="FFT53" s="85"/>
      <c r="FFU53" s="85"/>
      <c r="FFV53" s="85"/>
      <c r="FFW53" s="85"/>
      <c r="FFX53" s="85"/>
      <c r="FFY53" s="85"/>
      <c r="FFZ53" s="85"/>
      <c r="FGA53" s="85"/>
      <c r="FGB53" s="85"/>
      <c r="FGC53" s="85"/>
      <c r="FGD53" s="85"/>
      <c r="FGE53" s="85"/>
      <c r="FGF53" s="85"/>
      <c r="FGG53" s="85"/>
      <c r="FGH53" s="85"/>
      <c r="FGI53" s="85"/>
      <c r="FGJ53" s="85"/>
      <c r="FGK53" s="85"/>
      <c r="FGL53" s="85"/>
      <c r="FGM53" s="85"/>
      <c r="FGN53" s="85"/>
      <c r="FGO53" s="85"/>
      <c r="FGP53" s="85"/>
      <c r="FGQ53" s="85"/>
      <c r="FGR53" s="85"/>
      <c r="FGS53" s="85"/>
      <c r="FGT53" s="85"/>
      <c r="FGU53" s="85"/>
      <c r="FGV53" s="85"/>
      <c r="FGW53" s="85"/>
      <c r="FGX53" s="85"/>
      <c r="FGY53" s="85"/>
      <c r="FGZ53" s="85"/>
      <c r="FHA53" s="85"/>
      <c r="FHB53" s="85"/>
      <c r="FHC53" s="85"/>
      <c r="FHD53" s="85"/>
      <c r="FHE53" s="85"/>
      <c r="FHF53" s="85"/>
      <c r="FHG53" s="85"/>
      <c r="FHH53" s="85"/>
      <c r="FHI53" s="85"/>
      <c r="FHJ53" s="85"/>
      <c r="FHK53" s="85"/>
      <c r="FHL53" s="85"/>
      <c r="FHM53" s="85"/>
      <c r="FHN53" s="85"/>
      <c r="FHO53" s="85"/>
      <c r="FHP53" s="85"/>
      <c r="FHQ53" s="85"/>
      <c r="FHR53" s="85"/>
      <c r="FHS53" s="85"/>
      <c r="FHT53" s="85"/>
      <c r="FHU53" s="85"/>
      <c r="FHV53" s="85"/>
      <c r="FHW53" s="85"/>
      <c r="FHX53" s="85"/>
      <c r="FHY53" s="85"/>
      <c r="FHZ53" s="85"/>
      <c r="FIA53" s="85"/>
      <c r="FIB53" s="85"/>
      <c r="FIC53" s="85"/>
      <c r="FID53" s="85"/>
      <c r="FIE53" s="85"/>
      <c r="FIF53" s="85"/>
      <c r="FIG53" s="85"/>
      <c r="FIH53" s="85"/>
      <c r="FII53" s="85"/>
      <c r="FIJ53" s="85"/>
      <c r="FIK53" s="85"/>
      <c r="FIL53" s="85"/>
      <c r="FIM53" s="85"/>
      <c r="FIN53" s="85"/>
      <c r="FIO53" s="85"/>
      <c r="FIP53" s="85"/>
      <c r="FIQ53" s="85"/>
      <c r="FIR53" s="85"/>
      <c r="FIS53" s="85"/>
      <c r="FIT53" s="85"/>
      <c r="FIU53" s="85"/>
      <c r="FIV53" s="85"/>
      <c r="FIW53" s="85"/>
      <c r="FIX53" s="85"/>
      <c r="FIY53" s="85"/>
      <c r="FIZ53" s="85"/>
      <c r="FJA53" s="85"/>
      <c r="FJB53" s="85"/>
      <c r="FJC53" s="85"/>
      <c r="FJD53" s="85"/>
      <c r="FJE53" s="85"/>
      <c r="FJF53" s="85"/>
      <c r="FJG53" s="85"/>
      <c r="FJH53" s="85"/>
      <c r="FJI53" s="85"/>
      <c r="FJJ53" s="85"/>
      <c r="FJK53" s="85"/>
      <c r="FJL53" s="85"/>
      <c r="FJM53" s="85"/>
      <c r="FJN53" s="85"/>
      <c r="FJO53" s="85"/>
      <c r="FJP53" s="85"/>
      <c r="FJQ53" s="85"/>
      <c r="FJR53" s="85"/>
      <c r="FJS53" s="85"/>
      <c r="FJT53" s="85"/>
      <c r="FJU53" s="85"/>
      <c r="FJV53" s="85"/>
      <c r="FJW53" s="85"/>
      <c r="FJX53" s="85"/>
      <c r="FJY53" s="85"/>
      <c r="FJZ53" s="85"/>
      <c r="FKA53" s="85"/>
      <c r="FKB53" s="85"/>
      <c r="FKC53" s="85"/>
      <c r="FKD53" s="85"/>
      <c r="FKE53" s="85"/>
      <c r="FKF53" s="85"/>
      <c r="FKG53" s="85"/>
      <c r="FKH53" s="85"/>
      <c r="FKI53" s="85"/>
      <c r="FKJ53" s="85"/>
      <c r="FKK53" s="85"/>
      <c r="FKL53" s="85"/>
      <c r="FKM53" s="85"/>
      <c r="FKN53" s="85"/>
      <c r="FKO53" s="85"/>
      <c r="FKP53" s="85"/>
      <c r="FKQ53" s="85"/>
      <c r="FKR53" s="85"/>
      <c r="FKS53" s="85"/>
      <c r="FKT53" s="85"/>
      <c r="FKU53" s="85"/>
      <c r="FKV53" s="85"/>
      <c r="FKW53" s="85"/>
      <c r="FKX53" s="85"/>
      <c r="FKY53" s="85"/>
      <c r="FKZ53" s="85"/>
      <c r="FLA53" s="85"/>
      <c r="FLB53" s="85"/>
      <c r="FLC53" s="85"/>
      <c r="FLD53" s="85"/>
      <c r="FLE53" s="85"/>
      <c r="FLF53" s="85"/>
      <c r="FLG53" s="85"/>
      <c r="FLH53" s="85"/>
      <c r="FLI53" s="85"/>
      <c r="FLJ53" s="85"/>
      <c r="FLK53" s="85"/>
      <c r="FLL53" s="85"/>
      <c r="FLM53" s="85"/>
      <c r="FLN53" s="85"/>
      <c r="FLO53" s="85"/>
      <c r="FLP53" s="85"/>
      <c r="FLQ53" s="85"/>
      <c r="FLR53" s="85"/>
      <c r="FLS53" s="85"/>
      <c r="FLT53" s="85"/>
      <c r="FLU53" s="85"/>
      <c r="FLV53" s="85"/>
      <c r="FLW53" s="85"/>
      <c r="FLX53" s="85"/>
      <c r="FLY53" s="85"/>
      <c r="FLZ53" s="85"/>
      <c r="FMA53" s="85"/>
      <c r="FMB53" s="85"/>
      <c r="FMC53" s="85"/>
      <c r="FMD53" s="85"/>
      <c r="FME53" s="85"/>
      <c r="FMF53" s="85"/>
      <c r="FMG53" s="85"/>
      <c r="FMH53" s="85"/>
      <c r="FMI53" s="85"/>
      <c r="FMJ53" s="85"/>
      <c r="FMK53" s="85"/>
      <c r="FML53" s="85"/>
      <c r="FMM53" s="85"/>
      <c r="FMN53" s="85"/>
      <c r="FMO53" s="85"/>
      <c r="FMP53" s="85"/>
      <c r="FMQ53" s="85"/>
      <c r="FMR53" s="85"/>
      <c r="FMS53" s="85"/>
      <c r="FMT53" s="85"/>
      <c r="FMU53" s="85"/>
      <c r="FMV53" s="85"/>
      <c r="FMW53" s="85"/>
      <c r="FMX53" s="85"/>
      <c r="FMY53" s="85"/>
      <c r="FMZ53" s="85"/>
      <c r="FNA53" s="85"/>
      <c r="FNB53" s="85"/>
      <c r="FNC53" s="85"/>
      <c r="FND53" s="85"/>
      <c r="FNE53" s="85"/>
      <c r="FNF53" s="85"/>
      <c r="FNG53" s="85"/>
      <c r="FNH53" s="85"/>
      <c r="FNI53" s="85"/>
      <c r="FNJ53" s="85"/>
      <c r="FNK53" s="85"/>
      <c r="FNL53" s="85"/>
      <c r="FNM53" s="85"/>
      <c r="FNN53" s="85"/>
      <c r="FNO53" s="85"/>
      <c r="FNP53" s="85"/>
      <c r="FNQ53" s="85"/>
      <c r="FNR53" s="85"/>
      <c r="FNS53" s="85"/>
      <c r="FNT53" s="85"/>
      <c r="FNU53" s="85"/>
      <c r="FNV53" s="85"/>
      <c r="FNW53" s="85"/>
      <c r="FNX53" s="85"/>
      <c r="FNY53" s="85"/>
      <c r="FNZ53" s="85"/>
      <c r="FOA53" s="85"/>
      <c r="FOB53" s="85"/>
      <c r="FOC53" s="85"/>
      <c r="FOD53" s="85"/>
      <c r="FOE53" s="85"/>
      <c r="FOF53" s="85"/>
      <c r="FOG53" s="85"/>
      <c r="FOH53" s="85"/>
      <c r="FOI53" s="85"/>
      <c r="FOJ53" s="85"/>
      <c r="FOK53" s="85"/>
      <c r="FOL53" s="85"/>
      <c r="FOM53" s="85"/>
      <c r="FON53" s="85"/>
      <c r="FOO53" s="85"/>
      <c r="FOP53" s="85"/>
      <c r="FOQ53" s="85"/>
      <c r="FOR53" s="85"/>
      <c r="FOS53" s="85"/>
      <c r="FOT53" s="85"/>
      <c r="FOU53" s="85"/>
      <c r="FOV53" s="85"/>
      <c r="FOW53" s="85"/>
      <c r="FOX53" s="85"/>
      <c r="FOY53" s="85"/>
      <c r="FOZ53" s="85"/>
      <c r="FPA53" s="85"/>
      <c r="FPB53" s="85"/>
      <c r="FPC53" s="85"/>
      <c r="FPD53" s="85"/>
      <c r="FPE53" s="85"/>
      <c r="FPF53" s="85"/>
      <c r="FPG53" s="85"/>
      <c r="FPH53" s="85"/>
      <c r="FPI53" s="85"/>
      <c r="FPJ53" s="85"/>
      <c r="FPK53" s="85"/>
      <c r="FPL53" s="85"/>
      <c r="FPM53" s="85"/>
      <c r="FPN53" s="85"/>
      <c r="FPO53" s="85"/>
      <c r="FPP53" s="85"/>
      <c r="FPQ53" s="85"/>
      <c r="FPR53" s="85"/>
      <c r="FPS53" s="85"/>
      <c r="FPT53" s="85"/>
      <c r="FPU53" s="85"/>
      <c r="FPV53" s="85"/>
      <c r="FPW53" s="85"/>
      <c r="FPX53" s="85"/>
      <c r="FPY53" s="85"/>
      <c r="FPZ53" s="85"/>
      <c r="FQA53" s="85"/>
      <c r="FQB53" s="85"/>
      <c r="FQC53" s="85"/>
      <c r="FQD53" s="85"/>
      <c r="FQE53" s="85"/>
      <c r="FQF53" s="85"/>
      <c r="FQG53" s="85"/>
      <c r="FQH53" s="85"/>
      <c r="FQI53" s="85"/>
      <c r="FQJ53" s="85"/>
      <c r="FQK53" s="85"/>
      <c r="FQL53" s="85"/>
      <c r="FQM53" s="85"/>
      <c r="FQN53" s="85"/>
      <c r="FQO53" s="85"/>
      <c r="FQP53" s="85"/>
      <c r="FQQ53" s="85"/>
      <c r="FQR53" s="85"/>
      <c r="FQS53" s="85"/>
      <c r="FQT53" s="85"/>
      <c r="FQU53" s="85"/>
      <c r="FQV53" s="85"/>
      <c r="FQW53" s="85"/>
      <c r="FQX53" s="85"/>
      <c r="FQY53" s="85"/>
      <c r="FQZ53" s="85"/>
      <c r="FRA53" s="85"/>
      <c r="FRB53" s="85"/>
      <c r="FRC53" s="85"/>
      <c r="FRD53" s="85"/>
      <c r="FRE53" s="85"/>
      <c r="FRF53" s="85"/>
      <c r="FRG53" s="85"/>
      <c r="FRH53" s="85"/>
      <c r="FRI53" s="85"/>
      <c r="FRJ53" s="85"/>
      <c r="FRK53" s="85"/>
      <c r="FRL53" s="85"/>
      <c r="FRM53" s="85"/>
      <c r="FRN53" s="85"/>
      <c r="FRO53" s="85"/>
      <c r="FRP53" s="85"/>
      <c r="FRQ53" s="85"/>
      <c r="FRR53" s="85"/>
      <c r="FRS53" s="85"/>
      <c r="FRT53" s="85"/>
      <c r="FRU53" s="85"/>
      <c r="FRV53" s="85"/>
      <c r="FRW53" s="85"/>
      <c r="FRX53" s="85"/>
      <c r="FRY53" s="85"/>
      <c r="FRZ53" s="85"/>
      <c r="FSA53" s="85"/>
      <c r="FSB53" s="85"/>
      <c r="FSC53" s="85"/>
      <c r="FSD53" s="85"/>
      <c r="FSE53" s="85"/>
      <c r="FSF53" s="85"/>
      <c r="FSG53" s="85"/>
      <c r="FSH53" s="85"/>
      <c r="FSI53" s="85"/>
      <c r="FSJ53" s="85"/>
      <c r="FSK53" s="85"/>
      <c r="FSL53" s="85"/>
      <c r="FSM53" s="85"/>
      <c r="FSN53" s="85"/>
      <c r="FSO53" s="85"/>
      <c r="FSP53" s="85"/>
      <c r="FSQ53" s="85"/>
      <c r="FSR53" s="85"/>
      <c r="FSS53" s="85"/>
      <c r="FST53" s="85"/>
      <c r="FSU53" s="85"/>
      <c r="FSV53" s="85"/>
      <c r="FSW53" s="85"/>
      <c r="FSX53" s="85"/>
      <c r="FSY53" s="85"/>
      <c r="FSZ53" s="85"/>
      <c r="FTA53" s="85"/>
      <c r="FTB53" s="85"/>
      <c r="FTC53" s="85"/>
      <c r="FTD53" s="85"/>
      <c r="FTE53" s="85"/>
      <c r="FTF53" s="85"/>
      <c r="FTG53" s="85"/>
      <c r="FTH53" s="85"/>
      <c r="FTI53" s="85"/>
      <c r="FTJ53" s="85"/>
      <c r="FTK53" s="85"/>
      <c r="FTL53" s="85"/>
      <c r="FTM53" s="85"/>
      <c r="FTN53" s="85"/>
      <c r="FTO53" s="85"/>
      <c r="FTP53" s="85"/>
      <c r="FTQ53" s="85"/>
      <c r="FTR53" s="85"/>
      <c r="FTS53" s="85"/>
      <c r="FTT53" s="85"/>
      <c r="FTU53" s="85"/>
      <c r="FTV53" s="85"/>
      <c r="FTW53" s="85"/>
      <c r="FTX53" s="85"/>
      <c r="FTY53" s="85"/>
      <c r="FTZ53" s="85"/>
      <c r="FUA53" s="85"/>
      <c r="FUB53" s="85"/>
      <c r="FUC53" s="85"/>
      <c r="FUD53" s="85"/>
      <c r="FUE53" s="85"/>
      <c r="FUF53" s="85"/>
      <c r="FUG53" s="85"/>
      <c r="FUH53" s="85"/>
      <c r="FUI53" s="85"/>
      <c r="FUJ53" s="85"/>
      <c r="FUK53" s="85"/>
      <c r="FUL53" s="85"/>
      <c r="FUM53" s="85"/>
      <c r="FUN53" s="85"/>
      <c r="FUO53" s="85"/>
      <c r="FUP53" s="85"/>
      <c r="FUQ53" s="85"/>
      <c r="FUR53" s="85"/>
      <c r="FUS53" s="85"/>
      <c r="FUT53" s="85"/>
      <c r="FUU53" s="85"/>
      <c r="FUV53" s="85"/>
      <c r="FUW53" s="85"/>
      <c r="FUX53" s="85"/>
      <c r="FUY53" s="85"/>
      <c r="FUZ53" s="85"/>
      <c r="FVA53" s="85"/>
      <c r="FVB53" s="85"/>
      <c r="FVC53" s="85"/>
      <c r="FVD53" s="85"/>
      <c r="FVE53" s="85"/>
      <c r="FVF53" s="85"/>
      <c r="FVG53" s="85"/>
      <c r="FVH53" s="85"/>
      <c r="FVI53" s="85"/>
      <c r="FVJ53" s="85"/>
      <c r="FVK53" s="85"/>
      <c r="FVL53" s="85"/>
      <c r="FVM53" s="85"/>
      <c r="FVN53" s="85"/>
      <c r="FVO53" s="85"/>
      <c r="FVP53" s="85"/>
      <c r="FVQ53" s="85"/>
      <c r="FVR53" s="85"/>
      <c r="FVS53" s="85"/>
      <c r="FVT53" s="85"/>
      <c r="FVU53" s="85"/>
      <c r="FVV53" s="85"/>
      <c r="FVW53" s="85"/>
      <c r="FVX53" s="85"/>
      <c r="FVY53" s="85"/>
      <c r="FVZ53" s="85"/>
      <c r="FWA53" s="85"/>
      <c r="FWB53" s="85"/>
      <c r="FWC53" s="85"/>
      <c r="FWD53" s="85"/>
      <c r="FWE53" s="85"/>
      <c r="FWF53" s="85"/>
      <c r="FWG53" s="85"/>
      <c r="FWH53" s="85"/>
      <c r="FWI53" s="85"/>
      <c r="FWJ53" s="85"/>
      <c r="FWK53" s="85"/>
      <c r="FWL53" s="85"/>
      <c r="FWM53" s="85"/>
      <c r="FWN53" s="85"/>
      <c r="FWO53" s="85"/>
      <c r="FWP53" s="85"/>
      <c r="FWQ53" s="85"/>
      <c r="FWR53" s="85"/>
      <c r="FWS53" s="85"/>
      <c r="FWT53" s="85"/>
      <c r="FWU53" s="85"/>
      <c r="FWV53" s="85"/>
      <c r="FWW53" s="85"/>
      <c r="FWX53" s="85"/>
      <c r="FWY53" s="85"/>
      <c r="FWZ53" s="85"/>
      <c r="FXA53" s="85"/>
      <c r="FXB53" s="85"/>
      <c r="FXC53" s="85"/>
      <c r="FXD53" s="85"/>
      <c r="FXE53" s="85"/>
      <c r="FXF53" s="85"/>
      <c r="FXG53" s="85"/>
      <c r="FXH53" s="85"/>
      <c r="FXI53" s="85"/>
      <c r="FXJ53" s="85"/>
      <c r="FXK53" s="85"/>
      <c r="FXL53" s="85"/>
      <c r="FXM53" s="85"/>
      <c r="FXN53" s="85"/>
      <c r="FXO53" s="85"/>
      <c r="FXP53" s="85"/>
      <c r="FXQ53" s="85"/>
      <c r="FXR53" s="85"/>
      <c r="FXS53" s="85"/>
      <c r="FXT53" s="85"/>
      <c r="FXU53" s="85"/>
      <c r="FXV53" s="85"/>
      <c r="FXW53" s="85"/>
      <c r="FXX53" s="85"/>
      <c r="FXY53" s="85"/>
      <c r="FXZ53" s="85"/>
      <c r="FYA53" s="85"/>
      <c r="FYB53" s="85"/>
      <c r="FYC53" s="85"/>
      <c r="FYD53" s="85"/>
      <c r="FYE53" s="85"/>
      <c r="FYF53" s="85"/>
      <c r="FYG53" s="85"/>
      <c r="FYH53" s="85"/>
      <c r="FYI53" s="85"/>
      <c r="FYJ53" s="85"/>
      <c r="FYK53" s="85"/>
      <c r="FYL53" s="85"/>
      <c r="FYM53" s="85"/>
      <c r="FYN53" s="85"/>
      <c r="FYO53" s="85"/>
      <c r="FYP53" s="85"/>
      <c r="FYQ53" s="85"/>
      <c r="FYR53" s="85"/>
      <c r="FYS53" s="85"/>
      <c r="FYT53" s="85"/>
      <c r="FYU53" s="85"/>
      <c r="FYV53" s="85"/>
      <c r="FYW53" s="85"/>
      <c r="FYX53" s="85"/>
      <c r="FYY53" s="85"/>
      <c r="FYZ53" s="85"/>
      <c r="FZA53" s="85"/>
      <c r="FZB53" s="85"/>
      <c r="FZC53" s="85"/>
      <c r="FZD53" s="85"/>
      <c r="FZE53" s="85"/>
      <c r="FZF53" s="85"/>
      <c r="FZG53" s="85"/>
      <c r="FZH53" s="85"/>
      <c r="FZI53" s="85"/>
      <c r="FZJ53" s="85"/>
      <c r="FZK53" s="85"/>
      <c r="FZL53" s="85"/>
      <c r="FZM53" s="85"/>
      <c r="FZN53" s="85"/>
      <c r="FZO53" s="85"/>
      <c r="FZP53" s="85"/>
      <c r="FZQ53" s="85"/>
      <c r="FZR53" s="85"/>
      <c r="FZS53" s="85"/>
      <c r="FZT53" s="85"/>
      <c r="FZU53" s="85"/>
      <c r="FZV53" s="85"/>
      <c r="FZW53" s="85"/>
      <c r="FZX53" s="85"/>
      <c r="FZY53" s="85"/>
      <c r="FZZ53" s="85"/>
      <c r="GAA53" s="85"/>
      <c r="GAB53" s="85"/>
      <c r="GAC53" s="85"/>
      <c r="GAD53" s="85"/>
      <c r="GAE53" s="85"/>
      <c r="GAF53" s="85"/>
      <c r="GAG53" s="85"/>
      <c r="GAH53" s="85"/>
      <c r="GAI53" s="85"/>
      <c r="GAJ53" s="85"/>
      <c r="GAK53" s="85"/>
      <c r="GAL53" s="85"/>
      <c r="GAM53" s="85"/>
      <c r="GAN53" s="85"/>
      <c r="GAO53" s="85"/>
      <c r="GAP53" s="85"/>
      <c r="GAQ53" s="85"/>
      <c r="GAR53" s="85"/>
      <c r="GAS53" s="85"/>
      <c r="GAT53" s="85"/>
      <c r="GAU53" s="85"/>
      <c r="GAV53" s="85"/>
      <c r="GAW53" s="85"/>
      <c r="GAX53" s="85"/>
      <c r="GAY53" s="85"/>
      <c r="GAZ53" s="85"/>
      <c r="GBA53" s="85"/>
      <c r="GBB53" s="85"/>
      <c r="GBC53" s="85"/>
      <c r="GBD53" s="85"/>
      <c r="GBE53" s="85"/>
      <c r="GBF53" s="85"/>
      <c r="GBG53" s="85"/>
      <c r="GBH53" s="85"/>
      <c r="GBI53" s="85"/>
      <c r="GBJ53" s="85"/>
      <c r="GBK53" s="85"/>
      <c r="GBL53" s="85"/>
      <c r="GBM53" s="85"/>
      <c r="GBN53" s="85"/>
      <c r="GBO53" s="85"/>
      <c r="GBP53" s="85"/>
      <c r="GBQ53" s="85"/>
      <c r="GBR53" s="85"/>
      <c r="GBS53" s="85"/>
      <c r="GBT53" s="85"/>
      <c r="GBU53" s="85"/>
      <c r="GBV53" s="85"/>
      <c r="GBW53" s="85"/>
      <c r="GBX53" s="85"/>
      <c r="GBY53" s="85"/>
      <c r="GBZ53" s="85"/>
      <c r="GCA53" s="85"/>
      <c r="GCB53" s="85"/>
      <c r="GCC53" s="85"/>
      <c r="GCD53" s="85"/>
      <c r="GCE53" s="85"/>
      <c r="GCF53" s="85"/>
      <c r="GCG53" s="85"/>
      <c r="GCH53" s="85"/>
      <c r="GCI53" s="85"/>
      <c r="GCJ53" s="85"/>
      <c r="GCK53" s="85"/>
      <c r="GCL53" s="85"/>
      <c r="GCM53" s="85"/>
      <c r="GCN53" s="85"/>
      <c r="GCO53" s="85"/>
      <c r="GCP53" s="85"/>
      <c r="GCQ53" s="85"/>
      <c r="GCR53" s="85"/>
      <c r="GCS53" s="85"/>
      <c r="GCT53" s="85"/>
      <c r="GCU53" s="85"/>
      <c r="GCV53" s="85"/>
      <c r="GCW53" s="85"/>
      <c r="GCX53" s="85"/>
      <c r="GCY53" s="85"/>
      <c r="GCZ53" s="85"/>
      <c r="GDA53" s="85"/>
      <c r="GDB53" s="85"/>
      <c r="GDC53" s="85"/>
      <c r="GDD53" s="85"/>
      <c r="GDE53" s="85"/>
      <c r="GDF53" s="85"/>
      <c r="GDG53" s="85"/>
      <c r="GDH53" s="85"/>
      <c r="GDI53" s="85"/>
      <c r="GDJ53" s="85"/>
      <c r="GDK53" s="85"/>
      <c r="GDL53" s="85"/>
      <c r="GDM53" s="85"/>
      <c r="GDN53" s="85"/>
      <c r="GDO53" s="85"/>
      <c r="GDP53" s="85"/>
      <c r="GDQ53" s="85"/>
      <c r="GDR53" s="85"/>
      <c r="GDS53" s="85"/>
      <c r="GDT53" s="85"/>
      <c r="GDU53" s="85"/>
      <c r="GDV53" s="85"/>
      <c r="GDW53" s="85"/>
      <c r="GDX53" s="85"/>
      <c r="GDY53" s="85"/>
      <c r="GDZ53" s="85"/>
      <c r="GEA53" s="85"/>
      <c r="GEB53" s="85"/>
      <c r="GEC53" s="85"/>
      <c r="GED53" s="85"/>
      <c r="GEE53" s="85"/>
      <c r="GEF53" s="85"/>
      <c r="GEG53" s="85"/>
      <c r="GEH53" s="85"/>
      <c r="GEI53" s="85"/>
      <c r="GEJ53" s="85"/>
      <c r="GEK53" s="85"/>
      <c r="GEL53" s="85"/>
      <c r="GEM53" s="85"/>
      <c r="GEN53" s="85"/>
      <c r="GEO53" s="85"/>
      <c r="GEP53" s="85"/>
      <c r="GEQ53" s="85"/>
      <c r="GER53" s="85"/>
      <c r="GES53" s="85"/>
      <c r="GET53" s="85"/>
      <c r="GEU53" s="85"/>
      <c r="GEV53" s="85"/>
      <c r="GEW53" s="85"/>
      <c r="GEX53" s="85"/>
      <c r="GEY53" s="85"/>
      <c r="GEZ53" s="85"/>
      <c r="GFA53" s="85"/>
      <c r="GFB53" s="85"/>
      <c r="GFC53" s="85"/>
      <c r="GFD53" s="85"/>
      <c r="GFE53" s="85"/>
      <c r="GFF53" s="85"/>
      <c r="GFG53" s="85"/>
      <c r="GFH53" s="85"/>
      <c r="GFI53" s="85"/>
      <c r="GFJ53" s="85"/>
      <c r="GFK53" s="85"/>
      <c r="GFL53" s="85"/>
      <c r="GFM53" s="85"/>
      <c r="GFN53" s="85"/>
      <c r="GFO53" s="85"/>
      <c r="GFP53" s="85"/>
      <c r="GFQ53" s="85"/>
      <c r="GFR53" s="85"/>
      <c r="GFS53" s="85"/>
      <c r="GFT53" s="85"/>
      <c r="GFU53" s="85"/>
      <c r="GFV53" s="85"/>
      <c r="GFW53" s="85"/>
      <c r="GFX53" s="85"/>
      <c r="GFY53" s="85"/>
      <c r="GFZ53" s="85"/>
      <c r="GGA53" s="85"/>
      <c r="GGB53" s="85"/>
      <c r="GGC53" s="85"/>
      <c r="GGD53" s="85"/>
      <c r="GGE53" s="85"/>
      <c r="GGF53" s="85"/>
      <c r="GGG53" s="85"/>
      <c r="GGH53" s="85"/>
      <c r="GGI53" s="85"/>
      <c r="GGJ53" s="85"/>
      <c r="GGK53" s="85"/>
      <c r="GGL53" s="85"/>
      <c r="GGM53" s="85"/>
      <c r="GGN53" s="85"/>
      <c r="GGO53" s="85"/>
      <c r="GGP53" s="85"/>
      <c r="GGQ53" s="85"/>
      <c r="GGR53" s="85"/>
      <c r="GGS53" s="85"/>
      <c r="GGT53" s="85"/>
      <c r="GGU53" s="85"/>
      <c r="GGV53" s="85"/>
      <c r="GGW53" s="85"/>
      <c r="GGX53" s="85"/>
      <c r="GGY53" s="85"/>
      <c r="GGZ53" s="85"/>
      <c r="GHA53" s="85"/>
      <c r="GHB53" s="85"/>
      <c r="GHC53" s="85"/>
      <c r="GHD53" s="85"/>
      <c r="GHE53" s="85"/>
      <c r="GHF53" s="85"/>
      <c r="GHG53" s="85"/>
      <c r="GHH53" s="85"/>
      <c r="GHI53" s="85"/>
      <c r="GHJ53" s="85"/>
      <c r="GHK53" s="85"/>
      <c r="GHL53" s="85"/>
      <c r="GHM53" s="85"/>
      <c r="GHN53" s="85"/>
      <c r="GHO53" s="85"/>
      <c r="GHP53" s="85"/>
      <c r="GHQ53" s="85"/>
      <c r="GHR53" s="85"/>
      <c r="GHS53" s="85"/>
      <c r="GHT53" s="85"/>
      <c r="GHU53" s="85"/>
      <c r="GHV53" s="85"/>
      <c r="GHW53" s="85"/>
      <c r="GHX53" s="85"/>
      <c r="GHY53" s="85"/>
      <c r="GHZ53" s="85"/>
      <c r="GIA53" s="85"/>
      <c r="GIB53" s="85"/>
      <c r="GIC53" s="85"/>
      <c r="GID53" s="85"/>
      <c r="GIE53" s="85"/>
      <c r="GIF53" s="85"/>
      <c r="GIG53" s="85"/>
      <c r="GIH53" s="85"/>
      <c r="GII53" s="85"/>
      <c r="GIJ53" s="85"/>
      <c r="GIK53" s="85"/>
      <c r="GIL53" s="85"/>
      <c r="GIM53" s="85"/>
      <c r="GIN53" s="85"/>
      <c r="GIO53" s="85"/>
      <c r="GIP53" s="85"/>
      <c r="GIQ53" s="85"/>
      <c r="GIR53" s="85"/>
      <c r="GIS53" s="85"/>
      <c r="GIT53" s="85"/>
      <c r="GIU53" s="85"/>
      <c r="GIV53" s="85"/>
      <c r="GIW53" s="85"/>
      <c r="GIX53" s="85"/>
      <c r="GIY53" s="85"/>
      <c r="GIZ53" s="85"/>
      <c r="GJA53" s="85"/>
      <c r="GJB53" s="85"/>
      <c r="GJC53" s="85"/>
      <c r="GJD53" s="85"/>
      <c r="GJE53" s="85"/>
      <c r="GJF53" s="85"/>
      <c r="GJG53" s="85"/>
      <c r="GJH53" s="85"/>
      <c r="GJI53" s="85"/>
      <c r="GJJ53" s="85"/>
      <c r="GJK53" s="85"/>
      <c r="GJL53" s="85"/>
      <c r="GJM53" s="85"/>
      <c r="GJN53" s="85"/>
      <c r="GJO53" s="85"/>
      <c r="GJP53" s="85"/>
      <c r="GJQ53" s="85"/>
      <c r="GJR53" s="85"/>
      <c r="GJS53" s="85"/>
      <c r="GJT53" s="85"/>
      <c r="GJU53" s="85"/>
      <c r="GJV53" s="85"/>
      <c r="GJW53" s="85"/>
      <c r="GJX53" s="85"/>
      <c r="GJY53" s="85"/>
      <c r="GJZ53" s="85"/>
      <c r="GKA53" s="85"/>
      <c r="GKB53" s="85"/>
      <c r="GKC53" s="85"/>
      <c r="GKD53" s="85"/>
      <c r="GKE53" s="85"/>
      <c r="GKF53" s="85"/>
      <c r="GKG53" s="85"/>
      <c r="GKH53" s="85"/>
      <c r="GKI53" s="85"/>
      <c r="GKJ53" s="85"/>
      <c r="GKK53" s="85"/>
      <c r="GKL53" s="85"/>
      <c r="GKM53" s="85"/>
      <c r="GKN53" s="85"/>
      <c r="GKO53" s="85"/>
      <c r="GKP53" s="85"/>
      <c r="GKQ53" s="85"/>
      <c r="GKR53" s="85"/>
      <c r="GKS53" s="85"/>
      <c r="GKT53" s="85"/>
      <c r="GKU53" s="85"/>
      <c r="GKV53" s="85"/>
      <c r="GKW53" s="85"/>
      <c r="GKX53" s="85"/>
      <c r="GKY53" s="85"/>
      <c r="GKZ53" s="85"/>
      <c r="GLA53" s="85"/>
      <c r="GLB53" s="85"/>
      <c r="GLC53" s="85"/>
      <c r="GLD53" s="85"/>
      <c r="GLE53" s="85"/>
      <c r="GLF53" s="85"/>
      <c r="GLG53" s="85"/>
      <c r="GLH53" s="85"/>
      <c r="GLI53" s="85"/>
      <c r="GLJ53" s="85"/>
      <c r="GLK53" s="85"/>
      <c r="GLL53" s="85"/>
      <c r="GLM53" s="85"/>
      <c r="GLN53" s="85"/>
      <c r="GLO53" s="85"/>
      <c r="GLP53" s="85"/>
      <c r="GLQ53" s="85"/>
      <c r="GLR53" s="85"/>
      <c r="GLS53" s="85"/>
      <c r="GLT53" s="85"/>
      <c r="GLU53" s="85"/>
      <c r="GLV53" s="85"/>
      <c r="GLW53" s="85"/>
      <c r="GLX53" s="85"/>
      <c r="GLY53" s="85"/>
      <c r="GLZ53" s="85"/>
      <c r="GMA53" s="85"/>
      <c r="GMB53" s="85"/>
      <c r="GMC53" s="85"/>
      <c r="GMD53" s="85"/>
      <c r="GME53" s="85"/>
      <c r="GMF53" s="85"/>
      <c r="GMG53" s="85"/>
      <c r="GMH53" s="85"/>
      <c r="GMI53" s="85"/>
      <c r="GMJ53" s="85"/>
      <c r="GMK53" s="85"/>
      <c r="GML53" s="85"/>
      <c r="GMM53" s="85"/>
      <c r="GMN53" s="85"/>
      <c r="GMO53" s="85"/>
      <c r="GMP53" s="85"/>
      <c r="GMQ53" s="85"/>
      <c r="GMR53" s="85"/>
      <c r="GMS53" s="85"/>
      <c r="GMT53" s="85"/>
      <c r="GMU53" s="85"/>
      <c r="GMV53" s="85"/>
      <c r="GMW53" s="85"/>
      <c r="GMX53" s="85"/>
      <c r="GMY53" s="85"/>
      <c r="GMZ53" s="85"/>
      <c r="GNA53" s="85"/>
      <c r="GNB53" s="85"/>
      <c r="GNC53" s="85"/>
      <c r="GND53" s="85"/>
      <c r="GNE53" s="85"/>
      <c r="GNF53" s="85"/>
      <c r="GNG53" s="85"/>
      <c r="GNH53" s="85"/>
      <c r="GNI53" s="85"/>
      <c r="GNJ53" s="85"/>
      <c r="GNK53" s="85"/>
      <c r="GNL53" s="85"/>
      <c r="GNM53" s="85"/>
      <c r="GNN53" s="85"/>
      <c r="GNO53" s="85"/>
      <c r="GNP53" s="85"/>
      <c r="GNQ53" s="85"/>
      <c r="GNR53" s="85"/>
      <c r="GNS53" s="85"/>
      <c r="GNT53" s="85"/>
      <c r="GNU53" s="85"/>
      <c r="GNV53" s="85"/>
      <c r="GNW53" s="85"/>
      <c r="GNX53" s="85"/>
      <c r="GNY53" s="85"/>
      <c r="GNZ53" s="85"/>
      <c r="GOA53" s="85"/>
      <c r="GOB53" s="85"/>
      <c r="GOC53" s="85"/>
      <c r="GOD53" s="85"/>
      <c r="GOE53" s="85"/>
      <c r="GOF53" s="85"/>
      <c r="GOG53" s="85"/>
      <c r="GOH53" s="85"/>
      <c r="GOI53" s="85"/>
      <c r="GOJ53" s="85"/>
      <c r="GOK53" s="85"/>
      <c r="GOL53" s="85"/>
      <c r="GOM53" s="85"/>
      <c r="GON53" s="85"/>
      <c r="GOO53" s="85"/>
      <c r="GOP53" s="85"/>
      <c r="GOQ53" s="85"/>
      <c r="GOR53" s="85"/>
      <c r="GOS53" s="85"/>
      <c r="GOT53" s="85"/>
      <c r="GOU53" s="85"/>
      <c r="GOV53" s="85"/>
      <c r="GOW53" s="85"/>
      <c r="GOX53" s="85"/>
      <c r="GOY53" s="85"/>
      <c r="GOZ53" s="85"/>
      <c r="GPA53" s="85"/>
      <c r="GPB53" s="85"/>
      <c r="GPC53" s="85"/>
      <c r="GPD53" s="85"/>
      <c r="GPE53" s="85"/>
      <c r="GPF53" s="85"/>
      <c r="GPG53" s="85"/>
      <c r="GPH53" s="85"/>
      <c r="GPI53" s="85"/>
      <c r="GPJ53" s="85"/>
      <c r="GPK53" s="85"/>
      <c r="GPL53" s="85"/>
      <c r="GPM53" s="85"/>
      <c r="GPN53" s="85"/>
      <c r="GPO53" s="85"/>
      <c r="GPP53" s="85"/>
      <c r="GPQ53" s="85"/>
      <c r="GPR53" s="85"/>
      <c r="GPS53" s="85"/>
      <c r="GPT53" s="85"/>
      <c r="GPU53" s="85"/>
      <c r="GPV53" s="85"/>
      <c r="GPW53" s="85"/>
      <c r="GPX53" s="85"/>
      <c r="GPY53" s="85"/>
      <c r="GPZ53" s="85"/>
      <c r="GQA53" s="85"/>
      <c r="GQB53" s="85"/>
      <c r="GQC53" s="85"/>
      <c r="GQD53" s="85"/>
      <c r="GQE53" s="85"/>
      <c r="GQF53" s="85"/>
      <c r="GQG53" s="85"/>
      <c r="GQH53" s="85"/>
      <c r="GQI53" s="85"/>
      <c r="GQJ53" s="85"/>
      <c r="GQK53" s="85"/>
      <c r="GQL53" s="85"/>
      <c r="GQM53" s="85"/>
      <c r="GQN53" s="85"/>
      <c r="GQO53" s="85"/>
      <c r="GQP53" s="85"/>
      <c r="GQQ53" s="85"/>
      <c r="GQR53" s="85"/>
      <c r="GQS53" s="85"/>
      <c r="GQT53" s="85"/>
      <c r="GQU53" s="85"/>
      <c r="GQV53" s="85"/>
      <c r="GQW53" s="85"/>
      <c r="GQX53" s="85"/>
      <c r="GQY53" s="85"/>
      <c r="GQZ53" s="85"/>
      <c r="GRA53" s="85"/>
      <c r="GRB53" s="85"/>
      <c r="GRC53" s="85"/>
      <c r="GRD53" s="85"/>
      <c r="GRE53" s="85"/>
      <c r="GRF53" s="85"/>
      <c r="GRG53" s="85"/>
      <c r="GRH53" s="85"/>
      <c r="GRI53" s="85"/>
      <c r="GRJ53" s="85"/>
      <c r="GRK53" s="85"/>
      <c r="GRL53" s="85"/>
      <c r="GRM53" s="85"/>
      <c r="GRN53" s="85"/>
      <c r="GRO53" s="85"/>
      <c r="GRP53" s="85"/>
      <c r="GRQ53" s="85"/>
      <c r="GRR53" s="85"/>
      <c r="GRS53" s="85"/>
      <c r="GRT53" s="85"/>
      <c r="GRU53" s="85"/>
      <c r="GRV53" s="85"/>
      <c r="GRW53" s="85"/>
      <c r="GRX53" s="85"/>
      <c r="GRY53" s="85"/>
      <c r="GRZ53" s="85"/>
      <c r="GSA53" s="85"/>
      <c r="GSB53" s="85"/>
      <c r="GSC53" s="85"/>
      <c r="GSD53" s="85"/>
      <c r="GSE53" s="85"/>
      <c r="GSF53" s="85"/>
      <c r="GSG53" s="85"/>
      <c r="GSH53" s="85"/>
      <c r="GSI53" s="85"/>
      <c r="GSJ53" s="85"/>
      <c r="GSK53" s="85"/>
      <c r="GSL53" s="85"/>
      <c r="GSM53" s="85"/>
      <c r="GSN53" s="85"/>
      <c r="GSO53" s="85"/>
      <c r="GSP53" s="85"/>
      <c r="GSQ53" s="85"/>
      <c r="GSR53" s="85"/>
      <c r="GSS53" s="85"/>
      <c r="GST53" s="85"/>
      <c r="GSU53" s="85"/>
      <c r="GSV53" s="85"/>
      <c r="GSW53" s="85"/>
      <c r="GSX53" s="85"/>
      <c r="GSY53" s="85"/>
      <c r="GSZ53" s="85"/>
      <c r="GTA53" s="85"/>
      <c r="GTB53" s="85"/>
      <c r="GTC53" s="85"/>
      <c r="GTD53" s="85"/>
      <c r="GTE53" s="85"/>
      <c r="GTF53" s="85"/>
      <c r="GTG53" s="85"/>
      <c r="GTH53" s="85"/>
      <c r="GTI53" s="85"/>
      <c r="GTJ53" s="85"/>
      <c r="GTK53" s="85"/>
      <c r="GTL53" s="85"/>
      <c r="GTM53" s="85"/>
      <c r="GTN53" s="85"/>
      <c r="GTO53" s="85"/>
      <c r="GTP53" s="85"/>
      <c r="GTQ53" s="85"/>
      <c r="GTR53" s="85"/>
      <c r="GTS53" s="85"/>
      <c r="GTT53" s="85"/>
      <c r="GTU53" s="85"/>
      <c r="GTV53" s="85"/>
      <c r="GTW53" s="85"/>
      <c r="GTX53" s="85"/>
      <c r="GTY53" s="85"/>
      <c r="GTZ53" s="85"/>
      <c r="GUA53" s="85"/>
      <c r="GUB53" s="85"/>
      <c r="GUC53" s="85"/>
      <c r="GUD53" s="85"/>
      <c r="GUE53" s="85"/>
      <c r="GUF53" s="85"/>
      <c r="GUG53" s="85"/>
      <c r="GUH53" s="85"/>
      <c r="GUI53" s="85"/>
      <c r="GUJ53" s="85"/>
      <c r="GUK53" s="85"/>
      <c r="GUL53" s="85"/>
      <c r="GUM53" s="85"/>
      <c r="GUN53" s="85"/>
      <c r="GUO53" s="85"/>
      <c r="GUP53" s="85"/>
      <c r="GUQ53" s="85"/>
      <c r="GUR53" s="85"/>
      <c r="GUS53" s="85"/>
      <c r="GUT53" s="85"/>
      <c r="GUU53" s="85"/>
      <c r="GUV53" s="85"/>
      <c r="GUW53" s="85"/>
      <c r="GUX53" s="85"/>
      <c r="GUY53" s="85"/>
      <c r="GUZ53" s="85"/>
      <c r="GVA53" s="85"/>
      <c r="GVB53" s="85"/>
      <c r="GVC53" s="85"/>
      <c r="GVD53" s="85"/>
      <c r="GVE53" s="85"/>
      <c r="GVF53" s="85"/>
      <c r="GVG53" s="85"/>
      <c r="GVH53" s="85"/>
      <c r="GVI53" s="85"/>
      <c r="GVJ53" s="85"/>
      <c r="GVK53" s="85"/>
      <c r="GVL53" s="85"/>
      <c r="GVM53" s="85"/>
      <c r="GVN53" s="85"/>
      <c r="GVO53" s="85"/>
      <c r="GVP53" s="85"/>
      <c r="GVQ53" s="85"/>
      <c r="GVR53" s="85"/>
      <c r="GVS53" s="85"/>
      <c r="GVT53" s="85"/>
      <c r="GVU53" s="85"/>
      <c r="GVV53" s="85"/>
      <c r="GVW53" s="85"/>
      <c r="GVX53" s="85"/>
      <c r="GVY53" s="85"/>
      <c r="GVZ53" s="85"/>
      <c r="GWA53" s="85"/>
      <c r="GWB53" s="85"/>
      <c r="GWC53" s="85"/>
      <c r="GWD53" s="85"/>
      <c r="GWE53" s="85"/>
      <c r="GWF53" s="85"/>
      <c r="GWG53" s="85"/>
      <c r="GWH53" s="85"/>
      <c r="GWI53" s="85"/>
      <c r="GWJ53" s="85"/>
      <c r="GWK53" s="85"/>
      <c r="GWL53" s="85"/>
      <c r="GWM53" s="85"/>
      <c r="GWN53" s="85"/>
      <c r="GWO53" s="85"/>
      <c r="GWP53" s="85"/>
      <c r="GWQ53" s="85"/>
      <c r="GWR53" s="85"/>
      <c r="GWS53" s="85"/>
      <c r="GWT53" s="85"/>
      <c r="GWU53" s="85"/>
      <c r="GWV53" s="85"/>
      <c r="GWW53" s="85"/>
      <c r="GWX53" s="85"/>
      <c r="GWY53" s="85"/>
      <c r="GWZ53" s="85"/>
      <c r="GXA53" s="85"/>
      <c r="GXB53" s="85"/>
      <c r="GXC53" s="85"/>
      <c r="GXD53" s="85"/>
      <c r="GXE53" s="85"/>
      <c r="GXF53" s="85"/>
      <c r="GXG53" s="85"/>
      <c r="GXH53" s="85"/>
      <c r="GXI53" s="85"/>
      <c r="GXJ53" s="85"/>
      <c r="GXK53" s="85"/>
      <c r="GXL53" s="85"/>
      <c r="GXM53" s="85"/>
      <c r="GXN53" s="85"/>
      <c r="GXO53" s="85"/>
      <c r="GXP53" s="85"/>
      <c r="GXQ53" s="85"/>
      <c r="GXR53" s="85"/>
      <c r="GXS53" s="85"/>
      <c r="GXT53" s="85"/>
      <c r="GXU53" s="85"/>
      <c r="GXV53" s="85"/>
      <c r="GXW53" s="85"/>
      <c r="GXX53" s="85"/>
      <c r="GXY53" s="85"/>
      <c r="GXZ53" s="85"/>
      <c r="GYA53" s="85"/>
      <c r="GYB53" s="85"/>
      <c r="GYC53" s="85"/>
      <c r="GYD53" s="85"/>
      <c r="GYE53" s="85"/>
      <c r="GYF53" s="85"/>
      <c r="GYG53" s="85"/>
      <c r="GYH53" s="85"/>
      <c r="GYI53" s="85"/>
      <c r="GYJ53" s="85"/>
      <c r="GYK53" s="85"/>
      <c r="GYL53" s="85"/>
      <c r="GYM53" s="85"/>
      <c r="GYN53" s="85"/>
      <c r="GYO53" s="85"/>
      <c r="GYP53" s="85"/>
      <c r="GYQ53" s="85"/>
      <c r="GYR53" s="85"/>
      <c r="GYS53" s="85"/>
      <c r="GYT53" s="85"/>
      <c r="GYU53" s="85"/>
      <c r="GYV53" s="85"/>
      <c r="GYW53" s="85"/>
      <c r="GYX53" s="85"/>
      <c r="GYY53" s="85"/>
      <c r="GYZ53" s="85"/>
      <c r="GZA53" s="85"/>
      <c r="GZB53" s="85"/>
      <c r="GZC53" s="85"/>
      <c r="GZD53" s="85"/>
      <c r="GZE53" s="85"/>
      <c r="GZF53" s="85"/>
      <c r="GZG53" s="85"/>
      <c r="GZH53" s="85"/>
      <c r="GZI53" s="85"/>
      <c r="GZJ53" s="85"/>
      <c r="GZK53" s="85"/>
      <c r="GZL53" s="85"/>
      <c r="GZM53" s="85"/>
      <c r="GZN53" s="85"/>
      <c r="GZO53" s="85"/>
      <c r="GZP53" s="85"/>
      <c r="GZQ53" s="85"/>
      <c r="GZR53" s="85"/>
      <c r="GZS53" s="85"/>
      <c r="GZT53" s="85"/>
      <c r="GZU53" s="85"/>
      <c r="GZV53" s="85"/>
      <c r="GZW53" s="85"/>
      <c r="GZX53" s="85"/>
      <c r="GZY53" s="85"/>
      <c r="GZZ53" s="85"/>
      <c r="HAA53" s="85"/>
      <c r="HAB53" s="85"/>
      <c r="HAC53" s="85"/>
      <c r="HAD53" s="85"/>
      <c r="HAE53" s="85"/>
      <c r="HAF53" s="85"/>
      <c r="HAG53" s="85"/>
      <c r="HAH53" s="85"/>
      <c r="HAI53" s="85"/>
      <c r="HAJ53" s="85"/>
      <c r="HAK53" s="85"/>
      <c r="HAL53" s="85"/>
      <c r="HAM53" s="85"/>
      <c r="HAN53" s="85"/>
      <c r="HAO53" s="85"/>
      <c r="HAP53" s="85"/>
      <c r="HAQ53" s="85"/>
      <c r="HAR53" s="85"/>
      <c r="HAS53" s="85"/>
      <c r="HAT53" s="85"/>
      <c r="HAU53" s="85"/>
      <c r="HAV53" s="85"/>
      <c r="HAW53" s="85"/>
      <c r="HAX53" s="85"/>
      <c r="HAY53" s="85"/>
      <c r="HAZ53" s="85"/>
      <c r="HBA53" s="85"/>
      <c r="HBB53" s="85"/>
      <c r="HBC53" s="85"/>
      <c r="HBD53" s="85"/>
      <c r="HBE53" s="85"/>
      <c r="HBF53" s="85"/>
      <c r="HBG53" s="85"/>
      <c r="HBH53" s="85"/>
      <c r="HBI53" s="85"/>
      <c r="HBJ53" s="85"/>
      <c r="HBK53" s="85"/>
      <c r="HBL53" s="85"/>
      <c r="HBM53" s="85"/>
      <c r="HBN53" s="85"/>
      <c r="HBO53" s="85"/>
      <c r="HBP53" s="85"/>
      <c r="HBQ53" s="85"/>
      <c r="HBR53" s="85"/>
      <c r="HBS53" s="85"/>
      <c r="HBT53" s="85"/>
      <c r="HBU53" s="85"/>
      <c r="HBV53" s="85"/>
      <c r="HBW53" s="85"/>
      <c r="HBX53" s="85"/>
      <c r="HBY53" s="85"/>
      <c r="HBZ53" s="85"/>
      <c r="HCA53" s="85"/>
      <c r="HCB53" s="85"/>
      <c r="HCC53" s="85"/>
      <c r="HCD53" s="85"/>
      <c r="HCE53" s="85"/>
      <c r="HCF53" s="85"/>
      <c r="HCG53" s="85"/>
      <c r="HCH53" s="85"/>
      <c r="HCI53" s="85"/>
      <c r="HCJ53" s="85"/>
      <c r="HCK53" s="85"/>
      <c r="HCL53" s="85"/>
      <c r="HCM53" s="85"/>
      <c r="HCN53" s="85"/>
      <c r="HCO53" s="85"/>
      <c r="HCP53" s="85"/>
      <c r="HCQ53" s="85"/>
      <c r="HCR53" s="85"/>
      <c r="HCS53" s="85"/>
      <c r="HCT53" s="85"/>
      <c r="HCU53" s="85"/>
      <c r="HCV53" s="85"/>
      <c r="HCW53" s="85"/>
      <c r="HCX53" s="85"/>
      <c r="HCY53" s="85"/>
      <c r="HCZ53" s="85"/>
      <c r="HDA53" s="85"/>
      <c r="HDB53" s="85"/>
      <c r="HDC53" s="85"/>
      <c r="HDD53" s="85"/>
      <c r="HDE53" s="85"/>
      <c r="HDF53" s="85"/>
      <c r="HDG53" s="85"/>
      <c r="HDH53" s="85"/>
      <c r="HDI53" s="85"/>
      <c r="HDJ53" s="85"/>
      <c r="HDK53" s="85"/>
      <c r="HDL53" s="85"/>
      <c r="HDM53" s="85"/>
      <c r="HDN53" s="85"/>
      <c r="HDO53" s="85"/>
      <c r="HDP53" s="85"/>
      <c r="HDQ53" s="85"/>
      <c r="HDR53" s="85"/>
      <c r="HDS53" s="85"/>
      <c r="HDT53" s="85"/>
      <c r="HDU53" s="85"/>
      <c r="HDV53" s="85"/>
      <c r="HDW53" s="85"/>
      <c r="HDX53" s="85"/>
      <c r="HDY53" s="85"/>
      <c r="HDZ53" s="85"/>
      <c r="HEA53" s="85"/>
      <c r="HEB53" s="85"/>
      <c r="HEC53" s="85"/>
      <c r="HED53" s="85"/>
      <c r="HEE53" s="85"/>
      <c r="HEF53" s="85"/>
      <c r="HEG53" s="85"/>
      <c r="HEH53" s="85"/>
      <c r="HEI53" s="85"/>
      <c r="HEJ53" s="85"/>
      <c r="HEK53" s="85"/>
      <c r="HEL53" s="85"/>
      <c r="HEM53" s="85"/>
      <c r="HEN53" s="85"/>
      <c r="HEO53" s="85"/>
      <c r="HEP53" s="85"/>
      <c r="HEQ53" s="85"/>
      <c r="HER53" s="85"/>
      <c r="HES53" s="85"/>
      <c r="HET53" s="85"/>
      <c r="HEU53" s="85"/>
      <c r="HEV53" s="85"/>
      <c r="HEW53" s="85"/>
      <c r="HEX53" s="85"/>
      <c r="HEY53" s="85"/>
      <c r="HEZ53" s="85"/>
      <c r="HFA53" s="85"/>
      <c r="HFB53" s="85"/>
      <c r="HFC53" s="85"/>
      <c r="HFD53" s="85"/>
      <c r="HFE53" s="85"/>
      <c r="HFF53" s="85"/>
      <c r="HFG53" s="85"/>
      <c r="HFH53" s="85"/>
      <c r="HFI53" s="85"/>
      <c r="HFJ53" s="85"/>
      <c r="HFK53" s="85"/>
      <c r="HFL53" s="85"/>
      <c r="HFM53" s="85"/>
      <c r="HFN53" s="85"/>
      <c r="HFO53" s="85"/>
      <c r="HFP53" s="85"/>
      <c r="HFQ53" s="85"/>
      <c r="HFR53" s="85"/>
      <c r="HFS53" s="85"/>
      <c r="HFT53" s="85"/>
      <c r="HFU53" s="85"/>
      <c r="HFV53" s="85"/>
      <c r="HFW53" s="85"/>
      <c r="HFX53" s="85"/>
      <c r="HFY53" s="85"/>
      <c r="HFZ53" s="85"/>
      <c r="HGA53" s="85"/>
      <c r="HGB53" s="85"/>
      <c r="HGC53" s="85"/>
      <c r="HGD53" s="85"/>
      <c r="HGE53" s="85"/>
      <c r="HGF53" s="85"/>
      <c r="HGG53" s="85"/>
      <c r="HGH53" s="85"/>
      <c r="HGI53" s="85"/>
      <c r="HGJ53" s="85"/>
      <c r="HGK53" s="85"/>
      <c r="HGL53" s="85"/>
      <c r="HGM53" s="85"/>
      <c r="HGN53" s="85"/>
      <c r="HGO53" s="85"/>
      <c r="HGP53" s="85"/>
      <c r="HGQ53" s="85"/>
      <c r="HGR53" s="85"/>
      <c r="HGS53" s="85"/>
      <c r="HGT53" s="85"/>
      <c r="HGU53" s="85"/>
      <c r="HGV53" s="85"/>
      <c r="HGW53" s="85"/>
      <c r="HGX53" s="85"/>
      <c r="HGY53" s="85"/>
      <c r="HGZ53" s="85"/>
      <c r="HHA53" s="85"/>
      <c r="HHB53" s="85"/>
      <c r="HHC53" s="85"/>
      <c r="HHD53" s="85"/>
      <c r="HHE53" s="85"/>
      <c r="HHF53" s="85"/>
      <c r="HHG53" s="85"/>
      <c r="HHH53" s="85"/>
      <c r="HHI53" s="85"/>
      <c r="HHJ53" s="85"/>
      <c r="HHK53" s="85"/>
      <c r="HHL53" s="85"/>
      <c r="HHM53" s="85"/>
      <c r="HHN53" s="85"/>
      <c r="HHO53" s="85"/>
      <c r="HHP53" s="85"/>
      <c r="HHQ53" s="85"/>
      <c r="HHR53" s="85"/>
      <c r="HHS53" s="85"/>
      <c r="HHT53" s="85"/>
      <c r="HHU53" s="85"/>
      <c r="HHV53" s="85"/>
      <c r="HHW53" s="85"/>
      <c r="HHX53" s="85"/>
      <c r="HHY53" s="85"/>
      <c r="HHZ53" s="85"/>
      <c r="HIA53" s="85"/>
      <c r="HIB53" s="85"/>
      <c r="HIC53" s="85"/>
      <c r="HID53" s="85"/>
      <c r="HIE53" s="85"/>
      <c r="HIF53" s="85"/>
      <c r="HIG53" s="85"/>
      <c r="HIH53" s="85"/>
      <c r="HII53" s="85"/>
      <c r="HIJ53" s="85"/>
      <c r="HIK53" s="85"/>
      <c r="HIL53" s="85"/>
      <c r="HIM53" s="85"/>
      <c r="HIN53" s="85"/>
      <c r="HIO53" s="85"/>
      <c r="HIP53" s="85"/>
      <c r="HIQ53" s="85"/>
      <c r="HIR53" s="85"/>
      <c r="HIS53" s="85"/>
      <c r="HIT53" s="85"/>
      <c r="HIU53" s="85"/>
      <c r="HIV53" s="85"/>
      <c r="HIW53" s="85"/>
      <c r="HIX53" s="85"/>
      <c r="HIY53" s="85"/>
      <c r="HIZ53" s="85"/>
      <c r="HJA53" s="85"/>
      <c r="HJB53" s="85"/>
      <c r="HJC53" s="85"/>
      <c r="HJD53" s="85"/>
      <c r="HJE53" s="85"/>
      <c r="HJF53" s="85"/>
      <c r="HJG53" s="85"/>
      <c r="HJH53" s="85"/>
      <c r="HJI53" s="85"/>
      <c r="HJJ53" s="85"/>
      <c r="HJK53" s="85"/>
      <c r="HJL53" s="85"/>
      <c r="HJM53" s="85"/>
      <c r="HJN53" s="85"/>
      <c r="HJO53" s="85"/>
      <c r="HJP53" s="85"/>
      <c r="HJQ53" s="85"/>
      <c r="HJR53" s="85"/>
      <c r="HJS53" s="85"/>
      <c r="HJT53" s="85"/>
      <c r="HJU53" s="85"/>
      <c r="HJV53" s="85"/>
      <c r="HJW53" s="85"/>
      <c r="HJX53" s="85"/>
      <c r="HJY53" s="85"/>
      <c r="HJZ53" s="85"/>
      <c r="HKA53" s="85"/>
      <c r="HKB53" s="85"/>
      <c r="HKC53" s="85"/>
      <c r="HKD53" s="85"/>
      <c r="HKE53" s="85"/>
      <c r="HKF53" s="85"/>
      <c r="HKG53" s="85"/>
      <c r="HKH53" s="85"/>
      <c r="HKI53" s="85"/>
      <c r="HKJ53" s="85"/>
      <c r="HKK53" s="85"/>
      <c r="HKL53" s="85"/>
      <c r="HKM53" s="85"/>
      <c r="HKN53" s="85"/>
      <c r="HKO53" s="85"/>
      <c r="HKP53" s="85"/>
      <c r="HKQ53" s="85"/>
      <c r="HKR53" s="85"/>
      <c r="HKS53" s="85"/>
      <c r="HKT53" s="85"/>
      <c r="HKU53" s="85"/>
      <c r="HKV53" s="85"/>
      <c r="HKW53" s="85"/>
      <c r="HKX53" s="85"/>
      <c r="HKY53" s="85"/>
      <c r="HKZ53" s="85"/>
      <c r="HLA53" s="85"/>
      <c r="HLB53" s="85"/>
      <c r="HLC53" s="85"/>
      <c r="HLD53" s="85"/>
      <c r="HLE53" s="85"/>
      <c r="HLF53" s="85"/>
      <c r="HLG53" s="85"/>
      <c r="HLH53" s="85"/>
      <c r="HLI53" s="85"/>
      <c r="HLJ53" s="85"/>
      <c r="HLK53" s="85"/>
      <c r="HLL53" s="85"/>
      <c r="HLM53" s="85"/>
      <c r="HLN53" s="85"/>
      <c r="HLO53" s="85"/>
      <c r="HLP53" s="85"/>
      <c r="HLQ53" s="85"/>
      <c r="HLR53" s="85"/>
      <c r="HLS53" s="85"/>
      <c r="HLT53" s="85"/>
      <c r="HLU53" s="85"/>
      <c r="HLV53" s="85"/>
      <c r="HLW53" s="85"/>
      <c r="HLX53" s="85"/>
      <c r="HLY53" s="85"/>
      <c r="HLZ53" s="85"/>
      <c r="HMA53" s="85"/>
      <c r="HMB53" s="85"/>
      <c r="HMC53" s="85"/>
      <c r="HMD53" s="85"/>
      <c r="HME53" s="85"/>
      <c r="HMF53" s="85"/>
      <c r="HMG53" s="85"/>
      <c r="HMH53" s="85"/>
      <c r="HMI53" s="85"/>
      <c r="HMJ53" s="85"/>
      <c r="HMK53" s="85"/>
      <c r="HML53" s="85"/>
      <c r="HMM53" s="85"/>
      <c r="HMN53" s="85"/>
      <c r="HMO53" s="85"/>
      <c r="HMP53" s="85"/>
      <c r="HMQ53" s="85"/>
      <c r="HMR53" s="85"/>
      <c r="HMS53" s="85"/>
      <c r="HMT53" s="85"/>
      <c r="HMU53" s="85"/>
      <c r="HMV53" s="85"/>
      <c r="HMW53" s="85"/>
      <c r="HMX53" s="85"/>
      <c r="HMY53" s="85"/>
      <c r="HMZ53" s="85"/>
      <c r="HNA53" s="85"/>
      <c r="HNB53" s="85"/>
      <c r="HNC53" s="85"/>
      <c r="HND53" s="85"/>
      <c r="HNE53" s="85"/>
      <c r="HNF53" s="85"/>
      <c r="HNG53" s="85"/>
      <c r="HNH53" s="85"/>
      <c r="HNI53" s="85"/>
      <c r="HNJ53" s="85"/>
      <c r="HNK53" s="85"/>
      <c r="HNL53" s="85"/>
      <c r="HNM53" s="85"/>
      <c r="HNN53" s="85"/>
      <c r="HNO53" s="85"/>
      <c r="HNP53" s="85"/>
      <c r="HNQ53" s="85"/>
      <c r="HNR53" s="85"/>
      <c r="HNS53" s="85"/>
      <c r="HNT53" s="85"/>
      <c r="HNU53" s="85"/>
      <c r="HNV53" s="85"/>
      <c r="HNW53" s="85"/>
      <c r="HNX53" s="85"/>
      <c r="HNY53" s="85"/>
      <c r="HNZ53" s="85"/>
      <c r="HOA53" s="85"/>
      <c r="HOB53" s="85"/>
      <c r="HOC53" s="85"/>
      <c r="HOD53" s="85"/>
      <c r="HOE53" s="85"/>
      <c r="HOF53" s="85"/>
      <c r="HOG53" s="85"/>
      <c r="HOH53" s="85"/>
      <c r="HOI53" s="85"/>
      <c r="HOJ53" s="85"/>
      <c r="HOK53" s="85"/>
      <c r="HOL53" s="85"/>
      <c r="HOM53" s="85"/>
      <c r="HON53" s="85"/>
      <c r="HOO53" s="85"/>
      <c r="HOP53" s="85"/>
      <c r="HOQ53" s="85"/>
      <c r="HOR53" s="85"/>
      <c r="HOS53" s="85"/>
      <c r="HOT53" s="85"/>
      <c r="HOU53" s="85"/>
      <c r="HOV53" s="85"/>
      <c r="HOW53" s="85"/>
      <c r="HOX53" s="85"/>
      <c r="HOY53" s="85"/>
      <c r="HOZ53" s="85"/>
      <c r="HPA53" s="85"/>
      <c r="HPB53" s="85"/>
      <c r="HPC53" s="85"/>
      <c r="HPD53" s="85"/>
      <c r="HPE53" s="85"/>
      <c r="HPF53" s="85"/>
      <c r="HPG53" s="85"/>
      <c r="HPH53" s="85"/>
      <c r="HPI53" s="85"/>
      <c r="HPJ53" s="85"/>
      <c r="HPK53" s="85"/>
      <c r="HPL53" s="85"/>
      <c r="HPM53" s="85"/>
      <c r="HPN53" s="85"/>
      <c r="HPO53" s="85"/>
      <c r="HPP53" s="85"/>
      <c r="HPQ53" s="85"/>
      <c r="HPR53" s="85"/>
      <c r="HPS53" s="85"/>
      <c r="HPT53" s="85"/>
      <c r="HPU53" s="85"/>
      <c r="HPV53" s="85"/>
      <c r="HPW53" s="85"/>
      <c r="HPX53" s="85"/>
      <c r="HPY53" s="85"/>
      <c r="HPZ53" s="85"/>
      <c r="HQA53" s="85"/>
      <c r="HQB53" s="85"/>
      <c r="HQC53" s="85"/>
      <c r="HQD53" s="85"/>
      <c r="HQE53" s="85"/>
      <c r="HQF53" s="85"/>
      <c r="HQG53" s="85"/>
      <c r="HQH53" s="85"/>
      <c r="HQI53" s="85"/>
      <c r="HQJ53" s="85"/>
      <c r="HQK53" s="85"/>
      <c r="HQL53" s="85"/>
      <c r="HQM53" s="85"/>
      <c r="HQN53" s="85"/>
      <c r="HQO53" s="85"/>
      <c r="HQP53" s="85"/>
      <c r="HQQ53" s="85"/>
      <c r="HQR53" s="85"/>
      <c r="HQS53" s="85"/>
      <c r="HQT53" s="85"/>
      <c r="HQU53" s="85"/>
      <c r="HQV53" s="85"/>
      <c r="HQW53" s="85"/>
      <c r="HQX53" s="85"/>
      <c r="HQY53" s="85"/>
      <c r="HQZ53" s="85"/>
      <c r="HRA53" s="85"/>
      <c r="HRB53" s="85"/>
      <c r="HRC53" s="85"/>
      <c r="HRD53" s="85"/>
      <c r="HRE53" s="85"/>
      <c r="HRF53" s="85"/>
      <c r="HRG53" s="85"/>
      <c r="HRH53" s="85"/>
      <c r="HRI53" s="85"/>
      <c r="HRJ53" s="85"/>
      <c r="HRK53" s="85"/>
      <c r="HRL53" s="85"/>
      <c r="HRM53" s="85"/>
      <c r="HRN53" s="85"/>
      <c r="HRO53" s="85"/>
      <c r="HRP53" s="85"/>
      <c r="HRQ53" s="85"/>
      <c r="HRR53" s="85"/>
      <c r="HRS53" s="85"/>
      <c r="HRT53" s="85"/>
      <c r="HRU53" s="85"/>
      <c r="HRV53" s="85"/>
      <c r="HRW53" s="85"/>
      <c r="HRX53" s="85"/>
      <c r="HRY53" s="85"/>
      <c r="HRZ53" s="85"/>
      <c r="HSA53" s="85"/>
      <c r="HSB53" s="85"/>
      <c r="HSC53" s="85"/>
      <c r="HSD53" s="85"/>
      <c r="HSE53" s="85"/>
      <c r="HSF53" s="85"/>
      <c r="HSG53" s="85"/>
      <c r="HSH53" s="85"/>
      <c r="HSI53" s="85"/>
      <c r="HSJ53" s="85"/>
      <c r="HSK53" s="85"/>
      <c r="HSL53" s="85"/>
      <c r="HSM53" s="85"/>
      <c r="HSN53" s="85"/>
      <c r="HSO53" s="85"/>
      <c r="HSP53" s="85"/>
      <c r="HSQ53" s="85"/>
      <c r="HSR53" s="85"/>
      <c r="HSS53" s="85"/>
      <c r="HST53" s="85"/>
      <c r="HSU53" s="85"/>
      <c r="HSV53" s="85"/>
      <c r="HSW53" s="85"/>
      <c r="HSX53" s="85"/>
      <c r="HSY53" s="85"/>
      <c r="HSZ53" s="85"/>
      <c r="HTA53" s="85"/>
      <c r="HTB53" s="85"/>
      <c r="HTC53" s="85"/>
      <c r="HTD53" s="85"/>
      <c r="HTE53" s="85"/>
      <c r="HTF53" s="85"/>
      <c r="HTG53" s="85"/>
      <c r="HTH53" s="85"/>
      <c r="HTI53" s="85"/>
      <c r="HTJ53" s="85"/>
      <c r="HTK53" s="85"/>
      <c r="HTL53" s="85"/>
      <c r="HTM53" s="85"/>
      <c r="HTN53" s="85"/>
      <c r="HTO53" s="85"/>
      <c r="HTP53" s="85"/>
      <c r="HTQ53" s="85"/>
      <c r="HTR53" s="85"/>
      <c r="HTS53" s="85"/>
      <c r="HTT53" s="85"/>
      <c r="HTU53" s="85"/>
      <c r="HTV53" s="85"/>
      <c r="HTW53" s="85"/>
      <c r="HTX53" s="85"/>
      <c r="HTY53" s="85"/>
      <c r="HTZ53" s="85"/>
      <c r="HUA53" s="85"/>
      <c r="HUB53" s="85"/>
      <c r="HUC53" s="85"/>
      <c r="HUD53" s="85"/>
      <c r="HUE53" s="85"/>
      <c r="HUF53" s="85"/>
      <c r="HUG53" s="85"/>
      <c r="HUH53" s="85"/>
      <c r="HUI53" s="85"/>
      <c r="HUJ53" s="85"/>
      <c r="HUK53" s="85"/>
      <c r="HUL53" s="85"/>
      <c r="HUM53" s="85"/>
      <c r="HUN53" s="85"/>
      <c r="HUO53" s="85"/>
      <c r="HUP53" s="85"/>
      <c r="HUQ53" s="85"/>
      <c r="HUR53" s="85"/>
      <c r="HUS53" s="85"/>
      <c r="HUT53" s="85"/>
      <c r="HUU53" s="85"/>
      <c r="HUV53" s="85"/>
      <c r="HUW53" s="85"/>
      <c r="HUX53" s="85"/>
      <c r="HUY53" s="85"/>
      <c r="HUZ53" s="85"/>
      <c r="HVA53" s="85"/>
      <c r="HVB53" s="85"/>
      <c r="HVC53" s="85"/>
      <c r="HVD53" s="85"/>
      <c r="HVE53" s="85"/>
      <c r="HVF53" s="85"/>
      <c r="HVG53" s="85"/>
      <c r="HVH53" s="85"/>
      <c r="HVI53" s="85"/>
      <c r="HVJ53" s="85"/>
      <c r="HVK53" s="85"/>
      <c r="HVL53" s="85"/>
      <c r="HVM53" s="85"/>
      <c r="HVN53" s="85"/>
      <c r="HVO53" s="85"/>
      <c r="HVP53" s="85"/>
      <c r="HVQ53" s="85"/>
      <c r="HVR53" s="85"/>
      <c r="HVS53" s="85"/>
      <c r="HVT53" s="85"/>
      <c r="HVU53" s="85"/>
      <c r="HVV53" s="85"/>
      <c r="HVW53" s="85"/>
      <c r="HVX53" s="85"/>
      <c r="HVY53" s="85"/>
      <c r="HVZ53" s="85"/>
      <c r="HWA53" s="85"/>
      <c r="HWB53" s="85"/>
      <c r="HWC53" s="85"/>
      <c r="HWD53" s="85"/>
      <c r="HWE53" s="85"/>
      <c r="HWF53" s="85"/>
      <c r="HWG53" s="85"/>
      <c r="HWH53" s="85"/>
      <c r="HWI53" s="85"/>
      <c r="HWJ53" s="85"/>
      <c r="HWK53" s="85"/>
      <c r="HWL53" s="85"/>
      <c r="HWM53" s="85"/>
      <c r="HWN53" s="85"/>
      <c r="HWO53" s="85"/>
      <c r="HWP53" s="85"/>
      <c r="HWQ53" s="85"/>
      <c r="HWR53" s="85"/>
      <c r="HWS53" s="85"/>
      <c r="HWT53" s="85"/>
      <c r="HWU53" s="85"/>
      <c r="HWV53" s="85"/>
      <c r="HWW53" s="85"/>
      <c r="HWX53" s="85"/>
      <c r="HWY53" s="85"/>
      <c r="HWZ53" s="85"/>
      <c r="HXA53" s="85"/>
      <c r="HXB53" s="85"/>
      <c r="HXC53" s="85"/>
      <c r="HXD53" s="85"/>
      <c r="HXE53" s="85"/>
      <c r="HXF53" s="85"/>
      <c r="HXG53" s="85"/>
      <c r="HXH53" s="85"/>
      <c r="HXI53" s="85"/>
      <c r="HXJ53" s="85"/>
      <c r="HXK53" s="85"/>
      <c r="HXL53" s="85"/>
      <c r="HXM53" s="85"/>
      <c r="HXN53" s="85"/>
      <c r="HXO53" s="85"/>
      <c r="HXP53" s="85"/>
      <c r="HXQ53" s="85"/>
      <c r="HXR53" s="85"/>
      <c r="HXS53" s="85"/>
      <c r="HXT53" s="85"/>
      <c r="HXU53" s="85"/>
      <c r="HXV53" s="85"/>
      <c r="HXW53" s="85"/>
      <c r="HXX53" s="85"/>
      <c r="HXY53" s="85"/>
      <c r="HXZ53" s="85"/>
      <c r="HYA53" s="85"/>
      <c r="HYB53" s="85"/>
      <c r="HYC53" s="85"/>
      <c r="HYD53" s="85"/>
      <c r="HYE53" s="85"/>
      <c r="HYF53" s="85"/>
      <c r="HYG53" s="85"/>
      <c r="HYH53" s="85"/>
      <c r="HYI53" s="85"/>
      <c r="HYJ53" s="85"/>
      <c r="HYK53" s="85"/>
      <c r="HYL53" s="85"/>
      <c r="HYM53" s="85"/>
      <c r="HYN53" s="85"/>
      <c r="HYO53" s="85"/>
      <c r="HYP53" s="85"/>
      <c r="HYQ53" s="85"/>
      <c r="HYR53" s="85"/>
      <c r="HYS53" s="85"/>
      <c r="HYT53" s="85"/>
      <c r="HYU53" s="85"/>
      <c r="HYV53" s="85"/>
      <c r="HYW53" s="85"/>
      <c r="HYX53" s="85"/>
      <c r="HYY53" s="85"/>
      <c r="HYZ53" s="85"/>
      <c r="HZA53" s="85"/>
      <c r="HZB53" s="85"/>
      <c r="HZC53" s="85"/>
      <c r="HZD53" s="85"/>
      <c r="HZE53" s="85"/>
      <c r="HZF53" s="85"/>
      <c r="HZG53" s="85"/>
      <c r="HZH53" s="85"/>
      <c r="HZI53" s="85"/>
      <c r="HZJ53" s="85"/>
      <c r="HZK53" s="85"/>
      <c r="HZL53" s="85"/>
      <c r="HZM53" s="85"/>
      <c r="HZN53" s="85"/>
      <c r="HZO53" s="85"/>
      <c r="HZP53" s="85"/>
      <c r="HZQ53" s="85"/>
      <c r="HZR53" s="85"/>
      <c r="HZS53" s="85"/>
      <c r="HZT53" s="85"/>
      <c r="HZU53" s="85"/>
      <c r="HZV53" s="85"/>
      <c r="HZW53" s="85"/>
      <c r="HZX53" s="85"/>
      <c r="HZY53" s="85"/>
      <c r="HZZ53" s="85"/>
      <c r="IAA53" s="85"/>
      <c r="IAB53" s="85"/>
      <c r="IAC53" s="85"/>
      <c r="IAD53" s="85"/>
      <c r="IAE53" s="85"/>
      <c r="IAF53" s="85"/>
      <c r="IAG53" s="85"/>
      <c r="IAH53" s="85"/>
      <c r="IAI53" s="85"/>
      <c r="IAJ53" s="85"/>
      <c r="IAK53" s="85"/>
      <c r="IAL53" s="85"/>
      <c r="IAM53" s="85"/>
      <c r="IAN53" s="85"/>
      <c r="IAO53" s="85"/>
      <c r="IAP53" s="85"/>
      <c r="IAQ53" s="85"/>
      <c r="IAR53" s="85"/>
      <c r="IAS53" s="85"/>
      <c r="IAT53" s="85"/>
      <c r="IAU53" s="85"/>
      <c r="IAV53" s="85"/>
      <c r="IAW53" s="85"/>
      <c r="IAX53" s="85"/>
      <c r="IAY53" s="85"/>
      <c r="IAZ53" s="85"/>
      <c r="IBA53" s="85"/>
      <c r="IBB53" s="85"/>
      <c r="IBC53" s="85"/>
      <c r="IBD53" s="85"/>
      <c r="IBE53" s="85"/>
      <c r="IBF53" s="85"/>
      <c r="IBG53" s="85"/>
      <c r="IBH53" s="85"/>
      <c r="IBI53" s="85"/>
      <c r="IBJ53" s="85"/>
      <c r="IBK53" s="85"/>
      <c r="IBL53" s="85"/>
      <c r="IBM53" s="85"/>
      <c r="IBN53" s="85"/>
      <c r="IBO53" s="85"/>
      <c r="IBP53" s="85"/>
      <c r="IBQ53" s="85"/>
      <c r="IBR53" s="85"/>
      <c r="IBS53" s="85"/>
      <c r="IBT53" s="85"/>
      <c r="IBU53" s="85"/>
      <c r="IBV53" s="85"/>
      <c r="IBW53" s="85"/>
      <c r="IBX53" s="85"/>
      <c r="IBY53" s="85"/>
      <c r="IBZ53" s="85"/>
      <c r="ICA53" s="85"/>
      <c r="ICB53" s="85"/>
      <c r="ICC53" s="85"/>
      <c r="ICD53" s="85"/>
      <c r="ICE53" s="85"/>
      <c r="ICF53" s="85"/>
      <c r="ICG53" s="85"/>
      <c r="ICH53" s="85"/>
      <c r="ICI53" s="85"/>
      <c r="ICJ53" s="85"/>
      <c r="ICK53" s="85"/>
      <c r="ICL53" s="85"/>
      <c r="ICM53" s="85"/>
      <c r="ICN53" s="85"/>
      <c r="ICO53" s="85"/>
      <c r="ICP53" s="85"/>
      <c r="ICQ53" s="85"/>
      <c r="ICR53" s="85"/>
      <c r="ICS53" s="85"/>
      <c r="ICT53" s="85"/>
      <c r="ICU53" s="85"/>
      <c r="ICV53" s="85"/>
      <c r="ICW53" s="85"/>
      <c r="ICX53" s="85"/>
      <c r="ICY53" s="85"/>
      <c r="ICZ53" s="85"/>
      <c r="IDA53" s="85"/>
      <c r="IDB53" s="85"/>
      <c r="IDC53" s="85"/>
      <c r="IDD53" s="85"/>
      <c r="IDE53" s="85"/>
      <c r="IDF53" s="85"/>
      <c r="IDG53" s="85"/>
      <c r="IDH53" s="85"/>
      <c r="IDI53" s="85"/>
      <c r="IDJ53" s="85"/>
      <c r="IDK53" s="85"/>
      <c r="IDL53" s="85"/>
      <c r="IDM53" s="85"/>
      <c r="IDN53" s="85"/>
      <c r="IDO53" s="85"/>
      <c r="IDP53" s="85"/>
      <c r="IDQ53" s="85"/>
      <c r="IDR53" s="85"/>
      <c r="IDS53" s="85"/>
      <c r="IDT53" s="85"/>
      <c r="IDU53" s="85"/>
      <c r="IDV53" s="85"/>
      <c r="IDW53" s="85"/>
      <c r="IDX53" s="85"/>
      <c r="IDY53" s="85"/>
      <c r="IDZ53" s="85"/>
      <c r="IEA53" s="85"/>
      <c r="IEB53" s="85"/>
      <c r="IEC53" s="85"/>
      <c r="IED53" s="85"/>
      <c r="IEE53" s="85"/>
      <c r="IEF53" s="85"/>
      <c r="IEG53" s="85"/>
      <c r="IEH53" s="85"/>
      <c r="IEI53" s="85"/>
      <c r="IEJ53" s="85"/>
      <c r="IEK53" s="85"/>
      <c r="IEL53" s="85"/>
      <c r="IEM53" s="85"/>
      <c r="IEN53" s="85"/>
      <c r="IEO53" s="85"/>
      <c r="IEP53" s="85"/>
      <c r="IEQ53" s="85"/>
      <c r="IER53" s="85"/>
      <c r="IES53" s="85"/>
      <c r="IET53" s="85"/>
      <c r="IEU53" s="85"/>
      <c r="IEV53" s="85"/>
      <c r="IEW53" s="85"/>
      <c r="IEX53" s="85"/>
      <c r="IEY53" s="85"/>
      <c r="IEZ53" s="85"/>
      <c r="IFA53" s="85"/>
      <c r="IFB53" s="85"/>
      <c r="IFC53" s="85"/>
      <c r="IFD53" s="85"/>
      <c r="IFE53" s="85"/>
      <c r="IFF53" s="85"/>
      <c r="IFG53" s="85"/>
      <c r="IFH53" s="85"/>
      <c r="IFI53" s="85"/>
      <c r="IFJ53" s="85"/>
      <c r="IFK53" s="85"/>
      <c r="IFL53" s="85"/>
      <c r="IFM53" s="85"/>
      <c r="IFN53" s="85"/>
      <c r="IFO53" s="85"/>
      <c r="IFP53" s="85"/>
      <c r="IFQ53" s="85"/>
      <c r="IFR53" s="85"/>
      <c r="IFS53" s="85"/>
      <c r="IFT53" s="85"/>
      <c r="IFU53" s="85"/>
      <c r="IFV53" s="85"/>
      <c r="IFW53" s="85"/>
      <c r="IFX53" s="85"/>
      <c r="IFY53" s="85"/>
      <c r="IFZ53" s="85"/>
      <c r="IGA53" s="85"/>
      <c r="IGB53" s="85"/>
      <c r="IGC53" s="85"/>
      <c r="IGD53" s="85"/>
      <c r="IGE53" s="85"/>
      <c r="IGF53" s="85"/>
      <c r="IGG53" s="85"/>
      <c r="IGH53" s="85"/>
      <c r="IGI53" s="85"/>
      <c r="IGJ53" s="85"/>
      <c r="IGK53" s="85"/>
      <c r="IGL53" s="85"/>
      <c r="IGM53" s="85"/>
      <c r="IGN53" s="85"/>
      <c r="IGO53" s="85"/>
      <c r="IGP53" s="85"/>
      <c r="IGQ53" s="85"/>
      <c r="IGR53" s="85"/>
      <c r="IGS53" s="85"/>
      <c r="IGT53" s="85"/>
      <c r="IGU53" s="85"/>
      <c r="IGV53" s="85"/>
      <c r="IGW53" s="85"/>
      <c r="IGX53" s="85"/>
      <c r="IGY53" s="85"/>
      <c r="IGZ53" s="85"/>
      <c r="IHA53" s="85"/>
      <c r="IHB53" s="85"/>
      <c r="IHC53" s="85"/>
      <c r="IHD53" s="85"/>
      <c r="IHE53" s="85"/>
      <c r="IHF53" s="85"/>
      <c r="IHG53" s="85"/>
      <c r="IHH53" s="85"/>
      <c r="IHI53" s="85"/>
      <c r="IHJ53" s="85"/>
      <c r="IHK53" s="85"/>
      <c r="IHL53" s="85"/>
      <c r="IHM53" s="85"/>
      <c r="IHN53" s="85"/>
      <c r="IHO53" s="85"/>
      <c r="IHP53" s="85"/>
      <c r="IHQ53" s="85"/>
      <c r="IHR53" s="85"/>
      <c r="IHS53" s="85"/>
      <c r="IHT53" s="85"/>
      <c r="IHU53" s="85"/>
      <c r="IHV53" s="85"/>
      <c r="IHW53" s="85"/>
      <c r="IHX53" s="85"/>
      <c r="IHY53" s="85"/>
      <c r="IHZ53" s="85"/>
      <c r="IIA53" s="85"/>
      <c r="IIB53" s="85"/>
      <c r="IIC53" s="85"/>
      <c r="IID53" s="85"/>
      <c r="IIE53" s="85"/>
      <c r="IIF53" s="85"/>
      <c r="IIG53" s="85"/>
      <c r="IIH53" s="85"/>
      <c r="III53" s="85"/>
      <c r="IIJ53" s="85"/>
      <c r="IIK53" s="85"/>
      <c r="IIL53" s="85"/>
      <c r="IIM53" s="85"/>
      <c r="IIN53" s="85"/>
      <c r="IIO53" s="85"/>
      <c r="IIP53" s="85"/>
      <c r="IIQ53" s="85"/>
      <c r="IIR53" s="85"/>
      <c r="IIS53" s="85"/>
      <c r="IIT53" s="85"/>
      <c r="IIU53" s="85"/>
      <c r="IIV53" s="85"/>
      <c r="IIW53" s="85"/>
      <c r="IIX53" s="85"/>
      <c r="IIY53" s="85"/>
      <c r="IIZ53" s="85"/>
      <c r="IJA53" s="85"/>
      <c r="IJB53" s="85"/>
      <c r="IJC53" s="85"/>
      <c r="IJD53" s="85"/>
      <c r="IJE53" s="85"/>
      <c r="IJF53" s="85"/>
      <c r="IJG53" s="85"/>
      <c r="IJH53" s="85"/>
      <c r="IJI53" s="85"/>
      <c r="IJJ53" s="85"/>
      <c r="IJK53" s="85"/>
      <c r="IJL53" s="85"/>
      <c r="IJM53" s="85"/>
      <c r="IJN53" s="85"/>
      <c r="IJO53" s="85"/>
      <c r="IJP53" s="85"/>
      <c r="IJQ53" s="85"/>
      <c r="IJR53" s="85"/>
      <c r="IJS53" s="85"/>
      <c r="IJT53" s="85"/>
      <c r="IJU53" s="85"/>
      <c r="IJV53" s="85"/>
      <c r="IJW53" s="85"/>
      <c r="IJX53" s="85"/>
      <c r="IJY53" s="85"/>
      <c r="IJZ53" s="85"/>
      <c r="IKA53" s="85"/>
      <c r="IKB53" s="85"/>
      <c r="IKC53" s="85"/>
      <c r="IKD53" s="85"/>
      <c r="IKE53" s="85"/>
      <c r="IKF53" s="85"/>
      <c r="IKG53" s="85"/>
      <c r="IKH53" s="85"/>
      <c r="IKI53" s="85"/>
      <c r="IKJ53" s="85"/>
      <c r="IKK53" s="85"/>
      <c r="IKL53" s="85"/>
      <c r="IKM53" s="85"/>
      <c r="IKN53" s="85"/>
      <c r="IKO53" s="85"/>
      <c r="IKP53" s="85"/>
      <c r="IKQ53" s="85"/>
      <c r="IKR53" s="85"/>
      <c r="IKS53" s="85"/>
      <c r="IKT53" s="85"/>
      <c r="IKU53" s="85"/>
      <c r="IKV53" s="85"/>
      <c r="IKW53" s="85"/>
      <c r="IKX53" s="85"/>
      <c r="IKY53" s="85"/>
      <c r="IKZ53" s="85"/>
      <c r="ILA53" s="85"/>
      <c r="ILB53" s="85"/>
      <c r="ILC53" s="85"/>
      <c r="ILD53" s="85"/>
      <c r="ILE53" s="85"/>
      <c r="ILF53" s="85"/>
      <c r="ILG53" s="85"/>
      <c r="ILH53" s="85"/>
      <c r="ILI53" s="85"/>
      <c r="ILJ53" s="85"/>
      <c r="ILK53" s="85"/>
      <c r="ILL53" s="85"/>
      <c r="ILM53" s="85"/>
      <c r="ILN53" s="85"/>
      <c r="ILO53" s="85"/>
      <c r="ILP53" s="85"/>
      <c r="ILQ53" s="85"/>
      <c r="ILR53" s="85"/>
      <c r="ILS53" s="85"/>
      <c r="ILT53" s="85"/>
      <c r="ILU53" s="85"/>
      <c r="ILV53" s="85"/>
      <c r="ILW53" s="85"/>
      <c r="ILX53" s="85"/>
      <c r="ILY53" s="85"/>
      <c r="ILZ53" s="85"/>
      <c r="IMA53" s="85"/>
      <c r="IMB53" s="85"/>
      <c r="IMC53" s="85"/>
      <c r="IMD53" s="85"/>
      <c r="IME53" s="85"/>
      <c r="IMF53" s="85"/>
      <c r="IMG53" s="85"/>
      <c r="IMH53" s="85"/>
      <c r="IMI53" s="85"/>
      <c r="IMJ53" s="85"/>
      <c r="IMK53" s="85"/>
      <c r="IML53" s="85"/>
      <c r="IMM53" s="85"/>
      <c r="IMN53" s="85"/>
      <c r="IMO53" s="85"/>
      <c r="IMP53" s="85"/>
      <c r="IMQ53" s="85"/>
      <c r="IMR53" s="85"/>
      <c r="IMS53" s="85"/>
      <c r="IMT53" s="85"/>
      <c r="IMU53" s="85"/>
      <c r="IMV53" s="85"/>
      <c r="IMW53" s="85"/>
      <c r="IMX53" s="85"/>
      <c r="IMY53" s="85"/>
      <c r="IMZ53" s="85"/>
      <c r="INA53" s="85"/>
      <c r="INB53" s="85"/>
      <c r="INC53" s="85"/>
      <c r="IND53" s="85"/>
      <c r="INE53" s="85"/>
      <c r="INF53" s="85"/>
      <c r="ING53" s="85"/>
      <c r="INH53" s="85"/>
      <c r="INI53" s="85"/>
      <c r="INJ53" s="85"/>
      <c r="INK53" s="85"/>
      <c r="INL53" s="85"/>
      <c r="INM53" s="85"/>
      <c r="INN53" s="85"/>
      <c r="INO53" s="85"/>
      <c r="INP53" s="85"/>
      <c r="INQ53" s="85"/>
      <c r="INR53" s="85"/>
      <c r="INS53" s="85"/>
      <c r="INT53" s="85"/>
      <c r="INU53" s="85"/>
      <c r="INV53" s="85"/>
      <c r="INW53" s="85"/>
      <c r="INX53" s="85"/>
      <c r="INY53" s="85"/>
      <c r="INZ53" s="85"/>
      <c r="IOA53" s="85"/>
      <c r="IOB53" s="85"/>
      <c r="IOC53" s="85"/>
      <c r="IOD53" s="85"/>
      <c r="IOE53" s="85"/>
      <c r="IOF53" s="85"/>
      <c r="IOG53" s="85"/>
      <c r="IOH53" s="85"/>
      <c r="IOI53" s="85"/>
      <c r="IOJ53" s="85"/>
      <c r="IOK53" s="85"/>
      <c r="IOL53" s="85"/>
      <c r="IOM53" s="85"/>
      <c r="ION53" s="85"/>
      <c r="IOO53" s="85"/>
      <c r="IOP53" s="85"/>
      <c r="IOQ53" s="85"/>
      <c r="IOR53" s="85"/>
      <c r="IOS53" s="85"/>
      <c r="IOT53" s="85"/>
      <c r="IOU53" s="85"/>
      <c r="IOV53" s="85"/>
      <c r="IOW53" s="85"/>
      <c r="IOX53" s="85"/>
      <c r="IOY53" s="85"/>
      <c r="IOZ53" s="85"/>
      <c r="IPA53" s="85"/>
      <c r="IPB53" s="85"/>
      <c r="IPC53" s="85"/>
      <c r="IPD53" s="85"/>
      <c r="IPE53" s="85"/>
      <c r="IPF53" s="85"/>
      <c r="IPG53" s="85"/>
      <c r="IPH53" s="85"/>
      <c r="IPI53" s="85"/>
      <c r="IPJ53" s="85"/>
      <c r="IPK53" s="85"/>
      <c r="IPL53" s="85"/>
      <c r="IPM53" s="85"/>
      <c r="IPN53" s="85"/>
      <c r="IPO53" s="85"/>
      <c r="IPP53" s="85"/>
      <c r="IPQ53" s="85"/>
      <c r="IPR53" s="85"/>
      <c r="IPS53" s="85"/>
      <c r="IPT53" s="85"/>
      <c r="IPU53" s="85"/>
      <c r="IPV53" s="85"/>
      <c r="IPW53" s="85"/>
      <c r="IPX53" s="85"/>
      <c r="IPY53" s="85"/>
      <c r="IPZ53" s="85"/>
      <c r="IQA53" s="85"/>
      <c r="IQB53" s="85"/>
      <c r="IQC53" s="85"/>
      <c r="IQD53" s="85"/>
      <c r="IQE53" s="85"/>
      <c r="IQF53" s="85"/>
      <c r="IQG53" s="85"/>
      <c r="IQH53" s="85"/>
      <c r="IQI53" s="85"/>
      <c r="IQJ53" s="85"/>
      <c r="IQK53" s="85"/>
      <c r="IQL53" s="85"/>
      <c r="IQM53" s="85"/>
      <c r="IQN53" s="85"/>
      <c r="IQO53" s="85"/>
      <c r="IQP53" s="85"/>
      <c r="IQQ53" s="85"/>
      <c r="IQR53" s="85"/>
      <c r="IQS53" s="85"/>
      <c r="IQT53" s="85"/>
      <c r="IQU53" s="85"/>
      <c r="IQV53" s="85"/>
      <c r="IQW53" s="85"/>
      <c r="IQX53" s="85"/>
      <c r="IQY53" s="85"/>
      <c r="IQZ53" s="85"/>
      <c r="IRA53" s="85"/>
      <c r="IRB53" s="85"/>
      <c r="IRC53" s="85"/>
      <c r="IRD53" s="85"/>
      <c r="IRE53" s="85"/>
      <c r="IRF53" s="85"/>
      <c r="IRG53" s="85"/>
      <c r="IRH53" s="85"/>
      <c r="IRI53" s="85"/>
      <c r="IRJ53" s="85"/>
      <c r="IRK53" s="85"/>
      <c r="IRL53" s="85"/>
      <c r="IRM53" s="85"/>
      <c r="IRN53" s="85"/>
      <c r="IRO53" s="85"/>
      <c r="IRP53" s="85"/>
      <c r="IRQ53" s="85"/>
      <c r="IRR53" s="85"/>
      <c r="IRS53" s="85"/>
      <c r="IRT53" s="85"/>
      <c r="IRU53" s="85"/>
      <c r="IRV53" s="85"/>
      <c r="IRW53" s="85"/>
      <c r="IRX53" s="85"/>
      <c r="IRY53" s="85"/>
      <c r="IRZ53" s="85"/>
      <c r="ISA53" s="85"/>
      <c r="ISB53" s="85"/>
      <c r="ISC53" s="85"/>
      <c r="ISD53" s="85"/>
      <c r="ISE53" s="85"/>
      <c r="ISF53" s="85"/>
      <c r="ISG53" s="85"/>
      <c r="ISH53" s="85"/>
      <c r="ISI53" s="85"/>
      <c r="ISJ53" s="85"/>
      <c r="ISK53" s="85"/>
      <c r="ISL53" s="85"/>
      <c r="ISM53" s="85"/>
      <c r="ISN53" s="85"/>
      <c r="ISO53" s="85"/>
      <c r="ISP53" s="85"/>
      <c r="ISQ53" s="85"/>
      <c r="ISR53" s="85"/>
      <c r="ISS53" s="85"/>
      <c r="IST53" s="85"/>
      <c r="ISU53" s="85"/>
      <c r="ISV53" s="85"/>
      <c r="ISW53" s="85"/>
      <c r="ISX53" s="85"/>
      <c r="ISY53" s="85"/>
      <c r="ISZ53" s="85"/>
      <c r="ITA53" s="85"/>
      <c r="ITB53" s="85"/>
      <c r="ITC53" s="85"/>
      <c r="ITD53" s="85"/>
      <c r="ITE53" s="85"/>
      <c r="ITF53" s="85"/>
      <c r="ITG53" s="85"/>
      <c r="ITH53" s="85"/>
      <c r="ITI53" s="85"/>
      <c r="ITJ53" s="85"/>
      <c r="ITK53" s="85"/>
      <c r="ITL53" s="85"/>
      <c r="ITM53" s="85"/>
      <c r="ITN53" s="85"/>
      <c r="ITO53" s="85"/>
      <c r="ITP53" s="85"/>
      <c r="ITQ53" s="85"/>
      <c r="ITR53" s="85"/>
      <c r="ITS53" s="85"/>
      <c r="ITT53" s="85"/>
      <c r="ITU53" s="85"/>
      <c r="ITV53" s="85"/>
      <c r="ITW53" s="85"/>
      <c r="ITX53" s="85"/>
      <c r="ITY53" s="85"/>
      <c r="ITZ53" s="85"/>
      <c r="IUA53" s="85"/>
      <c r="IUB53" s="85"/>
      <c r="IUC53" s="85"/>
      <c r="IUD53" s="85"/>
      <c r="IUE53" s="85"/>
      <c r="IUF53" s="85"/>
      <c r="IUG53" s="85"/>
      <c r="IUH53" s="85"/>
      <c r="IUI53" s="85"/>
      <c r="IUJ53" s="85"/>
      <c r="IUK53" s="85"/>
      <c r="IUL53" s="85"/>
      <c r="IUM53" s="85"/>
      <c r="IUN53" s="85"/>
      <c r="IUO53" s="85"/>
      <c r="IUP53" s="85"/>
      <c r="IUQ53" s="85"/>
      <c r="IUR53" s="85"/>
      <c r="IUS53" s="85"/>
      <c r="IUT53" s="85"/>
      <c r="IUU53" s="85"/>
      <c r="IUV53" s="85"/>
      <c r="IUW53" s="85"/>
      <c r="IUX53" s="85"/>
      <c r="IUY53" s="85"/>
      <c r="IUZ53" s="85"/>
      <c r="IVA53" s="85"/>
      <c r="IVB53" s="85"/>
      <c r="IVC53" s="85"/>
      <c r="IVD53" s="85"/>
      <c r="IVE53" s="85"/>
      <c r="IVF53" s="85"/>
      <c r="IVG53" s="85"/>
      <c r="IVH53" s="85"/>
      <c r="IVI53" s="85"/>
      <c r="IVJ53" s="85"/>
      <c r="IVK53" s="85"/>
      <c r="IVL53" s="85"/>
      <c r="IVM53" s="85"/>
      <c r="IVN53" s="85"/>
      <c r="IVO53" s="85"/>
      <c r="IVP53" s="85"/>
      <c r="IVQ53" s="85"/>
      <c r="IVR53" s="85"/>
      <c r="IVS53" s="85"/>
      <c r="IVT53" s="85"/>
      <c r="IVU53" s="85"/>
      <c r="IVV53" s="85"/>
      <c r="IVW53" s="85"/>
      <c r="IVX53" s="85"/>
      <c r="IVY53" s="85"/>
      <c r="IVZ53" s="85"/>
      <c r="IWA53" s="85"/>
      <c r="IWB53" s="85"/>
      <c r="IWC53" s="85"/>
      <c r="IWD53" s="85"/>
      <c r="IWE53" s="85"/>
      <c r="IWF53" s="85"/>
      <c r="IWG53" s="85"/>
      <c r="IWH53" s="85"/>
      <c r="IWI53" s="85"/>
      <c r="IWJ53" s="85"/>
      <c r="IWK53" s="85"/>
      <c r="IWL53" s="85"/>
      <c r="IWM53" s="85"/>
      <c r="IWN53" s="85"/>
      <c r="IWO53" s="85"/>
      <c r="IWP53" s="85"/>
      <c r="IWQ53" s="85"/>
      <c r="IWR53" s="85"/>
      <c r="IWS53" s="85"/>
      <c r="IWT53" s="85"/>
      <c r="IWU53" s="85"/>
      <c r="IWV53" s="85"/>
      <c r="IWW53" s="85"/>
      <c r="IWX53" s="85"/>
      <c r="IWY53" s="85"/>
      <c r="IWZ53" s="85"/>
      <c r="IXA53" s="85"/>
      <c r="IXB53" s="85"/>
      <c r="IXC53" s="85"/>
      <c r="IXD53" s="85"/>
      <c r="IXE53" s="85"/>
      <c r="IXF53" s="85"/>
      <c r="IXG53" s="85"/>
      <c r="IXH53" s="85"/>
      <c r="IXI53" s="85"/>
      <c r="IXJ53" s="85"/>
      <c r="IXK53" s="85"/>
      <c r="IXL53" s="85"/>
      <c r="IXM53" s="85"/>
      <c r="IXN53" s="85"/>
      <c r="IXO53" s="85"/>
      <c r="IXP53" s="85"/>
      <c r="IXQ53" s="85"/>
      <c r="IXR53" s="85"/>
      <c r="IXS53" s="85"/>
      <c r="IXT53" s="85"/>
      <c r="IXU53" s="85"/>
      <c r="IXV53" s="85"/>
      <c r="IXW53" s="85"/>
      <c r="IXX53" s="85"/>
      <c r="IXY53" s="85"/>
      <c r="IXZ53" s="85"/>
      <c r="IYA53" s="85"/>
      <c r="IYB53" s="85"/>
      <c r="IYC53" s="85"/>
      <c r="IYD53" s="85"/>
      <c r="IYE53" s="85"/>
      <c r="IYF53" s="85"/>
      <c r="IYG53" s="85"/>
      <c r="IYH53" s="85"/>
      <c r="IYI53" s="85"/>
      <c r="IYJ53" s="85"/>
      <c r="IYK53" s="85"/>
      <c r="IYL53" s="85"/>
      <c r="IYM53" s="85"/>
      <c r="IYN53" s="85"/>
      <c r="IYO53" s="85"/>
      <c r="IYP53" s="85"/>
      <c r="IYQ53" s="85"/>
      <c r="IYR53" s="85"/>
      <c r="IYS53" s="85"/>
      <c r="IYT53" s="85"/>
      <c r="IYU53" s="85"/>
      <c r="IYV53" s="85"/>
      <c r="IYW53" s="85"/>
      <c r="IYX53" s="85"/>
      <c r="IYY53" s="85"/>
      <c r="IYZ53" s="85"/>
      <c r="IZA53" s="85"/>
      <c r="IZB53" s="85"/>
      <c r="IZC53" s="85"/>
      <c r="IZD53" s="85"/>
      <c r="IZE53" s="85"/>
      <c r="IZF53" s="85"/>
      <c r="IZG53" s="85"/>
      <c r="IZH53" s="85"/>
      <c r="IZI53" s="85"/>
      <c r="IZJ53" s="85"/>
      <c r="IZK53" s="85"/>
      <c r="IZL53" s="85"/>
      <c r="IZM53" s="85"/>
      <c r="IZN53" s="85"/>
      <c r="IZO53" s="85"/>
      <c r="IZP53" s="85"/>
      <c r="IZQ53" s="85"/>
      <c r="IZR53" s="85"/>
      <c r="IZS53" s="85"/>
      <c r="IZT53" s="85"/>
      <c r="IZU53" s="85"/>
      <c r="IZV53" s="85"/>
      <c r="IZW53" s="85"/>
      <c r="IZX53" s="85"/>
      <c r="IZY53" s="85"/>
      <c r="IZZ53" s="85"/>
      <c r="JAA53" s="85"/>
      <c r="JAB53" s="85"/>
      <c r="JAC53" s="85"/>
      <c r="JAD53" s="85"/>
      <c r="JAE53" s="85"/>
      <c r="JAF53" s="85"/>
      <c r="JAG53" s="85"/>
      <c r="JAH53" s="85"/>
      <c r="JAI53" s="85"/>
      <c r="JAJ53" s="85"/>
      <c r="JAK53" s="85"/>
      <c r="JAL53" s="85"/>
      <c r="JAM53" s="85"/>
      <c r="JAN53" s="85"/>
      <c r="JAO53" s="85"/>
      <c r="JAP53" s="85"/>
      <c r="JAQ53" s="85"/>
      <c r="JAR53" s="85"/>
      <c r="JAS53" s="85"/>
      <c r="JAT53" s="85"/>
      <c r="JAU53" s="85"/>
      <c r="JAV53" s="85"/>
      <c r="JAW53" s="85"/>
      <c r="JAX53" s="85"/>
      <c r="JAY53" s="85"/>
      <c r="JAZ53" s="85"/>
      <c r="JBA53" s="85"/>
      <c r="JBB53" s="85"/>
      <c r="JBC53" s="85"/>
      <c r="JBD53" s="85"/>
      <c r="JBE53" s="85"/>
      <c r="JBF53" s="85"/>
      <c r="JBG53" s="85"/>
      <c r="JBH53" s="85"/>
      <c r="JBI53" s="85"/>
      <c r="JBJ53" s="85"/>
      <c r="JBK53" s="85"/>
      <c r="JBL53" s="85"/>
      <c r="JBM53" s="85"/>
      <c r="JBN53" s="85"/>
      <c r="JBO53" s="85"/>
      <c r="JBP53" s="85"/>
      <c r="JBQ53" s="85"/>
      <c r="JBR53" s="85"/>
      <c r="JBS53" s="85"/>
      <c r="JBT53" s="85"/>
      <c r="JBU53" s="85"/>
      <c r="JBV53" s="85"/>
      <c r="JBW53" s="85"/>
      <c r="JBX53" s="85"/>
      <c r="JBY53" s="85"/>
      <c r="JBZ53" s="85"/>
      <c r="JCA53" s="85"/>
      <c r="JCB53" s="85"/>
      <c r="JCC53" s="85"/>
      <c r="JCD53" s="85"/>
      <c r="JCE53" s="85"/>
      <c r="JCF53" s="85"/>
      <c r="JCG53" s="85"/>
      <c r="JCH53" s="85"/>
      <c r="JCI53" s="85"/>
      <c r="JCJ53" s="85"/>
      <c r="JCK53" s="85"/>
      <c r="JCL53" s="85"/>
      <c r="JCM53" s="85"/>
      <c r="JCN53" s="85"/>
      <c r="JCO53" s="85"/>
      <c r="JCP53" s="85"/>
      <c r="JCQ53" s="85"/>
      <c r="JCR53" s="85"/>
      <c r="JCS53" s="85"/>
      <c r="JCT53" s="85"/>
      <c r="JCU53" s="85"/>
      <c r="JCV53" s="85"/>
      <c r="JCW53" s="85"/>
      <c r="JCX53" s="85"/>
      <c r="JCY53" s="85"/>
      <c r="JCZ53" s="85"/>
      <c r="JDA53" s="85"/>
      <c r="JDB53" s="85"/>
      <c r="JDC53" s="85"/>
      <c r="JDD53" s="85"/>
      <c r="JDE53" s="85"/>
      <c r="JDF53" s="85"/>
      <c r="JDG53" s="85"/>
      <c r="JDH53" s="85"/>
      <c r="JDI53" s="85"/>
      <c r="JDJ53" s="85"/>
      <c r="JDK53" s="85"/>
      <c r="JDL53" s="85"/>
      <c r="JDM53" s="85"/>
      <c r="JDN53" s="85"/>
      <c r="JDO53" s="85"/>
      <c r="JDP53" s="85"/>
      <c r="JDQ53" s="85"/>
      <c r="JDR53" s="85"/>
      <c r="JDS53" s="85"/>
      <c r="JDT53" s="85"/>
      <c r="JDU53" s="85"/>
      <c r="JDV53" s="85"/>
      <c r="JDW53" s="85"/>
      <c r="JDX53" s="85"/>
      <c r="JDY53" s="85"/>
      <c r="JDZ53" s="85"/>
      <c r="JEA53" s="85"/>
      <c r="JEB53" s="85"/>
      <c r="JEC53" s="85"/>
      <c r="JED53" s="85"/>
      <c r="JEE53" s="85"/>
      <c r="JEF53" s="85"/>
      <c r="JEG53" s="85"/>
      <c r="JEH53" s="85"/>
      <c r="JEI53" s="85"/>
      <c r="JEJ53" s="85"/>
      <c r="JEK53" s="85"/>
      <c r="JEL53" s="85"/>
      <c r="JEM53" s="85"/>
      <c r="JEN53" s="85"/>
      <c r="JEO53" s="85"/>
      <c r="JEP53" s="85"/>
      <c r="JEQ53" s="85"/>
      <c r="JER53" s="85"/>
      <c r="JES53" s="85"/>
      <c r="JET53" s="85"/>
      <c r="JEU53" s="85"/>
      <c r="JEV53" s="85"/>
      <c r="JEW53" s="85"/>
      <c r="JEX53" s="85"/>
      <c r="JEY53" s="85"/>
      <c r="JEZ53" s="85"/>
      <c r="JFA53" s="85"/>
      <c r="JFB53" s="85"/>
      <c r="JFC53" s="85"/>
      <c r="JFD53" s="85"/>
      <c r="JFE53" s="85"/>
      <c r="JFF53" s="85"/>
      <c r="JFG53" s="85"/>
      <c r="JFH53" s="85"/>
      <c r="JFI53" s="85"/>
      <c r="JFJ53" s="85"/>
      <c r="JFK53" s="85"/>
      <c r="JFL53" s="85"/>
      <c r="JFM53" s="85"/>
      <c r="JFN53" s="85"/>
      <c r="JFO53" s="85"/>
      <c r="JFP53" s="85"/>
      <c r="JFQ53" s="85"/>
      <c r="JFR53" s="85"/>
      <c r="JFS53" s="85"/>
      <c r="JFT53" s="85"/>
      <c r="JFU53" s="85"/>
      <c r="JFV53" s="85"/>
      <c r="JFW53" s="85"/>
      <c r="JFX53" s="85"/>
      <c r="JFY53" s="85"/>
      <c r="JFZ53" s="85"/>
      <c r="JGA53" s="85"/>
      <c r="JGB53" s="85"/>
      <c r="JGC53" s="85"/>
      <c r="JGD53" s="85"/>
      <c r="JGE53" s="85"/>
      <c r="JGF53" s="85"/>
      <c r="JGG53" s="85"/>
      <c r="JGH53" s="85"/>
      <c r="JGI53" s="85"/>
      <c r="JGJ53" s="85"/>
      <c r="JGK53" s="85"/>
      <c r="JGL53" s="85"/>
      <c r="JGM53" s="85"/>
      <c r="JGN53" s="85"/>
      <c r="JGO53" s="85"/>
      <c r="JGP53" s="85"/>
      <c r="JGQ53" s="85"/>
      <c r="JGR53" s="85"/>
      <c r="JGS53" s="85"/>
      <c r="JGT53" s="85"/>
      <c r="JGU53" s="85"/>
      <c r="JGV53" s="85"/>
      <c r="JGW53" s="85"/>
      <c r="JGX53" s="85"/>
      <c r="JGY53" s="85"/>
      <c r="JGZ53" s="85"/>
      <c r="JHA53" s="85"/>
      <c r="JHB53" s="85"/>
      <c r="JHC53" s="85"/>
      <c r="JHD53" s="85"/>
      <c r="JHE53" s="85"/>
      <c r="JHF53" s="85"/>
      <c r="JHG53" s="85"/>
      <c r="JHH53" s="85"/>
      <c r="JHI53" s="85"/>
      <c r="JHJ53" s="85"/>
      <c r="JHK53" s="85"/>
      <c r="JHL53" s="85"/>
      <c r="JHM53" s="85"/>
      <c r="JHN53" s="85"/>
      <c r="JHO53" s="85"/>
      <c r="JHP53" s="85"/>
      <c r="JHQ53" s="85"/>
      <c r="JHR53" s="85"/>
      <c r="JHS53" s="85"/>
      <c r="JHT53" s="85"/>
      <c r="JHU53" s="85"/>
      <c r="JHV53" s="85"/>
      <c r="JHW53" s="85"/>
      <c r="JHX53" s="85"/>
      <c r="JHY53" s="85"/>
      <c r="JHZ53" s="85"/>
      <c r="JIA53" s="85"/>
      <c r="JIB53" s="85"/>
      <c r="JIC53" s="85"/>
      <c r="JID53" s="85"/>
      <c r="JIE53" s="85"/>
      <c r="JIF53" s="85"/>
      <c r="JIG53" s="85"/>
      <c r="JIH53" s="85"/>
      <c r="JII53" s="85"/>
      <c r="JIJ53" s="85"/>
      <c r="JIK53" s="85"/>
      <c r="JIL53" s="85"/>
      <c r="JIM53" s="85"/>
      <c r="JIN53" s="85"/>
      <c r="JIO53" s="85"/>
      <c r="JIP53" s="85"/>
      <c r="JIQ53" s="85"/>
      <c r="JIR53" s="85"/>
      <c r="JIS53" s="85"/>
      <c r="JIT53" s="85"/>
      <c r="JIU53" s="85"/>
      <c r="JIV53" s="85"/>
      <c r="JIW53" s="85"/>
      <c r="JIX53" s="85"/>
      <c r="JIY53" s="85"/>
      <c r="JIZ53" s="85"/>
      <c r="JJA53" s="85"/>
      <c r="JJB53" s="85"/>
      <c r="JJC53" s="85"/>
      <c r="JJD53" s="85"/>
      <c r="JJE53" s="85"/>
      <c r="JJF53" s="85"/>
      <c r="JJG53" s="85"/>
      <c r="JJH53" s="85"/>
      <c r="JJI53" s="85"/>
      <c r="JJJ53" s="85"/>
      <c r="JJK53" s="85"/>
      <c r="JJL53" s="85"/>
      <c r="JJM53" s="85"/>
      <c r="JJN53" s="85"/>
      <c r="JJO53" s="85"/>
      <c r="JJP53" s="85"/>
      <c r="JJQ53" s="85"/>
      <c r="JJR53" s="85"/>
      <c r="JJS53" s="85"/>
      <c r="JJT53" s="85"/>
      <c r="JJU53" s="85"/>
      <c r="JJV53" s="85"/>
      <c r="JJW53" s="85"/>
      <c r="JJX53" s="85"/>
      <c r="JJY53" s="85"/>
      <c r="JJZ53" s="85"/>
      <c r="JKA53" s="85"/>
      <c r="JKB53" s="85"/>
      <c r="JKC53" s="85"/>
      <c r="JKD53" s="85"/>
      <c r="JKE53" s="85"/>
      <c r="JKF53" s="85"/>
      <c r="JKG53" s="85"/>
      <c r="JKH53" s="85"/>
      <c r="JKI53" s="85"/>
      <c r="JKJ53" s="85"/>
      <c r="JKK53" s="85"/>
      <c r="JKL53" s="85"/>
      <c r="JKM53" s="85"/>
      <c r="JKN53" s="85"/>
      <c r="JKO53" s="85"/>
      <c r="JKP53" s="85"/>
      <c r="JKQ53" s="85"/>
      <c r="JKR53" s="85"/>
      <c r="JKS53" s="85"/>
      <c r="JKT53" s="85"/>
      <c r="JKU53" s="85"/>
      <c r="JKV53" s="85"/>
      <c r="JKW53" s="85"/>
      <c r="JKX53" s="85"/>
      <c r="JKY53" s="85"/>
      <c r="JKZ53" s="85"/>
      <c r="JLA53" s="85"/>
      <c r="JLB53" s="85"/>
      <c r="JLC53" s="85"/>
      <c r="JLD53" s="85"/>
      <c r="JLE53" s="85"/>
      <c r="JLF53" s="85"/>
      <c r="JLG53" s="85"/>
      <c r="JLH53" s="85"/>
      <c r="JLI53" s="85"/>
      <c r="JLJ53" s="85"/>
      <c r="JLK53" s="85"/>
      <c r="JLL53" s="85"/>
      <c r="JLM53" s="85"/>
      <c r="JLN53" s="85"/>
      <c r="JLO53" s="85"/>
      <c r="JLP53" s="85"/>
      <c r="JLQ53" s="85"/>
      <c r="JLR53" s="85"/>
      <c r="JLS53" s="85"/>
      <c r="JLT53" s="85"/>
      <c r="JLU53" s="85"/>
      <c r="JLV53" s="85"/>
      <c r="JLW53" s="85"/>
      <c r="JLX53" s="85"/>
      <c r="JLY53" s="85"/>
      <c r="JLZ53" s="85"/>
      <c r="JMA53" s="85"/>
      <c r="JMB53" s="85"/>
      <c r="JMC53" s="85"/>
      <c r="JMD53" s="85"/>
      <c r="JME53" s="85"/>
      <c r="JMF53" s="85"/>
      <c r="JMG53" s="85"/>
      <c r="JMH53" s="85"/>
      <c r="JMI53" s="85"/>
      <c r="JMJ53" s="85"/>
      <c r="JMK53" s="85"/>
      <c r="JML53" s="85"/>
      <c r="JMM53" s="85"/>
      <c r="JMN53" s="85"/>
      <c r="JMO53" s="85"/>
      <c r="JMP53" s="85"/>
      <c r="JMQ53" s="85"/>
      <c r="JMR53" s="85"/>
      <c r="JMS53" s="85"/>
      <c r="JMT53" s="85"/>
      <c r="JMU53" s="85"/>
      <c r="JMV53" s="85"/>
      <c r="JMW53" s="85"/>
      <c r="JMX53" s="85"/>
      <c r="JMY53" s="85"/>
      <c r="JMZ53" s="85"/>
      <c r="JNA53" s="85"/>
      <c r="JNB53" s="85"/>
      <c r="JNC53" s="85"/>
      <c r="JND53" s="85"/>
      <c r="JNE53" s="85"/>
      <c r="JNF53" s="85"/>
      <c r="JNG53" s="85"/>
      <c r="JNH53" s="85"/>
      <c r="JNI53" s="85"/>
      <c r="JNJ53" s="85"/>
      <c r="JNK53" s="85"/>
      <c r="JNL53" s="85"/>
      <c r="JNM53" s="85"/>
      <c r="JNN53" s="85"/>
      <c r="JNO53" s="85"/>
      <c r="JNP53" s="85"/>
      <c r="JNQ53" s="85"/>
      <c r="JNR53" s="85"/>
      <c r="JNS53" s="85"/>
      <c r="JNT53" s="85"/>
      <c r="JNU53" s="85"/>
      <c r="JNV53" s="85"/>
      <c r="JNW53" s="85"/>
      <c r="JNX53" s="85"/>
      <c r="JNY53" s="85"/>
      <c r="JNZ53" s="85"/>
      <c r="JOA53" s="85"/>
      <c r="JOB53" s="85"/>
      <c r="JOC53" s="85"/>
      <c r="JOD53" s="85"/>
      <c r="JOE53" s="85"/>
      <c r="JOF53" s="85"/>
      <c r="JOG53" s="85"/>
      <c r="JOH53" s="85"/>
      <c r="JOI53" s="85"/>
      <c r="JOJ53" s="85"/>
      <c r="JOK53" s="85"/>
      <c r="JOL53" s="85"/>
      <c r="JOM53" s="85"/>
      <c r="JON53" s="85"/>
      <c r="JOO53" s="85"/>
      <c r="JOP53" s="85"/>
      <c r="JOQ53" s="85"/>
      <c r="JOR53" s="85"/>
      <c r="JOS53" s="85"/>
      <c r="JOT53" s="85"/>
      <c r="JOU53" s="85"/>
      <c r="JOV53" s="85"/>
      <c r="JOW53" s="85"/>
      <c r="JOX53" s="85"/>
      <c r="JOY53" s="85"/>
      <c r="JOZ53" s="85"/>
      <c r="JPA53" s="85"/>
      <c r="JPB53" s="85"/>
      <c r="JPC53" s="85"/>
      <c r="JPD53" s="85"/>
      <c r="JPE53" s="85"/>
      <c r="JPF53" s="85"/>
      <c r="JPG53" s="85"/>
      <c r="JPH53" s="85"/>
      <c r="JPI53" s="85"/>
      <c r="JPJ53" s="85"/>
      <c r="JPK53" s="85"/>
      <c r="JPL53" s="85"/>
      <c r="JPM53" s="85"/>
      <c r="JPN53" s="85"/>
      <c r="JPO53" s="85"/>
      <c r="JPP53" s="85"/>
      <c r="JPQ53" s="85"/>
      <c r="JPR53" s="85"/>
      <c r="JPS53" s="85"/>
      <c r="JPT53" s="85"/>
      <c r="JPU53" s="85"/>
      <c r="JPV53" s="85"/>
      <c r="JPW53" s="85"/>
      <c r="JPX53" s="85"/>
      <c r="JPY53" s="85"/>
      <c r="JPZ53" s="85"/>
      <c r="JQA53" s="85"/>
      <c r="JQB53" s="85"/>
      <c r="JQC53" s="85"/>
      <c r="JQD53" s="85"/>
      <c r="JQE53" s="85"/>
      <c r="JQF53" s="85"/>
      <c r="JQG53" s="85"/>
      <c r="JQH53" s="85"/>
      <c r="JQI53" s="85"/>
      <c r="JQJ53" s="85"/>
      <c r="JQK53" s="85"/>
      <c r="JQL53" s="85"/>
      <c r="JQM53" s="85"/>
      <c r="JQN53" s="85"/>
      <c r="JQO53" s="85"/>
      <c r="JQP53" s="85"/>
      <c r="JQQ53" s="85"/>
      <c r="JQR53" s="85"/>
      <c r="JQS53" s="85"/>
      <c r="JQT53" s="85"/>
      <c r="JQU53" s="85"/>
      <c r="JQV53" s="85"/>
      <c r="JQW53" s="85"/>
      <c r="JQX53" s="85"/>
      <c r="JQY53" s="85"/>
      <c r="JQZ53" s="85"/>
      <c r="JRA53" s="85"/>
      <c r="JRB53" s="85"/>
      <c r="JRC53" s="85"/>
      <c r="JRD53" s="85"/>
      <c r="JRE53" s="85"/>
      <c r="JRF53" s="85"/>
      <c r="JRG53" s="85"/>
      <c r="JRH53" s="85"/>
      <c r="JRI53" s="85"/>
      <c r="JRJ53" s="85"/>
      <c r="JRK53" s="85"/>
      <c r="JRL53" s="85"/>
      <c r="JRM53" s="85"/>
      <c r="JRN53" s="85"/>
      <c r="JRO53" s="85"/>
      <c r="JRP53" s="85"/>
      <c r="JRQ53" s="85"/>
      <c r="JRR53" s="85"/>
      <c r="JRS53" s="85"/>
      <c r="JRT53" s="85"/>
      <c r="JRU53" s="85"/>
      <c r="JRV53" s="85"/>
      <c r="JRW53" s="85"/>
      <c r="JRX53" s="85"/>
      <c r="JRY53" s="85"/>
      <c r="JRZ53" s="85"/>
      <c r="JSA53" s="85"/>
      <c r="JSB53" s="85"/>
      <c r="JSC53" s="85"/>
      <c r="JSD53" s="85"/>
      <c r="JSE53" s="85"/>
      <c r="JSF53" s="85"/>
      <c r="JSG53" s="85"/>
      <c r="JSH53" s="85"/>
      <c r="JSI53" s="85"/>
      <c r="JSJ53" s="85"/>
      <c r="JSK53" s="85"/>
      <c r="JSL53" s="85"/>
      <c r="JSM53" s="85"/>
      <c r="JSN53" s="85"/>
      <c r="JSO53" s="85"/>
      <c r="JSP53" s="85"/>
      <c r="JSQ53" s="85"/>
      <c r="JSR53" s="85"/>
      <c r="JSS53" s="85"/>
      <c r="JST53" s="85"/>
      <c r="JSU53" s="85"/>
      <c r="JSV53" s="85"/>
      <c r="JSW53" s="85"/>
      <c r="JSX53" s="85"/>
      <c r="JSY53" s="85"/>
      <c r="JSZ53" s="85"/>
      <c r="JTA53" s="85"/>
      <c r="JTB53" s="85"/>
      <c r="JTC53" s="85"/>
      <c r="JTD53" s="85"/>
      <c r="JTE53" s="85"/>
      <c r="JTF53" s="85"/>
      <c r="JTG53" s="85"/>
      <c r="JTH53" s="85"/>
      <c r="JTI53" s="85"/>
      <c r="JTJ53" s="85"/>
      <c r="JTK53" s="85"/>
      <c r="JTL53" s="85"/>
      <c r="JTM53" s="85"/>
      <c r="JTN53" s="85"/>
      <c r="JTO53" s="85"/>
      <c r="JTP53" s="85"/>
      <c r="JTQ53" s="85"/>
      <c r="JTR53" s="85"/>
      <c r="JTS53" s="85"/>
      <c r="JTT53" s="85"/>
      <c r="JTU53" s="85"/>
      <c r="JTV53" s="85"/>
      <c r="JTW53" s="85"/>
      <c r="JTX53" s="85"/>
      <c r="JTY53" s="85"/>
      <c r="JTZ53" s="85"/>
      <c r="JUA53" s="85"/>
      <c r="JUB53" s="85"/>
      <c r="JUC53" s="85"/>
      <c r="JUD53" s="85"/>
      <c r="JUE53" s="85"/>
      <c r="JUF53" s="85"/>
      <c r="JUG53" s="85"/>
      <c r="JUH53" s="85"/>
      <c r="JUI53" s="85"/>
      <c r="JUJ53" s="85"/>
      <c r="JUK53" s="85"/>
      <c r="JUL53" s="85"/>
      <c r="JUM53" s="85"/>
      <c r="JUN53" s="85"/>
      <c r="JUO53" s="85"/>
      <c r="JUP53" s="85"/>
      <c r="JUQ53" s="85"/>
      <c r="JUR53" s="85"/>
      <c r="JUS53" s="85"/>
      <c r="JUT53" s="85"/>
      <c r="JUU53" s="85"/>
      <c r="JUV53" s="85"/>
      <c r="JUW53" s="85"/>
      <c r="JUX53" s="85"/>
      <c r="JUY53" s="85"/>
      <c r="JUZ53" s="85"/>
      <c r="JVA53" s="85"/>
      <c r="JVB53" s="85"/>
      <c r="JVC53" s="85"/>
      <c r="JVD53" s="85"/>
      <c r="JVE53" s="85"/>
      <c r="JVF53" s="85"/>
      <c r="JVG53" s="85"/>
      <c r="JVH53" s="85"/>
      <c r="JVI53" s="85"/>
      <c r="JVJ53" s="85"/>
      <c r="JVK53" s="85"/>
      <c r="JVL53" s="85"/>
      <c r="JVM53" s="85"/>
      <c r="JVN53" s="85"/>
      <c r="JVO53" s="85"/>
      <c r="JVP53" s="85"/>
      <c r="JVQ53" s="85"/>
      <c r="JVR53" s="85"/>
      <c r="JVS53" s="85"/>
      <c r="JVT53" s="85"/>
      <c r="JVU53" s="85"/>
      <c r="JVV53" s="85"/>
      <c r="JVW53" s="85"/>
      <c r="JVX53" s="85"/>
      <c r="JVY53" s="85"/>
      <c r="JVZ53" s="85"/>
      <c r="JWA53" s="85"/>
      <c r="JWB53" s="85"/>
      <c r="JWC53" s="85"/>
      <c r="JWD53" s="85"/>
      <c r="JWE53" s="85"/>
      <c r="JWF53" s="85"/>
      <c r="JWG53" s="85"/>
      <c r="JWH53" s="85"/>
      <c r="JWI53" s="85"/>
      <c r="JWJ53" s="85"/>
      <c r="JWK53" s="85"/>
      <c r="JWL53" s="85"/>
      <c r="JWM53" s="85"/>
      <c r="JWN53" s="85"/>
      <c r="JWO53" s="85"/>
      <c r="JWP53" s="85"/>
      <c r="JWQ53" s="85"/>
      <c r="JWR53" s="85"/>
      <c r="JWS53" s="85"/>
      <c r="JWT53" s="85"/>
      <c r="JWU53" s="85"/>
      <c r="JWV53" s="85"/>
      <c r="JWW53" s="85"/>
      <c r="JWX53" s="85"/>
      <c r="JWY53" s="85"/>
      <c r="JWZ53" s="85"/>
      <c r="JXA53" s="85"/>
      <c r="JXB53" s="85"/>
      <c r="JXC53" s="85"/>
      <c r="JXD53" s="85"/>
      <c r="JXE53" s="85"/>
      <c r="JXF53" s="85"/>
      <c r="JXG53" s="85"/>
      <c r="JXH53" s="85"/>
      <c r="JXI53" s="85"/>
      <c r="JXJ53" s="85"/>
      <c r="JXK53" s="85"/>
      <c r="JXL53" s="85"/>
      <c r="JXM53" s="85"/>
      <c r="JXN53" s="85"/>
      <c r="JXO53" s="85"/>
      <c r="JXP53" s="85"/>
      <c r="JXQ53" s="85"/>
      <c r="JXR53" s="85"/>
      <c r="JXS53" s="85"/>
      <c r="JXT53" s="85"/>
      <c r="JXU53" s="85"/>
      <c r="JXV53" s="85"/>
      <c r="JXW53" s="85"/>
      <c r="JXX53" s="85"/>
      <c r="JXY53" s="85"/>
      <c r="JXZ53" s="85"/>
      <c r="JYA53" s="85"/>
      <c r="JYB53" s="85"/>
      <c r="JYC53" s="85"/>
      <c r="JYD53" s="85"/>
      <c r="JYE53" s="85"/>
      <c r="JYF53" s="85"/>
      <c r="JYG53" s="85"/>
      <c r="JYH53" s="85"/>
      <c r="JYI53" s="85"/>
      <c r="JYJ53" s="85"/>
      <c r="JYK53" s="85"/>
      <c r="JYL53" s="85"/>
      <c r="JYM53" s="85"/>
      <c r="JYN53" s="85"/>
      <c r="JYO53" s="85"/>
      <c r="JYP53" s="85"/>
      <c r="JYQ53" s="85"/>
      <c r="JYR53" s="85"/>
      <c r="JYS53" s="85"/>
      <c r="JYT53" s="85"/>
      <c r="JYU53" s="85"/>
      <c r="JYV53" s="85"/>
      <c r="JYW53" s="85"/>
      <c r="JYX53" s="85"/>
      <c r="JYY53" s="85"/>
      <c r="JYZ53" s="85"/>
      <c r="JZA53" s="85"/>
      <c r="JZB53" s="85"/>
      <c r="JZC53" s="85"/>
      <c r="JZD53" s="85"/>
      <c r="JZE53" s="85"/>
      <c r="JZF53" s="85"/>
      <c r="JZG53" s="85"/>
      <c r="JZH53" s="85"/>
      <c r="JZI53" s="85"/>
      <c r="JZJ53" s="85"/>
      <c r="JZK53" s="85"/>
      <c r="JZL53" s="85"/>
      <c r="JZM53" s="85"/>
      <c r="JZN53" s="85"/>
      <c r="JZO53" s="85"/>
      <c r="JZP53" s="85"/>
      <c r="JZQ53" s="85"/>
      <c r="JZR53" s="85"/>
      <c r="JZS53" s="85"/>
      <c r="JZT53" s="85"/>
      <c r="JZU53" s="85"/>
      <c r="JZV53" s="85"/>
      <c r="JZW53" s="85"/>
      <c r="JZX53" s="85"/>
      <c r="JZY53" s="85"/>
      <c r="JZZ53" s="85"/>
      <c r="KAA53" s="85"/>
      <c r="KAB53" s="85"/>
      <c r="KAC53" s="85"/>
      <c r="KAD53" s="85"/>
      <c r="KAE53" s="85"/>
      <c r="KAF53" s="85"/>
      <c r="KAG53" s="85"/>
      <c r="KAH53" s="85"/>
      <c r="KAI53" s="85"/>
      <c r="KAJ53" s="85"/>
      <c r="KAK53" s="85"/>
      <c r="KAL53" s="85"/>
      <c r="KAM53" s="85"/>
      <c r="KAN53" s="85"/>
      <c r="KAO53" s="85"/>
      <c r="KAP53" s="85"/>
      <c r="KAQ53" s="85"/>
      <c r="KAR53" s="85"/>
      <c r="KAS53" s="85"/>
      <c r="KAT53" s="85"/>
      <c r="KAU53" s="85"/>
      <c r="KAV53" s="85"/>
      <c r="KAW53" s="85"/>
      <c r="KAX53" s="85"/>
      <c r="KAY53" s="85"/>
      <c r="KAZ53" s="85"/>
      <c r="KBA53" s="85"/>
      <c r="KBB53" s="85"/>
      <c r="KBC53" s="85"/>
      <c r="KBD53" s="85"/>
      <c r="KBE53" s="85"/>
      <c r="KBF53" s="85"/>
      <c r="KBG53" s="85"/>
      <c r="KBH53" s="85"/>
      <c r="KBI53" s="85"/>
      <c r="KBJ53" s="85"/>
      <c r="KBK53" s="85"/>
      <c r="KBL53" s="85"/>
      <c r="KBM53" s="85"/>
      <c r="KBN53" s="85"/>
      <c r="KBO53" s="85"/>
      <c r="KBP53" s="85"/>
      <c r="KBQ53" s="85"/>
      <c r="KBR53" s="85"/>
      <c r="KBS53" s="85"/>
      <c r="KBT53" s="85"/>
      <c r="KBU53" s="85"/>
      <c r="KBV53" s="85"/>
      <c r="KBW53" s="85"/>
      <c r="KBX53" s="85"/>
      <c r="KBY53" s="85"/>
      <c r="KBZ53" s="85"/>
      <c r="KCA53" s="85"/>
      <c r="KCB53" s="85"/>
      <c r="KCC53" s="85"/>
      <c r="KCD53" s="85"/>
      <c r="KCE53" s="85"/>
      <c r="KCF53" s="85"/>
      <c r="KCG53" s="85"/>
      <c r="KCH53" s="85"/>
      <c r="KCI53" s="85"/>
      <c r="KCJ53" s="85"/>
      <c r="KCK53" s="85"/>
      <c r="KCL53" s="85"/>
      <c r="KCM53" s="85"/>
      <c r="KCN53" s="85"/>
      <c r="KCO53" s="85"/>
      <c r="KCP53" s="85"/>
      <c r="KCQ53" s="85"/>
      <c r="KCR53" s="85"/>
      <c r="KCS53" s="85"/>
      <c r="KCT53" s="85"/>
      <c r="KCU53" s="85"/>
      <c r="KCV53" s="85"/>
      <c r="KCW53" s="85"/>
      <c r="KCX53" s="85"/>
      <c r="KCY53" s="85"/>
      <c r="KCZ53" s="85"/>
      <c r="KDA53" s="85"/>
      <c r="KDB53" s="85"/>
      <c r="KDC53" s="85"/>
      <c r="KDD53" s="85"/>
      <c r="KDE53" s="85"/>
      <c r="KDF53" s="85"/>
      <c r="KDG53" s="85"/>
      <c r="KDH53" s="85"/>
      <c r="KDI53" s="85"/>
      <c r="KDJ53" s="85"/>
      <c r="KDK53" s="85"/>
      <c r="KDL53" s="85"/>
      <c r="KDM53" s="85"/>
      <c r="KDN53" s="85"/>
      <c r="KDO53" s="85"/>
      <c r="KDP53" s="85"/>
      <c r="KDQ53" s="85"/>
      <c r="KDR53" s="85"/>
      <c r="KDS53" s="85"/>
      <c r="KDT53" s="85"/>
      <c r="KDU53" s="85"/>
      <c r="KDV53" s="85"/>
      <c r="KDW53" s="85"/>
      <c r="KDX53" s="85"/>
      <c r="KDY53" s="85"/>
      <c r="KDZ53" s="85"/>
      <c r="KEA53" s="85"/>
      <c r="KEB53" s="85"/>
      <c r="KEC53" s="85"/>
      <c r="KED53" s="85"/>
      <c r="KEE53" s="85"/>
      <c r="KEF53" s="85"/>
      <c r="KEG53" s="85"/>
      <c r="KEH53" s="85"/>
      <c r="KEI53" s="85"/>
      <c r="KEJ53" s="85"/>
      <c r="KEK53" s="85"/>
      <c r="KEL53" s="85"/>
      <c r="KEM53" s="85"/>
      <c r="KEN53" s="85"/>
      <c r="KEO53" s="85"/>
      <c r="KEP53" s="85"/>
      <c r="KEQ53" s="85"/>
      <c r="KER53" s="85"/>
      <c r="KES53" s="85"/>
      <c r="KET53" s="85"/>
      <c r="KEU53" s="85"/>
      <c r="KEV53" s="85"/>
      <c r="KEW53" s="85"/>
      <c r="KEX53" s="85"/>
      <c r="KEY53" s="85"/>
      <c r="KEZ53" s="85"/>
      <c r="KFA53" s="85"/>
      <c r="KFB53" s="85"/>
      <c r="KFC53" s="85"/>
      <c r="KFD53" s="85"/>
      <c r="KFE53" s="85"/>
      <c r="KFF53" s="85"/>
      <c r="KFG53" s="85"/>
      <c r="KFH53" s="85"/>
      <c r="KFI53" s="85"/>
      <c r="KFJ53" s="85"/>
      <c r="KFK53" s="85"/>
      <c r="KFL53" s="85"/>
      <c r="KFM53" s="85"/>
      <c r="KFN53" s="85"/>
      <c r="KFO53" s="85"/>
      <c r="KFP53" s="85"/>
      <c r="KFQ53" s="85"/>
      <c r="KFR53" s="85"/>
      <c r="KFS53" s="85"/>
      <c r="KFT53" s="85"/>
      <c r="KFU53" s="85"/>
      <c r="KFV53" s="85"/>
      <c r="KFW53" s="85"/>
      <c r="KFX53" s="85"/>
      <c r="KFY53" s="85"/>
      <c r="KFZ53" s="85"/>
      <c r="KGA53" s="85"/>
      <c r="KGB53" s="85"/>
      <c r="KGC53" s="85"/>
      <c r="KGD53" s="85"/>
      <c r="KGE53" s="85"/>
      <c r="KGF53" s="85"/>
      <c r="KGG53" s="85"/>
      <c r="KGH53" s="85"/>
      <c r="KGI53" s="85"/>
      <c r="KGJ53" s="85"/>
      <c r="KGK53" s="85"/>
      <c r="KGL53" s="85"/>
      <c r="KGM53" s="85"/>
      <c r="KGN53" s="85"/>
      <c r="KGO53" s="85"/>
      <c r="KGP53" s="85"/>
      <c r="KGQ53" s="85"/>
      <c r="KGR53" s="85"/>
      <c r="KGS53" s="85"/>
      <c r="KGT53" s="85"/>
      <c r="KGU53" s="85"/>
      <c r="KGV53" s="85"/>
      <c r="KGW53" s="85"/>
      <c r="KGX53" s="85"/>
      <c r="KGY53" s="85"/>
      <c r="KGZ53" s="85"/>
      <c r="KHA53" s="85"/>
      <c r="KHB53" s="85"/>
      <c r="KHC53" s="85"/>
      <c r="KHD53" s="85"/>
      <c r="KHE53" s="85"/>
      <c r="KHF53" s="85"/>
      <c r="KHG53" s="85"/>
      <c r="KHH53" s="85"/>
      <c r="KHI53" s="85"/>
      <c r="KHJ53" s="85"/>
      <c r="KHK53" s="85"/>
      <c r="KHL53" s="85"/>
      <c r="KHM53" s="85"/>
      <c r="KHN53" s="85"/>
      <c r="KHO53" s="85"/>
      <c r="KHP53" s="85"/>
      <c r="KHQ53" s="85"/>
      <c r="KHR53" s="85"/>
      <c r="KHS53" s="85"/>
      <c r="KHT53" s="85"/>
      <c r="KHU53" s="85"/>
      <c r="KHV53" s="85"/>
      <c r="KHW53" s="85"/>
      <c r="KHX53" s="85"/>
      <c r="KHY53" s="85"/>
      <c r="KHZ53" s="85"/>
      <c r="KIA53" s="85"/>
      <c r="KIB53" s="85"/>
      <c r="KIC53" s="85"/>
      <c r="KID53" s="85"/>
      <c r="KIE53" s="85"/>
      <c r="KIF53" s="85"/>
      <c r="KIG53" s="85"/>
      <c r="KIH53" s="85"/>
      <c r="KII53" s="85"/>
      <c r="KIJ53" s="85"/>
      <c r="KIK53" s="85"/>
      <c r="KIL53" s="85"/>
      <c r="KIM53" s="85"/>
      <c r="KIN53" s="85"/>
      <c r="KIO53" s="85"/>
      <c r="KIP53" s="85"/>
      <c r="KIQ53" s="85"/>
      <c r="KIR53" s="85"/>
      <c r="KIS53" s="85"/>
      <c r="KIT53" s="85"/>
      <c r="KIU53" s="85"/>
      <c r="KIV53" s="85"/>
      <c r="KIW53" s="85"/>
      <c r="KIX53" s="85"/>
      <c r="KIY53" s="85"/>
      <c r="KIZ53" s="85"/>
      <c r="KJA53" s="85"/>
      <c r="KJB53" s="85"/>
      <c r="KJC53" s="85"/>
      <c r="KJD53" s="85"/>
      <c r="KJE53" s="85"/>
      <c r="KJF53" s="85"/>
      <c r="KJG53" s="85"/>
      <c r="KJH53" s="85"/>
      <c r="KJI53" s="85"/>
      <c r="KJJ53" s="85"/>
      <c r="KJK53" s="85"/>
      <c r="KJL53" s="85"/>
      <c r="KJM53" s="85"/>
      <c r="KJN53" s="85"/>
      <c r="KJO53" s="85"/>
      <c r="KJP53" s="85"/>
      <c r="KJQ53" s="85"/>
      <c r="KJR53" s="85"/>
      <c r="KJS53" s="85"/>
      <c r="KJT53" s="85"/>
      <c r="KJU53" s="85"/>
      <c r="KJV53" s="85"/>
      <c r="KJW53" s="85"/>
      <c r="KJX53" s="85"/>
      <c r="KJY53" s="85"/>
      <c r="KJZ53" s="85"/>
      <c r="KKA53" s="85"/>
      <c r="KKB53" s="85"/>
      <c r="KKC53" s="85"/>
      <c r="KKD53" s="85"/>
      <c r="KKE53" s="85"/>
      <c r="KKF53" s="85"/>
      <c r="KKG53" s="85"/>
      <c r="KKH53" s="85"/>
      <c r="KKI53" s="85"/>
      <c r="KKJ53" s="85"/>
      <c r="KKK53" s="85"/>
      <c r="KKL53" s="85"/>
      <c r="KKM53" s="85"/>
      <c r="KKN53" s="85"/>
      <c r="KKO53" s="85"/>
      <c r="KKP53" s="85"/>
      <c r="KKQ53" s="85"/>
      <c r="KKR53" s="85"/>
      <c r="KKS53" s="85"/>
      <c r="KKT53" s="85"/>
      <c r="KKU53" s="85"/>
      <c r="KKV53" s="85"/>
      <c r="KKW53" s="85"/>
      <c r="KKX53" s="85"/>
      <c r="KKY53" s="85"/>
      <c r="KKZ53" s="85"/>
      <c r="KLA53" s="85"/>
      <c r="KLB53" s="85"/>
      <c r="KLC53" s="85"/>
      <c r="KLD53" s="85"/>
      <c r="KLE53" s="85"/>
      <c r="KLF53" s="85"/>
      <c r="KLG53" s="85"/>
      <c r="KLH53" s="85"/>
      <c r="KLI53" s="85"/>
      <c r="KLJ53" s="85"/>
      <c r="KLK53" s="85"/>
      <c r="KLL53" s="85"/>
      <c r="KLM53" s="85"/>
      <c r="KLN53" s="85"/>
      <c r="KLO53" s="85"/>
      <c r="KLP53" s="85"/>
      <c r="KLQ53" s="85"/>
      <c r="KLR53" s="85"/>
      <c r="KLS53" s="85"/>
      <c r="KLT53" s="85"/>
      <c r="KLU53" s="85"/>
      <c r="KLV53" s="85"/>
      <c r="KLW53" s="85"/>
      <c r="KLX53" s="85"/>
      <c r="KLY53" s="85"/>
      <c r="KLZ53" s="85"/>
      <c r="KMA53" s="85"/>
      <c r="KMB53" s="85"/>
      <c r="KMC53" s="85"/>
      <c r="KMD53" s="85"/>
      <c r="KME53" s="85"/>
      <c r="KMF53" s="85"/>
      <c r="KMG53" s="85"/>
      <c r="KMH53" s="85"/>
      <c r="KMI53" s="85"/>
      <c r="KMJ53" s="85"/>
      <c r="KMK53" s="85"/>
      <c r="KML53" s="85"/>
      <c r="KMM53" s="85"/>
      <c r="KMN53" s="85"/>
      <c r="KMO53" s="85"/>
      <c r="KMP53" s="85"/>
      <c r="KMQ53" s="85"/>
      <c r="KMR53" s="85"/>
      <c r="KMS53" s="85"/>
      <c r="KMT53" s="85"/>
      <c r="KMU53" s="85"/>
      <c r="KMV53" s="85"/>
      <c r="KMW53" s="85"/>
      <c r="KMX53" s="85"/>
      <c r="KMY53" s="85"/>
      <c r="KMZ53" s="85"/>
      <c r="KNA53" s="85"/>
      <c r="KNB53" s="85"/>
      <c r="KNC53" s="85"/>
      <c r="KND53" s="85"/>
      <c r="KNE53" s="85"/>
      <c r="KNF53" s="85"/>
      <c r="KNG53" s="85"/>
      <c r="KNH53" s="85"/>
      <c r="KNI53" s="85"/>
      <c r="KNJ53" s="85"/>
      <c r="KNK53" s="85"/>
      <c r="KNL53" s="85"/>
      <c r="KNM53" s="85"/>
      <c r="KNN53" s="85"/>
      <c r="KNO53" s="85"/>
      <c r="KNP53" s="85"/>
      <c r="KNQ53" s="85"/>
      <c r="KNR53" s="85"/>
      <c r="KNS53" s="85"/>
      <c r="KNT53" s="85"/>
      <c r="KNU53" s="85"/>
      <c r="KNV53" s="85"/>
      <c r="KNW53" s="85"/>
      <c r="KNX53" s="85"/>
      <c r="KNY53" s="85"/>
      <c r="KNZ53" s="85"/>
      <c r="KOA53" s="85"/>
      <c r="KOB53" s="85"/>
      <c r="KOC53" s="85"/>
      <c r="KOD53" s="85"/>
      <c r="KOE53" s="85"/>
      <c r="KOF53" s="85"/>
      <c r="KOG53" s="85"/>
      <c r="KOH53" s="85"/>
      <c r="KOI53" s="85"/>
      <c r="KOJ53" s="85"/>
      <c r="KOK53" s="85"/>
      <c r="KOL53" s="85"/>
      <c r="KOM53" s="85"/>
      <c r="KON53" s="85"/>
      <c r="KOO53" s="85"/>
      <c r="KOP53" s="85"/>
      <c r="KOQ53" s="85"/>
      <c r="KOR53" s="85"/>
      <c r="KOS53" s="85"/>
      <c r="KOT53" s="85"/>
      <c r="KOU53" s="85"/>
      <c r="KOV53" s="85"/>
      <c r="KOW53" s="85"/>
      <c r="KOX53" s="85"/>
      <c r="KOY53" s="85"/>
      <c r="KOZ53" s="85"/>
      <c r="KPA53" s="85"/>
      <c r="KPB53" s="85"/>
      <c r="KPC53" s="85"/>
      <c r="KPD53" s="85"/>
      <c r="KPE53" s="85"/>
      <c r="KPF53" s="85"/>
      <c r="KPG53" s="85"/>
      <c r="KPH53" s="85"/>
      <c r="KPI53" s="85"/>
      <c r="KPJ53" s="85"/>
      <c r="KPK53" s="85"/>
      <c r="KPL53" s="85"/>
      <c r="KPM53" s="85"/>
      <c r="KPN53" s="85"/>
      <c r="KPO53" s="85"/>
      <c r="KPP53" s="85"/>
      <c r="KPQ53" s="85"/>
      <c r="KPR53" s="85"/>
      <c r="KPS53" s="85"/>
      <c r="KPT53" s="85"/>
      <c r="KPU53" s="85"/>
      <c r="KPV53" s="85"/>
      <c r="KPW53" s="85"/>
      <c r="KPX53" s="85"/>
      <c r="KPY53" s="85"/>
      <c r="KPZ53" s="85"/>
      <c r="KQA53" s="85"/>
      <c r="KQB53" s="85"/>
      <c r="KQC53" s="85"/>
      <c r="KQD53" s="85"/>
      <c r="KQE53" s="85"/>
      <c r="KQF53" s="85"/>
      <c r="KQG53" s="85"/>
      <c r="KQH53" s="85"/>
      <c r="KQI53" s="85"/>
      <c r="KQJ53" s="85"/>
      <c r="KQK53" s="85"/>
      <c r="KQL53" s="85"/>
      <c r="KQM53" s="85"/>
      <c r="KQN53" s="85"/>
      <c r="KQO53" s="85"/>
      <c r="KQP53" s="85"/>
      <c r="KQQ53" s="85"/>
      <c r="KQR53" s="85"/>
      <c r="KQS53" s="85"/>
      <c r="KQT53" s="85"/>
      <c r="KQU53" s="85"/>
      <c r="KQV53" s="85"/>
      <c r="KQW53" s="85"/>
      <c r="KQX53" s="85"/>
      <c r="KQY53" s="85"/>
      <c r="KQZ53" s="85"/>
      <c r="KRA53" s="85"/>
      <c r="KRB53" s="85"/>
      <c r="KRC53" s="85"/>
      <c r="KRD53" s="85"/>
      <c r="KRE53" s="85"/>
      <c r="KRF53" s="85"/>
      <c r="KRG53" s="85"/>
      <c r="KRH53" s="85"/>
      <c r="KRI53" s="85"/>
      <c r="KRJ53" s="85"/>
      <c r="KRK53" s="85"/>
      <c r="KRL53" s="85"/>
      <c r="KRM53" s="85"/>
      <c r="KRN53" s="85"/>
      <c r="KRO53" s="85"/>
      <c r="KRP53" s="85"/>
      <c r="KRQ53" s="85"/>
      <c r="KRR53" s="85"/>
      <c r="KRS53" s="85"/>
      <c r="KRT53" s="85"/>
      <c r="KRU53" s="85"/>
      <c r="KRV53" s="85"/>
      <c r="KRW53" s="85"/>
      <c r="KRX53" s="85"/>
      <c r="KRY53" s="85"/>
      <c r="KRZ53" s="85"/>
      <c r="KSA53" s="85"/>
      <c r="KSB53" s="85"/>
      <c r="KSC53" s="85"/>
      <c r="KSD53" s="85"/>
      <c r="KSE53" s="85"/>
      <c r="KSF53" s="85"/>
      <c r="KSG53" s="85"/>
      <c r="KSH53" s="85"/>
      <c r="KSI53" s="85"/>
      <c r="KSJ53" s="85"/>
      <c r="KSK53" s="85"/>
      <c r="KSL53" s="85"/>
      <c r="KSM53" s="85"/>
      <c r="KSN53" s="85"/>
      <c r="KSO53" s="85"/>
      <c r="KSP53" s="85"/>
      <c r="KSQ53" s="85"/>
      <c r="KSR53" s="85"/>
      <c r="KSS53" s="85"/>
      <c r="KST53" s="85"/>
      <c r="KSU53" s="85"/>
      <c r="KSV53" s="85"/>
      <c r="KSW53" s="85"/>
      <c r="KSX53" s="85"/>
      <c r="KSY53" s="85"/>
      <c r="KSZ53" s="85"/>
      <c r="KTA53" s="85"/>
      <c r="KTB53" s="85"/>
      <c r="KTC53" s="85"/>
      <c r="KTD53" s="85"/>
      <c r="KTE53" s="85"/>
      <c r="KTF53" s="85"/>
      <c r="KTG53" s="85"/>
      <c r="KTH53" s="85"/>
      <c r="KTI53" s="85"/>
      <c r="KTJ53" s="85"/>
      <c r="KTK53" s="85"/>
      <c r="KTL53" s="85"/>
      <c r="KTM53" s="85"/>
      <c r="KTN53" s="85"/>
      <c r="KTO53" s="85"/>
      <c r="KTP53" s="85"/>
      <c r="KTQ53" s="85"/>
      <c r="KTR53" s="85"/>
      <c r="KTS53" s="85"/>
      <c r="KTT53" s="85"/>
      <c r="KTU53" s="85"/>
      <c r="KTV53" s="85"/>
      <c r="KTW53" s="85"/>
      <c r="KTX53" s="85"/>
      <c r="KTY53" s="85"/>
      <c r="KTZ53" s="85"/>
      <c r="KUA53" s="85"/>
      <c r="KUB53" s="85"/>
      <c r="KUC53" s="85"/>
      <c r="KUD53" s="85"/>
      <c r="KUE53" s="85"/>
      <c r="KUF53" s="85"/>
      <c r="KUG53" s="85"/>
      <c r="KUH53" s="85"/>
      <c r="KUI53" s="85"/>
      <c r="KUJ53" s="85"/>
      <c r="KUK53" s="85"/>
      <c r="KUL53" s="85"/>
      <c r="KUM53" s="85"/>
      <c r="KUN53" s="85"/>
      <c r="KUO53" s="85"/>
      <c r="KUP53" s="85"/>
      <c r="KUQ53" s="85"/>
      <c r="KUR53" s="85"/>
      <c r="KUS53" s="85"/>
      <c r="KUT53" s="85"/>
      <c r="KUU53" s="85"/>
      <c r="KUV53" s="85"/>
      <c r="KUW53" s="85"/>
      <c r="KUX53" s="85"/>
      <c r="KUY53" s="85"/>
      <c r="KUZ53" s="85"/>
      <c r="KVA53" s="85"/>
      <c r="KVB53" s="85"/>
      <c r="KVC53" s="85"/>
      <c r="KVD53" s="85"/>
      <c r="KVE53" s="85"/>
      <c r="KVF53" s="85"/>
      <c r="KVG53" s="85"/>
      <c r="KVH53" s="85"/>
      <c r="KVI53" s="85"/>
      <c r="KVJ53" s="85"/>
      <c r="KVK53" s="85"/>
      <c r="KVL53" s="85"/>
      <c r="KVM53" s="85"/>
      <c r="KVN53" s="85"/>
      <c r="KVO53" s="85"/>
      <c r="KVP53" s="85"/>
      <c r="KVQ53" s="85"/>
      <c r="KVR53" s="85"/>
      <c r="KVS53" s="85"/>
      <c r="KVT53" s="85"/>
      <c r="KVU53" s="85"/>
      <c r="KVV53" s="85"/>
      <c r="KVW53" s="85"/>
      <c r="KVX53" s="85"/>
      <c r="KVY53" s="85"/>
      <c r="KVZ53" s="85"/>
      <c r="KWA53" s="85"/>
      <c r="KWB53" s="85"/>
      <c r="KWC53" s="85"/>
      <c r="KWD53" s="85"/>
      <c r="KWE53" s="85"/>
      <c r="KWF53" s="85"/>
      <c r="KWG53" s="85"/>
      <c r="KWH53" s="85"/>
      <c r="KWI53" s="85"/>
      <c r="KWJ53" s="85"/>
      <c r="KWK53" s="85"/>
      <c r="KWL53" s="85"/>
      <c r="KWM53" s="85"/>
      <c r="KWN53" s="85"/>
      <c r="KWO53" s="85"/>
      <c r="KWP53" s="85"/>
      <c r="KWQ53" s="85"/>
      <c r="KWR53" s="85"/>
      <c r="KWS53" s="85"/>
      <c r="KWT53" s="85"/>
      <c r="KWU53" s="85"/>
      <c r="KWV53" s="85"/>
      <c r="KWW53" s="85"/>
      <c r="KWX53" s="85"/>
      <c r="KWY53" s="85"/>
      <c r="KWZ53" s="85"/>
      <c r="KXA53" s="85"/>
      <c r="KXB53" s="85"/>
      <c r="KXC53" s="85"/>
      <c r="KXD53" s="85"/>
      <c r="KXE53" s="85"/>
      <c r="KXF53" s="85"/>
      <c r="KXG53" s="85"/>
      <c r="KXH53" s="85"/>
      <c r="KXI53" s="85"/>
      <c r="KXJ53" s="85"/>
      <c r="KXK53" s="85"/>
      <c r="KXL53" s="85"/>
      <c r="KXM53" s="85"/>
      <c r="KXN53" s="85"/>
      <c r="KXO53" s="85"/>
      <c r="KXP53" s="85"/>
      <c r="KXQ53" s="85"/>
      <c r="KXR53" s="85"/>
      <c r="KXS53" s="85"/>
      <c r="KXT53" s="85"/>
      <c r="KXU53" s="85"/>
      <c r="KXV53" s="85"/>
      <c r="KXW53" s="85"/>
      <c r="KXX53" s="85"/>
      <c r="KXY53" s="85"/>
      <c r="KXZ53" s="85"/>
      <c r="KYA53" s="85"/>
      <c r="KYB53" s="85"/>
      <c r="KYC53" s="85"/>
      <c r="KYD53" s="85"/>
      <c r="KYE53" s="85"/>
      <c r="KYF53" s="85"/>
      <c r="KYG53" s="85"/>
      <c r="KYH53" s="85"/>
      <c r="KYI53" s="85"/>
      <c r="KYJ53" s="85"/>
      <c r="KYK53" s="85"/>
      <c r="KYL53" s="85"/>
      <c r="KYM53" s="85"/>
      <c r="KYN53" s="85"/>
      <c r="KYO53" s="85"/>
      <c r="KYP53" s="85"/>
      <c r="KYQ53" s="85"/>
      <c r="KYR53" s="85"/>
      <c r="KYS53" s="85"/>
      <c r="KYT53" s="85"/>
      <c r="KYU53" s="85"/>
      <c r="KYV53" s="85"/>
      <c r="KYW53" s="85"/>
      <c r="KYX53" s="85"/>
      <c r="KYY53" s="85"/>
      <c r="KYZ53" s="85"/>
      <c r="KZA53" s="85"/>
      <c r="KZB53" s="85"/>
      <c r="KZC53" s="85"/>
      <c r="KZD53" s="85"/>
      <c r="KZE53" s="85"/>
      <c r="KZF53" s="85"/>
      <c r="KZG53" s="85"/>
      <c r="KZH53" s="85"/>
      <c r="KZI53" s="85"/>
      <c r="KZJ53" s="85"/>
      <c r="KZK53" s="85"/>
      <c r="KZL53" s="85"/>
      <c r="KZM53" s="85"/>
      <c r="KZN53" s="85"/>
      <c r="KZO53" s="85"/>
      <c r="KZP53" s="85"/>
      <c r="KZQ53" s="85"/>
      <c r="KZR53" s="85"/>
      <c r="KZS53" s="85"/>
      <c r="KZT53" s="85"/>
      <c r="KZU53" s="85"/>
      <c r="KZV53" s="85"/>
      <c r="KZW53" s="85"/>
      <c r="KZX53" s="85"/>
      <c r="KZY53" s="85"/>
      <c r="KZZ53" s="85"/>
      <c r="LAA53" s="85"/>
      <c r="LAB53" s="85"/>
      <c r="LAC53" s="85"/>
      <c r="LAD53" s="85"/>
      <c r="LAE53" s="85"/>
      <c r="LAF53" s="85"/>
      <c r="LAG53" s="85"/>
      <c r="LAH53" s="85"/>
      <c r="LAI53" s="85"/>
      <c r="LAJ53" s="85"/>
      <c r="LAK53" s="85"/>
      <c r="LAL53" s="85"/>
      <c r="LAM53" s="85"/>
      <c r="LAN53" s="85"/>
      <c r="LAO53" s="85"/>
      <c r="LAP53" s="85"/>
      <c r="LAQ53" s="85"/>
      <c r="LAR53" s="85"/>
      <c r="LAS53" s="85"/>
      <c r="LAT53" s="85"/>
      <c r="LAU53" s="85"/>
      <c r="LAV53" s="85"/>
      <c r="LAW53" s="85"/>
      <c r="LAX53" s="85"/>
      <c r="LAY53" s="85"/>
      <c r="LAZ53" s="85"/>
      <c r="LBA53" s="85"/>
      <c r="LBB53" s="85"/>
      <c r="LBC53" s="85"/>
      <c r="LBD53" s="85"/>
      <c r="LBE53" s="85"/>
      <c r="LBF53" s="85"/>
      <c r="LBG53" s="85"/>
      <c r="LBH53" s="85"/>
      <c r="LBI53" s="85"/>
      <c r="LBJ53" s="85"/>
      <c r="LBK53" s="85"/>
      <c r="LBL53" s="85"/>
      <c r="LBM53" s="85"/>
      <c r="LBN53" s="85"/>
      <c r="LBO53" s="85"/>
      <c r="LBP53" s="85"/>
      <c r="LBQ53" s="85"/>
      <c r="LBR53" s="85"/>
      <c r="LBS53" s="85"/>
      <c r="LBT53" s="85"/>
      <c r="LBU53" s="85"/>
      <c r="LBV53" s="85"/>
      <c r="LBW53" s="85"/>
      <c r="LBX53" s="85"/>
      <c r="LBY53" s="85"/>
      <c r="LBZ53" s="85"/>
      <c r="LCA53" s="85"/>
      <c r="LCB53" s="85"/>
      <c r="LCC53" s="85"/>
      <c r="LCD53" s="85"/>
      <c r="LCE53" s="85"/>
      <c r="LCF53" s="85"/>
      <c r="LCG53" s="85"/>
      <c r="LCH53" s="85"/>
      <c r="LCI53" s="85"/>
      <c r="LCJ53" s="85"/>
      <c r="LCK53" s="85"/>
      <c r="LCL53" s="85"/>
      <c r="LCM53" s="85"/>
      <c r="LCN53" s="85"/>
      <c r="LCO53" s="85"/>
      <c r="LCP53" s="85"/>
      <c r="LCQ53" s="85"/>
      <c r="LCR53" s="85"/>
      <c r="LCS53" s="85"/>
      <c r="LCT53" s="85"/>
      <c r="LCU53" s="85"/>
      <c r="LCV53" s="85"/>
      <c r="LCW53" s="85"/>
      <c r="LCX53" s="85"/>
      <c r="LCY53" s="85"/>
      <c r="LCZ53" s="85"/>
      <c r="LDA53" s="85"/>
      <c r="LDB53" s="85"/>
      <c r="LDC53" s="85"/>
      <c r="LDD53" s="85"/>
      <c r="LDE53" s="85"/>
      <c r="LDF53" s="85"/>
      <c r="LDG53" s="85"/>
      <c r="LDH53" s="85"/>
      <c r="LDI53" s="85"/>
      <c r="LDJ53" s="85"/>
      <c r="LDK53" s="85"/>
      <c r="LDL53" s="85"/>
      <c r="LDM53" s="85"/>
      <c r="LDN53" s="85"/>
      <c r="LDO53" s="85"/>
      <c r="LDP53" s="85"/>
      <c r="LDQ53" s="85"/>
      <c r="LDR53" s="85"/>
      <c r="LDS53" s="85"/>
      <c r="LDT53" s="85"/>
      <c r="LDU53" s="85"/>
      <c r="LDV53" s="85"/>
      <c r="LDW53" s="85"/>
      <c r="LDX53" s="85"/>
      <c r="LDY53" s="85"/>
      <c r="LDZ53" s="85"/>
      <c r="LEA53" s="85"/>
      <c r="LEB53" s="85"/>
      <c r="LEC53" s="85"/>
      <c r="LED53" s="85"/>
      <c r="LEE53" s="85"/>
      <c r="LEF53" s="85"/>
      <c r="LEG53" s="85"/>
      <c r="LEH53" s="85"/>
      <c r="LEI53" s="85"/>
      <c r="LEJ53" s="85"/>
      <c r="LEK53" s="85"/>
      <c r="LEL53" s="85"/>
      <c r="LEM53" s="85"/>
      <c r="LEN53" s="85"/>
      <c r="LEO53" s="85"/>
      <c r="LEP53" s="85"/>
      <c r="LEQ53" s="85"/>
      <c r="LER53" s="85"/>
      <c r="LES53" s="85"/>
      <c r="LET53" s="85"/>
      <c r="LEU53" s="85"/>
      <c r="LEV53" s="85"/>
      <c r="LEW53" s="85"/>
      <c r="LEX53" s="85"/>
      <c r="LEY53" s="85"/>
      <c r="LEZ53" s="85"/>
      <c r="LFA53" s="85"/>
      <c r="LFB53" s="85"/>
      <c r="LFC53" s="85"/>
      <c r="LFD53" s="85"/>
      <c r="LFE53" s="85"/>
      <c r="LFF53" s="85"/>
      <c r="LFG53" s="85"/>
      <c r="LFH53" s="85"/>
      <c r="LFI53" s="85"/>
      <c r="LFJ53" s="85"/>
      <c r="LFK53" s="85"/>
      <c r="LFL53" s="85"/>
      <c r="LFM53" s="85"/>
      <c r="LFN53" s="85"/>
      <c r="LFO53" s="85"/>
      <c r="LFP53" s="85"/>
      <c r="LFQ53" s="85"/>
      <c r="LFR53" s="85"/>
      <c r="LFS53" s="85"/>
      <c r="LFT53" s="85"/>
      <c r="LFU53" s="85"/>
      <c r="LFV53" s="85"/>
      <c r="LFW53" s="85"/>
      <c r="LFX53" s="85"/>
      <c r="LFY53" s="85"/>
      <c r="LFZ53" s="85"/>
      <c r="LGA53" s="85"/>
      <c r="LGB53" s="85"/>
      <c r="LGC53" s="85"/>
      <c r="LGD53" s="85"/>
      <c r="LGE53" s="85"/>
      <c r="LGF53" s="85"/>
      <c r="LGG53" s="85"/>
      <c r="LGH53" s="85"/>
      <c r="LGI53" s="85"/>
      <c r="LGJ53" s="85"/>
      <c r="LGK53" s="85"/>
      <c r="LGL53" s="85"/>
      <c r="LGM53" s="85"/>
      <c r="LGN53" s="85"/>
      <c r="LGO53" s="85"/>
      <c r="LGP53" s="85"/>
      <c r="LGQ53" s="85"/>
      <c r="LGR53" s="85"/>
      <c r="LGS53" s="85"/>
      <c r="LGT53" s="85"/>
      <c r="LGU53" s="85"/>
      <c r="LGV53" s="85"/>
      <c r="LGW53" s="85"/>
      <c r="LGX53" s="85"/>
      <c r="LGY53" s="85"/>
      <c r="LGZ53" s="85"/>
      <c r="LHA53" s="85"/>
      <c r="LHB53" s="85"/>
      <c r="LHC53" s="85"/>
      <c r="LHD53" s="85"/>
      <c r="LHE53" s="85"/>
      <c r="LHF53" s="85"/>
      <c r="LHG53" s="85"/>
      <c r="LHH53" s="85"/>
      <c r="LHI53" s="85"/>
      <c r="LHJ53" s="85"/>
      <c r="LHK53" s="85"/>
      <c r="LHL53" s="85"/>
      <c r="LHM53" s="85"/>
      <c r="LHN53" s="85"/>
      <c r="LHO53" s="85"/>
      <c r="LHP53" s="85"/>
      <c r="LHQ53" s="85"/>
      <c r="LHR53" s="85"/>
      <c r="LHS53" s="85"/>
      <c r="LHT53" s="85"/>
      <c r="LHU53" s="85"/>
      <c r="LHV53" s="85"/>
      <c r="LHW53" s="85"/>
      <c r="LHX53" s="85"/>
      <c r="LHY53" s="85"/>
      <c r="LHZ53" s="85"/>
      <c r="LIA53" s="85"/>
      <c r="LIB53" s="85"/>
      <c r="LIC53" s="85"/>
      <c r="LID53" s="85"/>
      <c r="LIE53" s="85"/>
      <c r="LIF53" s="85"/>
      <c r="LIG53" s="85"/>
      <c r="LIH53" s="85"/>
      <c r="LII53" s="85"/>
      <c r="LIJ53" s="85"/>
      <c r="LIK53" s="85"/>
      <c r="LIL53" s="85"/>
      <c r="LIM53" s="85"/>
      <c r="LIN53" s="85"/>
      <c r="LIO53" s="85"/>
      <c r="LIP53" s="85"/>
      <c r="LIQ53" s="85"/>
      <c r="LIR53" s="85"/>
      <c r="LIS53" s="85"/>
      <c r="LIT53" s="85"/>
      <c r="LIU53" s="85"/>
      <c r="LIV53" s="85"/>
      <c r="LIW53" s="85"/>
      <c r="LIX53" s="85"/>
      <c r="LIY53" s="85"/>
      <c r="LIZ53" s="85"/>
      <c r="LJA53" s="85"/>
      <c r="LJB53" s="85"/>
      <c r="LJC53" s="85"/>
      <c r="LJD53" s="85"/>
      <c r="LJE53" s="85"/>
      <c r="LJF53" s="85"/>
      <c r="LJG53" s="85"/>
      <c r="LJH53" s="85"/>
      <c r="LJI53" s="85"/>
      <c r="LJJ53" s="85"/>
      <c r="LJK53" s="85"/>
      <c r="LJL53" s="85"/>
      <c r="LJM53" s="85"/>
      <c r="LJN53" s="85"/>
      <c r="LJO53" s="85"/>
      <c r="LJP53" s="85"/>
      <c r="LJQ53" s="85"/>
      <c r="LJR53" s="85"/>
      <c r="LJS53" s="85"/>
      <c r="LJT53" s="85"/>
      <c r="LJU53" s="85"/>
      <c r="LJV53" s="85"/>
      <c r="LJW53" s="85"/>
      <c r="LJX53" s="85"/>
      <c r="LJY53" s="85"/>
      <c r="LJZ53" s="85"/>
      <c r="LKA53" s="85"/>
      <c r="LKB53" s="85"/>
      <c r="LKC53" s="85"/>
      <c r="LKD53" s="85"/>
      <c r="LKE53" s="85"/>
      <c r="LKF53" s="85"/>
      <c r="LKG53" s="85"/>
      <c r="LKH53" s="85"/>
      <c r="LKI53" s="85"/>
      <c r="LKJ53" s="85"/>
      <c r="LKK53" s="85"/>
      <c r="LKL53" s="85"/>
      <c r="LKM53" s="85"/>
      <c r="LKN53" s="85"/>
      <c r="LKO53" s="85"/>
      <c r="LKP53" s="85"/>
      <c r="LKQ53" s="85"/>
      <c r="LKR53" s="85"/>
      <c r="LKS53" s="85"/>
      <c r="LKT53" s="85"/>
      <c r="LKU53" s="85"/>
      <c r="LKV53" s="85"/>
      <c r="LKW53" s="85"/>
      <c r="LKX53" s="85"/>
      <c r="LKY53" s="85"/>
      <c r="LKZ53" s="85"/>
      <c r="LLA53" s="85"/>
      <c r="LLB53" s="85"/>
      <c r="LLC53" s="85"/>
      <c r="LLD53" s="85"/>
      <c r="LLE53" s="85"/>
      <c r="LLF53" s="85"/>
      <c r="LLG53" s="85"/>
      <c r="LLH53" s="85"/>
      <c r="LLI53" s="85"/>
      <c r="LLJ53" s="85"/>
      <c r="LLK53" s="85"/>
      <c r="LLL53" s="85"/>
      <c r="LLM53" s="85"/>
      <c r="LLN53" s="85"/>
      <c r="LLO53" s="85"/>
      <c r="LLP53" s="85"/>
      <c r="LLQ53" s="85"/>
      <c r="LLR53" s="85"/>
      <c r="LLS53" s="85"/>
      <c r="LLT53" s="85"/>
      <c r="LLU53" s="85"/>
      <c r="LLV53" s="85"/>
      <c r="LLW53" s="85"/>
      <c r="LLX53" s="85"/>
      <c r="LLY53" s="85"/>
      <c r="LLZ53" s="85"/>
      <c r="LMA53" s="85"/>
      <c r="LMB53" s="85"/>
      <c r="LMC53" s="85"/>
      <c r="LMD53" s="85"/>
      <c r="LME53" s="85"/>
      <c r="LMF53" s="85"/>
      <c r="LMG53" s="85"/>
      <c r="LMH53" s="85"/>
      <c r="LMI53" s="85"/>
      <c r="LMJ53" s="85"/>
      <c r="LMK53" s="85"/>
      <c r="LML53" s="85"/>
      <c r="LMM53" s="85"/>
      <c r="LMN53" s="85"/>
      <c r="LMO53" s="85"/>
      <c r="LMP53" s="85"/>
      <c r="LMQ53" s="85"/>
      <c r="LMR53" s="85"/>
      <c r="LMS53" s="85"/>
      <c r="LMT53" s="85"/>
      <c r="LMU53" s="85"/>
      <c r="LMV53" s="85"/>
      <c r="LMW53" s="85"/>
      <c r="LMX53" s="85"/>
      <c r="LMY53" s="85"/>
      <c r="LMZ53" s="85"/>
      <c r="LNA53" s="85"/>
      <c r="LNB53" s="85"/>
      <c r="LNC53" s="85"/>
      <c r="LND53" s="85"/>
      <c r="LNE53" s="85"/>
      <c r="LNF53" s="85"/>
      <c r="LNG53" s="85"/>
      <c r="LNH53" s="85"/>
      <c r="LNI53" s="85"/>
      <c r="LNJ53" s="85"/>
      <c r="LNK53" s="85"/>
      <c r="LNL53" s="85"/>
      <c r="LNM53" s="85"/>
      <c r="LNN53" s="85"/>
      <c r="LNO53" s="85"/>
      <c r="LNP53" s="85"/>
      <c r="LNQ53" s="85"/>
      <c r="LNR53" s="85"/>
      <c r="LNS53" s="85"/>
      <c r="LNT53" s="85"/>
      <c r="LNU53" s="85"/>
      <c r="LNV53" s="85"/>
      <c r="LNW53" s="85"/>
      <c r="LNX53" s="85"/>
      <c r="LNY53" s="85"/>
      <c r="LNZ53" s="85"/>
      <c r="LOA53" s="85"/>
      <c r="LOB53" s="85"/>
      <c r="LOC53" s="85"/>
      <c r="LOD53" s="85"/>
      <c r="LOE53" s="85"/>
      <c r="LOF53" s="85"/>
      <c r="LOG53" s="85"/>
      <c r="LOH53" s="85"/>
      <c r="LOI53" s="85"/>
      <c r="LOJ53" s="85"/>
      <c r="LOK53" s="85"/>
      <c r="LOL53" s="85"/>
      <c r="LOM53" s="85"/>
      <c r="LON53" s="85"/>
      <c r="LOO53" s="85"/>
      <c r="LOP53" s="85"/>
      <c r="LOQ53" s="85"/>
      <c r="LOR53" s="85"/>
      <c r="LOS53" s="85"/>
      <c r="LOT53" s="85"/>
      <c r="LOU53" s="85"/>
      <c r="LOV53" s="85"/>
      <c r="LOW53" s="85"/>
      <c r="LOX53" s="85"/>
      <c r="LOY53" s="85"/>
      <c r="LOZ53" s="85"/>
      <c r="LPA53" s="85"/>
      <c r="LPB53" s="85"/>
      <c r="LPC53" s="85"/>
      <c r="LPD53" s="85"/>
      <c r="LPE53" s="85"/>
      <c r="LPF53" s="85"/>
      <c r="LPG53" s="85"/>
      <c r="LPH53" s="85"/>
      <c r="LPI53" s="85"/>
      <c r="LPJ53" s="85"/>
      <c r="LPK53" s="85"/>
      <c r="LPL53" s="85"/>
      <c r="LPM53" s="85"/>
      <c r="LPN53" s="85"/>
      <c r="LPO53" s="85"/>
      <c r="LPP53" s="85"/>
      <c r="LPQ53" s="85"/>
      <c r="LPR53" s="85"/>
      <c r="LPS53" s="85"/>
      <c r="LPT53" s="85"/>
      <c r="LPU53" s="85"/>
      <c r="LPV53" s="85"/>
      <c r="LPW53" s="85"/>
      <c r="LPX53" s="85"/>
      <c r="LPY53" s="85"/>
      <c r="LPZ53" s="85"/>
      <c r="LQA53" s="85"/>
      <c r="LQB53" s="85"/>
      <c r="LQC53" s="85"/>
      <c r="LQD53" s="85"/>
      <c r="LQE53" s="85"/>
      <c r="LQF53" s="85"/>
      <c r="LQG53" s="85"/>
      <c r="LQH53" s="85"/>
      <c r="LQI53" s="85"/>
      <c r="LQJ53" s="85"/>
      <c r="LQK53" s="85"/>
      <c r="LQL53" s="85"/>
      <c r="LQM53" s="85"/>
      <c r="LQN53" s="85"/>
      <c r="LQO53" s="85"/>
      <c r="LQP53" s="85"/>
      <c r="LQQ53" s="85"/>
      <c r="LQR53" s="85"/>
      <c r="LQS53" s="85"/>
      <c r="LQT53" s="85"/>
      <c r="LQU53" s="85"/>
      <c r="LQV53" s="85"/>
      <c r="LQW53" s="85"/>
      <c r="LQX53" s="85"/>
      <c r="LQY53" s="85"/>
      <c r="LQZ53" s="85"/>
      <c r="LRA53" s="85"/>
      <c r="LRB53" s="85"/>
      <c r="LRC53" s="85"/>
      <c r="LRD53" s="85"/>
      <c r="LRE53" s="85"/>
      <c r="LRF53" s="85"/>
      <c r="LRG53" s="85"/>
      <c r="LRH53" s="85"/>
      <c r="LRI53" s="85"/>
      <c r="LRJ53" s="85"/>
      <c r="LRK53" s="85"/>
      <c r="LRL53" s="85"/>
      <c r="LRM53" s="85"/>
      <c r="LRN53" s="85"/>
      <c r="LRO53" s="85"/>
      <c r="LRP53" s="85"/>
      <c r="LRQ53" s="85"/>
      <c r="LRR53" s="85"/>
      <c r="LRS53" s="85"/>
      <c r="LRT53" s="85"/>
      <c r="LRU53" s="85"/>
      <c r="LRV53" s="85"/>
      <c r="LRW53" s="85"/>
      <c r="LRX53" s="85"/>
      <c r="LRY53" s="85"/>
      <c r="LRZ53" s="85"/>
      <c r="LSA53" s="85"/>
      <c r="LSB53" s="85"/>
      <c r="LSC53" s="85"/>
      <c r="LSD53" s="85"/>
      <c r="LSE53" s="85"/>
      <c r="LSF53" s="85"/>
      <c r="LSG53" s="85"/>
      <c r="LSH53" s="85"/>
      <c r="LSI53" s="85"/>
      <c r="LSJ53" s="85"/>
      <c r="LSK53" s="85"/>
      <c r="LSL53" s="85"/>
      <c r="LSM53" s="85"/>
      <c r="LSN53" s="85"/>
      <c r="LSO53" s="85"/>
      <c r="LSP53" s="85"/>
      <c r="LSQ53" s="85"/>
      <c r="LSR53" s="85"/>
      <c r="LSS53" s="85"/>
      <c r="LST53" s="85"/>
      <c r="LSU53" s="85"/>
      <c r="LSV53" s="85"/>
      <c r="LSW53" s="85"/>
      <c r="LSX53" s="85"/>
      <c r="LSY53" s="85"/>
      <c r="LSZ53" s="85"/>
      <c r="LTA53" s="85"/>
      <c r="LTB53" s="85"/>
      <c r="LTC53" s="85"/>
      <c r="LTD53" s="85"/>
      <c r="LTE53" s="85"/>
      <c r="LTF53" s="85"/>
      <c r="LTG53" s="85"/>
      <c r="LTH53" s="85"/>
      <c r="LTI53" s="85"/>
      <c r="LTJ53" s="85"/>
      <c r="LTK53" s="85"/>
      <c r="LTL53" s="85"/>
      <c r="LTM53" s="85"/>
      <c r="LTN53" s="85"/>
      <c r="LTO53" s="85"/>
      <c r="LTP53" s="85"/>
      <c r="LTQ53" s="85"/>
      <c r="LTR53" s="85"/>
      <c r="LTS53" s="85"/>
      <c r="LTT53" s="85"/>
      <c r="LTU53" s="85"/>
      <c r="LTV53" s="85"/>
      <c r="LTW53" s="85"/>
      <c r="LTX53" s="85"/>
      <c r="LTY53" s="85"/>
      <c r="LTZ53" s="85"/>
      <c r="LUA53" s="85"/>
      <c r="LUB53" s="85"/>
      <c r="LUC53" s="85"/>
      <c r="LUD53" s="85"/>
      <c r="LUE53" s="85"/>
      <c r="LUF53" s="85"/>
      <c r="LUG53" s="85"/>
      <c r="LUH53" s="85"/>
      <c r="LUI53" s="85"/>
      <c r="LUJ53" s="85"/>
      <c r="LUK53" s="85"/>
      <c r="LUL53" s="85"/>
      <c r="LUM53" s="85"/>
      <c r="LUN53" s="85"/>
      <c r="LUO53" s="85"/>
      <c r="LUP53" s="85"/>
      <c r="LUQ53" s="85"/>
      <c r="LUR53" s="85"/>
      <c r="LUS53" s="85"/>
      <c r="LUT53" s="85"/>
      <c r="LUU53" s="85"/>
      <c r="LUV53" s="85"/>
      <c r="LUW53" s="85"/>
      <c r="LUX53" s="85"/>
      <c r="LUY53" s="85"/>
      <c r="LUZ53" s="85"/>
      <c r="LVA53" s="85"/>
      <c r="LVB53" s="85"/>
      <c r="LVC53" s="85"/>
      <c r="LVD53" s="85"/>
      <c r="LVE53" s="85"/>
      <c r="LVF53" s="85"/>
      <c r="LVG53" s="85"/>
      <c r="LVH53" s="85"/>
      <c r="LVI53" s="85"/>
      <c r="LVJ53" s="85"/>
      <c r="LVK53" s="85"/>
      <c r="LVL53" s="85"/>
      <c r="LVM53" s="85"/>
      <c r="LVN53" s="85"/>
      <c r="LVO53" s="85"/>
      <c r="LVP53" s="85"/>
      <c r="LVQ53" s="85"/>
      <c r="LVR53" s="85"/>
      <c r="LVS53" s="85"/>
      <c r="LVT53" s="85"/>
      <c r="LVU53" s="85"/>
      <c r="LVV53" s="85"/>
      <c r="LVW53" s="85"/>
      <c r="LVX53" s="85"/>
      <c r="LVY53" s="85"/>
      <c r="LVZ53" s="85"/>
      <c r="LWA53" s="85"/>
      <c r="LWB53" s="85"/>
      <c r="LWC53" s="85"/>
      <c r="LWD53" s="85"/>
      <c r="LWE53" s="85"/>
      <c r="LWF53" s="85"/>
      <c r="LWG53" s="85"/>
      <c r="LWH53" s="85"/>
      <c r="LWI53" s="85"/>
      <c r="LWJ53" s="85"/>
      <c r="LWK53" s="85"/>
      <c r="LWL53" s="85"/>
      <c r="LWM53" s="85"/>
      <c r="LWN53" s="85"/>
      <c r="LWO53" s="85"/>
      <c r="LWP53" s="85"/>
      <c r="LWQ53" s="85"/>
      <c r="LWR53" s="85"/>
      <c r="LWS53" s="85"/>
      <c r="LWT53" s="85"/>
      <c r="LWU53" s="85"/>
      <c r="LWV53" s="85"/>
      <c r="LWW53" s="85"/>
      <c r="LWX53" s="85"/>
      <c r="LWY53" s="85"/>
      <c r="LWZ53" s="85"/>
      <c r="LXA53" s="85"/>
      <c r="LXB53" s="85"/>
      <c r="LXC53" s="85"/>
      <c r="LXD53" s="85"/>
      <c r="LXE53" s="85"/>
      <c r="LXF53" s="85"/>
      <c r="LXG53" s="85"/>
      <c r="LXH53" s="85"/>
      <c r="LXI53" s="85"/>
      <c r="LXJ53" s="85"/>
      <c r="LXK53" s="85"/>
      <c r="LXL53" s="85"/>
      <c r="LXM53" s="85"/>
      <c r="LXN53" s="85"/>
      <c r="LXO53" s="85"/>
      <c r="LXP53" s="85"/>
      <c r="LXQ53" s="85"/>
      <c r="LXR53" s="85"/>
      <c r="LXS53" s="85"/>
      <c r="LXT53" s="85"/>
      <c r="LXU53" s="85"/>
      <c r="LXV53" s="85"/>
      <c r="LXW53" s="85"/>
      <c r="LXX53" s="85"/>
      <c r="LXY53" s="85"/>
      <c r="LXZ53" s="85"/>
      <c r="LYA53" s="85"/>
      <c r="LYB53" s="85"/>
      <c r="LYC53" s="85"/>
      <c r="LYD53" s="85"/>
      <c r="LYE53" s="85"/>
      <c r="LYF53" s="85"/>
      <c r="LYG53" s="85"/>
      <c r="LYH53" s="85"/>
      <c r="LYI53" s="85"/>
      <c r="LYJ53" s="85"/>
      <c r="LYK53" s="85"/>
      <c r="LYL53" s="85"/>
      <c r="LYM53" s="85"/>
      <c r="LYN53" s="85"/>
      <c r="LYO53" s="85"/>
      <c r="LYP53" s="85"/>
      <c r="LYQ53" s="85"/>
      <c r="LYR53" s="85"/>
      <c r="LYS53" s="85"/>
      <c r="LYT53" s="85"/>
      <c r="LYU53" s="85"/>
      <c r="LYV53" s="85"/>
      <c r="LYW53" s="85"/>
      <c r="LYX53" s="85"/>
      <c r="LYY53" s="85"/>
      <c r="LYZ53" s="85"/>
      <c r="LZA53" s="85"/>
      <c r="LZB53" s="85"/>
      <c r="LZC53" s="85"/>
      <c r="LZD53" s="85"/>
      <c r="LZE53" s="85"/>
      <c r="LZF53" s="85"/>
      <c r="LZG53" s="85"/>
      <c r="LZH53" s="85"/>
      <c r="LZI53" s="85"/>
      <c r="LZJ53" s="85"/>
      <c r="LZK53" s="85"/>
      <c r="LZL53" s="85"/>
      <c r="LZM53" s="85"/>
      <c r="LZN53" s="85"/>
      <c r="LZO53" s="85"/>
      <c r="LZP53" s="85"/>
      <c r="LZQ53" s="85"/>
      <c r="LZR53" s="85"/>
      <c r="LZS53" s="85"/>
      <c r="LZT53" s="85"/>
      <c r="LZU53" s="85"/>
      <c r="LZV53" s="85"/>
      <c r="LZW53" s="85"/>
      <c r="LZX53" s="85"/>
      <c r="LZY53" s="85"/>
      <c r="LZZ53" s="85"/>
      <c r="MAA53" s="85"/>
      <c r="MAB53" s="85"/>
      <c r="MAC53" s="85"/>
      <c r="MAD53" s="85"/>
      <c r="MAE53" s="85"/>
      <c r="MAF53" s="85"/>
      <c r="MAG53" s="85"/>
      <c r="MAH53" s="85"/>
      <c r="MAI53" s="85"/>
      <c r="MAJ53" s="85"/>
      <c r="MAK53" s="85"/>
      <c r="MAL53" s="85"/>
      <c r="MAM53" s="85"/>
      <c r="MAN53" s="85"/>
      <c r="MAO53" s="85"/>
      <c r="MAP53" s="85"/>
      <c r="MAQ53" s="85"/>
      <c r="MAR53" s="85"/>
      <c r="MAS53" s="85"/>
      <c r="MAT53" s="85"/>
      <c r="MAU53" s="85"/>
      <c r="MAV53" s="85"/>
      <c r="MAW53" s="85"/>
      <c r="MAX53" s="85"/>
      <c r="MAY53" s="85"/>
      <c r="MAZ53" s="85"/>
      <c r="MBA53" s="85"/>
      <c r="MBB53" s="85"/>
      <c r="MBC53" s="85"/>
      <c r="MBD53" s="85"/>
      <c r="MBE53" s="85"/>
      <c r="MBF53" s="85"/>
      <c r="MBG53" s="85"/>
      <c r="MBH53" s="85"/>
      <c r="MBI53" s="85"/>
      <c r="MBJ53" s="85"/>
      <c r="MBK53" s="85"/>
      <c r="MBL53" s="85"/>
      <c r="MBM53" s="85"/>
      <c r="MBN53" s="85"/>
      <c r="MBO53" s="85"/>
      <c r="MBP53" s="85"/>
      <c r="MBQ53" s="85"/>
      <c r="MBR53" s="85"/>
      <c r="MBS53" s="85"/>
      <c r="MBT53" s="85"/>
      <c r="MBU53" s="85"/>
      <c r="MBV53" s="85"/>
      <c r="MBW53" s="85"/>
      <c r="MBX53" s="85"/>
      <c r="MBY53" s="85"/>
      <c r="MBZ53" s="85"/>
      <c r="MCA53" s="85"/>
      <c r="MCB53" s="85"/>
      <c r="MCC53" s="85"/>
      <c r="MCD53" s="85"/>
      <c r="MCE53" s="85"/>
      <c r="MCF53" s="85"/>
      <c r="MCG53" s="85"/>
      <c r="MCH53" s="85"/>
      <c r="MCI53" s="85"/>
      <c r="MCJ53" s="85"/>
      <c r="MCK53" s="85"/>
      <c r="MCL53" s="85"/>
      <c r="MCM53" s="85"/>
      <c r="MCN53" s="85"/>
      <c r="MCO53" s="85"/>
      <c r="MCP53" s="85"/>
      <c r="MCQ53" s="85"/>
      <c r="MCR53" s="85"/>
      <c r="MCS53" s="85"/>
      <c r="MCT53" s="85"/>
      <c r="MCU53" s="85"/>
      <c r="MCV53" s="85"/>
      <c r="MCW53" s="85"/>
      <c r="MCX53" s="85"/>
      <c r="MCY53" s="85"/>
      <c r="MCZ53" s="85"/>
      <c r="MDA53" s="85"/>
      <c r="MDB53" s="85"/>
      <c r="MDC53" s="85"/>
      <c r="MDD53" s="85"/>
      <c r="MDE53" s="85"/>
      <c r="MDF53" s="85"/>
      <c r="MDG53" s="85"/>
      <c r="MDH53" s="85"/>
      <c r="MDI53" s="85"/>
      <c r="MDJ53" s="85"/>
      <c r="MDK53" s="85"/>
      <c r="MDL53" s="85"/>
      <c r="MDM53" s="85"/>
      <c r="MDN53" s="85"/>
      <c r="MDO53" s="85"/>
      <c r="MDP53" s="85"/>
      <c r="MDQ53" s="85"/>
      <c r="MDR53" s="85"/>
      <c r="MDS53" s="85"/>
      <c r="MDT53" s="85"/>
      <c r="MDU53" s="85"/>
      <c r="MDV53" s="85"/>
      <c r="MDW53" s="85"/>
      <c r="MDX53" s="85"/>
      <c r="MDY53" s="85"/>
      <c r="MDZ53" s="85"/>
      <c r="MEA53" s="85"/>
      <c r="MEB53" s="85"/>
      <c r="MEC53" s="85"/>
      <c r="MED53" s="85"/>
      <c r="MEE53" s="85"/>
      <c r="MEF53" s="85"/>
      <c r="MEG53" s="85"/>
      <c r="MEH53" s="85"/>
      <c r="MEI53" s="85"/>
      <c r="MEJ53" s="85"/>
      <c r="MEK53" s="85"/>
      <c r="MEL53" s="85"/>
      <c r="MEM53" s="85"/>
      <c r="MEN53" s="85"/>
      <c r="MEO53" s="85"/>
      <c r="MEP53" s="85"/>
      <c r="MEQ53" s="85"/>
      <c r="MER53" s="85"/>
      <c r="MES53" s="85"/>
      <c r="MET53" s="85"/>
      <c r="MEU53" s="85"/>
      <c r="MEV53" s="85"/>
      <c r="MEW53" s="85"/>
      <c r="MEX53" s="85"/>
      <c r="MEY53" s="85"/>
      <c r="MEZ53" s="85"/>
      <c r="MFA53" s="85"/>
      <c r="MFB53" s="85"/>
      <c r="MFC53" s="85"/>
      <c r="MFD53" s="85"/>
      <c r="MFE53" s="85"/>
      <c r="MFF53" s="85"/>
      <c r="MFG53" s="85"/>
      <c r="MFH53" s="85"/>
      <c r="MFI53" s="85"/>
      <c r="MFJ53" s="85"/>
      <c r="MFK53" s="85"/>
      <c r="MFL53" s="85"/>
      <c r="MFM53" s="85"/>
      <c r="MFN53" s="85"/>
      <c r="MFO53" s="85"/>
      <c r="MFP53" s="85"/>
      <c r="MFQ53" s="85"/>
      <c r="MFR53" s="85"/>
      <c r="MFS53" s="85"/>
      <c r="MFT53" s="85"/>
      <c r="MFU53" s="85"/>
      <c r="MFV53" s="85"/>
      <c r="MFW53" s="85"/>
      <c r="MFX53" s="85"/>
      <c r="MFY53" s="85"/>
      <c r="MFZ53" s="85"/>
      <c r="MGA53" s="85"/>
      <c r="MGB53" s="85"/>
      <c r="MGC53" s="85"/>
      <c r="MGD53" s="85"/>
      <c r="MGE53" s="85"/>
      <c r="MGF53" s="85"/>
      <c r="MGG53" s="85"/>
      <c r="MGH53" s="85"/>
      <c r="MGI53" s="85"/>
      <c r="MGJ53" s="85"/>
      <c r="MGK53" s="85"/>
      <c r="MGL53" s="85"/>
      <c r="MGM53" s="85"/>
      <c r="MGN53" s="85"/>
      <c r="MGO53" s="85"/>
      <c r="MGP53" s="85"/>
      <c r="MGQ53" s="85"/>
      <c r="MGR53" s="85"/>
      <c r="MGS53" s="85"/>
      <c r="MGT53" s="85"/>
      <c r="MGU53" s="85"/>
      <c r="MGV53" s="85"/>
      <c r="MGW53" s="85"/>
      <c r="MGX53" s="85"/>
      <c r="MGY53" s="85"/>
      <c r="MGZ53" s="85"/>
      <c r="MHA53" s="85"/>
      <c r="MHB53" s="85"/>
      <c r="MHC53" s="85"/>
      <c r="MHD53" s="85"/>
      <c r="MHE53" s="85"/>
      <c r="MHF53" s="85"/>
      <c r="MHG53" s="85"/>
      <c r="MHH53" s="85"/>
      <c r="MHI53" s="85"/>
      <c r="MHJ53" s="85"/>
      <c r="MHK53" s="85"/>
      <c r="MHL53" s="85"/>
      <c r="MHM53" s="85"/>
      <c r="MHN53" s="85"/>
      <c r="MHO53" s="85"/>
      <c r="MHP53" s="85"/>
      <c r="MHQ53" s="85"/>
      <c r="MHR53" s="85"/>
      <c r="MHS53" s="85"/>
      <c r="MHT53" s="85"/>
      <c r="MHU53" s="85"/>
      <c r="MHV53" s="85"/>
      <c r="MHW53" s="85"/>
      <c r="MHX53" s="85"/>
      <c r="MHY53" s="85"/>
      <c r="MHZ53" s="85"/>
      <c r="MIA53" s="85"/>
      <c r="MIB53" s="85"/>
      <c r="MIC53" s="85"/>
      <c r="MID53" s="85"/>
      <c r="MIE53" s="85"/>
      <c r="MIF53" s="85"/>
      <c r="MIG53" s="85"/>
      <c r="MIH53" s="85"/>
      <c r="MII53" s="85"/>
      <c r="MIJ53" s="85"/>
      <c r="MIK53" s="85"/>
      <c r="MIL53" s="85"/>
      <c r="MIM53" s="85"/>
      <c r="MIN53" s="85"/>
      <c r="MIO53" s="85"/>
      <c r="MIP53" s="85"/>
      <c r="MIQ53" s="85"/>
      <c r="MIR53" s="85"/>
      <c r="MIS53" s="85"/>
      <c r="MIT53" s="85"/>
      <c r="MIU53" s="85"/>
      <c r="MIV53" s="85"/>
      <c r="MIW53" s="85"/>
      <c r="MIX53" s="85"/>
      <c r="MIY53" s="85"/>
      <c r="MIZ53" s="85"/>
      <c r="MJA53" s="85"/>
      <c r="MJB53" s="85"/>
      <c r="MJC53" s="85"/>
      <c r="MJD53" s="85"/>
      <c r="MJE53" s="85"/>
      <c r="MJF53" s="85"/>
      <c r="MJG53" s="85"/>
      <c r="MJH53" s="85"/>
      <c r="MJI53" s="85"/>
      <c r="MJJ53" s="85"/>
      <c r="MJK53" s="85"/>
      <c r="MJL53" s="85"/>
      <c r="MJM53" s="85"/>
      <c r="MJN53" s="85"/>
      <c r="MJO53" s="85"/>
      <c r="MJP53" s="85"/>
      <c r="MJQ53" s="85"/>
      <c r="MJR53" s="85"/>
      <c r="MJS53" s="85"/>
      <c r="MJT53" s="85"/>
      <c r="MJU53" s="85"/>
      <c r="MJV53" s="85"/>
      <c r="MJW53" s="85"/>
      <c r="MJX53" s="85"/>
      <c r="MJY53" s="85"/>
      <c r="MJZ53" s="85"/>
      <c r="MKA53" s="85"/>
      <c r="MKB53" s="85"/>
      <c r="MKC53" s="85"/>
      <c r="MKD53" s="85"/>
      <c r="MKE53" s="85"/>
      <c r="MKF53" s="85"/>
      <c r="MKG53" s="85"/>
      <c r="MKH53" s="85"/>
      <c r="MKI53" s="85"/>
      <c r="MKJ53" s="85"/>
      <c r="MKK53" s="85"/>
      <c r="MKL53" s="85"/>
      <c r="MKM53" s="85"/>
      <c r="MKN53" s="85"/>
      <c r="MKO53" s="85"/>
      <c r="MKP53" s="85"/>
      <c r="MKQ53" s="85"/>
      <c r="MKR53" s="85"/>
      <c r="MKS53" s="85"/>
      <c r="MKT53" s="85"/>
      <c r="MKU53" s="85"/>
      <c r="MKV53" s="85"/>
      <c r="MKW53" s="85"/>
      <c r="MKX53" s="85"/>
      <c r="MKY53" s="85"/>
      <c r="MKZ53" s="85"/>
      <c r="MLA53" s="85"/>
      <c r="MLB53" s="85"/>
      <c r="MLC53" s="85"/>
      <c r="MLD53" s="85"/>
      <c r="MLE53" s="85"/>
      <c r="MLF53" s="85"/>
      <c r="MLG53" s="85"/>
      <c r="MLH53" s="85"/>
      <c r="MLI53" s="85"/>
      <c r="MLJ53" s="85"/>
      <c r="MLK53" s="85"/>
      <c r="MLL53" s="85"/>
      <c r="MLM53" s="85"/>
      <c r="MLN53" s="85"/>
      <c r="MLO53" s="85"/>
      <c r="MLP53" s="85"/>
      <c r="MLQ53" s="85"/>
      <c r="MLR53" s="85"/>
      <c r="MLS53" s="85"/>
      <c r="MLT53" s="85"/>
      <c r="MLU53" s="85"/>
      <c r="MLV53" s="85"/>
      <c r="MLW53" s="85"/>
      <c r="MLX53" s="85"/>
      <c r="MLY53" s="85"/>
      <c r="MLZ53" s="85"/>
      <c r="MMA53" s="85"/>
      <c r="MMB53" s="85"/>
      <c r="MMC53" s="85"/>
      <c r="MMD53" s="85"/>
      <c r="MME53" s="85"/>
      <c r="MMF53" s="85"/>
      <c r="MMG53" s="85"/>
      <c r="MMH53" s="85"/>
      <c r="MMI53" s="85"/>
      <c r="MMJ53" s="85"/>
      <c r="MMK53" s="85"/>
      <c r="MML53" s="85"/>
      <c r="MMM53" s="85"/>
      <c r="MMN53" s="85"/>
      <c r="MMO53" s="85"/>
      <c r="MMP53" s="85"/>
      <c r="MMQ53" s="85"/>
      <c r="MMR53" s="85"/>
      <c r="MMS53" s="85"/>
      <c r="MMT53" s="85"/>
      <c r="MMU53" s="85"/>
      <c r="MMV53" s="85"/>
      <c r="MMW53" s="85"/>
      <c r="MMX53" s="85"/>
      <c r="MMY53" s="85"/>
      <c r="MMZ53" s="85"/>
      <c r="MNA53" s="85"/>
      <c r="MNB53" s="85"/>
      <c r="MNC53" s="85"/>
      <c r="MND53" s="85"/>
      <c r="MNE53" s="85"/>
      <c r="MNF53" s="85"/>
      <c r="MNG53" s="85"/>
      <c r="MNH53" s="85"/>
      <c r="MNI53" s="85"/>
      <c r="MNJ53" s="85"/>
      <c r="MNK53" s="85"/>
      <c r="MNL53" s="85"/>
      <c r="MNM53" s="85"/>
      <c r="MNN53" s="85"/>
      <c r="MNO53" s="85"/>
      <c r="MNP53" s="85"/>
      <c r="MNQ53" s="85"/>
      <c r="MNR53" s="85"/>
      <c r="MNS53" s="85"/>
      <c r="MNT53" s="85"/>
      <c r="MNU53" s="85"/>
      <c r="MNV53" s="85"/>
      <c r="MNW53" s="85"/>
      <c r="MNX53" s="85"/>
      <c r="MNY53" s="85"/>
      <c r="MNZ53" s="85"/>
      <c r="MOA53" s="85"/>
      <c r="MOB53" s="85"/>
      <c r="MOC53" s="85"/>
      <c r="MOD53" s="85"/>
      <c r="MOE53" s="85"/>
      <c r="MOF53" s="85"/>
      <c r="MOG53" s="85"/>
      <c r="MOH53" s="85"/>
      <c r="MOI53" s="85"/>
      <c r="MOJ53" s="85"/>
      <c r="MOK53" s="85"/>
      <c r="MOL53" s="85"/>
      <c r="MOM53" s="85"/>
      <c r="MON53" s="85"/>
      <c r="MOO53" s="85"/>
      <c r="MOP53" s="85"/>
      <c r="MOQ53" s="85"/>
      <c r="MOR53" s="85"/>
      <c r="MOS53" s="85"/>
      <c r="MOT53" s="85"/>
      <c r="MOU53" s="85"/>
      <c r="MOV53" s="85"/>
      <c r="MOW53" s="85"/>
      <c r="MOX53" s="85"/>
      <c r="MOY53" s="85"/>
      <c r="MOZ53" s="85"/>
      <c r="MPA53" s="85"/>
      <c r="MPB53" s="85"/>
      <c r="MPC53" s="85"/>
      <c r="MPD53" s="85"/>
      <c r="MPE53" s="85"/>
      <c r="MPF53" s="85"/>
      <c r="MPG53" s="85"/>
      <c r="MPH53" s="85"/>
      <c r="MPI53" s="85"/>
      <c r="MPJ53" s="85"/>
      <c r="MPK53" s="85"/>
      <c r="MPL53" s="85"/>
      <c r="MPM53" s="85"/>
      <c r="MPN53" s="85"/>
      <c r="MPO53" s="85"/>
      <c r="MPP53" s="85"/>
      <c r="MPQ53" s="85"/>
      <c r="MPR53" s="85"/>
      <c r="MPS53" s="85"/>
      <c r="MPT53" s="85"/>
      <c r="MPU53" s="85"/>
      <c r="MPV53" s="85"/>
      <c r="MPW53" s="85"/>
      <c r="MPX53" s="85"/>
      <c r="MPY53" s="85"/>
      <c r="MPZ53" s="85"/>
      <c r="MQA53" s="85"/>
      <c r="MQB53" s="85"/>
      <c r="MQC53" s="85"/>
      <c r="MQD53" s="85"/>
      <c r="MQE53" s="85"/>
      <c r="MQF53" s="85"/>
      <c r="MQG53" s="85"/>
      <c r="MQH53" s="85"/>
      <c r="MQI53" s="85"/>
      <c r="MQJ53" s="85"/>
      <c r="MQK53" s="85"/>
      <c r="MQL53" s="85"/>
      <c r="MQM53" s="85"/>
      <c r="MQN53" s="85"/>
      <c r="MQO53" s="85"/>
      <c r="MQP53" s="85"/>
      <c r="MQQ53" s="85"/>
      <c r="MQR53" s="85"/>
      <c r="MQS53" s="85"/>
      <c r="MQT53" s="85"/>
      <c r="MQU53" s="85"/>
      <c r="MQV53" s="85"/>
      <c r="MQW53" s="85"/>
      <c r="MQX53" s="85"/>
      <c r="MQY53" s="85"/>
      <c r="MQZ53" s="85"/>
      <c r="MRA53" s="85"/>
      <c r="MRB53" s="85"/>
      <c r="MRC53" s="85"/>
      <c r="MRD53" s="85"/>
      <c r="MRE53" s="85"/>
      <c r="MRF53" s="85"/>
      <c r="MRG53" s="85"/>
      <c r="MRH53" s="85"/>
      <c r="MRI53" s="85"/>
      <c r="MRJ53" s="85"/>
      <c r="MRK53" s="85"/>
      <c r="MRL53" s="85"/>
      <c r="MRM53" s="85"/>
      <c r="MRN53" s="85"/>
      <c r="MRO53" s="85"/>
      <c r="MRP53" s="85"/>
      <c r="MRQ53" s="85"/>
      <c r="MRR53" s="85"/>
      <c r="MRS53" s="85"/>
      <c r="MRT53" s="85"/>
      <c r="MRU53" s="85"/>
      <c r="MRV53" s="85"/>
      <c r="MRW53" s="85"/>
      <c r="MRX53" s="85"/>
      <c r="MRY53" s="85"/>
      <c r="MRZ53" s="85"/>
      <c r="MSA53" s="85"/>
      <c r="MSB53" s="85"/>
      <c r="MSC53" s="85"/>
      <c r="MSD53" s="85"/>
      <c r="MSE53" s="85"/>
      <c r="MSF53" s="85"/>
      <c r="MSG53" s="85"/>
      <c r="MSH53" s="85"/>
      <c r="MSI53" s="85"/>
      <c r="MSJ53" s="85"/>
      <c r="MSK53" s="85"/>
      <c r="MSL53" s="85"/>
      <c r="MSM53" s="85"/>
      <c r="MSN53" s="85"/>
      <c r="MSO53" s="85"/>
      <c r="MSP53" s="85"/>
      <c r="MSQ53" s="85"/>
      <c r="MSR53" s="85"/>
      <c r="MSS53" s="85"/>
      <c r="MST53" s="85"/>
      <c r="MSU53" s="85"/>
      <c r="MSV53" s="85"/>
      <c r="MSW53" s="85"/>
      <c r="MSX53" s="85"/>
      <c r="MSY53" s="85"/>
      <c r="MSZ53" s="85"/>
      <c r="MTA53" s="85"/>
      <c r="MTB53" s="85"/>
      <c r="MTC53" s="85"/>
      <c r="MTD53" s="85"/>
      <c r="MTE53" s="85"/>
      <c r="MTF53" s="85"/>
      <c r="MTG53" s="85"/>
      <c r="MTH53" s="85"/>
      <c r="MTI53" s="85"/>
      <c r="MTJ53" s="85"/>
      <c r="MTK53" s="85"/>
      <c r="MTL53" s="85"/>
      <c r="MTM53" s="85"/>
      <c r="MTN53" s="85"/>
      <c r="MTO53" s="85"/>
      <c r="MTP53" s="85"/>
      <c r="MTQ53" s="85"/>
      <c r="MTR53" s="85"/>
      <c r="MTS53" s="85"/>
      <c r="MTT53" s="85"/>
      <c r="MTU53" s="85"/>
      <c r="MTV53" s="85"/>
      <c r="MTW53" s="85"/>
      <c r="MTX53" s="85"/>
      <c r="MTY53" s="85"/>
      <c r="MTZ53" s="85"/>
      <c r="MUA53" s="85"/>
      <c r="MUB53" s="85"/>
      <c r="MUC53" s="85"/>
      <c r="MUD53" s="85"/>
      <c r="MUE53" s="85"/>
      <c r="MUF53" s="85"/>
      <c r="MUG53" s="85"/>
      <c r="MUH53" s="85"/>
      <c r="MUI53" s="85"/>
      <c r="MUJ53" s="85"/>
      <c r="MUK53" s="85"/>
      <c r="MUL53" s="85"/>
      <c r="MUM53" s="85"/>
      <c r="MUN53" s="85"/>
      <c r="MUO53" s="85"/>
      <c r="MUP53" s="85"/>
      <c r="MUQ53" s="85"/>
      <c r="MUR53" s="85"/>
      <c r="MUS53" s="85"/>
      <c r="MUT53" s="85"/>
      <c r="MUU53" s="85"/>
      <c r="MUV53" s="85"/>
      <c r="MUW53" s="85"/>
      <c r="MUX53" s="85"/>
      <c r="MUY53" s="85"/>
      <c r="MUZ53" s="85"/>
      <c r="MVA53" s="85"/>
      <c r="MVB53" s="85"/>
      <c r="MVC53" s="85"/>
      <c r="MVD53" s="85"/>
      <c r="MVE53" s="85"/>
      <c r="MVF53" s="85"/>
      <c r="MVG53" s="85"/>
      <c r="MVH53" s="85"/>
      <c r="MVI53" s="85"/>
      <c r="MVJ53" s="85"/>
      <c r="MVK53" s="85"/>
      <c r="MVL53" s="85"/>
      <c r="MVM53" s="85"/>
      <c r="MVN53" s="85"/>
      <c r="MVO53" s="85"/>
      <c r="MVP53" s="85"/>
      <c r="MVQ53" s="85"/>
      <c r="MVR53" s="85"/>
      <c r="MVS53" s="85"/>
      <c r="MVT53" s="85"/>
      <c r="MVU53" s="85"/>
      <c r="MVV53" s="85"/>
      <c r="MVW53" s="85"/>
      <c r="MVX53" s="85"/>
      <c r="MVY53" s="85"/>
      <c r="MVZ53" s="85"/>
      <c r="MWA53" s="85"/>
      <c r="MWB53" s="85"/>
      <c r="MWC53" s="85"/>
      <c r="MWD53" s="85"/>
      <c r="MWE53" s="85"/>
      <c r="MWF53" s="85"/>
      <c r="MWG53" s="85"/>
      <c r="MWH53" s="85"/>
      <c r="MWI53" s="85"/>
      <c r="MWJ53" s="85"/>
      <c r="MWK53" s="85"/>
      <c r="MWL53" s="85"/>
      <c r="MWM53" s="85"/>
      <c r="MWN53" s="85"/>
      <c r="MWO53" s="85"/>
      <c r="MWP53" s="85"/>
      <c r="MWQ53" s="85"/>
      <c r="MWR53" s="85"/>
      <c r="MWS53" s="85"/>
      <c r="MWT53" s="85"/>
      <c r="MWU53" s="85"/>
      <c r="MWV53" s="85"/>
      <c r="MWW53" s="85"/>
      <c r="MWX53" s="85"/>
      <c r="MWY53" s="85"/>
      <c r="MWZ53" s="85"/>
      <c r="MXA53" s="85"/>
      <c r="MXB53" s="85"/>
      <c r="MXC53" s="85"/>
      <c r="MXD53" s="85"/>
      <c r="MXE53" s="85"/>
      <c r="MXF53" s="85"/>
      <c r="MXG53" s="85"/>
      <c r="MXH53" s="85"/>
      <c r="MXI53" s="85"/>
      <c r="MXJ53" s="85"/>
      <c r="MXK53" s="85"/>
      <c r="MXL53" s="85"/>
      <c r="MXM53" s="85"/>
      <c r="MXN53" s="85"/>
      <c r="MXO53" s="85"/>
      <c r="MXP53" s="85"/>
      <c r="MXQ53" s="85"/>
      <c r="MXR53" s="85"/>
      <c r="MXS53" s="85"/>
      <c r="MXT53" s="85"/>
      <c r="MXU53" s="85"/>
      <c r="MXV53" s="85"/>
      <c r="MXW53" s="85"/>
      <c r="MXX53" s="85"/>
      <c r="MXY53" s="85"/>
      <c r="MXZ53" s="85"/>
      <c r="MYA53" s="85"/>
      <c r="MYB53" s="85"/>
      <c r="MYC53" s="85"/>
      <c r="MYD53" s="85"/>
      <c r="MYE53" s="85"/>
      <c r="MYF53" s="85"/>
      <c r="MYG53" s="85"/>
      <c r="MYH53" s="85"/>
      <c r="MYI53" s="85"/>
      <c r="MYJ53" s="85"/>
      <c r="MYK53" s="85"/>
      <c r="MYL53" s="85"/>
      <c r="MYM53" s="85"/>
      <c r="MYN53" s="85"/>
      <c r="MYO53" s="85"/>
      <c r="MYP53" s="85"/>
      <c r="MYQ53" s="85"/>
      <c r="MYR53" s="85"/>
      <c r="MYS53" s="85"/>
      <c r="MYT53" s="85"/>
      <c r="MYU53" s="85"/>
      <c r="MYV53" s="85"/>
      <c r="MYW53" s="85"/>
      <c r="MYX53" s="85"/>
      <c r="MYY53" s="85"/>
      <c r="MYZ53" s="85"/>
      <c r="MZA53" s="85"/>
      <c r="MZB53" s="85"/>
      <c r="MZC53" s="85"/>
      <c r="MZD53" s="85"/>
      <c r="MZE53" s="85"/>
      <c r="MZF53" s="85"/>
      <c r="MZG53" s="85"/>
      <c r="MZH53" s="85"/>
      <c r="MZI53" s="85"/>
      <c r="MZJ53" s="85"/>
      <c r="MZK53" s="85"/>
      <c r="MZL53" s="85"/>
      <c r="MZM53" s="85"/>
      <c r="MZN53" s="85"/>
      <c r="MZO53" s="85"/>
      <c r="MZP53" s="85"/>
      <c r="MZQ53" s="85"/>
      <c r="MZR53" s="85"/>
      <c r="MZS53" s="85"/>
      <c r="MZT53" s="85"/>
      <c r="MZU53" s="85"/>
      <c r="MZV53" s="85"/>
      <c r="MZW53" s="85"/>
      <c r="MZX53" s="85"/>
      <c r="MZY53" s="85"/>
      <c r="MZZ53" s="85"/>
      <c r="NAA53" s="85"/>
      <c r="NAB53" s="85"/>
      <c r="NAC53" s="85"/>
      <c r="NAD53" s="85"/>
      <c r="NAE53" s="85"/>
      <c r="NAF53" s="85"/>
      <c r="NAG53" s="85"/>
      <c r="NAH53" s="85"/>
      <c r="NAI53" s="85"/>
      <c r="NAJ53" s="85"/>
      <c r="NAK53" s="85"/>
      <c r="NAL53" s="85"/>
      <c r="NAM53" s="85"/>
      <c r="NAN53" s="85"/>
      <c r="NAO53" s="85"/>
      <c r="NAP53" s="85"/>
      <c r="NAQ53" s="85"/>
      <c r="NAR53" s="85"/>
      <c r="NAS53" s="85"/>
      <c r="NAT53" s="85"/>
      <c r="NAU53" s="85"/>
      <c r="NAV53" s="85"/>
      <c r="NAW53" s="85"/>
      <c r="NAX53" s="85"/>
      <c r="NAY53" s="85"/>
      <c r="NAZ53" s="85"/>
      <c r="NBA53" s="85"/>
      <c r="NBB53" s="85"/>
      <c r="NBC53" s="85"/>
      <c r="NBD53" s="85"/>
      <c r="NBE53" s="85"/>
      <c r="NBF53" s="85"/>
      <c r="NBG53" s="85"/>
      <c r="NBH53" s="85"/>
      <c r="NBI53" s="85"/>
      <c r="NBJ53" s="85"/>
      <c r="NBK53" s="85"/>
      <c r="NBL53" s="85"/>
      <c r="NBM53" s="85"/>
      <c r="NBN53" s="85"/>
      <c r="NBO53" s="85"/>
      <c r="NBP53" s="85"/>
      <c r="NBQ53" s="85"/>
      <c r="NBR53" s="85"/>
      <c r="NBS53" s="85"/>
      <c r="NBT53" s="85"/>
      <c r="NBU53" s="85"/>
      <c r="NBV53" s="85"/>
      <c r="NBW53" s="85"/>
      <c r="NBX53" s="85"/>
      <c r="NBY53" s="85"/>
      <c r="NBZ53" s="85"/>
      <c r="NCA53" s="85"/>
      <c r="NCB53" s="85"/>
      <c r="NCC53" s="85"/>
      <c r="NCD53" s="85"/>
      <c r="NCE53" s="85"/>
      <c r="NCF53" s="85"/>
      <c r="NCG53" s="85"/>
      <c r="NCH53" s="85"/>
      <c r="NCI53" s="85"/>
      <c r="NCJ53" s="85"/>
      <c r="NCK53" s="85"/>
      <c r="NCL53" s="85"/>
      <c r="NCM53" s="85"/>
      <c r="NCN53" s="85"/>
      <c r="NCO53" s="85"/>
      <c r="NCP53" s="85"/>
      <c r="NCQ53" s="85"/>
      <c r="NCR53" s="85"/>
      <c r="NCS53" s="85"/>
      <c r="NCT53" s="85"/>
      <c r="NCU53" s="85"/>
      <c r="NCV53" s="85"/>
      <c r="NCW53" s="85"/>
      <c r="NCX53" s="85"/>
      <c r="NCY53" s="85"/>
      <c r="NCZ53" s="85"/>
      <c r="NDA53" s="85"/>
      <c r="NDB53" s="85"/>
      <c r="NDC53" s="85"/>
      <c r="NDD53" s="85"/>
      <c r="NDE53" s="85"/>
      <c r="NDF53" s="85"/>
      <c r="NDG53" s="85"/>
      <c r="NDH53" s="85"/>
      <c r="NDI53" s="85"/>
      <c r="NDJ53" s="85"/>
      <c r="NDK53" s="85"/>
      <c r="NDL53" s="85"/>
      <c r="NDM53" s="85"/>
      <c r="NDN53" s="85"/>
      <c r="NDO53" s="85"/>
      <c r="NDP53" s="85"/>
      <c r="NDQ53" s="85"/>
      <c r="NDR53" s="85"/>
      <c r="NDS53" s="85"/>
      <c r="NDT53" s="85"/>
      <c r="NDU53" s="85"/>
      <c r="NDV53" s="85"/>
      <c r="NDW53" s="85"/>
      <c r="NDX53" s="85"/>
      <c r="NDY53" s="85"/>
      <c r="NDZ53" s="85"/>
      <c r="NEA53" s="85"/>
      <c r="NEB53" s="85"/>
      <c r="NEC53" s="85"/>
      <c r="NED53" s="85"/>
      <c r="NEE53" s="85"/>
      <c r="NEF53" s="85"/>
      <c r="NEG53" s="85"/>
      <c r="NEH53" s="85"/>
      <c r="NEI53" s="85"/>
      <c r="NEJ53" s="85"/>
      <c r="NEK53" s="85"/>
      <c r="NEL53" s="85"/>
      <c r="NEM53" s="85"/>
      <c r="NEN53" s="85"/>
      <c r="NEO53" s="85"/>
      <c r="NEP53" s="85"/>
      <c r="NEQ53" s="85"/>
      <c r="NER53" s="85"/>
      <c r="NES53" s="85"/>
      <c r="NET53" s="85"/>
      <c r="NEU53" s="85"/>
      <c r="NEV53" s="85"/>
      <c r="NEW53" s="85"/>
      <c r="NEX53" s="85"/>
      <c r="NEY53" s="85"/>
      <c r="NEZ53" s="85"/>
      <c r="NFA53" s="85"/>
      <c r="NFB53" s="85"/>
      <c r="NFC53" s="85"/>
      <c r="NFD53" s="85"/>
      <c r="NFE53" s="85"/>
      <c r="NFF53" s="85"/>
      <c r="NFG53" s="85"/>
      <c r="NFH53" s="85"/>
      <c r="NFI53" s="85"/>
      <c r="NFJ53" s="85"/>
      <c r="NFK53" s="85"/>
      <c r="NFL53" s="85"/>
      <c r="NFM53" s="85"/>
      <c r="NFN53" s="85"/>
      <c r="NFO53" s="85"/>
      <c r="NFP53" s="85"/>
      <c r="NFQ53" s="85"/>
      <c r="NFR53" s="85"/>
      <c r="NFS53" s="85"/>
      <c r="NFT53" s="85"/>
      <c r="NFU53" s="85"/>
      <c r="NFV53" s="85"/>
      <c r="NFW53" s="85"/>
      <c r="NFX53" s="85"/>
      <c r="NFY53" s="85"/>
      <c r="NFZ53" s="85"/>
      <c r="NGA53" s="85"/>
      <c r="NGB53" s="85"/>
      <c r="NGC53" s="85"/>
      <c r="NGD53" s="85"/>
      <c r="NGE53" s="85"/>
      <c r="NGF53" s="85"/>
      <c r="NGG53" s="85"/>
      <c r="NGH53" s="85"/>
      <c r="NGI53" s="85"/>
      <c r="NGJ53" s="85"/>
      <c r="NGK53" s="85"/>
      <c r="NGL53" s="85"/>
      <c r="NGM53" s="85"/>
      <c r="NGN53" s="85"/>
      <c r="NGO53" s="85"/>
      <c r="NGP53" s="85"/>
      <c r="NGQ53" s="85"/>
      <c r="NGR53" s="85"/>
      <c r="NGS53" s="85"/>
      <c r="NGT53" s="85"/>
      <c r="NGU53" s="85"/>
      <c r="NGV53" s="85"/>
      <c r="NGW53" s="85"/>
      <c r="NGX53" s="85"/>
      <c r="NGY53" s="85"/>
      <c r="NGZ53" s="85"/>
      <c r="NHA53" s="85"/>
      <c r="NHB53" s="85"/>
      <c r="NHC53" s="85"/>
      <c r="NHD53" s="85"/>
      <c r="NHE53" s="85"/>
      <c r="NHF53" s="85"/>
      <c r="NHG53" s="85"/>
      <c r="NHH53" s="85"/>
      <c r="NHI53" s="85"/>
      <c r="NHJ53" s="85"/>
      <c r="NHK53" s="85"/>
      <c r="NHL53" s="85"/>
      <c r="NHM53" s="85"/>
      <c r="NHN53" s="85"/>
      <c r="NHO53" s="85"/>
      <c r="NHP53" s="85"/>
      <c r="NHQ53" s="85"/>
      <c r="NHR53" s="85"/>
      <c r="NHS53" s="85"/>
      <c r="NHT53" s="85"/>
      <c r="NHU53" s="85"/>
      <c r="NHV53" s="85"/>
      <c r="NHW53" s="85"/>
      <c r="NHX53" s="85"/>
      <c r="NHY53" s="85"/>
      <c r="NHZ53" s="85"/>
      <c r="NIA53" s="85"/>
      <c r="NIB53" s="85"/>
      <c r="NIC53" s="85"/>
      <c r="NID53" s="85"/>
      <c r="NIE53" s="85"/>
      <c r="NIF53" s="85"/>
      <c r="NIG53" s="85"/>
      <c r="NIH53" s="85"/>
      <c r="NII53" s="85"/>
      <c r="NIJ53" s="85"/>
      <c r="NIK53" s="85"/>
      <c r="NIL53" s="85"/>
      <c r="NIM53" s="85"/>
      <c r="NIN53" s="85"/>
      <c r="NIO53" s="85"/>
      <c r="NIP53" s="85"/>
      <c r="NIQ53" s="85"/>
      <c r="NIR53" s="85"/>
      <c r="NIS53" s="85"/>
      <c r="NIT53" s="85"/>
      <c r="NIU53" s="85"/>
      <c r="NIV53" s="85"/>
      <c r="NIW53" s="85"/>
      <c r="NIX53" s="85"/>
      <c r="NIY53" s="85"/>
      <c r="NIZ53" s="85"/>
      <c r="NJA53" s="85"/>
      <c r="NJB53" s="85"/>
      <c r="NJC53" s="85"/>
      <c r="NJD53" s="85"/>
      <c r="NJE53" s="85"/>
      <c r="NJF53" s="85"/>
      <c r="NJG53" s="85"/>
      <c r="NJH53" s="85"/>
      <c r="NJI53" s="85"/>
      <c r="NJJ53" s="85"/>
      <c r="NJK53" s="85"/>
      <c r="NJL53" s="85"/>
      <c r="NJM53" s="85"/>
      <c r="NJN53" s="85"/>
      <c r="NJO53" s="85"/>
      <c r="NJP53" s="85"/>
      <c r="NJQ53" s="85"/>
      <c r="NJR53" s="85"/>
      <c r="NJS53" s="85"/>
      <c r="NJT53" s="85"/>
      <c r="NJU53" s="85"/>
      <c r="NJV53" s="85"/>
      <c r="NJW53" s="85"/>
      <c r="NJX53" s="85"/>
      <c r="NJY53" s="85"/>
      <c r="NJZ53" s="85"/>
      <c r="NKA53" s="85"/>
      <c r="NKB53" s="85"/>
      <c r="NKC53" s="85"/>
      <c r="NKD53" s="85"/>
      <c r="NKE53" s="85"/>
      <c r="NKF53" s="85"/>
      <c r="NKG53" s="85"/>
      <c r="NKH53" s="85"/>
      <c r="NKI53" s="85"/>
      <c r="NKJ53" s="85"/>
      <c r="NKK53" s="85"/>
      <c r="NKL53" s="85"/>
      <c r="NKM53" s="85"/>
      <c r="NKN53" s="85"/>
      <c r="NKO53" s="85"/>
      <c r="NKP53" s="85"/>
      <c r="NKQ53" s="85"/>
      <c r="NKR53" s="85"/>
      <c r="NKS53" s="85"/>
      <c r="NKT53" s="85"/>
      <c r="NKU53" s="85"/>
      <c r="NKV53" s="85"/>
      <c r="NKW53" s="85"/>
      <c r="NKX53" s="85"/>
      <c r="NKY53" s="85"/>
      <c r="NKZ53" s="85"/>
      <c r="NLA53" s="85"/>
      <c r="NLB53" s="85"/>
      <c r="NLC53" s="85"/>
      <c r="NLD53" s="85"/>
      <c r="NLE53" s="85"/>
      <c r="NLF53" s="85"/>
      <c r="NLG53" s="85"/>
      <c r="NLH53" s="85"/>
      <c r="NLI53" s="85"/>
      <c r="NLJ53" s="85"/>
      <c r="NLK53" s="85"/>
      <c r="NLL53" s="85"/>
      <c r="NLM53" s="85"/>
      <c r="NLN53" s="85"/>
      <c r="NLO53" s="85"/>
      <c r="NLP53" s="85"/>
      <c r="NLQ53" s="85"/>
      <c r="NLR53" s="85"/>
      <c r="NLS53" s="85"/>
      <c r="NLT53" s="85"/>
      <c r="NLU53" s="85"/>
      <c r="NLV53" s="85"/>
      <c r="NLW53" s="85"/>
      <c r="NLX53" s="85"/>
      <c r="NLY53" s="85"/>
      <c r="NLZ53" s="85"/>
      <c r="NMA53" s="85"/>
      <c r="NMB53" s="85"/>
      <c r="NMC53" s="85"/>
      <c r="NMD53" s="85"/>
      <c r="NME53" s="85"/>
      <c r="NMF53" s="85"/>
      <c r="NMG53" s="85"/>
      <c r="NMH53" s="85"/>
      <c r="NMI53" s="85"/>
      <c r="NMJ53" s="85"/>
      <c r="NMK53" s="85"/>
      <c r="NML53" s="85"/>
      <c r="NMM53" s="85"/>
      <c r="NMN53" s="85"/>
      <c r="NMO53" s="85"/>
      <c r="NMP53" s="85"/>
      <c r="NMQ53" s="85"/>
      <c r="NMR53" s="85"/>
      <c r="NMS53" s="85"/>
      <c r="NMT53" s="85"/>
      <c r="NMU53" s="85"/>
      <c r="NMV53" s="85"/>
      <c r="NMW53" s="85"/>
      <c r="NMX53" s="85"/>
      <c r="NMY53" s="85"/>
      <c r="NMZ53" s="85"/>
      <c r="NNA53" s="85"/>
      <c r="NNB53" s="85"/>
      <c r="NNC53" s="85"/>
      <c r="NND53" s="85"/>
      <c r="NNE53" s="85"/>
      <c r="NNF53" s="85"/>
      <c r="NNG53" s="85"/>
      <c r="NNH53" s="85"/>
      <c r="NNI53" s="85"/>
      <c r="NNJ53" s="85"/>
      <c r="NNK53" s="85"/>
      <c r="NNL53" s="85"/>
      <c r="NNM53" s="85"/>
      <c r="NNN53" s="85"/>
      <c r="NNO53" s="85"/>
      <c r="NNP53" s="85"/>
      <c r="NNQ53" s="85"/>
      <c r="NNR53" s="85"/>
      <c r="NNS53" s="85"/>
      <c r="NNT53" s="85"/>
      <c r="NNU53" s="85"/>
      <c r="NNV53" s="85"/>
      <c r="NNW53" s="85"/>
      <c r="NNX53" s="85"/>
      <c r="NNY53" s="85"/>
      <c r="NNZ53" s="85"/>
      <c r="NOA53" s="85"/>
      <c r="NOB53" s="85"/>
      <c r="NOC53" s="85"/>
      <c r="NOD53" s="85"/>
      <c r="NOE53" s="85"/>
      <c r="NOF53" s="85"/>
      <c r="NOG53" s="85"/>
      <c r="NOH53" s="85"/>
      <c r="NOI53" s="85"/>
      <c r="NOJ53" s="85"/>
      <c r="NOK53" s="85"/>
      <c r="NOL53" s="85"/>
      <c r="NOM53" s="85"/>
      <c r="NON53" s="85"/>
      <c r="NOO53" s="85"/>
      <c r="NOP53" s="85"/>
      <c r="NOQ53" s="85"/>
      <c r="NOR53" s="85"/>
      <c r="NOS53" s="85"/>
      <c r="NOT53" s="85"/>
      <c r="NOU53" s="85"/>
      <c r="NOV53" s="85"/>
      <c r="NOW53" s="85"/>
      <c r="NOX53" s="85"/>
      <c r="NOY53" s="85"/>
      <c r="NOZ53" s="85"/>
      <c r="NPA53" s="85"/>
      <c r="NPB53" s="85"/>
      <c r="NPC53" s="85"/>
      <c r="NPD53" s="85"/>
      <c r="NPE53" s="85"/>
      <c r="NPF53" s="85"/>
      <c r="NPG53" s="85"/>
      <c r="NPH53" s="85"/>
      <c r="NPI53" s="85"/>
      <c r="NPJ53" s="85"/>
      <c r="NPK53" s="85"/>
      <c r="NPL53" s="85"/>
      <c r="NPM53" s="85"/>
      <c r="NPN53" s="85"/>
      <c r="NPO53" s="85"/>
      <c r="NPP53" s="85"/>
      <c r="NPQ53" s="85"/>
      <c r="NPR53" s="85"/>
      <c r="NPS53" s="85"/>
      <c r="NPT53" s="85"/>
      <c r="NPU53" s="85"/>
      <c r="NPV53" s="85"/>
      <c r="NPW53" s="85"/>
      <c r="NPX53" s="85"/>
      <c r="NPY53" s="85"/>
      <c r="NPZ53" s="85"/>
      <c r="NQA53" s="85"/>
      <c r="NQB53" s="85"/>
      <c r="NQC53" s="85"/>
      <c r="NQD53" s="85"/>
      <c r="NQE53" s="85"/>
      <c r="NQF53" s="85"/>
      <c r="NQG53" s="85"/>
      <c r="NQH53" s="85"/>
      <c r="NQI53" s="85"/>
      <c r="NQJ53" s="85"/>
      <c r="NQK53" s="85"/>
      <c r="NQL53" s="85"/>
      <c r="NQM53" s="85"/>
      <c r="NQN53" s="85"/>
      <c r="NQO53" s="85"/>
      <c r="NQP53" s="85"/>
      <c r="NQQ53" s="85"/>
      <c r="NQR53" s="85"/>
      <c r="NQS53" s="85"/>
      <c r="NQT53" s="85"/>
      <c r="NQU53" s="85"/>
      <c r="NQV53" s="85"/>
      <c r="NQW53" s="85"/>
      <c r="NQX53" s="85"/>
      <c r="NQY53" s="85"/>
      <c r="NQZ53" s="85"/>
      <c r="NRA53" s="85"/>
      <c r="NRB53" s="85"/>
      <c r="NRC53" s="85"/>
      <c r="NRD53" s="85"/>
      <c r="NRE53" s="85"/>
      <c r="NRF53" s="85"/>
      <c r="NRG53" s="85"/>
      <c r="NRH53" s="85"/>
      <c r="NRI53" s="85"/>
      <c r="NRJ53" s="85"/>
      <c r="NRK53" s="85"/>
      <c r="NRL53" s="85"/>
      <c r="NRM53" s="85"/>
      <c r="NRN53" s="85"/>
      <c r="NRO53" s="85"/>
      <c r="NRP53" s="85"/>
      <c r="NRQ53" s="85"/>
      <c r="NRR53" s="85"/>
      <c r="NRS53" s="85"/>
      <c r="NRT53" s="85"/>
      <c r="NRU53" s="85"/>
      <c r="NRV53" s="85"/>
      <c r="NRW53" s="85"/>
      <c r="NRX53" s="85"/>
      <c r="NRY53" s="85"/>
      <c r="NRZ53" s="85"/>
      <c r="NSA53" s="85"/>
      <c r="NSB53" s="85"/>
      <c r="NSC53" s="85"/>
      <c r="NSD53" s="85"/>
      <c r="NSE53" s="85"/>
      <c r="NSF53" s="85"/>
      <c r="NSG53" s="85"/>
      <c r="NSH53" s="85"/>
      <c r="NSI53" s="85"/>
      <c r="NSJ53" s="85"/>
      <c r="NSK53" s="85"/>
      <c r="NSL53" s="85"/>
      <c r="NSM53" s="85"/>
      <c r="NSN53" s="85"/>
      <c r="NSO53" s="85"/>
      <c r="NSP53" s="85"/>
      <c r="NSQ53" s="85"/>
      <c r="NSR53" s="85"/>
      <c r="NSS53" s="85"/>
      <c r="NST53" s="85"/>
      <c r="NSU53" s="85"/>
      <c r="NSV53" s="85"/>
      <c r="NSW53" s="85"/>
      <c r="NSX53" s="85"/>
      <c r="NSY53" s="85"/>
      <c r="NSZ53" s="85"/>
      <c r="NTA53" s="85"/>
      <c r="NTB53" s="85"/>
      <c r="NTC53" s="85"/>
      <c r="NTD53" s="85"/>
      <c r="NTE53" s="85"/>
      <c r="NTF53" s="85"/>
      <c r="NTG53" s="85"/>
      <c r="NTH53" s="85"/>
      <c r="NTI53" s="85"/>
      <c r="NTJ53" s="85"/>
      <c r="NTK53" s="85"/>
      <c r="NTL53" s="85"/>
      <c r="NTM53" s="85"/>
      <c r="NTN53" s="85"/>
      <c r="NTO53" s="85"/>
      <c r="NTP53" s="85"/>
      <c r="NTQ53" s="85"/>
      <c r="NTR53" s="85"/>
      <c r="NTS53" s="85"/>
      <c r="NTT53" s="85"/>
      <c r="NTU53" s="85"/>
      <c r="NTV53" s="85"/>
      <c r="NTW53" s="85"/>
      <c r="NTX53" s="85"/>
      <c r="NTY53" s="85"/>
      <c r="NTZ53" s="85"/>
      <c r="NUA53" s="85"/>
      <c r="NUB53" s="85"/>
      <c r="NUC53" s="85"/>
      <c r="NUD53" s="85"/>
      <c r="NUE53" s="85"/>
      <c r="NUF53" s="85"/>
      <c r="NUG53" s="85"/>
      <c r="NUH53" s="85"/>
      <c r="NUI53" s="85"/>
      <c r="NUJ53" s="85"/>
      <c r="NUK53" s="85"/>
      <c r="NUL53" s="85"/>
      <c r="NUM53" s="85"/>
      <c r="NUN53" s="85"/>
      <c r="NUO53" s="85"/>
      <c r="NUP53" s="85"/>
      <c r="NUQ53" s="85"/>
      <c r="NUR53" s="85"/>
      <c r="NUS53" s="85"/>
      <c r="NUT53" s="85"/>
      <c r="NUU53" s="85"/>
      <c r="NUV53" s="85"/>
      <c r="NUW53" s="85"/>
      <c r="NUX53" s="85"/>
      <c r="NUY53" s="85"/>
      <c r="NUZ53" s="85"/>
      <c r="NVA53" s="85"/>
      <c r="NVB53" s="85"/>
      <c r="NVC53" s="85"/>
      <c r="NVD53" s="85"/>
      <c r="NVE53" s="85"/>
      <c r="NVF53" s="85"/>
      <c r="NVG53" s="85"/>
      <c r="NVH53" s="85"/>
      <c r="NVI53" s="85"/>
      <c r="NVJ53" s="85"/>
      <c r="NVK53" s="85"/>
      <c r="NVL53" s="85"/>
      <c r="NVM53" s="85"/>
      <c r="NVN53" s="85"/>
      <c r="NVO53" s="85"/>
      <c r="NVP53" s="85"/>
      <c r="NVQ53" s="85"/>
      <c r="NVR53" s="85"/>
      <c r="NVS53" s="85"/>
      <c r="NVT53" s="85"/>
      <c r="NVU53" s="85"/>
      <c r="NVV53" s="85"/>
      <c r="NVW53" s="85"/>
      <c r="NVX53" s="85"/>
      <c r="NVY53" s="85"/>
      <c r="NVZ53" s="85"/>
      <c r="NWA53" s="85"/>
      <c r="NWB53" s="85"/>
      <c r="NWC53" s="85"/>
      <c r="NWD53" s="85"/>
      <c r="NWE53" s="85"/>
      <c r="NWF53" s="85"/>
      <c r="NWG53" s="85"/>
      <c r="NWH53" s="85"/>
      <c r="NWI53" s="85"/>
      <c r="NWJ53" s="85"/>
      <c r="NWK53" s="85"/>
      <c r="NWL53" s="85"/>
      <c r="NWM53" s="85"/>
      <c r="NWN53" s="85"/>
      <c r="NWO53" s="85"/>
      <c r="NWP53" s="85"/>
      <c r="NWQ53" s="85"/>
      <c r="NWR53" s="85"/>
      <c r="NWS53" s="85"/>
      <c r="NWT53" s="85"/>
      <c r="NWU53" s="85"/>
      <c r="NWV53" s="85"/>
      <c r="NWW53" s="85"/>
      <c r="NWX53" s="85"/>
      <c r="NWY53" s="85"/>
      <c r="NWZ53" s="85"/>
      <c r="NXA53" s="85"/>
      <c r="NXB53" s="85"/>
      <c r="NXC53" s="85"/>
      <c r="NXD53" s="85"/>
      <c r="NXE53" s="85"/>
      <c r="NXF53" s="85"/>
      <c r="NXG53" s="85"/>
      <c r="NXH53" s="85"/>
      <c r="NXI53" s="85"/>
      <c r="NXJ53" s="85"/>
      <c r="NXK53" s="85"/>
      <c r="NXL53" s="85"/>
      <c r="NXM53" s="85"/>
      <c r="NXN53" s="85"/>
      <c r="NXO53" s="85"/>
      <c r="NXP53" s="85"/>
      <c r="NXQ53" s="85"/>
      <c r="NXR53" s="85"/>
      <c r="NXS53" s="85"/>
      <c r="NXT53" s="85"/>
      <c r="NXU53" s="85"/>
      <c r="NXV53" s="85"/>
      <c r="NXW53" s="85"/>
      <c r="NXX53" s="85"/>
      <c r="NXY53" s="85"/>
      <c r="NXZ53" s="85"/>
      <c r="NYA53" s="85"/>
      <c r="NYB53" s="85"/>
      <c r="NYC53" s="85"/>
      <c r="NYD53" s="85"/>
      <c r="NYE53" s="85"/>
      <c r="NYF53" s="85"/>
      <c r="NYG53" s="85"/>
      <c r="NYH53" s="85"/>
      <c r="NYI53" s="85"/>
      <c r="NYJ53" s="85"/>
      <c r="NYK53" s="85"/>
      <c r="NYL53" s="85"/>
      <c r="NYM53" s="85"/>
      <c r="NYN53" s="85"/>
      <c r="NYO53" s="85"/>
      <c r="NYP53" s="85"/>
      <c r="NYQ53" s="85"/>
      <c r="NYR53" s="85"/>
      <c r="NYS53" s="85"/>
      <c r="NYT53" s="85"/>
      <c r="NYU53" s="85"/>
      <c r="NYV53" s="85"/>
      <c r="NYW53" s="85"/>
      <c r="NYX53" s="85"/>
      <c r="NYY53" s="85"/>
      <c r="NYZ53" s="85"/>
      <c r="NZA53" s="85"/>
      <c r="NZB53" s="85"/>
      <c r="NZC53" s="85"/>
      <c r="NZD53" s="85"/>
      <c r="NZE53" s="85"/>
      <c r="NZF53" s="85"/>
      <c r="NZG53" s="85"/>
      <c r="NZH53" s="85"/>
      <c r="NZI53" s="85"/>
      <c r="NZJ53" s="85"/>
      <c r="NZK53" s="85"/>
      <c r="NZL53" s="85"/>
      <c r="NZM53" s="85"/>
      <c r="NZN53" s="85"/>
      <c r="NZO53" s="85"/>
      <c r="NZP53" s="85"/>
      <c r="NZQ53" s="85"/>
      <c r="NZR53" s="85"/>
      <c r="NZS53" s="85"/>
      <c r="NZT53" s="85"/>
      <c r="NZU53" s="85"/>
      <c r="NZV53" s="85"/>
      <c r="NZW53" s="85"/>
      <c r="NZX53" s="85"/>
      <c r="NZY53" s="85"/>
      <c r="NZZ53" s="85"/>
      <c r="OAA53" s="85"/>
      <c r="OAB53" s="85"/>
      <c r="OAC53" s="85"/>
      <c r="OAD53" s="85"/>
      <c r="OAE53" s="85"/>
      <c r="OAF53" s="85"/>
      <c r="OAG53" s="85"/>
      <c r="OAH53" s="85"/>
      <c r="OAI53" s="85"/>
      <c r="OAJ53" s="85"/>
      <c r="OAK53" s="85"/>
      <c r="OAL53" s="85"/>
      <c r="OAM53" s="85"/>
      <c r="OAN53" s="85"/>
      <c r="OAO53" s="85"/>
      <c r="OAP53" s="85"/>
      <c r="OAQ53" s="85"/>
      <c r="OAR53" s="85"/>
      <c r="OAS53" s="85"/>
      <c r="OAT53" s="85"/>
      <c r="OAU53" s="85"/>
      <c r="OAV53" s="85"/>
      <c r="OAW53" s="85"/>
      <c r="OAX53" s="85"/>
      <c r="OAY53" s="85"/>
      <c r="OAZ53" s="85"/>
      <c r="OBA53" s="85"/>
      <c r="OBB53" s="85"/>
      <c r="OBC53" s="85"/>
      <c r="OBD53" s="85"/>
      <c r="OBE53" s="85"/>
      <c r="OBF53" s="85"/>
      <c r="OBG53" s="85"/>
      <c r="OBH53" s="85"/>
      <c r="OBI53" s="85"/>
      <c r="OBJ53" s="85"/>
      <c r="OBK53" s="85"/>
      <c r="OBL53" s="85"/>
      <c r="OBM53" s="85"/>
      <c r="OBN53" s="85"/>
      <c r="OBO53" s="85"/>
      <c r="OBP53" s="85"/>
      <c r="OBQ53" s="85"/>
      <c r="OBR53" s="85"/>
      <c r="OBS53" s="85"/>
      <c r="OBT53" s="85"/>
      <c r="OBU53" s="85"/>
      <c r="OBV53" s="85"/>
      <c r="OBW53" s="85"/>
      <c r="OBX53" s="85"/>
      <c r="OBY53" s="85"/>
      <c r="OBZ53" s="85"/>
      <c r="OCA53" s="85"/>
      <c r="OCB53" s="85"/>
      <c r="OCC53" s="85"/>
      <c r="OCD53" s="85"/>
      <c r="OCE53" s="85"/>
      <c r="OCF53" s="85"/>
      <c r="OCG53" s="85"/>
      <c r="OCH53" s="85"/>
      <c r="OCI53" s="85"/>
      <c r="OCJ53" s="85"/>
      <c r="OCK53" s="85"/>
      <c r="OCL53" s="85"/>
      <c r="OCM53" s="85"/>
      <c r="OCN53" s="85"/>
      <c r="OCO53" s="85"/>
      <c r="OCP53" s="85"/>
      <c r="OCQ53" s="85"/>
      <c r="OCR53" s="85"/>
      <c r="OCS53" s="85"/>
      <c r="OCT53" s="85"/>
      <c r="OCU53" s="85"/>
      <c r="OCV53" s="85"/>
      <c r="OCW53" s="85"/>
      <c r="OCX53" s="85"/>
      <c r="OCY53" s="85"/>
      <c r="OCZ53" s="85"/>
      <c r="ODA53" s="85"/>
      <c r="ODB53" s="85"/>
      <c r="ODC53" s="85"/>
      <c r="ODD53" s="85"/>
      <c r="ODE53" s="85"/>
      <c r="ODF53" s="85"/>
      <c r="ODG53" s="85"/>
      <c r="ODH53" s="85"/>
      <c r="ODI53" s="85"/>
      <c r="ODJ53" s="85"/>
      <c r="ODK53" s="85"/>
      <c r="ODL53" s="85"/>
      <c r="ODM53" s="85"/>
      <c r="ODN53" s="85"/>
      <c r="ODO53" s="85"/>
      <c r="ODP53" s="85"/>
      <c r="ODQ53" s="85"/>
      <c r="ODR53" s="85"/>
      <c r="ODS53" s="85"/>
      <c r="ODT53" s="85"/>
      <c r="ODU53" s="85"/>
      <c r="ODV53" s="85"/>
      <c r="ODW53" s="85"/>
      <c r="ODX53" s="85"/>
      <c r="ODY53" s="85"/>
      <c r="ODZ53" s="85"/>
      <c r="OEA53" s="85"/>
      <c r="OEB53" s="85"/>
      <c r="OEC53" s="85"/>
      <c r="OED53" s="85"/>
      <c r="OEE53" s="85"/>
      <c r="OEF53" s="85"/>
      <c r="OEG53" s="85"/>
      <c r="OEH53" s="85"/>
      <c r="OEI53" s="85"/>
      <c r="OEJ53" s="85"/>
      <c r="OEK53" s="85"/>
      <c r="OEL53" s="85"/>
      <c r="OEM53" s="85"/>
      <c r="OEN53" s="85"/>
      <c r="OEO53" s="85"/>
      <c r="OEP53" s="85"/>
      <c r="OEQ53" s="85"/>
      <c r="OER53" s="85"/>
      <c r="OES53" s="85"/>
      <c r="OET53" s="85"/>
      <c r="OEU53" s="85"/>
      <c r="OEV53" s="85"/>
      <c r="OEW53" s="85"/>
      <c r="OEX53" s="85"/>
      <c r="OEY53" s="85"/>
      <c r="OEZ53" s="85"/>
      <c r="OFA53" s="85"/>
      <c r="OFB53" s="85"/>
      <c r="OFC53" s="85"/>
      <c r="OFD53" s="85"/>
      <c r="OFE53" s="85"/>
      <c r="OFF53" s="85"/>
      <c r="OFG53" s="85"/>
      <c r="OFH53" s="85"/>
      <c r="OFI53" s="85"/>
      <c r="OFJ53" s="85"/>
      <c r="OFK53" s="85"/>
      <c r="OFL53" s="85"/>
      <c r="OFM53" s="85"/>
      <c r="OFN53" s="85"/>
      <c r="OFO53" s="85"/>
      <c r="OFP53" s="85"/>
      <c r="OFQ53" s="85"/>
      <c r="OFR53" s="85"/>
      <c r="OFS53" s="85"/>
      <c r="OFT53" s="85"/>
      <c r="OFU53" s="85"/>
      <c r="OFV53" s="85"/>
      <c r="OFW53" s="85"/>
      <c r="OFX53" s="85"/>
      <c r="OFY53" s="85"/>
      <c r="OFZ53" s="85"/>
      <c r="OGA53" s="85"/>
      <c r="OGB53" s="85"/>
      <c r="OGC53" s="85"/>
      <c r="OGD53" s="85"/>
      <c r="OGE53" s="85"/>
      <c r="OGF53" s="85"/>
      <c r="OGG53" s="85"/>
      <c r="OGH53" s="85"/>
      <c r="OGI53" s="85"/>
      <c r="OGJ53" s="85"/>
      <c r="OGK53" s="85"/>
      <c r="OGL53" s="85"/>
      <c r="OGM53" s="85"/>
      <c r="OGN53" s="85"/>
      <c r="OGO53" s="85"/>
      <c r="OGP53" s="85"/>
      <c r="OGQ53" s="85"/>
      <c r="OGR53" s="85"/>
      <c r="OGS53" s="85"/>
      <c r="OGT53" s="85"/>
      <c r="OGU53" s="85"/>
      <c r="OGV53" s="85"/>
      <c r="OGW53" s="85"/>
      <c r="OGX53" s="85"/>
      <c r="OGY53" s="85"/>
      <c r="OGZ53" s="85"/>
      <c r="OHA53" s="85"/>
      <c r="OHB53" s="85"/>
      <c r="OHC53" s="85"/>
      <c r="OHD53" s="85"/>
      <c r="OHE53" s="85"/>
      <c r="OHF53" s="85"/>
      <c r="OHG53" s="85"/>
      <c r="OHH53" s="85"/>
      <c r="OHI53" s="85"/>
      <c r="OHJ53" s="85"/>
      <c r="OHK53" s="85"/>
      <c r="OHL53" s="85"/>
      <c r="OHM53" s="85"/>
      <c r="OHN53" s="85"/>
      <c r="OHO53" s="85"/>
      <c r="OHP53" s="85"/>
      <c r="OHQ53" s="85"/>
      <c r="OHR53" s="85"/>
      <c r="OHS53" s="85"/>
      <c r="OHT53" s="85"/>
      <c r="OHU53" s="85"/>
      <c r="OHV53" s="85"/>
      <c r="OHW53" s="85"/>
      <c r="OHX53" s="85"/>
      <c r="OHY53" s="85"/>
      <c r="OHZ53" s="85"/>
      <c r="OIA53" s="85"/>
      <c r="OIB53" s="85"/>
      <c r="OIC53" s="85"/>
      <c r="OID53" s="85"/>
      <c r="OIE53" s="85"/>
      <c r="OIF53" s="85"/>
      <c r="OIG53" s="85"/>
      <c r="OIH53" s="85"/>
      <c r="OII53" s="85"/>
      <c r="OIJ53" s="85"/>
      <c r="OIK53" s="85"/>
      <c r="OIL53" s="85"/>
      <c r="OIM53" s="85"/>
      <c r="OIN53" s="85"/>
      <c r="OIO53" s="85"/>
      <c r="OIP53" s="85"/>
      <c r="OIQ53" s="85"/>
      <c r="OIR53" s="85"/>
      <c r="OIS53" s="85"/>
      <c r="OIT53" s="85"/>
      <c r="OIU53" s="85"/>
      <c r="OIV53" s="85"/>
      <c r="OIW53" s="85"/>
      <c r="OIX53" s="85"/>
      <c r="OIY53" s="85"/>
      <c r="OIZ53" s="85"/>
      <c r="OJA53" s="85"/>
      <c r="OJB53" s="85"/>
      <c r="OJC53" s="85"/>
      <c r="OJD53" s="85"/>
      <c r="OJE53" s="85"/>
      <c r="OJF53" s="85"/>
      <c r="OJG53" s="85"/>
      <c r="OJH53" s="85"/>
      <c r="OJI53" s="85"/>
      <c r="OJJ53" s="85"/>
      <c r="OJK53" s="85"/>
      <c r="OJL53" s="85"/>
      <c r="OJM53" s="85"/>
      <c r="OJN53" s="85"/>
      <c r="OJO53" s="85"/>
      <c r="OJP53" s="85"/>
      <c r="OJQ53" s="85"/>
      <c r="OJR53" s="85"/>
      <c r="OJS53" s="85"/>
      <c r="OJT53" s="85"/>
      <c r="OJU53" s="85"/>
      <c r="OJV53" s="85"/>
      <c r="OJW53" s="85"/>
      <c r="OJX53" s="85"/>
      <c r="OJY53" s="85"/>
      <c r="OJZ53" s="85"/>
      <c r="OKA53" s="85"/>
      <c r="OKB53" s="85"/>
      <c r="OKC53" s="85"/>
      <c r="OKD53" s="85"/>
      <c r="OKE53" s="85"/>
      <c r="OKF53" s="85"/>
      <c r="OKG53" s="85"/>
      <c r="OKH53" s="85"/>
      <c r="OKI53" s="85"/>
      <c r="OKJ53" s="85"/>
      <c r="OKK53" s="85"/>
      <c r="OKL53" s="85"/>
      <c r="OKM53" s="85"/>
      <c r="OKN53" s="85"/>
      <c r="OKO53" s="85"/>
      <c r="OKP53" s="85"/>
      <c r="OKQ53" s="85"/>
      <c r="OKR53" s="85"/>
      <c r="OKS53" s="85"/>
      <c r="OKT53" s="85"/>
      <c r="OKU53" s="85"/>
      <c r="OKV53" s="85"/>
      <c r="OKW53" s="85"/>
      <c r="OKX53" s="85"/>
      <c r="OKY53" s="85"/>
      <c r="OKZ53" s="85"/>
      <c r="OLA53" s="85"/>
      <c r="OLB53" s="85"/>
      <c r="OLC53" s="85"/>
      <c r="OLD53" s="85"/>
      <c r="OLE53" s="85"/>
      <c r="OLF53" s="85"/>
      <c r="OLG53" s="85"/>
      <c r="OLH53" s="85"/>
      <c r="OLI53" s="85"/>
      <c r="OLJ53" s="85"/>
      <c r="OLK53" s="85"/>
      <c r="OLL53" s="85"/>
      <c r="OLM53" s="85"/>
      <c r="OLN53" s="85"/>
      <c r="OLO53" s="85"/>
      <c r="OLP53" s="85"/>
      <c r="OLQ53" s="85"/>
      <c r="OLR53" s="85"/>
      <c r="OLS53" s="85"/>
      <c r="OLT53" s="85"/>
      <c r="OLU53" s="85"/>
      <c r="OLV53" s="85"/>
      <c r="OLW53" s="85"/>
      <c r="OLX53" s="85"/>
      <c r="OLY53" s="85"/>
      <c r="OLZ53" s="85"/>
      <c r="OMA53" s="85"/>
      <c r="OMB53" s="85"/>
      <c r="OMC53" s="85"/>
      <c r="OMD53" s="85"/>
      <c r="OME53" s="85"/>
      <c r="OMF53" s="85"/>
      <c r="OMG53" s="85"/>
      <c r="OMH53" s="85"/>
      <c r="OMI53" s="85"/>
      <c r="OMJ53" s="85"/>
      <c r="OMK53" s="85"/>
      <c r="OML53" s="85"/>
      <c r="OMM53" s="85"/>
      <c r="OMN53" s="85"/>
      <c r="OMO53" s="85"/>
      <c r="OMP53" s="85"/>
      <c r="OMQ53" s="85"/>
      <c r="OMR53" s="85"/>
      <c r="OMS53" s="85"/>
      <c r="OMT53" s="85"/>
      <c r="OMU53" s="85"/>
      <c r="OMV53" s="85"/>
      <c r="OMW53" s="85"/>
      <c r="OMX53" s="85"/>
      <c r="OMY53" s="85"/>
      <c r="OMZ53" s="85"/>
      <c r="ONA53" s="85"/>
      <c r="ONB53" s="85"/>
      <c r="ONC53" s="85"/>
      <c r="OND53" s="85"/>
      <c r="ONE53" s="85"/>
      <c r="ONF53" s="85"/>
      <c r="ONG53" s="85"/>
      <c r="ONH53" s="85"/>
      <c r="ONI53" s="85"/>
      <c r="ONJ53" s="85"/>
      <c r="ONK53" s="85"/>
      <c r="ONL53" s="85"/>
      <c r="ONM53" s="85"/>
      <c r="ONN53" s="85"/>
      <c r="ONO53" s="85"/>
      <c r="ONP53" s="85"/>
      <c r="ONQ53" s="85"/>
      <c r="ONR53" s="85"/>
      <c r="ONS53" s="85"/>
      <c r="ONT53" s="85"/>
      <c r="ONU53" s="85"/>
      <c r="ONV53" s="85"/>
      <c r="ONW53" s="85"/>
      <c r="ONX53" s="85"/>
      <c r="ONY53" s="85"/>
      <c r="ONZ53" s="85"/>
      <c r="OOA53" s="85"/>
      <c r="OOB53" s="85"/>
      <c r="OOC53" s="85"/>
      <c r="OOD53" s="85"/>
      <c r="OOE53" s="85"/>
      <c r="OOF53" s="85"/>
      <c r="OOG53" s="85"/>
      <c r="OOH53" s="85"/>
      <c r="OOI53" s="85"/>
      <c r="OOJ53" s="85"/>
      <c r="OOK53" s="85"/>
      <c r="OOL53" s="85"/>
      <c r="OOM53" s="85"/>
      <c r="OON53" s="85"/>
      <c r="OOO53" s="85"/>
      <c r="OOP53" s="85"/>
      <c r="OOQ53" s="85"/>
      <c r="OOR53" s="85"/>
      <c r="OOS53" s="85"/>
      <c r="OOT53" s="85"/>
      <c r="OOU53" s="85"/>
      <c r="OOV53" s="85"/>
      <c r="OOW53" s="85"/>
      <c r="OOX53" s="85"/>
      <c r="OOY53" s="85"/>
      <c r="OOZ53" s="85"/>
      <c r="OPA53" s="85"/>
      <c r="OPB53" s="85"/>
      <c r="OPC53" s="85"/>
      <c r="OPD53" s="85"/>
      <c r="OPE53" s="85"/>
      <c r="OPF53" s="85"/>
      <c r="OPG53" s="85"/>
      <c r="OPH53" s="85"/>
      <c r="OPI53" s="85"/>
      <c r="OPJ53" s="85"/>
      <c r="OPK53" s="85"/>
      <c r="OPL53" s="85"/>
      <c r="OPM53" s="85"/>
      <c r="OPN53" s="85"/>
      <c r="OPO53" s="85"/>
      <c r="OPP53" s="85"/>
      <c r="OPQ53" s="85"/>
      <c r="OPR53" s="85"/>
      <c r="OPS53" s="85"/>
      <c r="OPT53" s="85"/>
      <c r="OPU53" s="85"/>
      <c r="OPV53" s="85"/>
      <c r="OPW53" s="85"/>
      <c r="OPX53" s="85"/>
      <c r="OPY53" s="85"/>
      <c r="OPZ53" s="85"/>
      <c r="OQA53" s="85"/>
      <c r="OQB53" s="85"/>
      <c r="OQC53" s="85"/>
      <c r="OQD53" s="85"/>
      <c r="OQE53" s="85"/>
      <c r="OQF53" s="85"/>
      <c r="OQG53" s="85"/>
      <c r="OQH53" s="85"/>
      <c r="OQI53" s="85"/>
      <c r="OQJ53" s="85"/>
      <c r="OQK53" s="85"/>
      <c r="OQL53" s="85"/>
      <c r="OQM53" s="85"/>
      <c r="OQN53" s="85"/>
      <c r="OQO53" s="85"/>
      <c r="OQP53" s="85"/>
      <c r="OQQ53" s="85"/>
      <c r="OQR53" s="85"/>
      <c r="OQS53" s="85"/>
      <c r="OQT53" s="85"/>
      <c r="OQU53" s="85"/>
      <c r="OQV53" s="85"/>
      <c r="OQW53" s="85"/>
      <c r="OQX53" s="85"/>
      <c r="OQY53" s="85"/>
      <c r="OQZ53" s="85"/>
      <c r="ORA53" s="85"/>
      <c r="ORB53" s="85"/>
      <c r="ORC53" s="85"/>
      <c r="ORD53" s="85"/>
      <c r="ORE53" s="85"/>
      <c r="ORF53" s="85"/>
      <c r="ORG53" s="85"/>
      <c r="ORH53" s="85"/>
      <c r="ORI53" s="85"/>
      <c r="ORJ53" s="85"/>
      <c r="ORK53" s="85"/>
      <c r="ORL53" s="85"/>
      <c r="ORM53" s="85"/>
      <c r="ORN53" s="85"/>
      <c r="ORO53" s="85"/>
      <c r="ORP53" s="85"/>
      <c r="ORQ53" s="85"/>
      <c r="ORR53" s="85"/>
      <c r="ORS53" s="85"/>
      <c r="ORT53" s="85"/>
      <c r="ORU53" s="85"/>
      <c r="ORV53" s="85"/>
      <c r="ORW53" s="85"/>
      <c r="ORX53" s="85"/>
      <c r="ORY53" s="85"/>
      <c r="ORZ53" s="85"/>
      <c r="OSA53" s="85"/>
      <c r="OSB53" s="85"/>
      <c r="OSC53" s="85"/>
      <c r="OSD53" s="85"/>
      <c r="OSE53" s="85"/>
      <c r="OSF53" s="85"/>
      <c r="OSG53" s="85"/>
      <c r="OSH53" s="85"/>
      <c r="OSI53" s="85"/>
      <c r="OSJ53" s="85"/>
      <c r="OSK53" s="85"/>
      <c r="OSL53" s="85"/>
      <c r="OSM53" s="85"/>
      <c r="OSN53" s="85"/>
      <c r="OSO53" s="85"/>
      <c r="OSP53" s="85"/>
      <c r="OSQ53" s="85"/>
      <c r="OSR53" s="85"/>
      <c r="OSS53" s="85"/>
      <c r="OST53" s="85"/>
      <c r="OSU53" s="85"/>
      <c r="OSV53" s="85"/>
      <c r="OSW53" s="85"/>
      <c r="OSX53" s="85"/>
      <c r="OSY53" s="85"/>
      <c r="OSZ53" s="85"/>
      <c r="OTA53" s="85"/>
      <c r="OTB53" s="85"/>
      <c r="OTC53" s="85"/>
      <c r="OTD53" s="85"/>
      <c r="OTE53" s="85"/>
      <c r="OTF53" s="85"/>
      <c r="OTG53" s="85"/>
      <c r="OTH53" s="85"/>
      <c r="OTI53" s="85"/>
      <c r="OTJ53" s="85"/>
      <c r="OTK53" s="85"/>
      <c r="OTL53" s="85"/>
      <c r="OTM53" s="85"/>
      <c r="OTN53" s="85"/>
      <c r="OTO53" s="85"/>
      <c r="OTP53" s="85"/>
      <c r="OTQ53" s="85"/>
      <c r="OTR53" s="85"/>
      <c r="OTS53" s="85"/>
      <c r="OTT53" s="85"/>
      <c r="OTU53" s="85"/>
      <c r="OTV53" s="85"/>
      <c r="OTW53" s="85"/>
      <c r="OTX53" s="85"/>
      <c r="OTY53" s="85"/>
      <c r="OTZ53" s="85"/>
      <c r="OUA53" s="85"/>
      <c r="OUB53" s="85"/>
      <c r="OUC53" s="85"/>
      <c r="OUD53" s="85"/>
      <c r="OUE53" s="85"/>
      <c r="OUF53" s="85"/>
      <c r="OUG53" s="85"/>
      <c r="OUH53" s="85"/>
      <c r="OUI53" s="85"/>
      <c r="OUJ53" s="85"/>
      <c r="OUK53" s="85"/>
      <c r="OUL53" s="85"/>
      <c r="OUM53" s="85"/>
      <c r="OUN53" s="85"/>
      <c r="OUO53" s="85"/>
      <c r="OUP53" s="85"/>
      <c r="OUQ53" s="85"/>
      <c r="OUR53" s="85"/>
      <c r="OUS53" s="85"/>
      <c r="OUT53" s="85"/>
      <c r="OUU53" s="85"/>
      <c r="OUV53" s="85"/>
      <c r="OUW53" s="85"/>
      <c r="OUX53" s="85"/>
      <c r="OUY53" s="85"/>
      <c r="OUZ53" s="85"/>
      <c r="OVA53" s="85"/>
      <c r="OVB53" s="85"/>
      <c r="OVC53" s="85"/>
      <c r="OVD53" s="85"/>
      <c r="OVE53" s="85"/>
      <c r="OVF53" s="85"/>
      <c r="OVG53" s="85"/>
      <c r="OVH53" s="85"/>
      <c r="OVI53" s="85"/>
      <c r="OVJ53" s="85"/>
      <c r="OVK53" s="85"/>
      <c r="OVL53" s="85"/>
      <c r="OVM53" s="85"/>
      <c r="OVN53" s="85"/>
      <c r="OVO53" s="85"/>
      <c r="OVP53" s="85"/>
      <c r="OVQ53" s="85"/>
      <c r="OVR53" s="85"/>
      <c r="OVS53" s="85"/>
      <c r="OVT53" s="85"/>
      <c r="OVU53" s="85"/>
      <c r="OVV53" s="85"/>
      <c r="OVW53" s="85"/>
      <c r="OVX53" s="85"/>
      <c r="OVY53" s="85"/>
      <c r="OVZ53" s="85"/>
      <c r="OWA53" s="85"/>
      <c r="OWB53" s="85"/>
      <c r="OWC53" s="85"/>
      <c r="OWD53" s="85"/>
      <c r="OWE53" s="85"/>
      <c r="OWF53" s="85"/>
      <c r="OWG53" s="85"/>
      <c r="OWH53" s="85"/>
      <c r="OWI53" s="85"/>
      <c r="OWJ53" s="85"/>
      <c r="OWK53" s="85"/>
      <c r="OWL53" s="85"/>
      <c r="OWM53" s="85"/>
      <c r="OWN53" s="85"/>
      <c r="OWO53" s="85"/>
      <c r="OWP53" s="85"/>
      <c r="OWQ53" s="85"/>
      <c r="OWR53" s="85"/>
      <c r="OWS53" s="85"/>
      <c r="OWT53" s="85"/>
      <c r="OWU53" s="85"/>
      <c r="OWV53" s="85"/>
      <c r="OWW53" s="85"/>
      <c r="OWX53" s="85"/>
      <c r="OWY53" s="85"/>
      <c r="OWZ53" s="85"/>
      <c r="OXA53" s="85"/>
      <c r="OXB53" s="85"/>
      <c r="OXC53" s="85"/>
      <c r="OXD53" s="85"/>
      <c r="OXE53" s="85"/>
      <c r="OXF53" s="85"/>
      <c r="OXG53" s="85"/>
      <c r="OXH53" s="85"/>
      <c r="OXI53" s="85"/>
      <c r="OXJ53" s="85"/>
      <c r="OXK53" s="85"/>
      <c r="OXL53" s="85"/>
      <c r="OXM53" s="85"/>
      <c r="OXN53" s="85"/>
      <c r="OXO53" s="85"/>
      <c r="OXP53" s="85"/>
      <c r="OXQ53" s="85"/>
      <c r="OXR53" s="85"/>
      <c r="OXS53" s="85"/>
      <c r="OXT53" s="85"/>
      <c r="OXU53" s="85"/>
      <c r="OXV53" s="85"/>
      <c r="OXW53" s="85"/>
      <c r="OXX53" s="85"/>
      <c r="OXY53" s="85"/>
      <c r="OXZ53" s="85"/>
      <c r="OYA53" s="85"/>
      <c r="OYB53" s="85"/>
      <c r="OYC53" s="85"/>
      <c r="OYD53" s="85"/>
      <c r="OYE53" s="85"/>
      <c r="OYF53" s="85"/>
      <c r="OYG53" s="85"/>
      <c r="OYH53" s="85"/>
      <c r="OYI53" s="85"/>
      <c r="OYJ53" s="85"/>
      <c r="OYK53" s="85"/>
      <c r="OYL53" s="85"/>
      <c r="OYM53" s="85"/>
      <c r="OYN53" s="85"/>
      <c r="OYO53" s="85"/>
      <c r="OYP53" s="85"/>
      <c r="OYQ53" s="85"/>
      <c r="OYR53" s="85"/>
      <c r="OYS53" s="85"/>
      <c r="OYT53" s="85"/>
      <c r="OYU53" s="85"/>
      <c r="OYV53" s="85"/>
      <c r="OYW53" s="85"/>
      <c r="OYX53" s="85"/>
      <c r="OYY53" s="85"/>
      <c r="OYZ53" s="85"/>
      <c r="OZA53" s="85"/>
      <c r="OZB53" s="85"/>
      <c r="OZC53" s="85"/>
      <c r="OZD53" s="85"/>
      <c r="OZE53" s="85"/>
      <c r="OZF53" s="85"/>
      <c r="OZG53" s="85"/>
      <c r="OZH53" s="85"/>
      <c r="OZI53" s="85"/>
      <c r="OZJ53" s="85"/>
      <c r="OZK53" s="85"/>
      <c r="OZL53" s="85"/>
      <c r="OZM53" s="85"/>
      <c r="OZN53" s="85"/>
      <c r="OZO53" s="85"/>
      <c r="OZP53" s="85"/>
      <c r="OZQ53" s="85"/>
      <c r="OZR53" s="85"/>
      <c r="OZS53" s="85"/>
      <c r="OZT53" s="85"/>
      <c r="OZU53" s="85"/>
      <c r="OZV53" s="85"/>
      <c r="OZW53" s="85"/>
      <c r="OZX53" s="85"/>
      <c r="OZY53" s="85"/>
      <c r="OZZ53" s="85"/>
      <c r="PAA53" s="85"/>
      <c r="PAB53" s="85"/>
      <c r="PAC53" s="85"/>
      <c r="PAD53" s="85"/>
      <c r="PAE53" s="85"/>
      <c r="PAF53" s="85"/>
      <c r="PAG53" s="85"/>
      <c r="PAH53" s="85"/>
      <c r="PAI53" s="85"/>
      <c r="PAJ53" s="85"/>
      <c r="PAK53" s="85"/>
      <c r="PAL53" s="85"/>
      <c r="PAM53" s="85"/>
      <c r="PAN53" s="85"/>
      <c r="PAO53" s="85"/>
      <c r="PAP53" s="85"/>
      <c r="PAQ53" s="85"/>
      <c r="PAR53" s="85"/>
      <c r="PAS53" s="85"/>
      <c r="PAT53" s="85"/>
      <c r="PAU53" s="85"/>
      <c r="PAV53" s="85"/>
      <c r="PAW53" s="85"/>
      <c r="PAX53" s="85"/>
      <c r="PAY53" s="85"/>
      <c r="PAZ53" s="85"/>
      <c r="PBA53" s="85"/>
      <c r="PBB53" s="85"/>
      <c r="PBC53" s="85"/>
      <c r="PBD53" s="85"/>
      <c r="PBE53" s="85"/>
      <c r="PBF53" s="85"/>
      <c r="PBG53" s="85"/>
      <c r="PBH53" s="85"/>
      <c r="PBI53" s="85"/>
      <c r="PBJ53" s="85"/>
      <c r="PBK53" s="85"/>
      <c r="PBL53" s="85"/>
      <c r="PBM53" s="85"/>
      <c r="PBN53" s="85"/>
      <c r="PBO53" s="85"/>
      <c r="PBP53" s="85"/>
      <c r="PBQ53" s="85"/>
      <c r="PBR53" s="85"/>
      <c r="PBS53" s="85"/>
      <c r="PBT53" s="85"/>
      <c r="PBU53" s="85"/>
      <c r="PBV53" s="85"/>
      <c r="PBW53" s="85"/>
      <c r="PBX53" s="85"/>
      <c r="PBY53" s="85"/>
      <c r="PBZ53" s="85"/>
      <c r="PCA53" s="85"/>
      <c r="PCB53" s="85"/>
      <c r="PCC53" s="85"/>
      <c r="PCD53" s="85"/>
      <c r="PCE53" s="85"/>
      <c r="PCF53" s="85"/>
      <c r="PCG53" s="85"/>
      <c r="PCH53" s="85"/>
      <c r="PCI53" s="85"/>
      <c r="PCJ53" s="85"/>
      <c r="PCK53" s="85"/>
      <c r="PCL53" s="85"/>
      <c r="PCM53" s="85"/>
      <c r="PCN53" s="85"/>
      <c r="PCO53" s="85"/>
      <c r="PCP53" s="85"/>
      <c r="PCQ53" s="85"/>
      <c r="PCR53" s="85"/>
      <c r="PCS53" s="85"/>
      <c r="PCT53" s="85"/>
      <c r="PCU53" s="85"/>
      <c r="PCV53" s="85"/>
      <c r="PCW53" s="85"/>
      <c r="PCX53" s="85"/>
      <c r="PCY53" s="85"/>
      <c r="PCZ53" s="85"/>
      <c r="PDA53" s="85"/>
      <c r="PDB53" s="85"/>
      <c r="PDC53" s="85"/>
      <c r="PDD53" s="85"/>
      <c r="PDE53" s="85"/>
      <c r="PDF53" s="85"/>
      <c r="PDG53" s="85"/>
      <c r="PDH53" s="85"/>
      <c r="PDI53" s="85"/>
      <c r="PDJ53" s="85"/>
      <c r="PDK53" s="85"/>
      <c r="PDL53" s="85"/>
      <c r="PDM53" s="85"/>
      <c r="PDN53" s="85"/>
      <c r="PDO53" s="85"/>
      <c r="PDP53" s="85"/>
      <c r="PDQ53" s="85"/>
      <c r="PDR53" s="85"/>
      <c r="PDS53" s="85"/>
      <c r="PDT53" s="85"/>
      <c r="PDU53" s="85"/>
      <c r="PDV53" s="85"/>
      <c r="PDW53" s="85"/>
      <c r="PDX53" s="85"/>
      <c r="PDY53" s="85"/>
      <c r="PDZ53" s="85"/>
      <c r="PEA53" s="85"/>
      <c r="PEB53" s="85"/>
      <c r="PEC53" s="85"/>
      <c r="PED53" s="85"/>
      <c r="PEE53" s="85"/>
      <c r="PEF53" s="85"/>
      <c r="PEG53" s="85"/>
      <c r="PEH53" s="85"/>
      <c r="PEI53" s="85"/>
      <c r="PEJ53" s="85"/>
      <c r="PEK53" s="85"/>
      <c r="PEL53" s="85"/>
      <c r="PEM53" s="85"/>
      <c r="PEN53" s="85"/>
      <c r="PEO53" s="85"/>
      <c r="PEP53" s="85"/>
      <c r="PEQ53" s="85"/>
      <c r="PER53" s="85"/>
      <c r="PES53" s="85"/>
      <c r="PET53" s="85"/>
      <c r="PEU53" s="85"/>
      <c r="PEV53" s="85"/>
      <c r="PEW53" s="85"/>
      <c r="PEX53" s="85"/>
      <c r="PEY53" s="85"/>
      <c r="PEZ53" s="85"/>
      <c r="PFA53" s="85"/>
      <c r="PFB53" s="85"/>
      <c r="PFC53" s="85"/>
      <c r="PFD53" s="85"/>
      <c r="PFE53" s="85"/>
      <c r="PFF53" s="85"/>
      <c r="PFG53" s="85"/>
      <c r="PFH53" s="85"/>
      <c r="PFI53" s="85"/>
      <c r="PFJ53" s="85"/>
      <c r="PFK53" s="85"/>
      <c r="PFL53" s="85"/>
      <c r="PFM53" s="85"/>
      <c r="PFN53" s="85"/>
      <c r="PFO53" s="85"/>
      <c r="PFP53" s="85"/>
      <c r="PFQ53" s="85"/>
      <c r="PFR53" s="85"/>
      <c r="PFS53" s="85"/>
      <c r="PFT53" s="85"/>
      <c r="PFU53" s="85"/>
      <c r="PFV53" s="85"/>
      <c r="PFW53" s="85"/>
      <c r="PFX53" s="85"/>
      <c r="PFY53" s="85"/>
      <c r="PFZ53" s="85"/>
      <c r="PGA53" s="85"/>
      <c r="PGB53" s="85"/>
      <c r="PGC53" s="85"/>
      <c r="PGD53" s="85"/>
      <c r="PGE53" s="85"/>
      <c r="PGF53" s="85"/>
      <c r="PGG53" s="85"/>
      <c r="PGH53" s="85"/>
      <c r="PGI53" s="85"/>
      <c r="PGJ53" s="85"/>
      <c r="PGK53" s="85"/>
      <c r="PGL53" s="85"/>
      <c r="PGM53" s="85"/>
      <c r="PGN53" s="85"/>
      <c r="PGO53" s="85"/>
      <c r="PGP53" s="85"/>
      <c r="PGQ53" s="85"/>
      <c r="PGR53" s="85"/>
      <c r="PGS53" s="85"/>
      <c r="PGT53" s="85"/>
      <c r="PGU53" s="85"/>
      <c r="PGV53" s="85"/>
      <c r="PGW53" s="85"/>
      <c r="PGX53" s="85"/>
      <c r="PGY53" s="85"/>
      <c r="PGZ53" s="85"/>
      <c r="PHA53" s="85"/>
      <c r="PHB53" s="85"/>
      <c r="PHC53" s="85"/>
      <c r="PHD53" s="85"/>
      <c r="PHE53" s="85"/>
      <c r="PHF53" s="85"/>
      <c r="PHG53" s="85"/>
      <c r="PHH53" s="85"/>
      <c r="PHI53" s="85"/>
      <c r="PHJ53" s="85"/>
      <c r="PHK53" s="85"/>
      <c r="PHL53" s="85"/>
      <c r="PHM53" s="85"/>
      <c r="PHN53" s="85"/>
      <c r="PHO53" s="85"/>
      <c r="PHP53" s="85"/>
      <c r="PHQ53" s="85"/>
      <c r="PHR53" s="85"/>
      <c r="PHS53" s="85"/>
      <c r="PHT53" s="85"/>
      <c r="PHU53" s="85"/>
      <c r="PHV53" s="85"/>
      <c r="PHW53" s="85"/>
      <c r="PHX53" s="85"/>
      <c r="PHY53" s="85"/>
      <c r="PHZ53" s="85"/>
      <c r="PIA53" s="85"/>
      <c r="PIB53" s="85"/>
      <c r="PIC53" s="85"/>
      <c r="PID53" s="85"/>
      <c r="PIE53" s="85"/>
      <c r="PIF53" s="85"/>
      <c r="PIG53" s="85"/>
      <c r="PIH53" s="85"/>
      <c r="PII53" s="85"/>
      <c r="PIJ53" s="85"/>
      <c r="PIK53" s="85"/>
      <c r="PIL53" s="85"/>
      <c r="PIM53" s="85"/>
      <c r="PIN53" s="85"/>
      <c r="PIO53" s="85"/>
      <c r="PIP53" s="85"/>
      <c r="PIQ53" s="85"/>
      <c r="PIR53" s="85"/>
      <c r="PIS53" s="85"/>
      <c r="PIT53" s="85"/>
      <c r="PIU53" s="85"/>
      <c r="PIV53" s="85"/>
      <c r="PIW53" s="85"/>
      <c r="PIX53" s="85"/>
      <c r="PIY53" s="85"/>
      <c r="PIZ53" s="85"/>
      <c r="PJA53" s="85"/>
      <c r="PJB53" s="85"/>
      <c r="PJC53" s="85"/>
      <c r="PJD53" s="85"/>
      <c r="PJE53" s="85"/>
      <c r="PJF53" s="85"/>
      <c r="PJG53" s="85"/>
      <c r="PJH53" s="85"/>
      <c r="PJI53" s="85"/>
      <c r="PJJ53" s="85"/>
      <c r="PJK53" s="85"/>
      <c r="PJL53" s="85"/>
      <c r="PJM53" s="85"/>
      <c r="PJN53" s="85"/>
      <c r="PJO53" s="85"/>
      <c r="PJP53" s="85"/>
      <c r="PJQ53" s="85"/>
      <c r="PJR53" s="85"/>
      <c r="PJS53" s="85"/>
      <c r="PJT53" s="85"/>
      <c r="PJU53" s="85"/>
      <c r="PJV53" s="85"/>
      <c r="PJW53" s="85"/>
      <c r="PJX53" s="85"/>
      <c r="PJY53" s="85"/>
      <c r="PJZ53" s="85"/>
      <c r="PKA53" s="85"/>
      <c r="PKB53" s="85"/>
      <c r="PKC53" s="85"/>
      <c r="PKD53" s="85"/>
      <c r="PKE53" s="85"/>
      <c r="PKF53" s="85"/>
      <c r="PKG53" s="85"/>
      <c r="PKH53" s="85"/>
      <c r="PKI53" s="85"/>
      <c r="PKJ53" s="85"/>
      <c r="PKK53" s="85"/>
      <c r="PKL53" s="85"/>
      <c r="PKM53" s="85"/>
      <c r="PKN53" s="85"/>
      <c r="PKO53" s="85"/>
      <c r="PKP53" s="85"/>
      <c r="PKQ53" s="85"/>
      <c r="PKR53" s="85"/>
      <c r="PKS53" s="85"/>
      <c r="PKT53" s="85"/>
      <c r="PKU53" s="85"/>
      <c r="PKV53" s="85"/>
      <c r="PKW53" s="85"/>
      <c r="PKX53" s="85"/>
      <c r="PKY53" s="85"/>
      <c r="PKZ53" s="85"/>
      <c r="PLA53" s="85"/>
      <c r="PLB53" s="85"/>
      <c r="PLC53" s="85"/>
      <c r="PLD53" s="85"/>
      <c r="PLE53" s="85"/>
      <c r="PLF53" s="85"/>
      <c r="PLG53" s="85"/>
      <c r="PLH53" s="85"/>
      <c r="PLI53" s="85"/>
      <c r="PLJ53" s="85"/>
      <c r="PLK53" s="85"/>
      <c r="PLL53" s="85"/>
      <c r="PLM53" s="85"/>
      <c r="PLN53" s="85"/>
      <c r="PLO53" s="85"/>
      <c r="PLP53" s="85"/>
      <c r="PLQ53" s="85"/>
      <c r="PLR53" s="85"/>
      <c r="PLS53" s="85"/>
      <c r="PLT53" s="85"/>
      <c r="PLU53" s="85"/>
      <c r="PLV53" s="85"/>
      <c r="PLW53" s="85"/>
      <c r="PLX53" s="85"/>
      <c r="PLY53" s="85"/>
      <c r="PLZ53" s="85"/>
      <c r="PMA53" s="85"/>
      <c r="PMB53" s="85"/>
      <c r="PMC53" s="85"/>
      <c r="PMD53" s="85"/>
      <c r="PME53" s="85"/>
      <c r="PMF53" s="85"/>
      <c r="PMG53" s="85"/>
      <c r="PMH53" s="85"/>
      <c r="PMI53" s="85"/>
      <c r="PMJ53" s="85"/>
      <c r="PMK53" s="85"/>
      <c r="PML53" s="85"/>
      <c r="PMM53" s="85"/>
      <c r="PMN53" s="85"/>
      <c r="PMO53" s="85"/>
      <c r="PMP53" s="85"/>
      <c r="PMQ53" s="85"/>
      <c r="PMR53" s="85"/>
      <c r="PMS53" s="85"/>
      <c r="PMT53" s="85"/>
      <c r="PMU53" s="85"/>
      <c r="PMV53" s="85"/>
      <c r="PMW53" s="85"/>
      <c r="PMX53" s="85"/>
      <c r="PMY53" s="85"/>
      <c r="PMZ53" s="85"/>
      <c r="PNA53" s="85"/>
      <c r="PNB53" s="85"/>
      <c r="PNC53" s="85"/>
      <c r="PND53" s="85"/>
      <c r="PNE53" s="85"/>
      <c r="PNF53" s="85"/>
      <c r="PNG53" s="85"/>
      <c r="PNH53" s="85"/>
      <c r="PNI53" s="85"/>
      <c r="PNJ53" s="85"/>
      <c r="PNK53" s="85"/>
      <c r="PNL53" s="85"/>
      <c r="PNM53" s="85"/>
      <c r="PNN53" s="85"/>
      <c r="PNO53" s="85"/>
      <c r="PNP53" s="85"/>
      <c r="PNQ53" s="85"/>
      <c r="PNR53" s="85"/>
      <c r="PNS53" s="85"/>
      <c r="PNT53" s="85"/>
      <c r="PNU53" s="85"/>
      <c r="PNV53" s="85"/>
      <c r="PNW53" s="85"/>
      <c r="PNX53" s="85"/>
      <c r="PNY53" s="85"/>
      <c r="PNZ53" s="85"/>
      <c r="POA53" s="85"/>
      <c r="POB53" s="85"/>
      <c r="POC53" s="85"/>
      <c r="POD53" s="85"/>
      <c r="POE53" s="85"/>
      <c r="POF53" s="85"/>
      <c r="POG53" s="85"/>
      <c r="POH53" s="85"/>
      <c r="POI53" s="85"/>
      <c r="POJ53" s="85"/>
      <c r="POK53" s="85"/>
      <c r="POL53" s="85"/>
      <c r="POM53" s="85"/>
      <c r="PON53" s="85"/>
      <c r="POO53" s="85"/>
      <c r="POP53" s="85"/>
      <c r="POQ53" s="85"/>
      <c r="POR53" s="85"/>
      <c r="POS53" s="85"/>
      <c r="POT53" s="85"/>
      <c r="POU53" s="85"/>
      <c r="POV53" s="85"/>
      <c r="POW53" s="85"/>
      <c r="POX53" s="85"/>
      <c r="POY53" s="85"/>
      <c r="POZ53" s="85"/>
      <c r="PPA53" s="85"/>
      <c r="PPB53" s="85"/>
      <c r="PPC53" s="85"/>
      <c r="PPD53" s="85"/>
      <c r="PPE53" s="85"/>
      <c r="PPF53" s="85"/>
      <c r="PPG53" s="85"/>
      <c r="PPH53" s="85"/>
      <c r="PPI53" s="85"/>
      <c r="PPJ53" s="85"/>
      <c r="PPK53" s="85"/>
      <c r="PPL53" s="85"/>
      <c r="PPM53" s="85"/>
      <c r="PPN53" s="85"/>
      <c r="PPO53" s="85"/>
      <c r="PPP53" s="85"/>
      <c r="PPQ53" s="85"/>
      <c r="PPR53" s="85"/>
      <c r="PPS53" s="85"/>
      <c r="PPT53" s="85"/>
      <c r="PPU53" s="85"/>
      <c r="PPV53" s="85"/>
      <c r="PPW53" s="85"/>
      <c r="PPX53" s="85"/>
      <c r="PPY53" s="85"/>
      <c r="PPZ53" s="85"/>
      <c r="PQA53" s="85"/>
      <c r="PQB53" s="85"/>
      <c r="PQC53" s="85"/>
      <c r="PQD53" s="85"/>
      <c r="PQE53" s="85"/>
      <c r="PQF53" s="85"/>
      <c r="PQG53" s="85"/>
      <c r="PQH53" s="85"/>
      <c r="PQI53" s="85"/>
      <c r="PQJ53" s="85"/>
      <c r="PQK53" s="85"/>
      <c r="PQL53" s="85"/>
      <c r="PQM53" s="85"/>
      <c r="PQN53" s="85"/>
      <c r="PQO53" s="85"/>
      <c r="PQP53" s="85"/>
      <c r="PQQ53" s="85"/>
      <c r="PQR53" s="85"/>
      <c r="PQS53" s="85"/>
      <c r="PQT53" s="85"/>
      <c r="PQU53" s="85"/>
      <c r="PQV53" s="85"/>
      <c r="PQW53" s="85"/>
      <c r="PQX53" s="85"/>
      <c r="PQY53" s="85"/>
      <c r="PQZ53" s="85"/>
      <c r="PRA53" s="85"/>
      <c r="PRB53" s="85"/>
      <c r="PRC53" s="85"/>
      <c r="PRD53" s="85"/>
      <c r="PRE53" s="85"/>
      <c r="PRF53" s="85"/>
      <c r="PRG53" s="85"/>
      <c r="PRH53" s="85"/>
      <c r="PRI53" s="85"/>
      <c r="PRJ53" s="85"/>
      <c r="PRK53" s="85"/>
      <c r="PRL53" s="85"/>
      <c r="PRM53" s="85"/>
      <c r="PRN53" s="85"/>
      <c r="PRO53" s="85"/>
      <c r="PRP53" s="85"/>
      <c r="PRQ53" s="85"/>
      <c r="PRR53" s="85"/>
      <c r="PRS53" s="85"/>
      <c r="PRT53" s="85"/>
      <c r="PRU53" s="85"/>
      <c r="PRV53" s="85"/>
      <c r="PRW53" s="85"/>
      <c r="PRX53" s="85"/>
      <c r="PRY53" s="85"/>
      <c r="PRZ53" s="85"/>
      <c r="PSA53" s="85"/>
      <c r="PSB53" s="85"/>
      <c r="PSC53" s="85"/>
      <c r="PSD53" s="85"/>
      <c r="PSE53" s="85"/>
      <c r="PSF53" s="85"/>
      <c r="PSG53" s="85"/>
      <c r="PSH53" s="85"/>
      <c r="PSI53" s="85"/>
      <c r="PSJ53" s="85"/>
      <c r="PSK53" s="85"/>
      <c r="PSL53" s="85"/>
      <c r="PSM53" s="85"/>
      <c r="PSN53" s="85"/>
      <c r="PSO53" s="85"/>
      <c r="PSP53" s="85"/>
      <c r="PSQ53" s="85"/>
      <c r="PSR53" s="85"/>
      <c r="PSS53" s="85"/>
      <c r="PST53" s="85"/>
      <c r="PSU53" s="85"/>
      <c r="PSV53" s="85"/>
      <c r="PSW53" s="85"/>
      <c r="PSX53" s="85"/>
      <c r="PSY53" s="85"/>
      <c r="PSZ53" s="85"/>
      <c r="PTA53" s="85"/>
      <c r="PTB53" s="85"/>
      <c r="PTC53" s="85"/>
      <c r="PTD53" s="85"/>
      <c r="PTE53" s="85"/>
      <c r="PTF53" s="85"/>
      <c r="PTG53" s="85"/>
      <c r="PTH53" s="85"/>
      <c r="PTI53" s="85"/>
      <c r="PTJ53" s="85"/>
      <c r="PTK53" s="85"/>
      <c r="PTL53" s="85"/>
      <c r="PTM53" s="85"/>
      <c r="PTN53" s="85"/>
      <c r="PTO53" s="85"/>
      <c r="PTP53" s="85"/>
      <c r="PTQ53" s="85"/>
      <c r="PTR53" s="85"/>
      <c r="PTS53" s="85"/>
      <c r="PTT53" s="85"/>
      <c r="PTU53" s="85"/>
      <c r="PTV53" s="85"/>
      <c r="PTW53" s="85"/>
      <c r="PTX53" s="85"/>
      <c r="PTY53" s="85"/>
      <c r="PTZ53" s="85"/>
      <c r="PUA53" s="85"/>
      <c r="PUB53" s="85"/>
      <c r="PUC53" s="85"/>
      <c r="PUD53" s="85"/>
      <c r="PUE53" s="85"/>
      <c r="PUF53" s="85"/>
      <c r="PUG53" s="85"/>
      <c r="PUH53" s="85"/>
      <c r="PUI53" s="85"/>
      <c r="PUJ53" s="85"/>
      <c r="PUK53" s="85"/>
      <c r="PUL53" s="85"/>
      <c r="PUM53" s="85"/>
      <c r="PUN53" s="85"/>
      <c r="PUO53" s="85"/>
      <c r="PUP53" s="85"/>
      <c r="PUQ53" s="85"/>
      <c r="PUR53" s="85"/>
      <c r="PUS53" s="85"/>
      <c r="PUT53" s="85"/>
      <c r="PUU53" s="85"/>
      <c r="PUV53" s="85"/>
      <c r="PUW53" s="85"/>
      <c r="PUX53" s="85"/>
      <c r="PUY53" s="85"/>
      <c r="PUZ53" s="85"/>
      <c r="PVA53" s="85"/>
      <c r="PVB53" s="85"/>
      <c r="PVC53" s="85"/>
      <c r="PVD53" s="85"/>
      <c r="PVE53" s="85"/>
      <c r="PVF53" s="85"/>
      <c r="PVG53" s="85"/>
      <c r="PVH53" s="85"/>
      <c r="PVI53" s="85"/>
      <c r="PVJ53" s="85"/>
      <c r="PVK53" s="85"/>
      <c r="PVL53" s="85"/>
      <c r="PVM53" s="85"/>
      <c r="PVN53" s="85"/>
      <c r="PVO53" s="85"/>
      <c r="PVP53" s="85"/>
      <c r="PVQ53" s="85"/>
      <c r="PVR53" s="85"/>
      <c r="PVS53" s="85"/>
      <c r="PVT53" s="85"/>
      <c r="PVU53" s="85"/>
      <c r="PVV53" s="85"/>
      <c r="PVW53" s="85"/>
      <c r="PVX53" s="85"/>
      <c r="PVY53" s="85"/>
      <c r="PVZ53" s="85"/>
      <c r="PWA53" s="85"/>
      <c r="PWB53" s="85"/>
      <c r="PWC53" s="85"/>
      <c r="PWD53" s="85"/>
      <c r="PWE53" s="85"/>
      <c r="PWF53" s="85"/>
      <c r="PWG53" s="85"/>
      <c r="PWH53" s="85"/>
      <c r="PWI53" s="85"/>
      <c r="PWJ53" s="85"/>
      <c r="PWK53" s="85"/>
      <c r="PWL53" s="85"/>
      <c r="PWM53" s="85"/>
      <c r="PWN53" s="85"/>
      <c r="PWO53" s="85"/>
      <c r="PWP53" s="85"/>
      <c r="PWQ53" s="85"/>
      <c r="PWR53" s="85"/>
      <c r="PWS53" s="85"/>
      <c r="PWT53" s="85"/>
      <c r="PWU53" s="85"/>
      <c r="PWV53" s="85"/>
      <c r="PWW53" s="85"/>
      <c r="PWX53" s="85"/>
      <c r="PWY53" s="85"/>
      <c r="PWZ53" s="85"/>
      <c r="PXA53" s="85"/>
      <c r="PXB53" s="85"/>
      <c r="PXC53" s="85"/>
      <c r="PXD53" s="85"/>
      <c r="PXE53" s="85"/>
      <c r="PXF53" s="85"/>
      <c r="PXG53" s="85"/>
      <c r="PXH53" s="85"/>
      <c r="PXI53" s="85"/>
      <c r="PXJ53" s="85"/>
      <c r="PXK53" s="85"/>
      <c r="PXL53" s="85"/>
      <c r="PXM53" s="85"/>
      <c r="PXN53" s="85"/>
      <c r="PXO53" s="85"/>
      <c r="PXP53" s="85"/>
      <c r="PXQ53" s="85"/>
      <c r="PXR53" s="85"/>
      <c r="PXS53" s="85"/>
      <c r="PXT53" s="85"/>
      <c r="PXU53" s="85"/>
      <c r="PXV53" s="85"/>
      <c r="PXW53" s="85"/>
      <c r="PXX53" s="85"/>
      <c r="PXY53" s="85"/>
      <c r="PXZ53" s="85"/>
      <c r="PYA53" s="85"/>
      <c r="PYB53" s="85"/>
      <c r="PYC53" s="85"/>
      <c r="PYD53" s="85"/>
      <c r="PYE53" s="85"/>
      <c r="PYF53" s="85"/>
      <c r="PYG53" s="85"/>
      <c r="PYH53" s="85"/>
      <c r="PYI53" s="85"/>
      <c r="PYJ53" s="85"/>
      <c r="PYK53" s="85"/>
      <c r="PYL53" s="85"/>
      <c r="PYM53" s="85"/>
      <c r="PYN53" s="85"/>
      <c r="PYO53" s="85"/>
      <c r="PYP53" s="85"/>
      <c r="PYQ53" s="85"/>
      <c r="PYR53" s="85"/>
      <c r="PYS53" s="85"/>
      <c r="PYT53" s="85"/>
      <c r="PYU53" s="85"/>
      <c r="PYV53" s="85"/>
      <c r="PYW53" s="85"/>
      <c r="PYX53" s="85"/>
      <c r="PYY53" s="85"/>
      <c r="PYZ53" s="85"/>
      <c r="PZA53" s="85"/>
      <c r="PZB53" s="85"/>
      <c r="PZC53" s="85"/>
      <c r="PZD53" s="85"/>
      <c r="PZE53" s="85"/>
      <c r="PZF53" s="85"/>
      <c r="PZG53" s="85"/>
      <c r="PZH53" s="85"/>
      <c r="PZI53" s="85"/>
      <c r="PZJ53" s="85"/>
      <c r="PZK53" s="85"/>
      <c r="PZL53" s="85"/>
      <c r="PZM53" s="85"/>
      <c r="PZN53" s="85"/>
      <c r="PZO53" s="85"/>
      <c r="PZP53" s="85"/>
      <c r="PZQ53" s="85"/>
      <c r="PZR53" s="85"/>
      <c r="PZS53" s="85"/>
      <c r="PZT53" s="85"/>
      <c r="PZU53" s="85"/>
      <c r="PZV53" s="85"/>
      <c r="PZW53" s="85"/>
      <c r="PZX53" s="85"/>
      <c r="PZY53" s="85"/>
      <c r="PZZ53" s="85"/>
      <c r="QAA53" s="85"/>
      <c r="QAB53" s="85"/>
      <c r="QAC53" s="85"/>
      <c r="QAD53" s="85"/>
      <c r="QAE53" s="85"/>
      <c r="QAF53" s="85"/>
      <c r="QAG53" s="85"/>
      <c r="QAH53" s="85"/>
      <c r="QAI53" s="85"/>
      <c r="QAJ53" s="85"/>
      <c r="QAK53" s="85"/>
      <c r="QAL53" s="85"/>
      <c r="QAM53" s="85"/>
      <c r="QAN53" s="85"/>
      <c r="QAO53" s="85"/>
      <c r="QAP53" s="85"/>
      <c r="QAQ53" s="85"/>
      <c r="QAR53" s="85"/>
      <c r="QAS53" s="85"/>
      <c r="QAT53" s="85"/>
      <c r="QAU53" s="85"/>
      <c r="QAV53" s="85"/>
      <c r="QAW53" s="85"/>
      <c r="QAX53" s="85"/>
      <c r="QAY53" s="85"/>
      <c r="QAZ53" s="85"/>
      <c r="QBA53" s="85"/>
      <c r="QBB53" s="85"/>
      <c r="QBC53" s="85"/>
      <c r="QBD53" s="85"/>
      <c r="QBE53" s="85"/>
      <c r="QBF53" s="85"/>
      <c r="QBG53" s="85"/>
      <c r="QBH53" s="85"/>
      <c r="QBI53" s="85"/>
      <c r="QBJ53" s="85"/>
      <c r="QBK53" s="85"/>
      <c r="QBL53" s="85"/>
      <c r="QBM53" s="85"/>
      <c r="QBN53" s="85"/>
      <c r="QBO53" s="85"/>
      <c r="QBP53" s="85"/>
      <c r="QBQ53" s="85"/>
      <c r="QBR53" s="85"/>
      <c r="QBS53" s="85"/>
      <c r="QBT53" s="85"/>
      <c r="QBU53" s="85"/>
      <c r="QBV53" s="85"/>
      <c r="QBW53" s="85"/>
      <c r="QBX53" s="85"/>
      <c r="QBY53" s="85"/>
      <c r="QBZ53" s="85"/>
      <c r="QCA53" s="85"/>
      <c r="QCB53" s="85"/>
      <c r="QCC53" s="85"/>
      <c r="QCD53" s="85"/>
      <c r="QCE53" s="85"/>
      <c r="QCF53" s="85"/>
      <c r="QCG53" s="85"/>
      <c r="QCH53" s="85"/>
      <c r="QCI53" s="85"/>
      <c r="QCJ53" s="85"/>
      <c r="QCK53" s="85"/>
      <c r="QCL53" s="85"/>
      <c r="QCM53" s="85"/>
      <c r="QCN53" s="85"/>
      <c r="QCO53" s="85"/>
      <c r="QCP53" s="85"/>
      <c r="QCQ53" s="85"/>
      <c r="QCR53" s="85"/>
      <c r="QCS53" s="85"/>
      <c r="QCT53" s="85"/>
      <c r="QCU53" s="85"/>
      <c r="QCV53" s="85"/>
      <c r="QCW53" s="85"/>
      <c r="QCX53" s="85"/>
      <c r="QCY53" s="85"/>
      <c r="QCZ53" s="85"/>
      <c r="QDA53" s="85"/>
      <c r="QDB53" s="85"/>
      <c r="QDC53" s="85"/>
      <c r="QDD53" s="85"/>
      <c r="QDE53" s="85"/>
      <c r="QDF53" s="85"/>
      <c r="QDG53" s="85"/>
      <c r="QDH53" s="85"/>
      <c r="QDI53" s="85"/>
      <c r="QDJ53" s="85"/>
      <c r="QDK53" s="85"/>
      <c r="QDL53" s="85"/>
      <c r="QDM53" s="85"/>
      <c r="QDN53" s="85"/>
      <c r="QDO53" s="85"/>
      <c r="QDP53" s="85"/>
      <c r="QDQ53" s="85"/>
      <c r="QDR53" s="85"/>
      <c r="QDS53" s="85"/>
      <c r="QDT53" s="85"/>
      <c r="QDU53" s="85"/>
      <c r="QDV53" s="85"/>
      <c r="QDW53" s="85"/>
      <c r="QDX53" s="85"/>
      <c r="QDY53" s="85"/>
      <c r="QDZ53" s="85"/>
      <c r="QEA53" s="85"/>
      <c r="QEB53" s="85"/>
      <c r="QEC53" s="85"/>
      <c r="QED53" s="85"/>
      <c r="QEE53" s="85"/>
      <c r="QEF53" s="85"/>
      <c r="QEG53" s="85"/>
      <c r="QEH53" s="85"/>
      <c r="QEI53" s="85"/>
      <c r="QEJ53" s="85"/>
      <c r="QEK53" s="85"/>
      <c r="QEL53" s="85"/>
      <c r="QEM53" s="85"/>
      <c r="QEN53" s="85"/>
      <c r="QEO53" s="85"/>
      <c r="QEP53" s="85"/>
      <c r="QEQ53" s="85"/>
      <c r="QER53" s="85"/>
      <c r="QES53" s="85"/>
      <c r="QET53" s="85"/>
      <c r="QEU53" s="85"/>
      <c r="QEV53" s="85"/>
      <c r="QEW53" s="85"/>
      <c r="QEX53" s="85"/>
      <c r="QEY53" s="85"/>
      <c r="QEZ53" s="85"/>
      <c r="QFA53" s="85"/>
      <c r="QFB53" s="85"/>
      <c r="QFC53" s="85"/>
      <c r="QFD53" s="85"/>
      <c r="QFE53" s="85"/>
      <c r="QFF53" s="85"/>
      <c r="QFG53" s="85"/>
      <c r="QFH53" s="85"/>
      <c r="QFI53" s="85"/>
      <c r="QFJ53" s="85"/>
      <c r="QFK53" s="85"/>
      <c r="QFL53" s="85"/>
      <c r="QFM53" s="85"/>
      <c r="QFN53" s="85"/>
      <c r="QFO53" s="85"/>
      <c r="QFP53" s="85"/>
      <c r="QFQ53" s="85"/>
      <c r="QFR53" s="85"/>
      <c r="QFS53" s="85"/>
      <c r="QFT53" s="85"/>
      <c r="QFU53" s="85"/>
      <c r="QFV53" s="85"/>
      <c r="QFW53" s="85"/>
      <c r="QFX53" s="85"/>
      <c r="QFY53" s="85"/>
      <c r="QFZ53" s="85"/>
      <c r="QGA53" s="85"/>
      <c r="QGB53" s="85"/>
      <c r="QGC53" s="85"/>
      <c r="QGD53" s="85"/>
      <c r="QGE53" s="85"/>
      <c r="QGF53" s="85"/>
      <c r="QGG53" s="85"/>
      <c r="QGH53" s="85"/>
      <c r="QGI53" s="85"/>
      <c r="QGJ53" s="85"/>
      <c r="QGK53" s="85"/>
      <c r="QGL53" s="85"/>
      <c r="QGM53" s="85"/>
      <c r="QGN53" s="85"/>
      <c r="QGO53" s="85"/>
      <c r="QGP53" s="85"/>
      <c r="QGQ53" s="85"/>
      <c r="QGR53" s="85"/>
      <c r="QGS53" s="85"/>
      <c r="QGT53" s="85"/>
      <c r="QGU53" s="85"/>
      <c r="QGV53" s="85"/>
      <c r="QGW53" s="85"/>
      <c r="QGX53" s="85"/>
      <c r="QGY53" s="85"/>
      <c r="QGZ53" s="85"/>
      <c r="QHA53" s="85"/>
      <c r="QHB53" s="85"/>
      <c r="QHC53" s="85"/>
      <c r="QHD53" s="85"/>
      <c r="QHE53" s="85"/>
      <c r="QHF53" s="85"/>
      <c r="QHG53" s="85"/>
      <c r="QHH53" s="85"/>
      <c r="QHI53" s="85"/>
      <c r="QHJ53" s="85"/>
      <c r="QHK53" s="85"/>
      <c r="QHL53" s="85"/>
      <c r="QHM53" s="85"/>
      <c r="QHN53" s="85"/>
      <c r="QHO53" s="85"/>
      <c r="QHP53" s="85"/>
      <c r="QHQ53" s="85"/>
      <c r="QHR53" s="85"/>
      <c r="QHS53" s="85"/>
      <c r="QHT53" s="85"/>
      <c r="QHU53" s="85"/>
      <c r="QHV53" s="85"/>
      <c r="QHW53" s="85"/>
      <c r="QHX53" s="85"/>
      <c r="QHY53" s="85"/>
      <c r="QHZ53" s="85"/>
      <c r="QIA53" s="85"/>
      <c r="QIB53" s="85"/>
      <c r="QIC53" s="85"/>
      <c r="QID53" s="85"/>
      <c r="QIE53" s="85"/>
      <c r="QIF53" s="85"/>
      <c r="QIG53" s="85"/>
      <c r="QIH53" s="85"/>
      <c r="QII53" s="85"/>
      <c r="QIJ53" s="85"/>
      <c r="QIK53" s="85"/>
      <c r="QIL53" s="85"/>
      <c r="QIM53" s="85"/>
      <c r="QIN53" s="85"/>
      <c r="QIO53" s="85"/>
      <c r="QIP53" s="85"/>
      <c r="QIQ53" s="85"/>
      <c r="QIR53" s="85"/>
      <c r="QIS53" s="85"/>
      <c r="QIT53" s="85"/>
      <c r="QIU53" s="85"/>
      <c r="QIV53" s="85"/>
      <c r="QIW53" s="85"/>
      <c r="QIX53" s="85"/>
      <c r="QIY53" s="85"/>
      <c r="QIZ53" s="85"/>
      <c r="QJA53" s="85"/>
      <c r="QJB53" s="85"/>
      <c r="QJC53" s="85"/>
      <c r="QJD53" s="85"/>
      <c r="QJE53" s="85"/>
      <c r="QJF53" s="85"/>
      <c r="QJG53" s="85"/>
      <c r="QJH53" s="85"/>
      <c r="QJI53" s="85"/>
      <c r="QJJ53" s="85"/>
      <c r="QJK53" s="85"/>
      <c r="QJL53" s="85"/>
      <c r="QJM53" s="85"/>
      <c r="QJN53" s="85"/>
      <c r="QJO53" s="85"/>
      <c r="QJP53" s="85"/>
      <c r="QJQ53" s="85"/>
      <c r="QJR53" s="85"/>
      <c r="QJS53" s="85"/>
      <c r="QJT53" s="85"/>
      <c r="QJU53" s="85"/>
      <c r="QJV53" s="85"/>
      <c r="QJW53" s="85"/>
      <c r="QJX53" s="85"/>
      <c r="QJY53" s="85"/>
      <c r="QJZ53" s="85"/>
      <c r="QKA53" s="85"/>
      <c r="QKB53" s="85"/>
      <c r="QKC53" s="85"/>
      <c r="QKD53" s="85"/>
      <c r="QKE53" s="85"/>
      <c r="QKF53" s="85"/>
      <c r="QKG53" s="85"/>
      <c r="QKH53" s="85"/>
      <c r="QKI53" s="85"/>
      <c r="QKJ53" s="85"/>
      <c r="QKK53" s="85"/>
      <c r="QKL53" s="85"/>
      <c r="QKM53" s="85"/>
      <c r="QKN53" s="85"/>
      <c r="QKO53" s="85"/>
      <c r="QKP53" s="85"/>
      <c r="QKQ53" s="85"/>
      <c r="QKR53" s="85"/>
      <c r="QKS53" s="85"/>
      <c r="QKT53" s="85"/>
      <c r="QKU53" s="85"/>
      <c r="QKV53" s="85"/>
      <c r="QKW53" s="85"/>
      <c r="QKX53" s="85"/>
      <c r="QKY53" s="85"/>
      <c r="QKZ53" s="85"/>
      <c r="QLA53" s="85"/>
      <c r="QLB53" s="85"/>
      <c r="QLC53" s="85"/>
      <c r="QLD53" s="85"/>
      <c r="QLE53" s="85"/>
      <c r="QLF53" s="85"/>
      <c r="QLG53" s="85"/>
      <c r="QLH53" s="85"/>
      <c r="QLI53" s="85"/>
      <c r="QLJ53" s="85"/>
      <c r="QLK53" s="85"/>
      <c r="QLL53" s="85"/>
      <c r="QLM53" s="85"/>
      <c r="QLN53" s="85"/>
      <c r="QLO53" s="85"/>
      <c r="QLP53" s="85"/>
      <c r="QLQ53" s="85"/>
      <c r="QLR53" s="85"/>
      <c r="QLS53" s="85"/>
      <c r="QLT53" s="85"/>
      <c r="QLU53" s="85"/>
      <c r="QLV53" s="85"/>
      <c r="QLW53" s="85"/>
      <c r="QLX53" s="85"/>
      <c r="QLY53" s="85"/>
      <c r="QLZ53" s="85"/>
      <c r="QMA53" s="85"/>
      <c r="QMB53" s="85"/>
      <c r="QMC53" s="85"/>
      <c r="QMD53" s="85"/>
      <c r="QME53" s="85"/>
      <c r="QMF53" s="85"/>
      <c r="QMG53" s="85"/>
      <c r="QMH53" s="85"/>
      <c r="QMI53" s="85"/>
      <c r="QMJ53" s="85"/>
      <c r="QMK53" s="85"/>
      <c r="QML53" s="85"/>
      <c r="QMM53" s="85"/>
      <c r="QMN53" s="85"/>
      <c r="QMO53" s="85"/>
      <c r="QMP53" s="85"/>
      <c r="QMQ53" s="85"/>
      <c r="QMR53" s="85"/>
      <c r="QMS53" s="85"/>
      <c r="QMT53" s="85"/>
      <c r="QMU53" s="85"/>
      <c r="QMV53" s="85"/>
      <c r="QMW53" s="85"/>
      <c r="QMX53" s="85"/>
      <c r="QMY53" s="85"/>
      <c r="QMZ53" s="85"/>
      <c r="QNA53" s="85"/>
      <c r="QNB53" s="85"/>
      <c r="QNC53" s="85"/>
      <c r="QND53" s="85"/>
      <c r="QNE53" s="85"/>
      <c r="QNF53" s="85"/>
      <c r="QNG53" s="85"/>
      <c r="QNH53" s="85"/>
      <c r="QNI53" s="85"/>
      <c r="QNJ53" s="85"/>
      <c r="QNK53" s="85"/>
      <c r="QNL53" s="85"/>
      <c r="QNM53" s="85"/>
      <c r="QNN53" s="85"/>
      <c r="QNO53" s="85"/>
      <c r="QNP53" s="85"/>
      <c r="QNQ53" s="85"/>
      <c r="QNR53" s="85"/>
      <c r="QNS53" s="85"/>
      <c r="QNT53" s="85"/>
      <c r="QNU53" s="85"/>
      <c r="QNV53" s="85"/>
      <c r="QNW53" s="85"/>
      <c r="QNX53" s="85"/>
      <c r="QNY53" s="85"/>
      <c r="QNZ53" s="85"/>
      <c r="QOA53" s="85"/>
      <c r="QOB53" s="85"/>
      <c r="QOC53" s="85"/>
      <c r="QOD53" s="85"/>
      <c r="QOE53" s="85"/>
      <c r="QOF53" s="85"/>
      <c r="QOG53" s="85"/>
      <c r="QOH53" s="85"/>
      <c r="QOI53" s="85"/>
      <c r="QOJ53" s="85"/>
      <c r="QOK53" s="85"/>
      <c r="QOL53" s="85"/>
      <c r="QOM53" s="85"/>
      <c r="QON53" s="85"/>
      <c r="QOO53" s="85"/>
      <c r="QOP53" s="85"/>
      <c r="QOQ53" s="85"/>
      <c r="QOR53" s="85"/>
      <c r="QOS53" s="85"/>
      <c r="QOT53" s="85"/>
      <c r="QOU53" s="85"/>
      <c r="QOV53" s="85"/>
      <c r="QOW53" s="85"/>
      <c r="QOX53" s="85"/>
      <c r="QOY53" s="85"/>
      <c r="QOZ53" s="85"/>
      <c r="QPA53" s="85"/>
      <c r="QPB53" s="85"/>
      <c r="QPC53" s="85"/>
      <c r="QPD53" s="85"/>
      <c r="QPE53" s="85"/>
      <c r="QPF53" s="85"/>
      <c r="QPG53" s="85"/>
      <c r="QPH53" s="85"/>
      <c r="QPI53" s="85"/>
      <c r="QPJ53" s="85"/>
      <c r="QPK53" s="85"/>
      <c r="QPL53" s="85"/>
      <c r="QPM53" s="85"/>
      <c r="QPN53" s="85"/>
      <c r="QPO53" s="85"/>
      <c r="QPP53" s="85"/>
      <c r="QPQ53" s="85"/>
      <c r="QPR53" s="85"/>
      <c r="QPS53" s="85"/>
      <c r="QPT53" s="85"/>
      <c r="QPU53" s="85"/>
      <c r="QPV53" s="85"/>
      <c r="QPW53" s="85"/>
      <c r="QPX53" s="85"/>
      <c r="QPY53" s="85"/>
      <c r="QPZ53" s="85"/>
      <c r="QQA53" s="85"/>
      <c r="QQB53" s="85"/>
      <c r="QQC53" s="85"/>
      <c r="QQD53" s="85"/>
      <c r="QQE53" s="85"/>
      <c r="QQF53" s="85"/>
      <c r="QQG53" s="85"/>
      <c r="QQH53" s="85"/>
      <c r="QQI53" s="85"/>
      <c r="QQJ53" s="85"/>
      <c r="QQK53" s="85"/>
      <c r="QQL53" s="85"/>
      <c r="QQM53" s="85"/>
      <c r="QQN53" s="85"/>
      <c r="QQO53" s="85"/>
      <c r="QQP53" s="85"/>
      <c r="QQQ53" s="85"/>
      <c r="QQR53" s="85"/>
      <c r="QQS53" s="85"/>
      <c r="QQT53" s="85"/>
      <c r="QQU53" s="85"/>
      <c r="QQV53" s="85"/>
      <c r="QQW53" s="85"/>
      <c r="QQX53" s="85"/>
      <c r="QQY53" s="85"/>
      <c r="QQZ53" s="85"/>
      <c r="QRA53" s="85"/>
      <c r="QRB53" s="85"/>
      <c r="QRC53" s="85"/>
      <c r="QRD53" s="85"/>
      <c r="QRE53" s="85"/>
      <c r="QRF53" s="85"/>
      <c r="QRG53" s="85"/>
      <c r="QRH53" s="85"/>
      <c r="QRI53" s="85"/>
      <c r="QRJ53" s="85"/>
      <c r="QRK53" s="85"/>
      <c r="QRL53" s="85"/>
      <c r="QRM53" s="85"/>
      <c r="QRN53" s="85"/>
      <c r="QRO53" s="85"/>
      <c r="QRP53" s="85"/>
      <c r="QRQ53" s="85"/>
      <c r="QRR53" s="85"/>
      <c r="QRS53" s="85"/>
      <c r="QRT53" s="85"/>
      <c r="QRU53" s="85"/>
      <c r="QRV53" s="85"/>
      <c r="QRW53" s="85"/>
      <c r="QRX53" s="85"/>
      <c r="QRY53" s="85"/>
      <c r="QRZ53" s="85"/>
      <c r="QSA53" s="85"/>
      <c r="QSB53" s="85"/>
      <c r="QSC53" s="85"/>
      <c r="QSD53" s="85"/>
      <c r="QSE53" s="85"/>
      <c r="QSF53" s="85"/>
      <c r="QSG53" s="85"/>
      <c r="QSH53" s="85"/>
      <c r="QSI53" s="85"/>
      <c r="QSJ53" s="85"/>
      <c r="QSK53" s="85"/>
      <c r="QSL53" s="85"/>
      <c r="QSM53" s="85"/>
      <c r="QSN53" s="85"/>
      <c r="QSO53" s="85"/>
      <c r="QSP53" s="85"/>
      <c r="QSQ53" s="85"/>
      <c r="QSR53" s="85"/>
      <c r="QSS53" s="85"/>
      <c r="QST53" s="85"/>
      <c r="QSU53" s="85"/>
      <c r="QSV53" s="85"/>
      <c r="QSW53" s="85"/>
      <c r="QSX53" s="85"/>
      <c r="QSY53" s="85"/>
      <c r="QSZ53" s="85"/>
      <c r="QTA53" s="85"/>
      <c r="QTB53" s="85"/>
      <c r="QTC53" s="85"/>
      <c r="QTD53" s="85"/>
      <c r="QTE53" s="85"/>
      <c r="QTF53" s="85"/>
      <c r="QTG53" s="85"/>
      <c r="QTH53" s="85"/>
      <c r="QTI53" s="85"/>
      <c r="QTJ53" s="85"/>
      <c r="QTK53" s="85"/>
      <c r="QTL53" s="85"/>
      <c r="QTM53" s="85"/>
      <c r="QTN53" s="85"/>
      <c r="QTO53" s="85"/>
      <c r="QTP53" s="85"/>
      <c r="QTQ53" s="85"/>
      <c r="QTR53" s="85"/>
      <c r="QTS53" s="85"/>
      <c r="QTT53" s="85"/>
      <c r="QTU53" s="85"/>
      <c r="QTV53" s="85"/>
      <c r="QTW53" s="85"/>
      <c r="QTX53" s="85"/>
      <c r="QTY53" s="85"/>
      <c r="QTZ53" s="85"/>
      <c r="QUA53" s="85"/>
      <c r="QUB53" s="85"/>
      <c r="QUC53" s="85"/>
      <c r="QUD53" s="85"/>
      <c r="QUE53" s="85"/>
      <c r="QUF53" s="85"/>
      <c r="QUG53" s="85"/>
      <c r="QUH53" s="85"/>
      <c r="QUI53" s="85"/>
      <c r="QUJ53" s="85"/>
      <c r="QUK53" s="85"/>
      <c r="QUL53" s="85"/>
      <c r="QUM53" s="85"/>
      <c r="QUN53" s="85"/>
      <c r="QUO53" s="85"/>
      <c r="QUP53" s="85"/>
      <c r="QUQ53" s="85"/>
      <c r="QUR53" s="85"/>
      <c r="QUS53" s="85"/>
      <c r="QUT53" s="85"/>
      <c r="QUU53" s="85"/>
      <c r="QUV53" s="85"/>
      <c r="QUW53" s="85"/>
      <c r="QUX53" s="85"/>
      <c r="QUY53" s="85"/>
      <c r="QUZ53" s="85"/>
      <c r="QVA53" s="85"/>
      <c r="QVB53" s="85"/>
      <c r="QVC53" s="85"/>
      <c r="QVD53" s="85"/>
      <c r="QVE53" s="85"/>
      <c r="QVF53" s="85"/>
      <c r="QVG53" s="85"/>
      <c r="QVH53" s="85"/>
      <c r="QVI53" s="85"/>
      <c r="QVJ53" s="85"/>
      <c r="QVK53" s="85"/>
      <c r="QVL53" s="85"/>
      <c r="QVM53" s="85"/>
      <c r="QVN53" s="85"/>
      <c r="QVO53" s="85"/>
      <c r="QVP53" s="85"/>
      <c r="QVQ53" s="85"/>
      <c r="QVR53" s="85"/>
      <c r="QVS53" s="85"/>
      <c r="QVT53" s="85"/>
      <c r="QVU53" s="85"/>
      <c r="QVV53" s="85"/>
      <c r="QVW53" s="85"/>
      <c r="QVX53" s="85"/>
      <c r="QVY53" s="85"/>
      <c r="QVZ53" s="85"/>
      <c r="QWA53" s="85"/>
      <c r="QWB53" s="85"/>
      <c r="QWC53" s="85"/>
      <c r="QWD53" s="85"/>
      <c r="QWE53" s="85"/>
      <c r="QWF53" s="85"/>
      <c r="QWG53" s="85"/>
      <c r="QWH53" s="85"/>
      <c r="QWI53" s="85"/>
      <c r="QWJ53" s="85"/>
      <c r="QWK53" s="85"/>
      <c r="QWL53" s="85"/>
      <c r="QWM53" s="85"/>
      <c r="QWN53" s="85"/>
      <c r="QWO53" s="85"/>
      <c r="QWP53" s="85"/>
      <c r="QWQ53" s="85"/>
      <c r="QWR53" s="85"/>
      <c r="QWS53" s="85"/>
      <c r="QWT53" s="85"/>
      <c r="QWU53" s="85"/>
      <c r="QWV53" s="85"/>
      <c r="QWW53" s="85"/>
      <c r="QWX53" s="85"/>
      <c r="QWY53" s="85"/>
      <c r="QWZ53" s="85"/>
      <c r="QXA53" s="85"/>
      <c r="QXB53" s="85"/>
      <c r="QXC53" s="85"/>
      <c r="QXD53" s="85"/>
      <c r="QXE53" s="85"/>
      <c r="QXF53" s="85"/>
      <c r="QXG53" s="85"/>
      <c r="QXH53" s="85"/>
      <c r="QXI53" s="85"/>
      <c r="QXJ53" s="85"/>
      <c r="QXK53" s="85"/>
      <c r="QXL53" s="85"/>
      <c r="QXM53" s="85"/>
      <c r="QXN53" s="85"/>
      <c r="QXO53" s="85"/>
      <c r="QXP53" s="85"/>
      <c r="QXQ53" s="85"/>
      <c r="QXR53" s="85"/>
      <c r="QXS53" s="85"/>
      <c r="QXT53" s="85"/>
      <c r="QXU53" s="85"/>
      <c r="QXV53" s="85"/>
      <c r="QXW53" s="85"/>
      <c r="QXX53" s="85"/>
      <c r="QXY53" s="85"/>
      <c r="QXZ53" s="85"/>
      <c r="QYA53" s="85"/>
      <c r="QYB53" s="85"/>
      <c r="QYC53" s="85"/>
      <c r="QYD53" s="85"/>
      <c r="QYE53" s="85"/>
      <c r="QYF53" s="85"/>
      <c r="QYG53" s="85"/>
      <c r="QYH53" s="85"/>
      <c r="QYI53" s="85"/>
      <c r="QYJ53" s="85"/>
      <c r="QYK53" s="85"/>
      <c r="QYL53" s="85"/>
      <c r="QYM53" s="85"/>
      <c r="QYN53" s="85"/>
      <c r="QYO53" s="85"/>
      <c r="QYP53" s="85"/>
      <c r="QYQ53" s="85"/>
      <c r="QYR53" s="85"/>
      <c r="QYS53" s="85"/>
      <c r="QYT53" s="85"/>
      <c r="QYU53" s="85"/>
      <c r="QYV53" s="85"/>
      <c r="QYW53" s="85"/>
      <c r="QYX53" s="85"/>
      <c r="QYY53" s="85"/>
      <c r="QYZ53" s="85"/>
      <c r="QZA53" s="85"/>
      <c r="QZB53" s="85"/>
      <c r="QZC53" s="85"/>
      <c r="QZD53" s="85"/>
      <c r="QZE53" s="85"/>
      <c r="QZF53" s="85"/>
      <c r="QZG53" s="85"/>
      <c r="QZH53" s="85"/>
      <c r="QZI53" s="85"/>
      <c r="QZJ53" s="85"/>
      <c r="QZK53" s="85"/>
      <c r="QZL53" s="85"/>
      <c r="QZM53" s="85"/>
      <c r="QZN53" s="85"/>
      <c r="QZO53" s="85"/>
      <c r="QZP53" s="85"/>
      <c r="QZQ53" s="85"/>
      <c r="QZR53" s="85"/>
      <c r="QZS53" s="85"/>
      <c r="QZT53" s="85"/>
      <c r="QZU53" s="85"/>
      <c r="QZV53" s="85"/>
      <c r="QZW53" s="85"/>
      <c r="QZX53" s="85"/>
      <c r="QZY53" s="85"/>
      <c r="QZZ53" s="85"/>
      <c r="RAA53" s="85"/>
      <c r="RAB53" s="85"/>
      <c r="RAC53" s="85"/>
      <c r="RAD53" s="85"/>
      <c r="RAE53" s="85"/>
      <c r="RAF53" s="85"/>
      <c r="RAG53" s="85"/>
      <c r="RAH53" s="85"/>
      <c r="RAI53" s="85"/>
      <c r="RAJ53" s="85"/>
      <c r="RAK53" s="85"/>
      <c r="RAL53" s="85"/>
      <c r="RAM53" s="85"/>
      <c r="RAN53" s="85"/>
      <c r="RAO53" s="85"/>
      <c r="RAP53" s="85"/>
      <c r="RAQ53" s="85"/>
      <c r="RAR53" s="85"/>
      <c r="RAS53" s="85"/>
      <c r="RAT53" s="85"/>
      <c r="RAU53" s="85"/>
      <c r="RAV53" s="85"/>
      <c r="RAW53" s="85"/>
      <c r="RAX53" s="85"/>
      <c r="RAY53" s="85"/>
      <c r="RAZ53" s="85"/>
      <c r="RBA53" s="85"/>
      <c r="RBB53" s="85"/>
      <c r="RBC53" s="85"/>
      <c r="RBD53" s="85"/>
      <c r="RBE53" s="85"/>
      <c r="RBF53" s="85"/>
      <c r="RBG53" s="85"/>
      <c r="RBH53" s="85"/>
      <c r="RBI53" s="85"/>
      <c r="RBJ53" s="85"/>
      <c r="RBK53" s="85"/>
      <c r="RBL53" s="85"/>
      <c r="RBM53" s="85"/>
      <c r="RBN53" s="85"/>
      <c r="RBO53" s="85"/>
      <c r="RBP53" s="85"/>
      <c r="RBQ53" s="85"/>
      <c r="RBR53" s="85"/>
      <c r="RBS53" s="85"/>
      <c r="RBT53" s="85"/>
      <c r="RBU53" s="85"/>
      <c r="RBV53" s="85"/>
      <c r="RBW53" s="85"/>
      <c r="RBX53" s="85"/>
      <c r="RBY53" s="85"/>
      <c r="RBZ53" s="85"/>
      <c r="RCA53" s="85"/>
      <c r="RCB53" s="85"/>
      <c r="RCC53" s="85"/>
      <c r="RCD53" s="85"/>
      <c r="RCE53" s="85"/>
      <c r="RCF53" s="85"/>
      <c r="RCG53" s="85"/>
      <c r="RCH53" s="85"/>
      <c r="RCI53" s="85"/>
      <c r="RCJ53" s="85"/>
      <c r="RCK53" s="85"/>
      <c r="RCL53" s="85"/>
      <c r="RCM53" s="85"/>
      <c r="RCN53" s="85"/>
      <c r="RCO53" s="85"/>
      <c r="RCP53" s="85"/>
      <c r="RCQ53" s="85"/>
      <c r="RCR53" s="85"/>
      <c r="RCS53" s="85"/>
      <c r="RCT53" s="85"/>
      <c r="RCU53" s="85"/>
      <c r="RCV53" s="85"/>
      <c r="RCW53" s="85"/>
      <c r="RCX53" s="85"/>
      <c r="RCY53" s="85"/>
      <c r="RCZ53" s="85"/>
      <c r="RDA53" s="85"/>
      <c r="RDB53" s="85"/>
      <c r="RDC53" s="85"/>
      <c r="RDD53" s="85"/>
      <c r="RDE53" s="85"/>
      <c r="RDF53" s="85"/>
      <c r="RDG53" s="85"/>
      <c r="RDH53" s="85"/>
      <c r="RDI53" s="85"/>
      <c r="RDJ53" s="85"/>
      <c r="RDK53" s="85"/>
      <c r="RDL53" s="85"/>
      <c r="RDM53" s="85"/>
      <c r="RDN53" s="85"/>
      <c r="RDO53" s="85"/>
      <c r="RDP53" s="85"/>
      <c r="RDQ53" s="85"/>
      <c r="RDR53" s="85"/>
      <c r="RDS53" s="85"/>
      <c r="RDT53" s="85"/>
      <c r="RDU53" s="85"/>
      <c r="RDV53" s="85"/>
      <c r="RDW53" s="85"/>
      <c r="RDX53" s="85"/>
      <c r="RDY53" s="85"/>
      <c r="RDZ53" s="85"/>
      <c r="REA53" s="85"/>
      <c r="REB53" s="85"/>
      <c r="REC53" s="85"/>
      <c r="RED53" s="85"/>
      <c r="REE53" s="85"/>
      <c r="REF53" s="85"/>
      <c r="REG53" s="85"/>
      <c r="REH53" s="85"/>
      <c r="REI53" s="85"/>
      <c r="REJ53" s="85"/>
      <c r="REK53" s="85"/>
      <c r="REL53" s="85"/>
      <c r="REM53" s="85"/>
      <c r="REN53" s="85"/>
      <c r="REO53" s="85"/>
      <c r="REP53" s="85"/>
      <c r="REQ53" s="85"/>
      <c r="RER53" s="85"/>
      <c r="RES53" s="85"/>
      <c r="RET53" s="85"/>
      <c r="REU53" s="85"/>
      <c r="REV53" s="85"/>
      <c r="REW53" s="85"/>
      <c r="REX53" s="85"/>
      <c r="REY53" s="85"/>
      <c r="REZ53" s="85"/>
      <c r="RFA53" s="85"/>
      <c r="RFB53" s="85"/>
      <c r="RFC53" s="85"/>
      <c r="RFD53" s="85"/>
      <c r="RFE53" s="85"/>
      <c r="RFF53" s="85"/>
      <c r="RFG53" s="85"/>
      <c r="RFH53" s="85"/>
      <c r="RFI53" s="85"/>
      <c r="RFJ53" s="85"/>
      <c r="RFK53" s="85"/>
      <c r="RFL53" s="85"/>
      <c r="RFM53" s="85"/>
      <c r="RFN53" s="85"/>
      <c r="RFO53" s="85"/>
      <c r="RFP53" s="85"/>
      <c r="RFQ53" s="85"/>
      <c r="RFR53" s="85"/>
      <c r="RFS53" s="85"/>
      <c r="RFT53" s="85"/>
      <c r="RFU53" s="85"/>
      <c r="RFV53" s="85"/>
      <c r="RFW53" s="85"/>
      <c r="RFX53" s="85"/>
      <c r="RFY53" s="85"/>
      <c r="RFZ53" s="85"/>
      <c r="RGA53" s="85"/>
      <c r="RGB53" s="85"/>
      <c r="RGC53" s="85"/>
      <c r="RGD53" s="85"/>
      <c r="RGE53" s="85"/>
      <c r="RGF53" s="85"/>
      <c r="RGG53" s="85"/>
      <c r="RGH53" s="85"/>
      <c r="RGI53" s="85"/>
      <c r="RGJ53" s="85"/>
      <c r="RGK53" s="85"/>
      <c r="RGL53" s="85"/>
      <c r="RGM53" s="85"/>
      <c r="RGN53" s="85"/>
      <c r="RGO53" s="85"/>
      <c r="RGP53" s="85"/>
      <c r="RGQ53" s="85"/>
      <c r="RGR53" s="85"/>
      <c r="RGS53" s="85"/>
      <c r="RGT53" s="85"/>
      <c r="RGU53" s="85"/>
      <c r="RGV53" s="85"/>
      <c r="RGW53" s="85"/>
      <c r="RGX53" s="85"/>
      <c r="RGY53" s="85"/>
      <c r="RGZ53" s="85"/>
      <c r="RHA53" s="85"/>
      <c r="RHB53" s="85"/>
      <c r="RHC53" s="85"/>
      <c r="RHD53" s="85"/>
      <c r="RHE53" s="85"/>
      <c r="RHF53" s="85"/>
      <c r="RHG53" s="85"/>
      <c r="RHH53" s="85"/>
      <c r="RHI53" s="85"/>
      <c r="RHJ53" s="85"/>
      <c r="RHK53" s="85"/>
      <c r="RHL53" s="85"/>
      <c r="RHM53" s="85"/>
      <c r="RHN53" s="85"/>
      <c r="RHO53" s="85"/>
      <c r="RHP53" s="85"/>
      <c r="RHQ53" s="85"/>
      <c r="RHR53" s="85"/>
      <c r="RHS53" s="85"/>
      <c r="RHT53" s="85"/>
      <c r="RHU53" s="85"/>
      <c r="RHV53" s="85"/>
      <c r="RHW53" s="85"/>
      <c r="RHX53" s="85"/>
      <c r="RHY53" s="85"/>
      <c r="RHZ53" s="85"/>
      <c r="RIA53" s="85"/>
      <c r="RIB53" s="85"/>
      <c r="RIC53" s="85"/>
      <c r="RID53" s="85"/>
      <c r="RIE53" s="85"/>
      <c r="RIF53" s="85"/>
      <c r="RIG53" s="85"/>
      <c r="RIH53" s="85"/>
      <c r="RII53" s="85"/>
      <c r="RIJ53" s="85"/>
      <c r="RIK53" s="85"/>
      <c r="RIL53" s="85"/>
      <c r="RIM53" s="85"/>
      <c r="RIN53" s="85"/>
      <c r="RIO53" s="85"/>
      <c r="RIP53" s="85"/>
      <c r="RIQ53" s="85"/>
      <c r="RIR53" s="85"/>
      <c r="RIS53" s="85"/>
      <c r="RIT53" s="85"/>
      <c r="RIU53" s="85"/>
      <c r="RIV53" s="85"/>
      <c r="RIW53" s="85"/>
      <c r="RIX53" s="85"/>
      <c r="RIY53" s="85"/>
      <c r="RIZ53" s="85"/>
      <c r="RJA53" s="85"/>
      <c r="RJB53" s="85"/>
      <c r="RJC53" s="85"/>
      <c r="RJD53" s="85"/>
      <c r="RJE53" s="85"/>
      <c r="RJF53" s="85"/>
      <c r="RJG53" s="85"/>
      <c r="RJH53" s="85"/>
      <c r="RJI53" s="85"/>
      <c r="RJJ53" s="85"/>
      <c r="RJK53" s="85"/>
      <c r="RJL53" s="85"/>
      <c r="RJM53" s="85"/>
      <c r="RJN53" s="85"/>
      <c r="RJO53" s="85"/>
      <c r="RJP53" s="85"/>
      <c r="RJQ53" s="85"/>
      <c r="RJR53" s="85"/>
      <c r="RJS53" s="85"/>
      <c r="RJT53" s="85"/>
      <c r="RJU53" s="85"/>
      <c r="RJV53" s="85"/>
      <c r="RJW53" s="85"/>
      <c r="RJX53" s="85"/>
      <c r="RJY53" s="85"/>
      <c r="RJZ53" s="85"/>
      <c r="RKA53" s="85"/>
      <c r="RKB53" s="85"/>
      <c r="RKC53" s="85"/>
      <c r="RKD53" s="85"/>
      <c r="RKE53" s="85"/>
      <c r="RKF53" s="85"/>
      <c r="RKG53" s="85"/>
      <c r="RKH53" s="85"/>
      <c r="RKI53" s="85"/>
      <c r="RKJ53" s="85"/>
      <c r="RKK53" s="85"/>
      <c r="RKL53" s="85"/>
      <c r="RKM53" s="85"/>
      <c r="RKN53" s="85"/>
      <c r="RKO53" s="85"/>
      <c r="RKP53" s="85"/>
      <c r="RKQ53" s="85"/>
      <c r="RKR53" s="85"/>
      <c r="RKS53" s="85"/>
      <c r="RKT53" s="85"/>
      <c r="RKU53" s="85"/>
      <c r="RKV53" s="85"/>
      <c r="RKW53" s="85"/>
      <c r="RKX53" s="85"/>
      <c r="RKY53" s="85"/>
      <c r="RKZ53" s="85"/>
      <c r="RLA53" s="85"/>
      <c r="RLB53" s="85"/>
      <c r="RLC53" s="85"/>
      <c r="RLD53" s="85"/>
      <c r="RLE53" s="85"/>
      <c r="RLF53" s="85"/>
      <c r="RLG53" s="85"/>
      <c r="RLH53" s="85"/>
      <c r="RLI53" s="85"/>
      <c r="RLJ53" s="85"/>
      <c r="RLK53" s="85"/>
      <c r="RLL53" s="85"/>
      <c r="RLM53" s="85"/>
      <c r="RLN53" s="85"/>
      <c r="RLO53" s="85"/>
      <c r="RLP53" s="85"/>
      <c r="RLQ53" s="85"/>
      <c r="RLR53" s="85"/>
      <c r="RLS53" s="85"/>
      <c r="RLT53" s="85"/>
      <c r="RLU53" s="85"/>
      <c r="RLV53" s="85"/>
      <c r="RLW53" s="85"/>
      <c r="RLX53" s="85"/>
      <c r="RLY53" s="85"/>
      <c r="RLZ53" s="85"/>
      <c r="RMA53" s="85"/>
      <c r="RMB53" s="85"/>
      <c r="RMC53" s="85"/>
      <c r="RMD53" s="85"/>
      <c r="RME53" s="85"/>
      <c r="RMF53" s="85"/>
      <c r="RMG53" s="85"/>
      <c r="RMH53" s="85"/>
      <c r="RMI53" s="85"/>
      <c r="RMJ53" s="85"/>
      <c r="RMK53" s="85"/>
      <c r="RML53" s="85"/>
      <c r="RMM53" s="85"/>
      <c r="RMN53" s="85"/>
      <c r="RMO53" s="85"/>
      <c r="RMP53" s="85"/>
      <c r="RMQ53" s="85"/>
      <c r="RMR53" s="85"/>
      <c r="RMS53" s="85"/>
      <c r="RMT53" s="85"/>
      <c r="RMU53" s="85"/>
      <c r="RMV53" s="85"/>
      <c r="RMW53" s="85"/>
      <c r="RMX53" s="85"/>
      <c r="RMY53" s="85"/>
      <c r="RMZ53" s="85"/>
      <c r="RNA53" s="85"/>
      <c r="RNB53" s="85"/>
      <c r="RNC53" s="85"/>
      <c r="RND53" s="85"/>
      <c r="RNE53" s="85"/>
      <c r="RNF53" s="85"/>
      <c r="RNG53" s="85"/>
      <c r="RNH53" s="85"/>
      <c r="RNI53" s="85"/>
      <c r="RNJ53" s="85"/>
      <c r="RNK53" s="85"/>
      <c r="RNL53" s="85"/>
      <c r="RNM53" s="85"/>
      <c r="RNN53" s="85"/>
      <c r="RNO53" s="85"/>
      <c r="RNP53" s="85"/>
      <c r="RNQ53" s="85"/>
      <c r="RNR53" s="85"/>
      <c r="RNS53" s="85"/>
      <c r="RNT53" s="85"/>
      <c r="RNU53" s="85"/>
      <c r="RNV53" s="85"/>
      <c r="RNW53" s="85"/>
      <c r="RNX53" s="85"/>
      <c r="RNY53" s="85"/>
      <c r="RNZ53" s="85"/>
      <c r="ROA53" s="85"/>
      <c r="ROB53" s="85"/>
      <c r="ROC53" s="85"/>
      <c r="ROD53" s="85"/>
      <c r="ROE53" s="85"/>
      <c r="ROF53" s="85"/>
      <c r="ROG53" s="85"/>
      <c r="ROH53" s="85"/>
      <c r="ROI53" s="85"/>
      <c r="ROJ53" s="85"/>
      <c r="ROK53" s="85"/>
      <c r="ROL53" s="85"/>
      <c r="ROM53" s="85"/>
      <c r="RON53" s="85"/>
      <c r="ROO53" s="85"/>
      <c r="ROP53" s="85"/>
      <c r="ROQ53" s="85"/>
      <c r="ROR53" s="85"/>
      <c r="ROS53" s="85"/>
      <c r="ROT53" s="85"/>
      <c r="ROU53" s="85"/>
      <c r="ROV53" s="85"/>
      <c r="ROW53" s="85"/>
      <c r="ROX53" s="85"/>
      <c r="ROY53" s="85"/>
      <c r="ROZ53" s="85"/>
      <c r="RPA53" s="85"/>
      <c r="RPB53" s="85"/>
      <c r="RPC53" s="85"/>
      <c r="RPD53" s="85"/>
      <c r="RPE53" s="85"/>
      <c r="RPF53" s="85"/>
      <c r="RPG53" s="85"/>
      <c r="RPH53" s="85"/>
      <c r="RPI53" s="85"/>
      <c r="RPJ53" s="85"/>
      <c r="RPK53" s="85"/>
      <c r="RPL53" s="85"/>
      <c r="RPM53" s="85"/>
      <c r="RPN53" s="85"/>
      <c r="RPO53" s="85"/>
      <c r="RPP53" s="85"/>
      <c r="RPQ53" s="85"/>
      <c r="RPR53" s="85"/>
      <c r="RPS53" s="85"/>
      <c r="RPT53" s="85"/>
      <c r="RPU53" s="85"/>
      <c r="RPV53" s="85"/>
      <c r="RPW53" s="85"/>
      <c r="RPX53" s="85"/>
      <c r="RPY53" s="85"/>
      <c r="RPZ53" s="85"/>
      <c r="RQA53" s="85"/>
      <c r="RQB53" s="85"/>
      <c r="RQC53" s="85"/>
      <c r="RQD53" s="85"/>
      <c r="RQE53" s="85"/>
      <c r="RQF53" s="85"/>
      <c r="RQG53" s="85"/>
      <c r="RQH53" s="85"/>
      <c r="RQI53" s="85"/>
      <c r="RQJ53" s="85"/>
      <c r="RQK53" s="85"/>
      <c r="RQL53" s="85"/>
      <c r="RQM53" s="85"/>
      <c r="RQN53" s="85"/>
      <c r="RQO53" s="85"/>
      <c r="RQP53" s="85"/>
      <c r="RQQ53" s="85"/>
      <c r="RQR53" s="85"/>
      <c r="RQS53" s="85"/>
      <c r="RQT53" s="85"/>
      <c r="RQU53" s="85"/>
      <c r="RQV53" s="85"/>
      <c r="RQW53" s="85"/>
      <c r="RQX53" s="85"/>
      <c r="RQY53" s="85"/>
      <c r="RQZ53" s="85"/>
      <c r="RRA53" s="85"/>
      <c r="RRB53" s="85"/>
      <c r="RRC53" s="85"/>
      <c r="RRD53" s="85"/>
      <c r="RRE53" s="85"/>
      <c r="RRF53" s="85"/>
      <c r="RRG53" s="85"/>
      <c r="RRH53" s="85"/>
      <c r="RRI53" s="85"/>
      <c r="RRJ53" s="85"/>
      <c r="RRK53" s="85"/>
      <c r="RRL53" s="85"/>
      <c r="RRM53" s="85"/>
      <c r="RRN53" s="85"/>
      <c r="RRO53" s="85"/>
      <c r="RRP53" s="85"/>
      <c r="RRQ53" s="85"/>
      <c r="RRR53" s="85"/>
      <c r="RRS53" s="85"/>
      <c r="RRT53" s="85"/>
      <c r="RRU53" s="85"/>
      <c r="RRV53" s="85"/>
      <c r="RRW53" s="85"/>
      <c r="RRX53" s="85"/>
      <c r="RRY53" s="85"/>
      <c r="RRZ53" s="85"/>
      <c r="RSA53" s="85"/>
      <c r="RSB53" s="85"/>
      <c r="RSC53" s="85"/>
      <c r="RSD53" s="85"/>
      <c r="RSE53" s="85"/>
      <c r="RSF53" s="85"/>
      <c r="RSG53" s="85"/>
      <c r="RSH53" s="85"/>
      <c r="RSI53" s="85"/>
      <c r="RSJ53" s="85"/>
      <c r="RSK53" s="85"/>
      <c r="RSL53" s="85"/>
      <c r="RSM53" s="85"/>
      <c r="RSN53" s="85"/>
      <c r="RSO53" s="85"/>
      <c r="RSP53" s="85"/>
      <c r="RSQ53" s="85"/>
      <c r="RSR53" s="85"/>
      <c r="RSS53" s="85"/>
      <c r="RST53" s="85"/>
      <c r="RSU53" s="85"/>
      <c r="RSV53" s="85"/>
      <c r="RSW53" s="85"/>
      <c r="RSX53" s="85"/>
      <c r="RSY53" s="85"/>
      <c r="RSZ53" s="85"/>
      <c r="RTA53" s="85"/>
      <c r="RTB53" s="85"/>
      <c r="RTC53" s="85"/>
      <c r="RTD53" s="85"/>
      <c r="RTE53" s="85"/>
      <c r="RTF53" s="85"/>
      <c r="RTG53" s="85"/>
      <c r="RTH53" s="85"/>
      <c r="RTI53" s="85"/>
      <c r="RTJ53" s="85"/>
      <c r="RTK53" s="85"/>
      <c r="RTL53" s="85"/>
      <c r="RTM53" s="85"/>
      <c r="RTN53" s="85"/>
      <c r="RTO53" s="85"/>
      <c r="RTP53" s="85"/>
      <c r="RTQ53" s="85"/>
      <c r="RTR53" s="85"/>
      <c r="RTS53" s="85"/>
      <c r="RTT53" s="85"/>
      <c r="RTU53" s="85"/>
      <c r="RTV53" s="85"/>
      <c r="RTW53" s="85"/>
      <c r="RTX53" s="85"/>
      <c r="RTY53" s="85"/>
      <c r="RTZ53" s="85"/>
      <c r="RUA53" s="85"/>
      <c r="RUB53" s="85"/>
      <c r="RUC53" s="85"/>
      <c r="RUD53" s="85"/>
      <c r="RUE53" s="85"/>
      <c r="RUF53" s="85"/>
      <c r="RUG53" s="85"/>
      <c r="RUH53" s="85"/>
      <c r="RUI53" s="85"/>
      <c r="RUJ53" s="85"/>
      <c r="RUK53" s="85"/>
      <c r="RUL53" s="85"/>
      <c r="RUM53" s="85"/>
      <c r="RUN53" s="85"/>
      <c r="RUO53" s="85"/>
      <c r="RUP53" s="85"/>
      <c r="RUQ53" s="85"/>
      <c r="RUR53" s="85"/>
      <c r="RUS53" s="85"/>
      <c r="RUT53" s="85"/>
      <c r="RUU53" s="85"/>
      <c r="RUV53" s="85"/>
      <c r="RUW53" s="85"/>
      <c r="RUX53" s="85"/>
      <c r="RUY53" s="85"/>
      <c r="RUZ53" s="85"/>
      <c r="RVA53" s="85"/>
      <c r="RVB53" s="85"/>
      <c r="RVC53" s="85"/>
      <c r="RVD53" s="85"/>
      <c r="RVE53" s="85"/>
      <c r="RVF53" s="85"/>
      <c r="RVG53" s="85"/>
      <c r="RVH53" s="85"/>
      <c r="RVI53" s="85"/>
      <c r="RVJ53" s="85"/>
      <c r="RVK53" s="85"/>
      <c r="RVL53" s="85"/>
      <c r="RVM53" s="85"/>
      <c r="RVN53" s="85"/>
      <c r="RVO53" s="85"/>
      <c r="RVP53" s="85"/>
      <c r="RVQ53" s="85"/>
      <c r="RVR53" s="85"/>
      <c r="RVS53" s="85"/>
      <c r="RVT53" s="85"/>
      <c r="RVU53" s="85"/>
      <c r="RVV53" s="85"/>
      <c r="RVW53" s="85"/>
      <c r="RVX53" s="85"/>
      <c r="RVY53" s="85"/>
      <c r="RVZ53" s="85"/>
      <c r="RWA53" s="85"/>
      <c r="RWB53" s="85"/>
      <c r="RWC53" s="85"/>
      <c r="RWD53" s="85"/>
      <c r="RWE53" s="85"/>
      <c r="RWF53" s="85"/>
      <c r="RWG53" s="85"/>
      <c r="RWH53" s="85"/>
      <c r="RWI53" s="85"/>
      <c r="RWJ53" s="85"/>
      <c r="RWK53" s="85"/>
      <c r="RWL53" s="85"/>
      <c r="RWM53" s="85"/>
      <c r="RWN53" s="85"/>
      <c r="RWO53" s="85"/>
      <c r="RWP53" s="85"/>
      <c r="RWQ53" s="85"/>
      <c r="RWR53" s="85"/>
      <c r="RWS53" s="85"/>
      <c r="RWT53" s="85"/>
      <c r="RWU53" s="85"/>
      <c r="RWV53" s="85"/>
      <c r="RWW53" s="85"/>
      <c r="RWX53" s="85"/>
      <c r="RWY53" s="85"/>
      <c r="RWZ53" s="85"/>
      <c r="RXA53" s="85"/>
      <c r="RXB53" s="85"/>
      <c r="RXC53" s="85"/>
      <c r="RXD53" s="85"/>
      <c r="RXE53" s="85"/>
      <c r="RXF53" s="85"/>
      <c r="RXG53" s="85"/>
      <c r="RXH53" s="85"/>
      <c r="RXI53" s="85"/>
      <c r="RXJ53" s="85"/>
      <c r="RXK53" s="85"/>
      <c r="RXL53" s="85"/>
      <c r="RXM53" s="85"/>
      <c r="RXN53" s="85"/>
      <c r="RXO53" s="85"/>
      <c r="RXP53" s="85"/>
      <c r="RXQ53" s="85"/>
      <c r="RXR53" s="85"/>
      <c r="RXS53" s="85"/>
      <c r="RXT53" s="85"/>
      <c r="RXU53" s="85"/>
      <c r="RXV53" s="85"/>
      <c r="RXW53" s="85"/>
      <c r="RXX53" s="85"/>
      <c r="RXY53" s="85"/>
      <c r="RXZ53" s="85"/>
      <c r="RYA53" s="85"/>
      <c r="RYB53" s="85"/>
      <c r="RYC53" s="85"/>
      <c r="RYD53" s="85"/>
      <c r="RYE53" s="85"/>
      <c r="RYF53" s="85"/>
      <c r="RYG53" s="85"/>
      <c r="RYH53" s="85"/>
      <c r="RYI53" s="85"/>
      <c r="RYJ53" s="85"/>
      <c r="RYK53" s="85"/>
      <c r="RYL53" s="85"/>
      <c r="RYM53" s="85"/>
      <c r="RYN53" s="85"/>
      <c r="RYO53" s="85"/>
      <c r="RYP53" s="85"/>
      <c r="RYQ53" s="85"/>
      <c r="RYR53" s="85"/>
      <c r="RYS53" s="85"/>
      <c r="RYT53" s="85"/>
      <c r="RYU53" s="85"/>
      <c r="RYV53" s="85"/>
      <c r="RYW53" s="85"/>
      <c r="RYX53" s="85"/>
      <c r="RYY53" s="85"/>
      <c r="RYZ53" s="85"/>
      <c r="RZA53" s="85"/>
      <c r="RZB53" s="85"/>
      <c r="RZC53" s="85"/>
      <c r="RZD53" s="85"/>
      <c r="RZE53" s="85"/>
      <c r="RZF53" s="85"/>
      <c r="RZG53" s="85"/>
      <c r="RZH53" s="85"/>
      <c r="RZI53" s="85"/>
      <c r="RZJ53" s="85"/>
      <c r="RZK53" s="85"/>
      <c r="RZL53" s="85"/>
      <c r="RZM53" s="85"/>
      <c r="RZN53" s="85"/>
      <c r="RZO53" s="85"/>
      <c r="RZP53" s="85"/>
      <c r="RZQ53" s="85"/>
      <c r="RZR53" s="85"/>
      <c r="RZS53" s="85"/>
      <c r="RZT53" s="85"/>
      <c r="RZU53" s="85"/>
      <c r="RZV53" s="85"/>
      <c r="RZW53" s="85"/>
      <c r="RZX53" s="85"/>
      <c r="RZY53" s="85"/>
      <c r="RZZ53" s="85"/>
      <c r="SAA53" s="85"/>
      <c r="SAB53" s="85"/>
      <c r="SAC53" s="85"/>
      <c r="SAD53" s="85"/>
      <c r="SAE53" s="85"/>
      <c r="SAF53" s="85"/>
      <c r="SAG53" s="85"/>
      <c r="SAH53" s="85"/>
      <c r="SAI53" s="85"/>
      <c r="SAJ53" s="85"/>
      <c r="SAK53" s="85"/>
      <c r="SAL53" s="85"/>
      <c r="SAM53" s="85"/>
      <c r="SAN53" s="85"/>
      <c r="SAO53" s="85"/>
      <c r="SAP53" s="85"/>
      <c r="SAQ53" s="85"/>
      <c r="SAR53" s="85"/>
      <c r="SAS53" s="85"/>
      <c r="SAT53" s="85"/>
      <c r="SAU53" s="85"/>
      <c r="SAV53" s="85"/>
      <c r="SAW53" s="85"/>
      <c r="SAX53" s="85"/>
      <c r="SAY53" s="85"/>
      <c r="SAZ53" s="85"/>
      <c r="SBA53" s="85"/>
      <c r="SBB53" s="85"/>
      <c r="SBC53" s="85"/>
      <c r="SBD53" s="85"/>
      <c r="SBE53" s="85"/>
      <c r="SBF53" s="85"/>
      <c r="SBG53" s="85"/>
      <c r="SBH53" s="85"/>
      <c r="SBI53" s="85"/>
      <c r="SBJ53" s="85"/>
      <c r="SBK53" s="85"/>
      <c r="SBL53" s="85"/>
      <c r="SBM53" s="85"/>
      <c r="SBN53" s="85"/>
      <c r="SBO53" s="85"/>
      <c r="SBP53" s="85"/>
      <c r="SBQ53" s="85"/>
      <c r="SBR53" s="85"/>
      <c r="SBS53" s="85"/>
      <c r="SBT53" s="85"/>
      <c r="SBU53" s="85"/>
      <c r="SBV53" s="85"/>
      <c r="SBW53" s="85"/>
      <c r="SBX53" s="85"/>
      <c r="SBY53" s="85"/>
      <c r="SBZ53" s="85"/>
      <c r="SCA53" s="85"/>
      <c r="SCB53" s="85"/>
      <c r="SCC53" s="85"/>
      <c r="SCD53" s="85"/>
      <c r="SCE53" s="85"/>
      <c r="SCF53" s="85"/>
      <c r="SCG53" s="85"/>
      <c r="SCH53" s="85"/>
      <c r="SCI53" s="85"/>
      <c r="SCJ53" s="85"/>
      <c r="SCK53" s="85"/>
      <c r="SCL53" s="85"/>
      <c r="SCM53" s="85"/>
      <c r="SCN53" s="85"/>
      <c r="SCO53" s="85"/>
      <c r="SCP53" s="85"/>
      <c r="SCQ53" s="85"/>
      <c r="SCR53" s="85"/>
      <c r="SCS53" s="85"/>
      <c r="SCT53" s="85"/>
      <c r="SCU53" s="85"/>
      <c r="SCV53" s="85"/>
      <c r="SCW53" s="85"/>
      <c r="SCX53" s="85"/>
      <c r="SCY53" s="85"/>
      <c r="SCZ53" s="85"/>
      <c r="SDA53" s="85"/>
      <c r="SDB53" s="85"/>
      <c r="SDC53" s="85"/>
      <c r="SDD53" s="85"/>
      <c r="SDE53" s="85"/>
      <c r="SDF53" s="85"/>
      <c r="SDG53" s="85"/>
      <c r="SDH53" s="85"/>
      <c r="SDI53" s="85"/>
      <c r="SDJ53" s="85"/>
      <c r="SDK53" s="85"/>
      <c r="SDL53" s="85"/>
      <c r="SDM53" s="85"/>
      <c r="SDN53" s="85"/>
      <c r="SDO53" s="85"/>
      <c r="SDP53" s="85"/>
      <c r="SDQ53" s="85"/>
      <c r="SDR53" s="85"/>
      <c r="SDS53" s="85"/>
      <c r="SDT53" s="85"/>
      <c r="SDU53" s="85"/>
      <c r="SDV53" s="85"/>
      <c r="SDW53" s="85"/>
      <c r="SDX53" s="85"/>
      <c r="SDY53" s="85"/>
      <c r="SDZ53" s="85"/>
      <c r="SEA53" s="85"/>
      <c r="SEB53" s="85"/>
      <c r="SEC53" s="85"/>
      <c r="SED53" s="85"/>
      <c r="SEE53" s="85"/>
      <c r="SEF53" s="85"/>
      <c r="SEG53" s="85"/>
      <c r="SEH53" s="85"/>
      <c r="SEI53" s="85"/>
      <c r="SEJ53" s="85"/>
      <c r="SEK53" s="85"/>
      <c r="SEL53" s="85"/>
      <c r="SEM53" s="85"/>
      <c r="SEN53" s="85"/>
      <c r="SEO53" s="85"/>
      <c r="SEP53" s="85"/>
      <c r="SEQ53" s="85"/>
      <c r="SER53" s="85"/>
      <c r="SES53" s="85"/>
      <c r="SET53" s="85"/>
      <c r="SEU53" s="85"/>
      <c r="SEV53" s="85"/>
      <c r="SEW53" s="85"/>
      <c r="SEX53" s="85"/>
      <c r="SEY53" s="85"/>
      <c r="SEZ53" s="85"/>
      <c r="SFA53" s="85"/>
      <c r="SFB53" s="85"/>
      <c r="SFC53" s="85"/>
      <c r="SFD53" s="85"/>
      <c r="SFE53" s="85"/>
      <c r="SFF53" s="85"/>
      <c r="SFG53" s="85"/>
      <c r="SFH53" s="85"/>
      <c r="SFI53" s="85"/>
      <c r="SFJ53" s="85"/>
      <c r="SFK53" s="85"/>
      <c r="SFL53" s="85"/>
      <c r="SFM53" s="85"/>
      <c r="SFN53" s="85"/>
      <c r="SFO53" s="85"/>
      <c r="SFP53" s="85"/>
      <c r="SFQ53" s="85"/>
      <c r="SFR53" s="85"/>
      <c r="SFS53" s="85"/>
      <c r="SFT53" s="85"/>
      <c r="SFU53" s="85"/>
      <c r="SFV53" s="85"/>
      <c r="SFW53" s="85"/>
      <c r="SFX53" s="85"/>
      <c r="SFY53" s="85"/>
      <c r="SFZ53" s="85"/>
      <c r="SGA53" s="85"/>
      <c r="SGB53" s="85"/>
      <c r="SGC53" s="85"/>
      <c r="SGD53" s="85"/>
      <c r="SGE53" s="85"/>
      <c r="SGF53" s="85"/>
      <c r="SGG53" s="85"/>
      <c r="SGH53" s="85"/>
      <c r="SGI53" s="85"/>
      <c r="SGJ53" s="85"/>
      <c r="SGK53" s="85"/>
      <c r="SGL53" s="85"/>
      <c r="SGM53" s="85"/>
      <c r="SGN53" s="85"/>
      <c r="SGO53" s="85"/>
      <c r="SGP53" s="85"/>
      <c r="SGQ53" s="85"/>
      <c r="SGR53" s="85"/>
      <c r="SGS53" s="85"/>
      <c r="SGT53" s="85"/>
      <c r="SGU53" s="85"/>
      <c r="SGV53" s="85"/>
      <c r="SGW53" s="85"/>
      <c r="SGX53" s="85"/>
      <c r="SGY53" s="85"/>
      <c r="SGZ53" s="85"/>
      <c r="SHA53" s="85"/>
      <c r="SHB53" s="85"/>
      <c r="SHC53" s="85"/>
      <c r="SHD53" s="85"/>
      <c r="SHE53" s="85"/>
      <c r="SHF53" s="85"/>
      <c r="SHG53" s="85"/>
      <c r="SHH53" s="85"/>
      <c r="SHI53" s="85"/>
      <c r="SHJ53" s="85"/>
      <c r="SHK53" s="85"/>
      <c r="SHL53" s="85"/>
      <c r="SHM53" s="85"/>
      <c r="SHN53" s="85"/>
      <c r="SHO53" s="85"/>
      <c r="SHP53" s="85"/>
      <c r="SHQ53" s="85"/>
      <c r="SHR53" s="85"/>
      <c r="SHS53" s="85"/>
      <c r="SHT53" s="85"/>
      <c r="SHU53" s="85"/>
      <c r="SHV53" s="85"/>
      <c r="SHW53" s="85"/>
      <c r="SHX53" s="85"/>
      <c r="SHY53" s="85"/>
      <c r="SHZ53" s="85"/>
      <c r="SIA53" s="85"/>
      <c r="SIB53" s="85"/>
      <c r="SIC53" s="85"/>
      <c r="SID53" s="85"/>
      <c r="SIE53" s="85"/>
      <c r="SIF53" s="85"/>
      <c r="SIG53" s="85"/>
      <c r="SIH53" s="85"/>
      <c r="SII53" s="85"/>
      <c r="SIJ53" s="85"/>
      <c r="SIK53" s="85"/>
      <c r="SIL53" s="85"/>
      <c r="SIM53" s="85"/>
      <c r="SIN53" s="85"/>
      <c r="SIO53" s="85"/>
      <c r="SIP53" s="85"/>
      <c r="SIQ53" s="85"/>
      <c r="SIR53" s="85"/>
      <c r="SIS53" s="85"/>
      <c r="SIT53" s="85"/>
      <c r="SIU53" s="85"/>
      <c r="SIV53" s="85"/>
      <c r="SIW53" s="85"/>
      <c r="SIX53" s="85"/>
      <c r="SIY53" s="85"/>
      <c r="SIZ53" s="85"/>
      <c r="SJA53" s="85"/>
      <c r="SJB53" s="85"/>
      <c r="SJC53" s="85"/>
      <c r="SJD53" s="85"/>
      <c r="SJE53" s="85"/>
      <c r="SJF53" s="85"/>
      <c r="SJG53" s="85"/>
      <c r="SJH53" s="85"/>
      <c r="SJI53" s="85"/>
      <c r="SJJ53" s="85"/>
      <c r="SJK53" s="85"/>
      <c r="SJL53" s="85"/>
      <c r="SJM53" s="85"/>
      <c r="SJN53" s="85"/>
      <c r="SJO53" s="85"/>
      <c r="SJP53" s="85"/>
      <c r="SJQ53" s="85"/>
      <c r="SJR53" s="85"/>
      <c r="SJS53" s="85"/>
      <c r="SJT53" s="85"/>
      <c r="SJU53" s="85"/>
      <c r="SJV53" s="85"/>
      <c r="SJW53" s="85"/>
      <c r="SJX53" s="85"/>
      <c r="SJY53" s="85"/>
      <c r="SJZ53" s="85"/>
      <c r="SKA53" s="85"/>
      <c r="SKB53" s="85"/>
      <c r="SKC53" s="85"/>
      <c r="SKD53" s="85"/>
      <c r="SKE53" s="85"/>
      <c r="SKF53" s="85"/>
      <c r="SKG53" s="85"/>
      <c r="SKH53" s="85"/>
      <c r="SKI53" s="85"/>
      <c r="SKJ53" s="85"/>
      <c r="SKK53" s="85"/>
      <c r="SKL53" s="85"/>
      <c r="SKM53" s="85"/>
      <c r="SKN53" s="85"/>
      <c r="SKO53" s="85"/>
      <c r="SKP53" s="85"/>
      <c r="SKQ53" s="85"/>
      <c r="SKR53" s="85"/>
      <c r="SKS53" s="85"/>
      <c r="SKT53" s="85"/>
      <c r="SKU53" s="85"/>
      <c r="SKV53" s="85"/>
      <c r="SKW53" s="85"/>
      <c r="SKX53" s="85"/>
      <c r="SKY53" s="85"/>
      <c r="SKZ53" s="85"/>
      <c r="SLA53" s="85"/>
      <c r="SLB53" s="85"/>
      <c r="SLC53" s="85"/>
      <c r="SLD53" s="85"/>
      <c r="SLE53" s="85"/>
      <c r="SLF53" s="85"/>
      <c r="SLG53" s="85"/>
      <c r="SLH53" s="85"/>
      <c r="SLI53" s="85"/>
      <c r="SLJ53" s="85"/>
      <c r="SLK53" s="85"/>
      <c r="SLL53" s="85"/>
      <c r="SLM53" s="85"/>
      <c r="SLN53" s="85"/>
      <c r="SLO53" s="85"/>
      <c r="SLP53" s="85"/>
      <c r="SLQ53" s="85"/>
      <c r="SLR53" s="85"/>
      <c r="SLS53" s="85"/>
      <c r="SLT53" s="85"/>
      <c r="SLU53" s="85"/>
      <c r="SLV53" s="85"/>
      <c r="SLW53" s="85"/>
      <c r="SLX53" s="85"/>
      <c r="SLY53" s="85"/>
      <c r="SLZ53" s="85"/>
      <c r="SMA53" s="85"/>
      <c r="SMB53" s="85"/>
      <c r="SMC53" s="85"/>
      <c r="SMD53" s="85"/>
      <c r="SME53" s="85"/>
      <c r="SMF53" s="85"/>
      <c r="SMG53" s="85"/>
      <c r="SMH53" s="85"/>
      <c r="SMI53" s="85"/>
      <c r="SMJ53" s="85"/>
      <c r="SMK53" s="85"/>
      <c r="SML53" s="85"/>
      <c r="SMM53" s="85"/>
      <c r="SMN53" s="85"/>
      <c r="SMO53" s="85"/>
      <c r="SMP53" s="85"/>
      <c r="SMQ53" s="85"/>
      <c r="SMR53" s="85"/>
      <c r="SMS53" s="85"/>
      <c r="SMT53" s="85"/>
      <c r="SMU53" s="85"/>
      <c r="SMV53" s="85"/>
      <c r="SMW53" s="85"/>
      <c r="SMX53" s="85"/>
      <c r="SMY53" s="85"/>
      <c r="SMZ53" s="85"/>
      <c r="SNA53" s="85"/>
      <c r="SNB53" s="85"/>
      <c r="SNC53" s="85"/>
      <c r="SND53" s="85"/>
      <c r="SNE53" s="85"/>
      <c r="SNF53" s="85"/>
      <c r="SNG53" s="85"/>
      <c r="SNH53" s="85"/>
      <c r="SNI53" s="85"/>
      <c r="SNJ53" s="85"/>
      <c r="SNK53" s="85"/>
      <c r="SNL53" s="85"/>
      <c r="SNM53" s="85"/>
      <c r="SNN53" s="85"/>
      <c r="SNO53" s="85"/>
      <c r="SNP53" s="85"/>
      <c r="SNQ53" s="85"/>
      <c r="SNR53" s="85"/>
      <c r="SNS53" s="85"/>
      <c r="SNT53" s="85"/>
      <c r="SNU53" s="85"/>
      <c r="SNV53" s="85"/>
      <c r="SNW53" s="85"/>
      <c r="SNX53" s="85"/>
      <c r="SNY53" s="85"/>
      <c r="SNZ53" s="85"/>
      <c r="SOA53" s="85"/>
      <c r="SOB53" s="85"/>
      <c r="SOC53" s="85"/>
      <c r="SOD53" s="85"/>
      <c r="SOE53" s="85"/>
      <c r="SOF53" s="85"/>
      <c r="SOG53" s="85"/>
      <c r="SOH53" s="85"/>
      <c r="SOI53" s="85"/>
      <c r="SOJ53" s="85"/>
      <c r="SOK53" s="85"/>
      <c r="SOL53" s="85"/>
      <c r="SOM53" s="85"/>
      <c r="SON53" s="85"/>
      <c r="SOO53" s="85"/>
      <c r="SOP53" s="85"/>
      <c r="SOQ53" s="85"/>
      <c r="SOR53" s="85"/>
      <c r="SOS53" s="85"/>
      <c r="SOT53" s="85"/>
      <c r="SOU53" s="85"/>
      <c r="SOV53" s="85"/>
      <c r="SOW53" s="85"/>
      <c r="SOX53" s="85"/>
      <c r="SOY53" s="85"/>
      <c r="SOZ53" s="85"/>
      <c r="SPA53" s="85"/>
      <c r="SPB53" s="85"/>
      <c r="SPC53" s="85"/>
      <c r="SPD53" s="85"/>
      <c r="SPE53" s="85"/>
      <c r="SPF53" s="85"/>
      <c r="SPG53" s="85"/>
      <c r="SPH53" s="85"/>
      <c r="SPI53" s="85"/>
      <c r="SPJ53" s="85"/>
      <c r="SPK53" s="85"/>
      <c r="SPL53" s="85"/>
      <c r="SPM53" s="85"/>
      <c r="SPN53" s="85"/>
      <c r="SPO53" s="85"/>
      <c r="SPP53" s="85"/>
      <c r="SPQ53" s="85"/>
      <c r="SPR53" s="85"/>
      <c r="SPS53" s="85"/>
      <c r="SPT53" s="85"/>
      <c r="SPU53" s="85"/>
      <c r="SPV53" s="85"/>
      <c r="SPW53" s="85"/>
      <c r="SPX53" s="85"/>
      <c r="SPY53" s="85"/>
      <c r="SPZ53" s="85"/>
      <c r="SQA53" s="85"/>
      <c r="SQB53" s="85"/>
      <c r="SQC53" s="85"/>
      <c r="SQD53" s="85"/>
      <c r="SQE53" s="85"/>
      <c r="SQF53" s="85"/>
      <c r="SQG53" s="85"/>
      <c r="SQH53" s="85"/>
      <c r="SQI53" s="85"/>
      <c r="SQJ53" s="85"/>
      <c r="SQK53" s="85"/>
      <c r="SQL53" s="85"/>
      <c r="SQM53" s="85"/>
      <c r="SQN53" s="85"/>
      <c r="SQO53" s="85"/>
      <c r="SQP53" s="85"/>
      <c r="SQQ53" s="85"/>
      <c r="SQR53" s="85"/>
      <c r="SQS53" s="85"/>
      <c r="SQT53" s="85"/>
      <c r="SQU53" s="85"/>
      <c r="SQV53" s="85"/>
      <c r="SQW53" s="85"/>
      <c r="SQX53" s="85"/>
      <c r="SQY53" s="85"/>
      <c r="SQZ53" s="85"/>
      <c r="SRA53" s="85"/>
      <c r="SRB53" s="85"/>
      <c r="SRC53" s="85"/>
      <c r="SRD53" s="85"/>
      <c r="SRE53" s="85"/>
      <c r="SRF53" s="85"/>
      <c r="SRG53" s="85"/>
      <c r="SRH53" s="85"/>
      <c r="SRI53" s="85"/>
      <c r="SRJ53" s="85"/>
      <c r="SRK53" s="85"/>
      <c r="SRL53" s="85"/>
      <c r="SRM53" s="85"/>
      <c r="SRN53" s="85"/>
      <c r="SRO53" s="85"/>
      <c r="SRP53" s="85"/>
      <c r="SRQ53" s="85"/>
      <c r="SRR53" s="85"/>
      <c r="SRS53" s="85"/>
      <c r="SRT53" s="85"/>
      <c r="SRU53" s="85"/>
      <c r="SRV53" s="85"/>
      <c r="SRW53" s="85"/>
      <c r="SRX53" s="85"/>
      <c r="SRY53" s="85"/>
      <c r="SRZ53" s="85"/>
      <c r="SSA53" s="85"/>
      <c r="SSB53" s="85"/>
      <c r="SSC53" s="85"/>
      <c r="SSD53" s="85"/>
      <c r="SSE53" s="85"/>
      <c r="SSF53" s="85"/>
      <c r="SSG53" s="85"/>
      <c r="SSH53" s="85"/>
      <c r="SSI53" s="85"/>
      <c r="SSJ53" s="85"/>
      <c r="SSK53" s="85"/>
      <c r="SSL53" s="85"/>
      <c r="SSM53" s="85"/>
      <c r="SSN53" s="85"/>
      <c r="SSO53" s="85"/>
      <c r="SSP53" s="85"/>
      <c r="SSQ53" s="85"/>
      <c r="SSR53" s="85"/>
      <c r="SSS53" s="85"/>
      <c r="SST53" s="85"/>
      <c r="SSU53" s="85"/>
      <c r="SSV53" s="85"/>
      <c r="SSW53" s="85"/>
      <c r="SSX53" s="85"/>
      <c r="SSY53" s="85"/>
      <c r="SSZ53" s="85"/>
      <c r="STA53" s="85"/>
      <c r="STB53" s="85"/>
      <c r="STC53" s="85"/>
      <c r="STD53" s="85"/>
      <c r="STE53" s="85"/>
      <c r="STF53" s="85"/>
      <c r="STG53" s="85"/>
      <c r="STH53" s="85"/>
      <c r="STI53" s="85"/>
      <c r="STJ53" s="85"/>
      <c r="STK53" s="85"/>
      <c r="STL53" s="85"/>
      <c r="STM53" s="85"/>
      <c r="STN53" s="85"/>
      <c r="STO53" s="85"/>
      <c r="STP53" s="85"/>
      <c r="STQ53" s="85"/>
      <c r="STR53" s="85"/>
      <c r="STS53" s="85"/>
      <c r="STT53" s="85"/>
      <c r="STU53" s="85"/>
      <c r="STV53" s="85"/>
      <c r="STW53" s="85"/>
      <c r="STX53" s="85"/>
      <c r="STY53" s="85"/>
      <c r="STZ53" s="85"/>
      <c r="SUA53" s="85"/>
      <c r="SUB53" s="85"/>
      <c r="SUC53" s="85"/>
      <c r="SUD53" s="85"/>
      <c r="SUE53" s="85"/>
      <c r="SUF53" s="85"/>
      <c r="SUG53" s="85"/>
      <c r="SUH53" s="85"/>
      <c r="SUI53" s="85"/>
      <c r="SUJ53" s="85"/>
      <c r="SUK53" s="85"/>
      <c r="SUL53" s="85"/>
      <c r="SUM53" s="85"/>
      <c r="SUN53" s="85"/>
      <c r="SUO53" s="85"/>
      <c r="SUP53" s="85"/>
      <c r="SUQ53" s="85"/>
      <c r="SUR53" s="85"/>
      <c r="SUS53" s="85"/>
      <c r="SUT53" s="85"/>
      <c r="SUU53" s="85"/>
      <c r="SUV53" s="85"/>
      <c r="SUW53" s="85"/>
      <c r="SUX53" s="85"/>
      <c r="SUY53" s="85"/>
      <c r="SUZ53" s="85"/>
      <c r="SVA53" s="85"/>
      <c r="SVB53" s="85"/>
      <c r="SVC53" s="85"/>
      <c r="SVD53" s="85"/>
      <c r="SVE53" s="85"/>
      <c r="SVF53" s="85"/>
      <c r="SVG53" s="85"/>
      <c r="SVH53" s="85"/>
      <c r="SVI53" s="85"/>
      <c r="SVJ53" s="85"/>
      <c r="SVK53" s="85"/>
      <c r="SVL53" s="85"/>
      <c r="SVM53" s="85"/>
      <c r="SVN53" s="85"/>
      <c r="SVO53" s="85"/>
      <c r="SVP53" s="85"/>
      <c r="SVQ53" s="85"/>
      <c r="SVR53" s="85"/>
      <c r="SVS53" s="85"/>
      <c r="SVT53" s="85"/>
      <c r="SVU53" s="85"/>
      <c r="SVV53" s="85"/>
      <c r="SVW53" s="85"/>
      <c r="SVX53" s="85"/>
      <c r="SVY53" s="85"/>
      <c r="SVZ53" s="85"/>
      <c r="SWA53" s="85"/>
      <c r="SWB53" s="85"/>
      <c r="SWC53" s="85"/>
      <c r="SWD53" s="85"/>
      <c r="SWE53" s="85"/>
      <c r="SWF53" s="85"/>
      <c r="SWG53" s="85"/>
      <c r="SWH53" s="85"/>
      <c r="SWI53" s="85"/>
      <c r="SWJ53" s="85"/>
      <c r="SWK53" s="85"/>
      <c r="SWL53" s="85"/>
      <c r="SWM53" s="85"/>
      <c r="SWN53" s="85"/>
      <c r="SWO53" s="85"/>
      <c r="SWP53" s="85"/>
      <c r="SWQ53" s="85"/>
      <c r="SWR53" s="85"/>
      <c r="SWS53" s="85"/>
      <c r="SWT53" s="85"/>
      <c r="SWU53" s="85"/>
      <c r="SWV53" s="85"/>
      <c r="SWW53" s="85"/>
      <c r="SWX53" s="85"/>
      <c r="SWY53" s="85"/>
      <c r="SWZ53" s="85"/>
      <c r="SXA53" s="85"/>
      <c r="SXB53" s="85"/>
      <c r="SXC53" s="85"/>
      <c r="SXD53" s="85"/>
      <c r="SXE53" s="85"/>
      <c r="SXF53" s="85"/>
      <c r="SXG53" s="85"/>
      <c r="SXH53" s="85"/>
      <c r="SXI53" s="85"/>
      <c r="SXJ53" s="85"/>
      <c r="SXK53" s="85"/>
      <c r="SXL53" s="85"/>
      <c r="SXM53" s="85"/>
      <c r="SXN53" s="85"/>
      <c r="SXO53" s="85"/>
      <c r="SXP53" s="85"/>
      <c r="SXQ53" s="85"/>
      <c r="SXR53" s="85"/>
      <c r="SXS53" s="85"/>
      <c r="SXT53" s="85"/>
      <c r="SXU53" s="85"/>
      <c r="SXV53" s="85"/>
      <c r="SXW53" s="85"/>
      <c r="SXX53" s="85"/>
      <c r="SXY53" s="85"/>
      <c r="SXZ53" s="85"/>
      <c r="SYA53" s="85"/>
      <c r="SYB53" s="85"/>
      <c r="SYC53" s="85"/>
      <c r="SYD53" s="85"/>
      <c r="SYE53" s="85"/>
      <c r="SYF53" s="85"/>
      <c r="SYG53" s="85"/>
      <c r="SYH53" s="85"/>
      <c r="SYI53" s="85"/>
      <c r="SYJ53" s="85"/>
      <c r="SYK53" s="85"/>
      <c r="SYL53" s="85"/>
      <c r="SYM53" s="85"/>
      <c r="SYN53" s="85"/>
      <c r="SYO53" s="85"/>
      <c r="SYP53" s="85"/>
      <c r="SYQ53" s="85"/>
      <c r="SYR53" s="85"/>
      <c r="SYS53" s="85"/>
      <c r="SYT53" s="85"/>
      <c r="SYU53" s="85"/>
      <c r="SYV53" s="85"/>
      <c r="SYW53" s="85"/>
      <c r="SYX53" s="85"/>
      <c r="SYY53" s="85"/>
      <c r="SYZ53" s="85"/>
      <c r="SZA53" s="85"/>
      <c r="SZB53" s="85"/>
      <c r="SZC53" s="85"/>
      <c r="SZD53" s="85"/>
      <c r="SZE53" s="85"/>
      <c r="SZF53" s="85"/>
      <c r="SZG53" s="85"/>
      <c r="SZH53" s="85"/>
      <c r="SZI53" s="85"/>
      <c r="SZJ53" s="85"/>
      <c r="SZK53" s="85"/>
      <c r="SZL53" s="85"/>
      <c r="SZM53" s="85"/>
      <c r="SZN53" s="85"/>
      <c r="SZO53" s="85"/>
      <c r="SZP53" s="85"/>
      <c r="SZQ53" s="85"/>
      <c r="SZR53" s="85"/>
      <c r="SZS53" s="85"/>
      <c r="SZT53" s="85"/>
      <c r="SZU53" s="85"/>
      <c r="SZV53" s="85"/>
      <c r="SZW53" s="85"/>
      <c r="SZX53" s="85"/>
      <c r="SZY53" s="85"/>
      <c r="SZZ53" s="85"/>
      <c r="TAA53" s="85"/>
      <c r="TAB53" s="85"/>
      <c r="TAC53" s="85"/>
      <c r="TAD53" s="85"/>
      <c r="TAE53" s="85"/>
      <c r="TAF53" s="85"/>
      <c r="TAG53" s="85"/>
      <c r="TAH53" s="85"/>
      <c r="TAI53" s="85"/>
      <c r="TAJ53" s="85"/>
      <c r="TAK53" s="85"/>
      <c r="TAL53" s="85"/>
      <c r="TAM53" s="85"/>
      <c r="TAN53" s="85"/>
      <c r="TAO53" s="85"/>
      <c r="TAP53" s="85"/>
      <c r="TAQ53" s="85"/>
      <c r="TAR53" s="85"/>
      <c r="TAS53" s="85"/>
      <c r="TAT53" s="85"/>
      <c r="TAU53" s="85"/>
      <c r="TAV53" s="85"/>
      <c r="TAW53" s="85"/>
      <c r="TAX53" s="85"/>
      <c r="TAY53" s="85"/>
      <c r="TAZ53" s="85"/>
      <c r="TBA53" s="85"/>
      <c r="TBB53" s="85"/>
      <c r="TBC53" s="85"/>
      <c r="TBD53" s="85"/>
      <c r="TBE53" s="85"/>
      <c r="TBF53" s="85"/>
      <c r="TBG53" s="85"/>
      <c r="TBH53" s="85"/>
      <c r="TBI53" s="85"/>
      <c r="TBJ53" s="85"/>
      <c r="TBK53" s="85"/>
      <c r="TBL53" s="85"/>
      <c r="TBM53" s="85"/>
      <c r="TBN53" s="85"/>
      <c r="TBO53" s="85"/>
      <c r="TBP53" s="85"/>
      <c r="TBQ53" s="85"/>
      <c r="TBR53" s="85"/>
      <c r="TBS53" s="85"/>
      <c r="TBT53" s="85"/>
      <c r="TBU53" s="85"/>
      <c r="TBV53" s="85"/>
      <c r="TBW53" s="85"/>
      <c r="TBX53" s="85"/>
      <c r="TBY53" s="85"/>
      <c r="TBZ53" s="85"/>
      <c r="TCA53" s="85"/>
      <c r="TCB53" s="85"/>
      <c r="TCC53" s="85"/>
      <c r="TCD53" s="85"/>
      <c r="TCE53" s="85"/>
      <c r="TCF53" s="85"/>
      <c r="TCG53" s="85"/>
      <c r="TCH53" s="85"/>
      <c r="TCI53" s="85"/>
      <c r="TCJ53" s="85"/>
      <c r="TCK53" s="85"/>
      <c r="TCL53" s="85"/>
      <c r="TCM53" s="85"/>
      <c r="TCN53" s="85"/>
      <c r="TCO53" s="85"/>
      <c r="TCP53" s="85"/>
      <c r="TCQ53" s="85"/>
      <c r="TCR53" s="85"/>
      <c r="TCS53" s="85"/>
      <c r="TCT53" s="85"/>
      <c r="TCU53" s="85"/>
      <c r="TCV53" s="85"/>
      <c r="TCW53" s="85"/>
      <c r="TCX53" s="85"/>
      <c r="TCY53" s="85"/>
      <c r="TCZ53" s="85"/>
      <c r="TDA53" s="85"/>
      <c r="TDB53" s="85"/>
      <c r="TDC53" s="85"/>
      <c r="TDD53" s="85"/>
      <c r="TDE53" s="85"/>
      <c r="TDF53" s="85"/>
      <c r="TDG53" s="85"/>
      <c r="TDH53" s="85"/>
      <c r="TDI53" s="85"/>
      <c r="TDJ53" s="85"/>
      <c r="TDK53" s="85"/>
      <c r="TDL53" s="85"/>
      <c r="TDM53" s="85"/>
      <c r="TDN53" s="85"/>
      <c r="TDO53" s="85"/>
      <c r="TDP53" s="85"/>
      <c r="TDQ53" s="85"/>
      <c r="TDR53" s="85"/>
      <c r="TDS53" s="85"/>
      <c r="TDT53" s="85"/>
      <c r="TDU53" s="85"/>
      <c r="TDV53" s="85"/>
      <c r="TDW53" s="85"/>
      <c r="TDX53" s="85"/>
      <c r="TDY53" s="85"/>
      <c r="TDZ53" s="85"/>
      <c r="TEA53" s="85"/>
      <c r="TEB53" s="85"/>
      <c r="TEC53" s="85"/>
      <c r="TED53" s="85"/>
      <c r="TEE53" s="85"/>
      <c r="TEF53" s="85"/>
      <c r="TEG53" s="85"/>
      <c r="TEH53" s="85"/>
      <c r="TEI53" s="85"/>
      <c r="TEJ53" s="85"/>
      <c r="TEK53" s="85"/>
      <c r="TEL53" s="85"/>
      <c r="TEM53" s="85"/>
      <c r="TEN53" s="85"/>
      <c r="TEO53" s="85"/>
      <c r="TEP53" s="85"/>
      <c r="TEQ53" s="85"/>
      <c r="TER53" s="85"/>
      <c r="TES53" s="85"/>
      <c r="TET53" s="85"/>
      <c r="TEU53" s="85"/>
      <c r="TEV53" s="85"/>
      <c r="TEW53" s="85"/>
      <c r="TEX53" s="85"/>
      <c r="TEY53" s="85"/>
      <c r="TEZ53" s="85"/>
      <c r="TFA53" s="85"/>
      <c r="TFB53" s="85"/>
      <c r="TFC53" s="85"/>
      <c r="TFD53" s="85"/>
      <c r="TFE53" s="85"/>
      <c r="TFF53" s="85"/>
      <c r="TFG53" s="85"/>
      <c r="TFH53" s="85"/>
      <c r="TFI53" s="85"/>
      <c r="TFJ53" s="85"/>
      <c r="TFK53" s="85"/>
      <c r="TFL53" s="85"/>
      <c r="TFM53" s="85"/>
      <c r="TFN53" s="85"/>
      <c r="TFO53" s="85"/>
      <c r="TFP53" s="85"/>
      <c r="TFQ53" s="85"/>
      <c r="TFR53" s="85"/>
      <c r="TFS53" s="85"/>
      <c r="TFT53" s="85"/>
      <c r="TFU53" s="85"/>
      <c r="TFV53" s="85"/>
      <c r="TFW53" s="85"/>
      <c r="TFX53" s="85"/>
      <c r="TFY53" s="85"/>
      <c r="TFZ53" s="85"/>
      <c r="TGA53" s="85"/>
      <c r="TGB53" s="85"/>
      <c r="TGC53" s="85"/>
      <c r="TGD53" s="85"/>
      <c r="TGE53" s="85"/>
      <c r="TGF53" s="85"/>
      <c r="TGG53" s="85"/>
      <c r="TGH53" s="85"/>
      <c r="TGI53" s="85"/>
      <c r="TGJ53" s="85"/>
      <c r="TGK53" s="85"/>
      <c r="TGL53" s="85"/>
      <c r="TGM53" s="85"/>
      <c r="TGN53" s="85"/>
      <c r="TGO53" s="85"/>
      <c r="TGP53" s="85"/>
      <c r="TGQ53" s="85"/>
      <c r="TGR53" s="85"/>
      <c r="TGS53" s="85"/>
      <c r="TGT53" s="85"/>
      <c r="TGU53" s="85"/>
      <c r="TGV53" s="85"/>
      <c r="TGW53" s="85"/>
      <c r="TGX53" s="85"/>
      <c r="TGY53" s="85"/>
      <c r="TGZ53" s="85"/>
      <c r="THA53" s="85"/>
      <c r="THB53" s="85"/>
      <c r="THC53" s="85"/>
      <c r="THD53" s="85"/>
      <c r="THE53" s="85"/>
      <c r="THF53" s="85"/>
      <c r="THG53" s="85"/>
      <c r="THH53" s="85"/>
      <c r="THI53" s="85"/>
      <c r="THJ53" s="85"/>
      <c r="THK53" s="85"/>
      <c r="THL53" s="85"/>
      <c r="THM53" s="85"/>
      <c r="THN53" s="85"/>
      <c r="THO53" s="85"/>
      <c r="THP53" s="85"/>
      <c r="THQ53" s="85"/>
      <c r="THR53" s="85"/>
      <c r="THS53" s="85"/>
      <c r="THT53" s="85"/>
      <c r="THU53" s="85"/>
      <c r="THV53" s="85"/>
      <c r="THW53" s="85"/>
      <c r="THX53" s="85"/>
      <c r="THY53" s="85"/>
      <c r="THZ53" s="85"/>
      <c r="TIA53" s="85"/>
      <c r="TIB53" s="85"/>
      <c r="TIC53" s="85"/>
      <c r="TID53" s="85"/>
      <c r="TIE53" s="85"/>
      <c r="TIF53" s="85"/>
      <c r="TIG53" s="85"/>
      <c r="TIH53" s="85"/>
      <c r="TII53" s="85"/>
      <c r="TIJ53" s="85"/>
      <c r="TIK53" s="85"/>
      <c r="TIL53" s="85"/>
      <c r="TIM53" s="85"/>
      <c r="TIN53" s="85"/>
      <c r="TIO53" s="85"/>
      <c r="TIP53" s="85"/>
      <c r="TIQ53" s="85"/>
      <c r="TIR53" s="85"/>
      <c r="TIS53" s="85"/>
      <c r="TIT53" s="85"/>
      <c r="TIU53" s="85"/>
      <c r="TIV53" s="85"/>
      <c r="TIW53" s="85"/>
      <c r="TIX53" s="85"/>
      <c r="TIY53" s="85"/>
      <c r="TIZ53" s="85"/>
      <c r="TJA53" s="85"/>
      <c r="TJB53" s="85"/>
      <c r="TJC53" s="85"/>
      <c r="TJD53" s="85"/>
      <c r="TJE53" s="85"/>
      <c r="TJF53" s="85"/>
      <c r="TJG53" s="85"/>
      <c r="TJH53" s="85"/>
      <c r="TJI53" s="85"/>
      <c r="TJJ53" s="85"/>
      <c r="TJK53" s="85"/>
      <c r="TJL53" s="85"/>
      <c r="TJM53" s="85"/>
      <c r="TJN53" s="85"/>
      <c r="TJO53" s="85"/>
      <c r="TJP53" s="85"/>
      <c r="TJQ53" s="85"/>
      <c r="TJR53" s="85"/>
      <c r="TJS53" s="85"/>
      <c r="TJT53" s="85"/>
      <c r="TJU53" s="85"/>
      <c r="TJV53" s="85"/>
      <c r="TJW53" s="85"/>
      <c r="TJX53" s="85"/>
      <c r="TJY53" s="85"/>
      <c r="TJZ53" s="85"/>
      <c r="TKA53" s="85"/>
      <c r="TKB53" s="85"/>
      <c r="TKC53" s="85"/>
      <c r="TKD53" s="85"/>
      <c r="TKE53" s="85"/>
      <c r="TKF53" s="85"/>
      <c r="TKG53" s="85"/>
      <c r="TKH53" s="85"/>
      <c r="TKI53" s="85"/>
      <c r="TKJ53" s="85"/>
      <c r="TKK53" s="85"/>
      <c r="TKL53" s="85"/>
      <c r="TKM53" s="85"/>
      <c r="TKN53" s="85"/>
      <c r="TKO53" s="85"/>
      <c r="TKP53" s="85"/>
      <c r="TKQ53" s="85"/>
      <c r="TKR53" s="85"/>
      <c r="TKS53" s="85"/>
      <c r="TKT53" s="85"/>
      <c r="TKU53" s="85"/>
      <c r="TKV53" s="85"/>
      <c r="TKW53" s="85"/>
      <c r="TKX53" s="85"/>
      <c r="TKY53" s="85"/>
      <c r="TKZ53" s="85"/>
      <c r="TLA53" s="85"/>
      <c r="TLB53" s="85"/>
      <c r="TLC53" s="85"/>
      <c r="TLD53" s="85"/>
      <c r="TLE53" s="85"/>
      <c r="TLF53" s="85"/>
      <c r="TLG53" s="85"/>
      <c r="TLH53" s="85"/>
      <c r="TLI53" s="85"/>
      <c r="TLJ53" s="85"/>
      <c r="TLK53" s="85"/>
      <c r="TLL53" s="85"/>
      <c r="TLM53" s="85"/>
      <c r="TLN53" s="85"/>
      <c r="TLO53" s="85"/>
      <c r="TLP53" s="85"/>
      <c r="TLQ53" s="85"/>
      <c r="TLR53" s="85"/>
      <c r="TLS53" s="85"/>
      <c r="TLT53" s="85"/>
      <c r="TLU53" s="85"/>
      <c r="TLV53" s="85"/>
      <c r="TLW53" s="85"/>
      <c r="TLX53" s="85"/>
      <c r="TLY53" s="85"/>
      <c r="TLZ53" s="85"/>
      <c r="TMA53" s="85"/>
      <c r="TMB53" s="85"/>
      <c r="TMC53" s="85"/>
      <c r="TMD53" s="85"/>
      <c r="TME53" s="85"/>
      <c r="TMF53" s="85"/>
      <c r="TMG53" s="85"/>
      <c r="TMH53" s="85"/>
      <c r="TMI53" s="85"/>
      <c r="TMJ53" s="85"/>
      <c r="TMK53" s="85"/>
      <c r="TML53" s="85"/>
      <c r="TMM53" s="85"/>
      <c r="TMN53" s="85"/>
      <c r="TMO53" s="85"/>
      <c r="TMP53" s="85"/>
      <c r="TMQ53" s="85"/>
      <c r="TMR53" s="85"/>
      <c r="TMS53" s="85"/>
      <c r="TMT53" s="85"/>
      <c r="TMU53" s="85"/>
      <c r="TMV53" s="85"/>
      <c r="TMW53" s="85"/>
      <c r="TMX53" s="85"/>
      <c r="TMY53" s="85"/>
      <c r="TMZ53" s="85"/>
      <c r="TNA53" s="85"/>
      <c r="TNB53" s="85"/>
      <c r="TNC53" s="85"/>
      <c r="TND53" s="85"/>
      <c r="TNE53" s="85"/>
      <c r="TNF53" s="85"/>
      <c r="TNG53" s="85"/>
      <c r="TNH53" s="85"/>
      <c r="TNI53" s="85"/>
      <c r="TNJ53" s="85"/>
      <c r="TNK53" s="85"/>
      <c r="TNL53" s="85"/>
      <c r="TNM53" s="85"/>
      <c r="TNN53" s="85"/>
      <c r="TNO53" s="85"/>
      <c r="TNP53" s="85"/>
      <c r="TNQ53" s="85"/>
      <c r="TNR53" s="85"/>
      <c r="TNS53" s="85"/>
      <c r="TNT53" s="85"/>
      <c r="TNU53" s="85"/>
      <c r="TNV53" s="85"/>
      <c r="TNW53" s="85"/>
      <c r="TNX53" s="85"/>
      <c r="TNY53" s="85"/>
      <c r="TNZ53" s="85"/>
      <c r="TOA53" s="85"/>
      <c r="TOB53" s="85"/>
      <c r="TOC53" s="85"/>
      <c r="TOD53" s="85"/>
      <c r="TOE53" s="85"/>
      <c r="TOF53" s="85"/>
      <c r="TOG53" s="85"/>
      <c r="TOH53" s="85"/>
      <c r="TOI53" s="85"/>
      <c r="TOJ53" s="85"/>
      <c r="TOK53" s="85"/>
      <c r="TOL53" s="85"/>
      <c r="TOM53" s="85"/>
      <c r="TON53" s="85"/>
      <c r="TOO53" s="85"/>
      <c r="TOP53" s="85"/>
      <c r="TOQ53" s="85"/>
      <c r="TOR53" s="85"/>
      <c r="TOS53" s="85"/>
      <c r="TOT53" s="85"/>
      <c r="TOU53" s="85"/>
      <c r="TOV53" s="85"/>
      <c r="TOW53" s="85"/>
      <c r="TOX53" s="85"/>
      <c r="TOY53" s="85"/>
      <c r="TOZ53" s="85"/>
      <c r="TPA53" s="85"/>
      <c r="TPB53" s="85"/>
      <c r="TPC53" s="85"/>
      <c r="TPD53" s="85"/>
      <c r="TPE53" s="85"/>
      <c r="TPF53" s="85"/>
      <c r="TPG53" s="85"/>
      <c r="TPH53" s="85"/>
      <c r="TPI53" s="85"/>
      <c r="TPJ53" s="85"/>
      <c r="TPK53" s="85"/>
      <c r="TPL53" s="85"/>
      <c r="TPM53" s="85"/>
      <c r="TPN53" s="85"/>
      <c r="TPO53" s="85"/>
      <c r="TPP53" s="85"/>
      <c r="TPQ53" s="85"/>
      <c r="TPR53" s="85"/>
      <c r="TPS53" s="85"/>
      <c r="TPT53" s="85"/>
      <c r="TPU53" s="85"/>
      <c r="TPV53" s="85"/>
      <c r="TPW53" s="85"/>
      <c r="TPX53" s="85"/>
      <c r="TPY53" s="85"/>
      <c r="TPZ53" s="85"/>
      <c r="TQA53" s="85"/>
      <c r="TQB53" s="85"/>
      <c r="TQC53" s="85"/>
      <c r="TQD53" s="85"/>
      <c r="TQE53" s="85"/>
      <c r="TQF53" s="85"/>
      <c r="TQG53" s="85"/>
      <c r="TQH53" s="85"/>
      <c r="TQI53" s="85"/>
      <c r="TQJ53" s="85"/>
      <c r="TQK53" s="85"/>
      <c r="TQL53" s="85"/>
      <c r="TQM53" s="85"/>
      <c r="TQN53" s="85"/>
      <c r="TQO53" s="85"/>
      <c r="TQP53" s="85"/>
      <c r="TQQ53" s="85"/>
      <c r="TQR53" s="85"/>
      <c r="TQS53" s="85"/>
      <c r="TQT53" s="85"/>
      <c r="TQU53" s="85"/>
      <c r="TQV53" s="85"/>
      <c r="TQW53" s="85"/>
      <c r="TQX53" s="85"/>
      <c r="TQY53" s="85"/>
      <c r="TQZ53" s="85"/>
      <c r="TRA53" s="85"/>
      <c r="TRB53" s="85"/>
      <c r="TRC53" s="85"/>
      <c r="TRD53" s="85"/>
      <c r="TRE53" s="85"/>
      <c r="TRF53" s="85"/>
      <c r="TRG53" s="85"/>
      <c r="TRH53" s="85"/>
      <c r="TRI53" s="85"/>
      <c r="TRJ53" s="85"/>
      <c r="TRK53" s="85"/>
      <c r="TRL53" s="85"/>
      <c r="TRM53" s="85"/>
      <c r="TRN53" s="85"/>
      <c r="TRO53" s="85"/>
      <c r="TRP53" s="85"/>
      <c r="TRQ53" s="85"/>
      <c r="TRR53" s="85"/>
      <c r="TRS53" s="85"/>
      <c r="TRT53" s="85"/>
      <c r="TRU53" s="85"/>
      <c r="TRV53" s="85"/>
      <c r="TRW53" s="85"/>
      <c r="TRX53" s="85"/>
      <c r="TRY53" s="85"/>
      <c r="TRZ53" s="85"/>
      <c r="TSA53" s="85"/>
      <c r="TSB53" s="85"/>
      <c r="TSC53" s="85"/>
      <c r="TSD53" s="85"/>
      <c r="TSE53" s="85"/>
      <c r="TSF53" s="85"/>
      <c r="TSG53" s="85"/>
      <c r="TSH53" s="85"/>
      <c r="TSI53" s="85"/>
      <c r="TSJ53" s="85"/>
      <c r="TSK53" s="85"/>
      <c r="TSL53" s="85"/>
      <c r="TSM53" s="85"/>
      <c r="TSN53" s="85"/>
      <c r="TSO53" s="85"/>
      <c r="TSP53" s="85"/>
      <c r="TSQ53" s="85"/>
      <c r="TSR53" s="85"/>
      <c r="TSS53" s="85"/>
      <c r="TST53" s="85"/>
      <c r="TSU53" s="85"/>
      <c r="TSV53" s="85"/>
      <c r="TSW53" s="85"/>
      <c r="TSX53" s="85"/>
      <c r="TSY53" s="85"/>
      <c r="TSZ53" s="85"/>
      <c r="TTA53" s="85"/>
      <c r="TTB53" s="85"/>
      <c r="TTC53" s="85"/>
      <c r="TTD53" s="85"/>
      <c r="TTE53" s="85"/>
      <c r="TTF53" s="85"/>
      <c r="TTG53" s="85"/>
      <c r="TTH53" s="85"/>
      <c r="TTI53" s="85"/>
      <c r="TTJ53" s="85"/>
      <c r="TTK53" s="85"/>
      <c r="TTL53" s="85"/>
      <c r="TTM53" s="85"/>
      <c r="TTN53" s="85"/>
      <c r="TTO53" s="85"/>
      <c r="TTP53" s="85"/>
      <c r="TTQ53" s="85"/>
      <c r="TTR53" s="85"/>
      <c r="TTS53" s="85"/>
      <c r="TTT53" s="85"/>
      <c r="TTU53" s="85"/>
      <c r="TTV53" s="85"/>
      <c r="TTW53" s="85"/>
      <c r="TTX53" s="85"/>
      <c r="TTY53" s="85"/>
      <c r="TTZ53" s="85"/>
      <c r="TUA53" s="85"/>
      <c r="TUB53" s="85"/>
      <c r="TUC53" s="85"/>
      <c r="TUD53" s="85"/>
      <c r="TUE53" s="85"/>
      <c r="TUF53" s="85"/>
      <c r="TUG53" s="85"/>
      <c r="TUH53" s="85"/>
      <c r="TUI53" s="85"/>
      <c r="TUJ53" s="85"/>
      <c r="TUK53" s="85"/>
      <c r="TUL53" s="85"/>
      <c r="TUM53" s="85"/>
      <c r="TUN53" s="85"/>
      <c r="TUO53" s="85"/>
      <c r="TUP53" s="85"/>
      <c r="TUQ53" s="85"/>
      <c r="TUR53" s="85"/>
      <c r="TUS53" s="85"/>
      <c r="TUT53" s="85"/>
      <c r="TUU53" s="85"/>
      <c r="TUV53" s="85"/>
      <c r="TUW53" s="85"/>
      <c r="TUX53" s="85"/>
      <c r="TUY53" s="85"/>
      <c r="TUZ53" s="85"/>
      <c r="TVA53" s="85"/>
      <c r="TVB53" s="85"/>
      <c r="TVC53" s="85"/>
      <c r="TVD53" s="85"/>
      <c r="TVE53" s="85"/>
      <c r="TVF53" s="85"/>
      <c r="TVG53" s="85"/>
      <c r="TVH53" s="85"/>
      <c r="TVI53" s="85"/>
      <c r="TVJ53" s="85"/>
      <c r="TVK53" s="85"/>
      <c r="TVL53" s="85"/>
      <c r="TVM53" s="85"/>
      <c r="TVN53" s="85"/>
      <c r="TVO53" s="85"/>
      <c r="TVP53" s="85"/>
      <c r="TVQ53" s="85"/>
      <c r="TVR53" s="85"/>
      <c r="TVS53" s="85"/>
      <c r="TVT53" s="85"/>
      <c r="TVU53" s="85"/>
      <c r="TVV53" s="85"/>
      <c r="TVW53" s="85"/>
      <c r="TVX53" s="85"/>
      <c r="TVY53" s="85"/>
      <c r="TVZ53" s="85"/>
      <c r="TWA53" s="85"/>
      <c r="TWB53" s="85"/>
      <c r="TWC53" s="85"/>
      <c r="TWD53" s="85"/>
      <c r="TWE53" s="85"/>
      <c r="TWF53" s="85"/>
      <c r="TWG53" s="85"/>
      <c r="TWH53" s="85"/>
      <c r="TWI53" s="85"/>
      <c r="TWJ53" s="85"/>
      <c r="TWK53" s="85"/>
      <c r="TWL53" s="85"/>
      <c r="TWM53" s="85"/>
      <c r="TWN53" s="85"/>
      <c r="TWO53" s="85"/>
      <c r="TWP53" s="85"/>
      <c r="TWQ53" s="85"/>
      <c r="TWR53" s="85"/>
      <c r="TWS53" s="85"/>
      <c r="TWT53" s="85"/>
      <c r="TWU53" s="85"/>
      <c r="TWV53" s="85"/>
      <c r="TWW53" s="85"/>
      <c r="TWX53" s="85"/>
      <c r="TWY53" s="85"/>
      <c r="TWZ53" s="85"/>
      <c r="TXA53" s="85"/>
      <c r="TXB53" s="85"/>
      <c r="TXC53" s="85"/>
      <c r="TXD53" s="85"/>
      <c r="TXE53" s="85"/>
      <c r="TXF53" s="85"/>
      <c r="TXG53" s="85"/>
      <c r="TXH53" s="85"/>
      <c r="TXI53" s="85"/>
      <c r="TXJ53" s="85"/>
      <c r="TXK53" s="85"/>
      <c r="TXL53" s="85"/>
      <c r="TXM53" s="85"/>
      <c r="TXN53" s="85"/>
      <c r="TXO53" s="85"/>
      <c r="TXP53" s="85"/>
      <c r="TXQ53" s="85"/>
      <c r="TXR53" s="85"/>
      <c r="TXS53" s="85"/>
      <c r="TXT53" s="85"/>
      <c r="TXU53" s="85"/>
      <c r="TXV53" s="85"/>
      <c r="TXW53" s="85"/>
      <c r="TXX53" s="85"/>
      <c r="TXY53" s="85"/>
      <c r="TXZ53" s="85"/>
      <c r="TYA53" s="85"/>
      <c r="TYB53" s="85"/>
      <c r="TYC53" s="85"/>
      <c r="TYD53" s="85"/>
      <c r="TYE53" s="85"/>
      <c r="TYF53" s="85"/>
      <c r="TYG53" s="85"/>
      <c r="TYH53" s="85"/>
      <c r="TYI53" s="85"/>
      <c r="TYJ53" s="85"/>
      <c r="TYK53" s="85"/>
      <c r="TYL53" s="85"/>
      <c r="TYM53" s="85"/>
      <c r="TYN53" s="85"/>
      <c r="TYO53" s="85"/>
      <c r="TYP53" s="85"/>
      <c r="TYQ53" s="85"/>
      <c r="TYR53" s="85"/>
      <c r="TYS53" s="85"/>
      <c r="TYT53" s="85"/>
      <c r="TYU53" s="85"/>
      <c r="TYV53" s="85"/>
      <c r="TYW53" s="85"/>
      <c r="TYX53" s="85"/>
      <c r="TYY53" s="85"/>
      <c r="TYZ53" s="85"/>
      <c r="TZA53" s="85"/>
      <c r="TZB53" s="85"/>
      <c r="TZC53" s="85"/>
      <c r="TZD53" s="85"/>
      <c r="TZE53" s="85"/>
      <c r="TZF53" s="85"/>
      <c r="TZG53" s="85"/>
      <c r="TZH53" s="85"/>
      <c r="TZI53" s="85"/>
      <c r="TZJ53" s="85"/>
      <c r="TZK53" s="85"/>
      <c r="TZL53" s="85"/>
      <c r="TZM53" s="85"/>
      <c r="TZN53" s="85"/>
      <c r="TZO53" s="85"/>
      <c r="TZP53" s="85"/>
      <c r="TZQ53" s="85"/>
      <c r="TZR53" s="85"/>
      <c r="TZS53" s="85"/>
      <c r="TZT53" s="85"/>
      <c r="TZU53" s="85"/>
      <c r="TZV53" s="85"/>
      <c r="TZW53" s="85"/>
      <c r="TZX53" s="85"/>
      <c r="TZY53" s="85"/>
      <c r="TZZ53" s="85"/>
      <c r="UAA53" s="85"/>
      <c r="UAB53" s="85"/>
      <c r="UAC53" s="85"/>
      <c r="UAD53" s="85"/>
      <c r="UAE53" s="85"/>
      <c r="UAF53" s="85"/>
      <c r="UAG53" s="85"/>
      <c r="UAH53" s="85"/>
      <c r="UAI53" s="85"/>
      <c r="UAJ53" s="85"/>
      <c r="UAK53" s="85"/>
      <c r="UAL53" s="85"/>
      <c r="UAM53" s="85"/>
      <c r="UAN53" s="85"/>
      <c r="UAO53" s="85"/>
      <c r="UAP53" s="85"/>
      <c r="UAQ53" s="85"/>
      <c r="UAR53" s="85"/>
      <c r="UAS53" s="85"/>
      <c r="UAT53" s="85"/>
      <c r="UAU53" s="85"/>
      <c r="UAV53" s="85"/>
      <c r="UAW53" s="85"/>
      <c r="UAX53" s="85"/>
      <c r="UAY53" s="85"/>
      <c r="UAZ53" s="85"/>
      <c r="UBA53" s="85"/>
      <c r="UBB53" s="85"/>
      <c r="UBC53" s="85"/>
      <c r="UBD53" s="85"/>
      <c r="UBE53" s="85"/>
      <c r="UBF53" s="85"/>
      <c r="UBG53" s="85"/>
      <c r="UBH53" s="85"/>
      <c r="UBI53" s="85"/>
      <c r="UBJ53" s="85"/>
      <c r="UBK53" s="85"/>
      <c r="UBL53" s="85"/>
      <c r="UBM53" s="85"/>
      <c r="UBN53" s="85"/>
      <c r="UBO53" s="85"/>
      <c r="UBP53" s="85"/>
      <c r="UBQ53" s="85"/>
      <c r="UBR53" s="85"/>
      <c r="UBS53" s="85"/>
      <c r="UBT53" s="85"/>
      <c r="UBU53" s="85"/>
      <c r="UBV53" s="85"/>
      <c r="UBW53" s="85"/>
      <c r="UBX53" s="85"/>
      <c r="UBY53" s="85"/>
      <c r="UBZ53" s="85"/>
      <c r="UCA53" s="85"/>
      <c r="UCB53" s="85"/>
      <c r="UCC53" s="85"/>
      <c r="UCD53" s="85"/>
      <c r="UCE53" s="85"/>
      <c r="UCF53" s="85"/>
      <c r="UCG53" s="85"/>
      <c r="UCH53" s="85"/>
      <c r="UCI53" s="85"/>
      <c r="UCJ53" s="85"/>
      <c r="UCK53" s="85"/>
      <c r="UCL53" s="85"/>
      <c r="UCM53" s="85"/>
      <c r="UCN53" s="85"/>
      <c r="UCO53" s="85"/>
      <c r="UCP53" s="85"/>
      <c r="UCQ53" s="85"/>
      <c r="UCR53" s="85"/>
      <c r="UCS53" s="85"/>
      <c r="UCT53" s="85"/>
      <c r="UCU53" s="85"/>
      <c r="UCV53" s="85"/>
      <c r="UCW53" s="85"/>
      <c r="UCX53" s="85"/>
      <c r="UCY53" s="85"/>
      <c r="UCZ53" s="85"/>
      <c r="UDA53" s="85"/>
      <c r="UDB53" s="85"/>
      <c r="UDC53" s="85"/>
      <c r="UDD53" s="85"/>
      <c r="UDE53" s="85"/>
      <c r="UDF53" s="85"/>
      <c r="UDG53" s="85"/>
      <c r="UDH53" s="85"/>
      <c r="UDI53" s="85"/>
      <c r="UDJ53" s="85"/>
      <c r="UDK53" s="85"/>
      <c r="UDL53" s="85"/>
      <c r="UDM53" s="85"/>
      <c r="UDN53" s="85"/>
      <c r="UDO53" s="85"/>
      <c r="UDP53" s="85"/>
      <c r="UDQ53" s="85"/>
      <c r="UDR53" s="85"/>
      <c r="UDS53" s="85"/>
      <c r="UDT53" s="85"/>
      <c r="UDU53" s="85"/>
      <c r="UDV53" s="85"/>
      <c r="UDW53" s="85"/>
      <c r="UDX53" s="85"/>
      <c r="UDY53" s="85"/>
      <c r="UDZ53" s="85"/>
      <c r="UEA53" s="85"/>
      <c r="UEB53" s="85"/>
      <c r="UEC53" s="85"/>
      <c r="UED53" s="85"/>
      <c r="UEE53" s="85"/>
      <c r="UEF53" s="85"/>
      <c r="UEG53" s="85"/>
      <c r="UEH53" s="85"/>
      <c r="UEI53" s="85"/>
      <c r="UEJ53" s="85"/>
      <c r="UEK53" s="85"/>
      <c r="UEL53" s="85"/>
      <c r="UEM53" s="85"/>
      <c r="UEN53" s="85"/>
      <c r="UEO53" s="85"/>
      <c r="UEP53" s="85"/>
      <c r="UEQ53" s="85"/>
      <c r="UER53" s="85"/>
      <c r="UES53" s="85"/>
      <c r="UET53" s="85"/>
      <c r="UEU53" s="85"/>
      <c r="UEV53" s="85"/>
      <c r="UEW53" s="85"/>
      <c r="UEX53" s="85"/>
      <c r="UEY53" s="85"/>
      <c r="UEZ53" s="85"/>
      <c r="UFA53" s="85"/>
      <c r="UFB53" s="85"/>
      <c r="UFC53" s="85"/>
      <c r="UFD53" s="85"/>
      <c r="UFE53" s="85"/>
      <c r="UFF53" s="85"/>
      <c r="UFG53" s="85"/>
      <c r="UFH53" s="85"/>
      <c r="UFI53" s="85"/>
      <c r="UFJ53" s="85"/>
      <c r="UFK53" s="85"/>
      <c r="UFL53" s="85"/>
      <c r="UFM53" s="85"/>
      <c r="UFN53" s="85"/>
      <c r="UFO53" s="85"/>
      <c r="UFP53" s="85"/>
      <c r="UFQ53" s="85"/>
      <c r="UFR53" s="85"/>
      <c r="UFS53" s="85"/>
      <c r="UFT53" s="85"/>
      <c r="UFU53" s="85"/>
      <c r="UFV53" s="85"/>
      <c r="UFW53" s="85"/>
      <c r="UFX53" s="85"/>
      <c r="UFY53" s="85"/>
      <c r="UFZ53" s="85"/>
      <c r="UGA53" s="85"/>
      <c r="UGB53" s="85"/>
      <c r="UGC53" s="85"/>
      <c r="UGD53" s="85"/>
      <c r="UGE53" s="85"/>
      <c r="UGF53" s="85"/>
      <c r="UGG53" s="85"/>
      <c r="UGH53" s="85"/>
      <c r="UGI53" s="85"/>
      <c r="UGJ53" s="85"/>
      <c r="UGK53" s="85"/>
      <c r="UGL53" s="85"/>
      <c r="UGM53" s="85"/>
      <c r="UGN53" s="85"/>
      <c r="UGO53" s="85"/>
      <c r="UGP53" s="85"/>
      <c r="UGQ53" s="85"/>
      <c r="UGR53" s="85"/>
      <c r="UGS53" s="85"/>
      <c r="UGT53" s="85"/>
      <c r="UGU53" s="85"/>
      <c r="UGV53" s="85"/>
      <c r="UGW53" s="85"/>
      <c r="UGX53" s="85"/>
      <c r="UGY53" s="85"/>
      <c r="UGZ53" s="85"/>
      <c r="UHA53" s="85"/>
      <c r="UHB53" s="85"/>
      <c r="UHC53" s="85"/>
      <c r="UHD53" s="85"/>
      <c r="UHE53" s="85"/>
      <c r="UHF53" s="85"/>
      <c r="UHG53" s="85"/>
      <c r="UHH53" s="85"/>
      <c r="UHI53" s="85"/>
      <c r="UHJ53" s="85"/>
      <c r="UHK53" s="85"/>
      <c r="UHL53" s="85"/>
      <c r="UHM53" s="85"/>
      <c r="UHN53" s="85"/>
      <c r="UHO53" s="85"/>
      <c r="UHP53" s="85"/>
      <c r="UHQ53" s="85"/>
      <c r="UHR53" s="85"/>
      <c r="UHS53" s="85"/>
      <c r="UHT53" s="85"/>
      <c r="UHU53" s="85"/>
      <c r="UHV53" s="85"/>
      <c r="UHW53" s="85"/>
      <c r="UHX53" s="85"/>
      <c r="UHY53" s="85"/>
      <c r="UHZ53" s="85"/>
      <c r="UIA53" s="85"/>
      <c r="UIB53" s="85"/>
      <c r="UIC53" s="85"/>
      <c r="UID53" s="85"/>
      <c r="UIE53" s="85"/>
      <c r="UIF53" s="85"/>
      <c r="UIG53" s="85"/>
      <c r="UIH53" s="85"/>
      <c r="UII53" s="85"/>
      <c r="UIJ53" s="85"/>
      <c r="UIK53" s="85"/>
      <c r="UIL53" s="85"/>
      <c r="UIM53" s="85"/>
      <c r="UIN53" s="85"/>
      <c r="UIO53" s="85"/>
      <c r="UIP53" s="85"/>
      <c r="UIQ53" s="85"/>
      <c r="UIR53" s="85"/>
      <c r="UIS53" s="85"/>
      <c r="UIT53" s="85"/>
      <c r="UIU53" s="85"/>
      <c r="UIV53" s="85"/>
      <c r="UIW53" s="85"/>
      <c r="UIX53" s="85"/>
      <c r="UIY53" s="85"/>
      <c r="UIZ53" s="85"/>
      <c r="UJA53" s="85"/>
      <c r="UJB53" s="85"/>
      <c r="UJC53" s="85"/>
      <c r="UJD53" s="85"/>
      <c r="UJE53" s="85"/>
      <c r="UJF53" s="85"/>
      <c r="UJG53" s="85"/>
      <c r="UJH53" s="85"/>
      <c r="UJI53" s="85"/>
      <c r="UJJ53" s="85"/>
      <c r="UJK53" s="85"/>
      <c r="UJL53" s="85"/>
      <c r="UJM53" s="85"/>
      <c r="UJN53" s="85"/>
      <c r="UJO53" s="85"/>
      <c r="UJP53" s="85"/>
      <c r="UJQ53" s="85"/>
      <c r="UJR53" s="85"/>
      <c r="UJS53" s="85"/>
      <c r="UJT53" s="85"/>
      <c r="UJU53" s="85"/>
      <c r="UJV53" s="85"/>
      <c r="UJW53" s="85"/>
      <c r="UJX53" s="85"/>
      <c r="UJY53" s="85"/>
      <c r="UJZ53" s="85"/>
      <c r="UKA53" s="85"/>
      <c r="UKB53" s="85"/>
      <c r="UKC53" s="85"/>
      <c r="UKD53" s="85"/>
      <c r="UKE53" s="85"/>
      <c r="UKF53" s="85"/>
      <c r="UKG53" s="85"/>
      <c r="UKH53" s="85"/>
      <c r="UKI53" s="85"/>
      <c r="UKJ53" s="85"/>
      <c r="UKK53" s="85"/>
      <c r="UKL53" s="85"/>
      <c r="UKM53" s="85"/>
      <c r="UKN53" s="85"/>
      <c r="UKO53" s="85"/>
      <c r="UKP53" s="85"/>
      <c r="UKQ53" s="85"/>
      <c r="UKR53" s="85"/>
      <c r="UKS53" s="85"/>
      <c r="UKT53" s="85"/>
      <c r="UKU53" s="85"/>
      <c r="UKV53" s="85"/>
      <c r="UKW53" s="85"/>
      <c r="UKX53" s="85"/>
      <c r="UKY53" s="85"/>
      <c r="UKZ53" s="85"/>
      <c r="ULA53" s="85"/>
      <c r="ULB53" s="85"/>
      <c r="ULC53" s="85"/>
      <c r="ULD53" s="85"/>
      <c r="ULE53" s="85"/>
      <c r="ULF53" s="85"/>
      <c r="ULG53" s="85"/>
      <c r="ULH53" s="85"/>
      <c r="ULI53" s="85"/>
      <c r="ULJ53" s="85"/>
      <c r="ULK53" s="85"/>
      <c r="ULL53" s="85"/>
      <c r="ULM53" s="85"/>
      <c r="ULN53" s="85"/>
      <c r="ULO53" s="85"/>
      <c r="ULP53" s="85"/>
      <c r="ULQ53" s="85"/>
      <c r="ULR53" s="85"/>
      <c r="ULS53" s="85"/>
      <c r="ULT53" s="85"/>
      <c r="ULU53" s="85"/>
      <c r="ULV53" s="85"/>
      <c r="ULW53" s="85"/>
      <c r="ULX53" s="85"/>
      <c r="ULY53" s="85"/>
      <c r="ULZ53" s="85"/>
      <c r="UMA53" s="85"/>
      <c r="UMB53" s="85"/>
      <c r="UMC53" s="85"/>
      <c r="UMD53" s="85"/>
      <c r="UME53" s="85"/>
      <c r="UMF53" s="85"/>
      <c r="UMG53" s="85"/>
      <c r="UMH53" s="85"/>
      <c r="UMI53" s="85"/>
      <c r="UMJ53" s="85"/>
      <c r="UMK53" s="85"/>
      <c r="UML53" s="85"/>
      <c r="UMM53" s="85"/>
      <c r="UMN53" s="85"/>
      <c r="UMO53" s="85"/>
      <c r="UMP53" s="85"/>
      <c r="UMQ53" s="85"/>
      <c r="UMR53" s="85"/>
      <c r="UMS53" s="85"/>
      <c r="UMT53" s="85"/>
      <c r="UMU53" s="85"/>
      <c r="UMV53" s="85"/>
      <c r="UMW53" s="85"/>
      <c r="UMX53" s="85"/>
      <c r="UMY53" s="85"/>
      <c r="UMZ53" s="85"/>
      <c r="UNA53" s="85"/>
      <c r="UNB53" s="85"/>
      <c r="UNC53" s="85"/>
      <c r="UND53" s="85"/>
      <c r="UNE53" s="85"/>
      <c r="UNF53" s="85"/>
      <c r="UNG53" s="85"/>
      <c r="UNH53" s="85"/>
      <c r="UNI53" s="85"/>
      <c r="UNJ53" s="85"/>
      <c r="UNK53" s="85"/>
      <c r="UNL53" s="85"/>
      <c r="UNM53" s="85"/>
      <c r="UNN53" s="85"/>
      <c r="UNO53" s="85"/>
      <c r="UNP53" s="85"/>
      <c r="UNQ53" s="85"/>
      <c r="UNR53" s="85"/>
      <c r="UNS53" s="85"/>
      <c r="UNT53" s="85"/>
      <c r="UNU53" s="85"/>
      <c r="UNV53" s="85"/>
      <c r="UNW53" s="85"/>
      <c r="UNX53" s="85"/>
      <c r="UNY53" s="85"/>
      <c r="UNZ53" s="85"/>
      <c r="UOA53" s="85"/>
      <c r="UOB53" s="85"/>
      <c r="UOC53" s="85"/>
      <c r="UOD53" s="85"/>
      <c r="UOE53" s="85"/>
      <c r="UOF53" s="85"/>
      <c r="UOG53" s="85"/>
      <c r="UOH53" s="85"/>
      <c r="UOI53" s="85"/>
      <c r="UOJ53" s="85"/>
      <c r="UOK53" s="85"/>
      <c r="UOL53" s="85"/>
      <c r="UOM53" s="85"/>
      <c r="UON53" s="85"/>
      <c r="UOO53" s="85"/>
      <c r="UOP53" s="85"/>
      <c r="UOQ53" s="85"/>
      <c r="UOR53" s="85"/>
      <c r="UOS53" s="85"/>
      <c r="UOT53" s="85"/>
      <c r="UOU53" s="85"/>
      <c r="UOV53" s="85"/>
      <c r="UOW53" s="85"/>
      <c r="UOX53" s="85"/>
      <c r="UOY53" s="85"/>
      <c r="UOZ53" s="85"/>
      <c r="UPA53" s="85"/>
      <c r="UPB53" s="85"/>
      <c r="UPC53" s="85"/>
      <c r="UPD53" s="85"/>
      <c r="UPE53" s="85"/>
      <c r="UPF53" s="85"/>
      <c r="UPG53" s="85"/>
      <c r="UPH53" s="85"/>
      <c r="UPI53" s="85"/>
      <c r="UPJ53" s="85"/>
      <c r="UPK53" s="85"/>
      <c r="UPL53" s="85"/>
      <c r="UPM53" s="85"/>
      <c r="UPN53" s="85"/>
      <c r="UPO53" s="85"/>
      <c r="UPP53" s="85"/>
      <c r="UPQ53" s="85"/>
      <c r="UPR53" s="85"/>
      <c r="UPS53" s="85"/>
      <c r="UPT53" s="85"/>
      <c r="UPU53" s="85"/>
      <c r="UPV53" s="85"/>
      <c r="UPW53" s="85"/>
      <c r="UPX53" s="85"/>
      <c r="UPY53" s="85"/>
      <c r="UPZ53" s="85"/>
      <c r="UQA53" s="85"/>
      <c r="UQB53" s="85"/>
      <c r="UQC53" s="85"/>
      <c r="UQD53" s="85"/>
      <c r="UQE53" s="85"/>
      <c r="UQF53" s="85"/>
      <c r="UQG53" s="85"/>
      <c r="UQH53" s="85"/>
      <c r="UQI53" s="85"/>
      <c r="UQJ53" s="85"/>
      <c r="UQK53" s="85"/>
      <c r="UQL53" s="85"/>
      <c r="UQM53" s="85"/>
      <c r="UQN53" s="85"/>
      <c r="UQO53" s="85"/>
      <c r="UQP53" s="85"/>
      <c r="UQQ53" s="85"/>
      <c r="UQR53" s="85"/>
      <c r="UQS53" s="85"/>
      <c r="UQT53" s="85"/>
      <c r="UQU53" s="85"/>
      <c r="UQV53" s="85"/>
      <c r="UQW53" s="85"/>
      <c r="UQX53" s="85"/>
      <c r="UQY53" s="85"/>
      <c r="UQZ53" s="85"/>
      <c r="URA53" s="85"/>
      <c r="URB53" s="85"/>
      <c r="URC53" s="85"/>
      <c r="URD53" s="85"/>
      <c r="URE53" s="85"/>
      <c r="URF53" s="85"/>
      <c r="URG53" s="85"/>
      <c r="URH53" s="85"/>
      <c r="URI53" s="85"/>
      <c r="URJ53" s="85"/>
      <c r="URK53" s="85"/>
      <c r="URL53" s="85"/>
      <c r="URM53" s="85"/>
      <c r="URN53" s="85"/>
      <c r="URO53" s="85"/>
      <c r="URP53" s="85"/>
      <c r="URQ53" s="85"/>
      <c r="URR53" s="85"/>
      <c r="URS53" s="85"/>
      <c r="URT53" s="85"/>
      <c r="URU53" s="85"/>
      <c r="URV53" s="85"/>
      <c r="URW53" s="85"/>
      <c r="URX53" s="85"/>
      <c r="URY53" s="85"/>
      <c r="URZ53" s="85"/>
      <c r="USA53" s="85"/>
      <c r="USB53" s="85"/>
      <c r="USC53" s="85"/>
      <c r="USD53" s="85"/>
      <c r="USE53" s="85"/>
      <c r="USF53" s="85"/>
      <c r="USG53" s="85"/>
      <c r="USH53" s="85"/>
      <c r="USI53" s="85"/>
      <c r="USJ53" s="85"/>
      <c r="USK53" s="85"/>
      <c r="USL53" s="85"/>
      <c r="USM53" s="85"/>
      <c r="USN53" s="85"/>
      <c r="USO53" s="85"/>
      <c r="USP53" s="85"/>
      <c r="USQ53" s="85"/>
      <c r="USR53" s="85"/>
      <c r="USS53" s="85"/>
      <c r="UST53" s="85"/>
      <c r="USU53" s="85"/>
      <c r="USV53" s="85"/>
      <c r="USW53" s="85"/>
      <c r="USX53" s="85"/>
      <c r="USY53" s="85"/>
      <c r="USZ53" s="85"/>
      <c r="UTA53" s="85"/>
      <c r="UTB53" s="85"/>
      <c r="UTC53" s="85"/>
      <c r="UTD53" s="85"/>
      <c r="UTE53" s="85"/>
      <c r="UTF53" s="85"/>
      <c r="UTG53" s="85"/>
      <c r="UTH53" s="85"/>
      <c r="UTI53" s="85"/>
      <c r="UTJ53" s="85"/>
      <c r="UTK53" s="85"/>
      <c r="UTL53" s="85"/>
      <c r="UTM53" s="85"/>
      <c r="UTN53" s="85"/>
      <c r="UTO53" s="85"/>
      <c r="UTP53" s="85"/>
      <c r="UTQ53" s="85"/>
      <c r="UTR53" s="85"/>
      <c r="UTS53" s="85"/>
      <c r="UTT53" s="85"/>
      <c r="UTU53" s="85"/>
      <c r="UTV53" s="85"/>
      <c r="UTW53" s="85"/>
      <c r="UTX53" s="85"/>
      <c r="UTY53" s="85"/>
      <c r="UTZ53" s="85"/>
      <c r="UUA53" s="85"/>
      <c r="UUB53" s="85"/>
      <c r="UUC53" s="85"/>
      <c r="UUD53" s="85"/>
      <c r="UUE53" s="85"/>
      <c r="UUF53" s="85"/>
      <c r="UUG53" s="85"/>
      <c r="UUH53" s="85"/>
      <c r="UUI53" s="85"/>
      <c r="UUJ53" s="85"/>
      <c r="UUK53" s="85"/>
      <c r="UUL53" s="85"/>
      <c r="UUM53" s="85"/>
      <c r="UUN53" s="85"/>
      <c r="UUO53" s="85"/>
      <c r="UUP53" s="85"/>
      <c r="UUQ53" s="85"/>
      <c r="UUR53" s="85"/>
      <c r="UUS53" s="85"/>
      <c r="UUT53" s="85"/>
      <c r="UUU53" s="85"/>
      <c r="UUV53" s="85"/>
      <c r="UUW53" s="85"/>
      <c r="UUX53" s="85"/>
      <c r="UUY53" s="85"/>
      <c r="UUZ53" s="85"/>
      <c r="UVA53" s="85"/>
      <c r="UVB53" s="85"/>
      <c r="UVC53" s="85"/>
      <c r="UVD53" s="85"/>
      <c r="UVE53" s="85"/>
      <c r="UVF53" s="85"/>
      <c r="UVG53" s="85"/>
      <c r="UVH53" s="85"/>
      <c r="UVI53" s="85"/>
      <c r="UVJ53" s="85"/>
      <c r="UVK53" s="85"/>
      <c r="UVL53" s="85"/>
      <c r="UVM53" s="85"/>
      <c r="UVN53" s="85"/>
      <c r="UVO53" s="85"/>
      <c r="UVP53" s="85"/>
      <c r="UVQ53" s="85"/>
      <c r="UVR53" s="85"/>
      <c r="UVS53" s="85"/>
      <c r="UVT53" s="85"/>
      <c r="UVU53" s="85"/>
      <c r="UVV53" s="85"/>
      <c r="UVW53" s="85"/>
      <c r="UVX53" s="85"/>
      <c r="UVY53" s="85"/>
      <c r="UVZ53" s="85"/>
      <c r="UWA53" s="85"/>
      <c r="UWB53" s="85"/>
      <c r="UWC53" s="85"/>
      <c r="UWD53" s="85"/>
      <c r="UWE53" s="85"/>
      <c r="UWF53" s="85"/>
      <c r="UWG53" s="85"/>
      <c r="UWH53" s="85"/>
      <c r="UWI53" s="85"/>
      <c r="UWJ53" s="85"/>
      <c r="UWK53" s="85"/>
      <c r="UWL53" s="85"/>
      <c r="UWM53" s="85"/>
      <c r="UWN53" s="85"/>
      <c r="UWO53" s="85"/>
      <c r="UWP53" s="85"/>
      <c r="UWQ53" s="85"/>
      <c r="UWR53" s="85"/>
      <c r="UWS53" s="85"/>
      <c r="UWT53" s="85"/>
      <c r="UWU53" s="85"/>
      <c r="UWV53" s="85"/>
      <c r="UWW53" s="85"/>
      <c r="UWX53" s="85"/>
      <c r="UWY53" s="85"/>
      <c r="UWZ53" s="85"/>
      <c r="UXA53" s="85"/>
      <c r="UXB53" s="85"/>
      <c r="UXC53" s="85"/>
      <c r="UXD53" s="85"/>
      <c r="UXE53" s="85"/>
      <c r="UXF53" s="85"/>
      <c r="UXG53" s="85"/>
      <c r="UXH53" s="85"/>
      <c r="UXI53" s="85"/>
      <c r="UXJ53" s="85"/>
      <c r="UXK53" s="85"/>
      <c r="UXL53" s="85"/>
      <c r="UXM53" s="85"/>
      <c r="UXN53" s="85"/>
      <c r="UXO53" s="85"/>
      <c r="UXP53" s="85"/>
      <c r="UXQ53" s="85"/>
      <c r="UXR53" s="85"/>
      <c r="UXS53" s="85"/>
      <c r="UXT53" s="85"/>
      <c r="UXU53" s="85"/>
      <c r="UXV53" s="85"/>
      <c r="UXW53" s="85"/>
      <c r="UXX53" s="85"/>
      <c r="UXY53" s="85"/>
      <c r="UXZ53" s="85"/>
      <c r="UYA53" s="85"/>
      <c r="UYB53" s="85"/>
      <c r="UYC53" s="85"/>
      <c r="UYD53" s="85"/>
      <c r="UYE53" s="85"/>
      <c r="UYF53" s="85"/>
      <c r="UYG53" s="85"/>
      <c r="UYH53" s="85"/>
      <c r="UYI53" s="85"/>
      <c r="UYJ53" s="85"/>
      <c r="UYK53" s="85"/>
      <c r="UYL53" s="85"/>
      <c r="UYM53" s="85"/>
      <c r="UYN53" s="85"/>
      <c r="UYO53" s="85"/>
      <c r="UYP53" s="85"/>
      <c r="UYQ53" s="85"/>
      <c r="UYR53" s="85"/>
      <c r="UYS53" s="85"/>
      <c r="UYT53" s="85"/>
      <c r="UYU53" s="85"/>
      <c r="UYV53" s="85"/>
      <c r="UYW53" s="85"/>
      <c r="UYX53" s="85"/>
      <c r="UYY53" s="85"/>
      <c r="UYZ53" s="85"/>
      <c r="UZA53" s="85"/>
      <c r="UZB53" s="85"/>
      <c r="UZC53" s="85"/>
      <c r="UZD53" s="85"/>
      <c r="UZE53" s="85"/>
      <c r="UZF53" s="85"/>
      <c r="UZG53" s="85"/>
      <c r="UZH53" s="85"/>
      <c r="UZI53" s="85"/>
      <c r="UZJ53" s="85"/>
      <c r="UZK53" s="85"/>
      <c r="UZL53" s="85"/>
      <c r="UZM53" s="85"/>
      <c r="UZN53" s="85"/>
      <c r="UZO53" s="85"/>
      <c r="UZP53" s="85"/>
      <c r="UZQ53" s="85"/>
      <c r="UZR53" s="85"/>
      <c r="UZS53" s="85"/>
      <c r="UZT53" s="85"/>
      <c r="UZU53" s="85"/>
      <c r="UZV53" s="85"/>
      <c r="UZW53" s="85"/>
      <c r="UZX53" s="85"/>
      <c r="UZY53" s="85"/>
      <c r="UZZ53" s="85"/>
      <c r="VAA53" s="85"/>
      <c r="VAB53" s="85"/>
      <c r="VAC53" s="85"/>
      <c r="VAD53" s="85"/>
      <c r="VAE53" s="85"/>
      <c r="VAF53" s="85"/>
      <c r="VAG53" s="85"/>
      <c r="VAH53" s="85"/>
      <c r="VAI53" s="85"/>
      <c r="VAJ53" s="85"/>
      <c r="VAK53" s="85"/>
      <c r="VAL53" s="85"/>
      <c r="VAM53" s="85"/>
      <c r="VAN53" s="85"/>
      <c r="VAO53" s="85"/>
      <c r="VAP53" s="85"/>
      <c r="VAQ53" s="85"/>
      <c r="VAR53" s="85"/>
      <c r="VAS53" s="85"/>
      <c r="VAT53" s="85"/>
      <c r="VAU53" s="85"/>
      <c r="VAV53" s="85"/>
      <c r="VAW53" s="85"/>
      <c r="VAX53" s="85"/>
      <c r="VAY53" s="85"/>
      <c r="VAZ53" s="85"/>
      <c r="VBA53" s="85"/>
      <c r="VBB53" s="85"/>
      <c r="VBC53" s="85"/>
      <c r="VBD53" s="85"/>
      <c r="VBE53" s="85"/>
      <c r="VBF53" s="85"/>
      <c r="VBG53" s="85"/>
      <c r="VBH53" s="85"/>
      <c r="VBI53" s="85"/>
      <c r="VBJ53" s="85"/>
      <c r="VBK53" s="85"/>
      <c r="VBL53" s="85"/>
      <c r="VBM53" s="85"/>
      <c r="VBN53" s="85"/>
      <c r="VBO53" s="85"/>
      <c r="VBP53" s="85"/>
      <c r="VBQ53" s="85"/>
      <c r="VBR53" s="85"/>
      <c r="VBS53" s="85"/>
      <c r="VBT53" s="85"/>
      <c r="VBU53" s="85"/>
      <c r="VBV53" s="85"/>
      <c r="VBW53" s="85"/>
      <c r="VBX53" s="85"/>
      <c r="VBY53" s="85"/>
      <c r="VBZ53" s="85"/>
      <c r="VCA53" s="85"/>
      <c r="VCB53" s="85"/>
      <c r="VCC53" s="85"/>
      <c r="VCD53" s="85"/>
      <c r="VCE53" s="85"/>
      <c r="VCF53" s="85"/>
      <c r="VCG53" s="85"/>
      <c r="VCH53" s="85"/>
      <c r="VCI53" s="85"/>
      <c r="VCJ53" s="85"/>
      <c r="VCK53" s="85"/>
      <c r="VCL53" s="85"/>
      <c r="VCM53" s="85"/>
      <c r="VCN53" s="85"/>
      <c r="VCO53" s="85"/>
      <c r="VCP53" s="85"/>
      <c r="VCQ53" s="85"/>
      <c r="VCR53" s="85"/>
      <c r="VCS53" s="85"/>
      <c r="VCT53" s="85"/>
      <c r="VCU53" s="85"/>
      <c r="VCV53" s="85"/>
      <c r="VCW53" s="85"/>
      <c r="VCX53" s="85"/>
      <c r="VCY53" s="85"/>
      <c r="VCZ53" s="85"/>
      <c r="VDA53" s="85"/>
      <c r="VDB53" s="85"/>
      <c r="VDC53" s="85"/>
      <c r="VDD53" s="85"/>
      <c r="VDE53" s="85"/>
      <c r="VDF53" s="85"/>
      <c r="VDG53" s="85"/>
      <c r="VDH53" s="85"/>
      <c r="VDI53" s="85"/>
      <c r="VDJ53" s="85"/>
      <c r="VDK53" s="85"/>
      <c r="VDL53" s="85"/>
      <c r="VDM53" s="85"/>
      <c r="VDN53" s="85"/>
      <c r="VDO53" s="85"/>
      <c r="VDP53" s="85"/>
      <c r="VDQ53" s="85"/>
      <c r="VDR53" s="85"/>
      <c r="VDS53" s="85"/>
      <c r="VDT53" s="85"/>
      <c r="VDU53" s="85"/>
      <c r="VDV53" s="85"/>
      <c r="VDW53" s="85"/>
      <c r="VDX53" s="85"/>
      <c r="VDY53" s="85"/>
      <c r="VDZ53" s="85"/>
      <c r="VEA53" s="85"/>
      <c r="VEB53" s="85"/>
      <c r="VEC53" s="85"/>
      <c r="VED53" s="85"/>
      <c r="VEE53" s="85"/>
      <c r="VEF53" s="85"/>
      <c r="VEG53" s="85"/>
      <c r="VEH53" s="85"/>
      <c r="VEI53" s="85"/>
      <c r="VEJ53" s="85"/>
      <c r="VEK53" s="85"/>
      <c r="VEL53" s="85"/>
      <c r="VEM53" s="85"/>
      <c r="VEN53" s="85"/>
      <c r="VEO53" s="85"/>
      <c r="VEP53" s="85"/>
      <c r="VEQ53" s="85"/>
      <c r="VER53" s="85"/>
      <c r="VES53" s="85"/>
      <c r="VET53" s="85"/>
      <c r="VEU53" s="85"/>
      <c r="VEV53" s="85"/>
      <c r="VEW53" s="85"/>
      <c r="VEX53" s="85"/>
      <c r="VEY53" s="85"/>
      <c r="VEZ53" s="85"/>
      <c r="VFA53" s="85"/>
      <c r="VFB53" s="85"/>
      <c r="VFC53" s="85"/>
      <c r="VFD53" s="85"/>
      <c r="VFE53" s="85"/>
      <c r="VFF53" s="85"/>
      <c r="VFG53" s="85"/>
      <c r="VFH53" s="85"/>
      <c r="VFI53" s="85"/>
      <c r="VFJ53" s="85"/>
      <c r="VFK53" s="85"/>
      <c r="VFL53" s="85"/>
      <c r="VFM53" s="85"/>
      <c r="VFN53" s="85"/>
      <c r="VFO53" s="85"/>
      <c r="VFP53" s="85"/>
      <c r="VFQ53" s="85"/>
      <c r="VFR53" s="85"/>
      <c r="VFS53" s="85"/>
      <c r="VFT53" s="85"/>
      <c r="VFU53" s="85"/>
      <c r="VFV53" s="85"/>
      <c r="VFW53" s="85"/>
      <c r="VFX53" s="85"/>
      <c r="VFY53" s="85"/>
      <c r="VFZ53" s="85"/>
      <c r="VGA53" s="85"/>
      <c r="VGB53" s="85"/>
      <c r="VGC53" s="85"/>
      <c r="VGD53" s="85"/>
      <c r="VGE53" s="85"/>
      <c r="VGF53" s="85"/>
      <c r="VGG53" s="85"/>
      <c r="VGH53" s="85"/>
      <c r="VGI53" s="85"/>
      <c r="VGJ53" s="85"/>
      <c r="VGK53" s="85"/>
      <c r="VGL53" s="85"/>
      <c r="VGM53" s="85"/>
      <c r="VGN53" s="85"/>
      <c r="VGO53" s="85"/>
      <c r="VGP53" s="85"/>
      <c r="VGQ53" s="85"/>
      <c r="VGR53" s="85"/>
      <c r="VGS53" s="85"/>
      <c r="VGT53" s="85"/>
      <c r="VGU53" s="85"/>
      <c r="VGV53" s="85"/>
      <c r="VGW53" s="85"/>
      <c r="VGX53" s="85"/>
      <c r="VGY53" s="85"/>
      <c r="VGZ53" s="85"/>
      <c r="VHA53" s="85"/>
      <c r="VHB53" s="85"/>
      <c r="VHC53" s="85"/>
      <c r="VHD53" s="85"/>
      <c r="VHE53" s="85"/>
      <c r="VHF53" s="85"/>
      <c r="VHG53" s="85"/>
      <c r="VHH53" s="85"/>
      <c r="VHI53" s="85"/>
      <c r="VHJ53" s="85"/>
      <c r="VHK53" s="85"/>
      <c r="VHL53" s="85"/>
      <c r="VHM53" s="85"/>
      <c r="VHN53" s="85"/>
      <c r="VHO53" s="85"/>
      <c r="VHP53" s="85"/>
      <c r="VHQ53" s="85"/>
      <c r="VHR53" s="85"/>
      <c r="VHS53" s="85"/>
      <c r="VHT53" s="85"/>
      <c r="VHU53" s="85"/>
      <c r="VHV53" s="85"/>
      <c r="VHW53" s="85"/>
      <c r="VHX53" s="85"/>
      <c r="VHY53" s="85"/>
      <c r="VHZ53" s="85"/>
      <c r="VIA53" s="85"/>
      <c r="VIB53" s="85"/>
      <c r="VIC53" s="85"/>
      <c r="VID53" s="85"/>
      <c r="VIE53" s="85"/>
      <c r="VIF53" s="85"/>
      <c r="VIG53" s="85"/>
      <c r="VIH53" s="85"/>
      <c r="VII53" s="85"/>
      <c r="VIJ53" s="85"/>
      <c r="VIK53" s="85"/>
      <c r="VIL53" s="85"/>
      <c r="VIM53" s="85"/>
      <c r="VIN53" s="85"/>
      <c r="VIO53" s="85"/>
      <c r="VIP53" s="85"/>
      <c r="VIQ53" s="85"/>
      <c r="VIR53" s="85"/>
      <c r="VIS53" s="85"/>
      <c r="VIT53" s="85"/>
      <c r="VIU53" s="85"/>
      <c r="VIV53" s="85"/>
      <c r="VIW53" s="85"/>
      <c r="VIX53" s="85"/>
      <c r="VIY53" s="85"/>
      <c r="VIZ53" s="85"/>
      <c r="VJA53" s="85"/>
      <c r="VJB53" s="85"/>
      <c r="VJC53" s="85"/>
      <c r="VJD53" s="85"/>
      <c r="VJE53" s="85"/>
      <c r="VJF53" s="85"/>
      <c r="VJG53" s="85"/>
      <c r="VJH53" s="85"/>
      <c r="VJI53" s="85"/>
      <c r="VJJ53" s="85"/>
      <c r="VJK53" s="85"/>
      <c r="VJL53" s="85"/>
      <c r="VJM53" s="85"/>
      <c r="VJN53" s="85"/>
      <c r="VJO53" s="85"/>
      <c r="VJP53" s="85"/>
      <c r="VJQ53" s="85"/>
      <c r="VJR53" s="85"/>
      <c r="VJS53" s="85"/>
      <c r="VJT53" s="85"/>
      <c r="VJU53" s="85"/>
      <c r="VJV53" s="85"/>
      <c r="VJW53" s="85"/>
      <c r="VJX53" s="85"/>
      <c r="VJY53" s="85"/>
      <c r="VJZ53" s="85"/>
      <c r="VKA53" s="85"/>
      <c r="VKB53" s="85"/>
      <c r="VKC53" s="85"/>
      <c r="VKD53" s="85"/>
      <c r="VKE53" s="85"/>
      <c r="VKF53" s="85"/>
      <c r="VKG53" s="85"/>
      <c r="VKH53" s="85"/>
      <c r="VKI53" s="85"/>
      <c r="VKJ53" s="85"/>
      <c r="VKK53" s="85"/>
      <c r="VKL53" s="85"/>
      <c r="VKM53" s="85"/>
      <c r="VKN53" s="85"/>
      <c r="VKO53" s="85"/>
      <c r="VKP53" s="85"/>
      <c r="VKQ53" s="85"/>
      <c r="VKR53" s="85"/>
      <c r="VKS53" s="85"/>
      <c r="VKT53" s="85"/>
      <c r="VKU53" s="85"/>
      <c r="VKV53" s="85"/>
      <c r="VKW53" s="85"/>
      <c r="VKX53" s="85"/>
      <c r="VKY53" s="85"/>
      <c r="VKZ53" s="85"/>
      <c r="VLA53" s="85"/>
      <c r="VLB53" s="85"/>
      <c r="VLC53" s="85"/>
      <c r="VLD53" s="85"/>
      <c r="VLE53" s="85"/>
      <c r="VLF53" s="85"/>
      <c r="VLG53" s="85"/>
      <c r="VLH53" s="85"/>
      <c r="VLI53" s="85"/>
      <c r="VLJ53" s="85"/>
      <c r="VLK53" s="85"/>
      <c r="VLL53" s="85"/>
      <c r="VLM53" s="85"/>
      <c r="VLN53" s="85"/>
      <c r="VLO53" s="85"/>
      <c r="VLP53" s="85"/>
      <c r="VLQ53" s="85"/>
      <c r="VLR53" s="85"/>
      <c r="VLS53" s="85"/>
      <c r="VLT53" s="85"/>
      <c r="VLU53" s="85"/>
      <c r="VLV53" s="85"/>
      <c r="VLW53" s="85"/>
      <c r="VLX53" s="85"/>
      <c r="VLY53" s="85"/>
      <c r="VLZ53" s="85"/>
      <c r="VMA53" s="85"/>
      <c r="VMB53" s="85"/>
      <c r="VMC53" s="85"/>
      <c r="VMD53" s="85"/>
      <c r="VME53" s="85"/>
      <c r="VMF53" s="85"/>
      <c r="VMG53" s="85"/>
      <c r="VMH53" s="85"/>
      <c r="VMI53" s="85"/>
      <c r="VMJ53" s="85"/>
      <c r="VMK53" s="85"/>
      <c r="VML53" s="85"/>
      <c r="VMM53" s="85"/>
      <c r="VMN53" s="85"/>
      <c r="VMO53" s="85"/>
      <c r="VMP53" s="85"/>
      <c r="VMQ53" s="85"/>
      <c r="VMR53" s="85"/>
      <c r="VMS53" s="85"/>
      <c r="VMT53" s="85"/>
      <c r="VMU53" s="85"/>
      <c r="VMV53" s="85"/>
      <c r="VMW53" s="85"/>
      <c r="VMX53" s="85"/>
      <c r="VMY53" s="85"/>
      <c r="VMZ53" s="85"/>
      <c r="VNA53" s="85"/>
      <c r="VNB53" s="85"/>
      <c r="VNC53" s="85"/>
      <c r="VND53" s="85"/>
      <c r="VNE53" s="85"/>
      <c r="VNF53" s="85"/>
      <c r="VNG53" s="85"/>
      <c r="VNH53" s="85"/>
      <c r="VNI53" s="85"/>
      <c r="VNJ53" s="85"/>
      <c r="VNK53" s="85"/>
      <c r="VNL53" s="85"/>
      <c r="VNM53" s="85"/>
      <c r="VNN53" s="85"/>
      <c r="VNO53" s="85"/>
      <c r="VNP53" s="85"/>
      <c r="VNQ53" s="85"/>
      <c r="VNR53" s="85"/>
      <c r="VNS53" s="85"/>
      <c r="VNT53" s="85"/>
      <c r="VNU53" s="85"/>
      <c r="VNV53" s="85"/>
      <c r="VNW53" s="85"/>
      <c r="VNX53" s="85"/>
      <c r="VNY53" s="85"/>
      <c r="VNZ53" s="85"/>
      <c r="VOA53" s="85"/>
      <c r="VOB53" s="85"/>
      <c r="VOC53" s="85"/>
      <c r="VOD53" s="85"/>
      <c r="VOE53" s="85"/>
      <c r="VOF53" s="85"/>
      <c r="VOG53" s="85"/>
      <c r="VOH53" s="85"/>
      <c r="VOI53" s="85"/>
      <c r="VOJ53" s="85"/>
      <c r="VOK53" s="85"/>
      <c r="VOL53" s="85"/>
      <c r="VOM53" s="85"/>
      <c r="VON53" s="85"/>
      <c r="VOO53" s="85"/>
      <c r="VOP53" s="85"/>
      <c r="VOQ53" s="85"/>
      <c r="VOR53" s="85"/>
      <c r="VOS53" s="85"/>
      <c r="VOT53" s="85"/>
      <c r="VOU53" s="85"/>
      <c r="VOV53" s="85"/>
      <c r="VOW53" s="85"/>
      <c r="VOX53" s="85"/>
      <c r="VOY53" s="85"/>
      <c r="VOZ53" s="85"/>
      <c r="VPA53" s="85"/>
      <c r="VPB53" s="85"/>
      <c r="VPC53" s="85"/>
      <c r="VPD53" s="85"/>
      <c r="VPE53" s="85"/>
      <c r="VPF53" s="85"/>
      <c r="VPG53" s="85"/>
      <c r="VPH53" s="85"/>
      <c r="VPI53" s="85"/>
      <c r="VPJ53" s="85"/>
      <c r="VPK53" s="85"/>
      <c r="VPL53" s="85"/>
      <c r="VPM53" s="85"/>
      <c r="VPN53" s="85"/>
      <c r="VPO53" s="85"/>
      <c r="VPP53" s="85"/>
      <c r="VPQ53" s="85"/>
      <c r="VPR53" s="85"/>
      <c r="VPS53" s="85"/>
      <c r="VPT53" s="85"/>
      <c r="VPU53" s="85"/>
      <c r="VPV53" s="85"/>
      <c r="VPW53" s="85"/>
      <c r="VPX53" s="85"/>
      <c r="VPY53" s="85"/>
      <c r="VPZ53" s="85"/>
      <c r="VQA53" s="85"/>
      <c r="VQB53" s="85"/>
      <c r="VQC53" s="85"/>
      <c r="VQD53" s="85"/>
      <c r="VQE53" s="85"/>
      <c r="VQF53" s="85"/>
      <c r="VQG53" s="85"/>
      <c r="VQH53" s="85"/>
      <c r="VQI53" s="85"/>
      <c r="VQJ53" s="85"/>
      <c r="VQK53" s="85"/>
      <c r="VQL53" s="85"/>
      <c r="VQM53" s="85"/>
      <c r="VQN53" s="85"/>
      <c r="VQO53" s="85"/>
      <c r="VQP53" s="85"/>
      <c r="VQQ53" s="85"/>
      <c r="VQR53" s="85"/>
      <c r="VQS53" s="85"/>
      <c r="VQT53" s="85"/>
      <c r="VQU53" s="85"/>
      <c r="VQV53" s="85"/>
      <c r="VQW53" s="85"/>
      <c r="VQX53" s="85"/>
      <c r="VQY53" s="85"/>
      <c r="VQZ53" s="85"/>
      <c r="VRA53" s="85"/>
      <c r="VRB53" s="85"/>
      <c r="VRC53" s="85"/>
      <c r="VRD53" s="85"/>
      <c r="VRE53" s="85"/>
      <c r="VRF53" s="85"/>
      <c r="VRG53" s="85"/>
      <c r="VRH53" s="85"/>
      <c r="VRI53" s="85"/>
      <c r="VRJ53" s="85"/>
      <c r="VRK53" s="85"/>
      <c r="VRL53" s="85"/>
      <c r="VRM53" s="85"/>
      <c r="VRN53" s="85"/>
      <c r="VRO53" s="85"/>
      <c r="VRP53" s="85"/>
      <c r="VRQ53" s="85"/>
      <c r="VRR53" s="85"/>
      <c r="VRS53" s="85"/>
      <c r="VRT53" s="85"/>
      <c r="VRU53" s="85"/>
      <c r="VRV53" s="85"/>
      <c r="VRW53" s="85"/>
      <c r="VRX53" s="85"/>
      <c r="VRY53" s="85"/>
      <c r="VRZ53" s="85"/>
      <c r="VSA53" s="85"/>
      <c r="VSB53" s="85"/>
      <c r="VSC53" s="85"/>
      <c r="VSD53" s="85"/>
      <c r="VSE53" s="85"/>
      <c r="VSF53" s="85"/>
      <c r="VSG53" s="85"/>
      <c r="VSH53" s="85"/>
      <c r="VSI53" s="85"/>
      <c r="VSJ53" s="85"/>
      <c r="VSK53" s="85"/>
      <c r="VSL53" s="85"/>
      <c r="VSM53" s="85"/>
      <c r="VSN53" s="85"/>
      <c r="VSO53" s="85"/>
      <c r="VSP53" s="85"/>
      <c r="VSQ53" s="85"/>
      <c r="VSR53" s="85"/>
      <c r="VSS53" s="85"/>
      <c r="VST53" s="85"/>
      <c r="VSU53" s="85"/>
      <c r="VSV53" s="85"/>
      <c r="VSW53" s="85"/>
      <c r="VSX53" s="85"/>
      <c r="VSY53" s="85"/>
      <c r="VSZ53" s="85"/>
      <c r="VTA53" s="85"/>
      <c r="VTB53" s="85"/>
      <c r="VTC53" s="85"/>
      <c r="VTD53" s="85"/>
      <c r="VTE53" s="85"/>
      <c r="VTF53" s="85"/>
      <c r="VTG53" s="85"/>
      <c r="VTH53" s="85"/>
      <c r="VTI53" s="85"/>
      <c r="VTJ53" s="85"/>
      <c r="VTK53" s="85"/>
      <c r="VTL53" s="85"/>
      <c r="VTM53" s="85"/>
      <c r="VTN53" s="85"/>
      <c r="VTO53" s="85"/>
      <c r="VTP53" s="85"/>
      <c r="VTQ53" s="85"/>
      <c r="VTR53" s="85"/>
      <c r="VTS53" s="85"/>
      <c r="VTT53" s="85"/>
      <c r="VTU53" s="85"/>
      <c r="VTV53" s="85"/>
      <c r="VTW53" s="85"/>
      <c r="VTX53" s="85"/>
      <c r="VTY53" s="85"/>
      <c r="VTZ53" s="85"/>
      <c r="VUA53" s="85"/>
      <c r="VUB53" s="85"/>
      <c r="VUC53" s="85"/>
      <c r="VUD53" s="85"/>
      <c r="VUE53" s="85"/>
      <c r="VUF53" s="85"/>
      <c r="VUG53" s="85"/>
      <c r="VUH53" s="85"/>
      <c r="VUI53" s="85"/>
      <c r="VUJ53" s="85"/>
      <c r="VUK53" s="85"/>
      <c r="VUL53" s="85"/>
      <c r="VUM53" s="85"/>
      <c r="VUN53" s="85"/>
      <c r="VUO53" s="85"/>
      <c r="VUP53" s="85"/>
      <c r="VUQ53" s="85"/>
      <c r="VUR53" s="85"/>
      <c r="VUS53" s="85"/>
      <c r="VUT53" s="85"/>
      <c r="VUU53" s="85"/>
      <c r="VUV53" s="85"/>
      <c r="VUW53" s="85"/>
      <c r="VUX53" s="85"/>
      <c r="VUY53" s="85"/>
      <c r="VUZ53" s="85"/>
      <c r="VVA53" s="85"/>
      <c r="VVB53" s="85"/>
      <c r="VVC53" s="85"/>
      <c r="VVD53" s="85"/>
      <c r="VVE53" s="85"/>
      <c r="VVF53" s="85"/>
      <c r="VVG53" s="85"/>
      <c r="VVH53" s="85"/>
      <c r="VVI53" s="85"/>
      <c r="VVJ53" s="85"/>
      <c r="VVK53" s="85"/>
      <c r="VVL53" s="85"/>
      <c r="VVM53" s="85"/>
      <c r="VVN53" s="85"/>
      <c r="VVO53" s="85"/>
      <c r="VVP53" s="85"/>
      <c r="VVQ53" s="85"/>
      <c r="VVR53" s="85"/>
      <c r="VVS53" s="85"/>
      <c r="VVT53" s="85"/>
      <c r="VVU53" s="85"/>
      <c r="VVV53" s="85"/>
      <c r="VVW53" s="85"/>
      <c r="VVX53" s="85"/>
      <c r="VVY53" s="85"/>
      <c r="VVZ53" s="85"/>
      <c r="VWA53" s="85"/>
      <c r="VWB53" s="85"/>
      <c r="VWC53" s="85"/>
      <c r="VWD53" s="85"/>
      <c r="VWE53" s="85"/>
      <c r="VWF53" s="85"/>
      <c r="VWG53" s="85"/>
      <c r="VWH53" s="85"/>
      <c r="VWI53" s="85"/>
      <c r="VWJ53" s="85"/>
      <c r="VWK53" s="85"/>
      <c r="VWL53" s="85"/>
      <c r="VWM53" s="85"/>
      <c r="VWN53" s="85"/>
      <c r="VWO53" s="85"/>
      <c r="VWP53" s="85"/>
      <c r="VWQ53" s="85"/>
      <c r="VWR53" s="85"/>
      <c r="VWS53" s="85"/>
      <c r="VWT53" s="85"/>
      <c r="VWU53" s="85"/>
      <c r="VWV53" s="85"/>
      <c r="VWW53" s="85"/>
      <c r="VWX53" s="85"/>
      <c r="VWY53" s="85"/>
      <c r="VWZ53" s="85"/>
      <c r="VXA53" s="85"/>
      <c r="VXB53" s="85"/>
      <c r="VXC53" s="85"/>
      <c r="VXD53" s="85"/>
      <c r="VXE53" s="85"/>
      <c r="VXF53" s="85"/>
      <c r="VXG53" s="85"/>
      <c r="VXH53" s="85"/>
      <c r="VXI53" s="85"/>
      <c r="VXJ53" s="85"/>
      <c r="VXK53" s="85"/>
      <c r="VXL53" s="85"/>
      <c r="VXM53" s="85"/>
      <c r="VXN53" s="85"/>
      <c r="VXO53" s="85"/>
      <c r="VXP53" s="85"/>
      <c r="VXQ53" s="85"/>
      <c r="VXR53" s="85"/>
      <c r="VXS53" s="85"/>
      <c r="VXT53" s="85"/>
      <c r="VXU53" s="85"/>
      <c r="VXV53" s="85"/>
      <c r="VXW53" s="85"/>
      <c r="VXX53" s="85"/>
      <c r="VXY53" s="85"/>
      <c r="VXZ53" s="85"/>
      <c r="VYA53" s="85"/>
      <c r="VYB53" s="85"/>
      <c r="VYC53" s="85"/>
      <c r="VYD53" s="85"/>
      <c r="VYE53" s="85"/>
      <c r="VYF53" s="85"/>
      <c r="VYG53" s="85"/>
      <c r="VYH53" s="85"/>
      <c r="VYI53" s="85"/>
      <c r="VYJ53" s="85"/>
      <c r="VYK53" s="85"/>
      <c r="VYL53" s="85"/>
      <c r="VYM53" s="85"/>
      <c r="VYN53" s="85"/>
      <c r="VYO53" s="85"/>
      <c r="VYP53" s="85"/>
      <c r="VYQ53" s="85"/>
      <c r="VYR53" s="85"/>
      <c r="VYS53" s="85"/>
      <c r="VYT53" s="85"/>
      <c r="VYU53" s="85"/>
      <c r="VYV53" s="85"/>
      <c r="VYW53" s="85"/>
      <c r="VYX53" s="85"/>
      <c r="VYY53" s="85"/>
      <c r="VYZ53" s="85"/>
      <c r="VZA53" s="85"/>
      <c r="VZB53" s="85"/>
      <c r="VZC53" s="85"/>
      <c r="VZD53" s="85"/>
      <c r="VZE53" s="85"/>
      <c r="VZF53" s="85"/>
      <c r="VZG53" s="85"/>
      <c r="VZH53" s="85"/>
      <c r="VZI53" s="85"/>
      <c r="VZJ53" s="85"/>
      <c r="VZK53" s="85"/>
      <c r="VZL53" s="85"/>
      <c r="VZM53" s="85"/>
      <c r="VZN53" s="85"/>
      <c r="VZO53" s="85"/>
      <c r="VZP53" s="85"/>
      <c r="VZQ53" s="85"/>
      <c r="VZR53" s="85"/>
      <c r="VZS53" s="85"/>
      <c r="VZT53" s="85"/>
      <c r="VZU53" s="85"/>
      <c r="VZV53" s="85"/>
      <c r="VZW53" s="85"/>
      <c r="VZX53" s="85"/>
      <c r="VZY53" s="85"/>
      <c r="VZZ53" s="85"/>
      <c r="WAA53" s="85"/>
      <c r="WAB53" s="85"/>
      <c r="WAC53" s="85"/>
      <c r="WAD53" s="85"/>
      <c r="WAE53" s="85"/>
      <c r="WAF53" s="85"/>
      <c r="WAG53" s="85"/>
      <c r="WAH53" s="85"/>
      <c r="WAI53" s="85"/>
      <c r="WAJ53" s="85"/>
      <c r="WAK53" s="85"/>
      <c r="WAL53" s="85"/>
      <c r="WAM53" s="85"/>
      <c r="WAN53" s="85"/>
      <c r="WAO53" s="85"/>
      <c r="WAP53" s="85"/>
      <c r="WAQ53" s="85"/>
      <c r="WAR53" s="85"/>
      <c r="WAS53" s="85"/>
      <c r="WAT53" s="85"/>
      <c r="WAU53" s="85"/>
      <c r="WAV53" s="85"/>
      <c r="WAW53" s="85"/>
      <c r="WAX53" s="85"/>
      <c r="WAY53" s="85"/>
      <c r="WAZ53" s="85"/>
      <c r="WBA53" s="85"/>
      <c r="WBB53" s="85"/>
      <c r="WBC53" s="85"/>
      <c r="WBD53" s="85"/>
      <c r="WBE53" s="85"/>
      <c r="WBF53" s="85"/>
      <c r="WBG53" s="85"/>
      <c r="WBH53" s="85"/>
      <c r="WBI53" s="85"/>
      <c r="WBJ53" s="85"/>
      <c r="WBK53" s="85"/>
      <c r="WBL53" s="85"/>
      <c r="WBM53" s="85"/>
      <c r="WBN53" s="85"/>
      <c r="WBO53" s="85"/>
      <c r="WBP53" s="85"/>
      <c r="WBQ53" s="85"/>
      <c r="WBR53" s="85"/>
      <c r="WBS53" s="85"/>
      <c r="WBT53" s="85"/>
      <c r="WBU53" s="85"/>
      <c r="WBV53" s="85"/>
      <c r="WBW53" s="85"/>
      <c r="WBX53" s="85"/>
      <c r="WBY53" s="85"/>
      <c r="WBZ53" s="85"/>
      <c r="WCA53" s="85"/>
      <c r="WCB53" s="85"/>
      <c r="WCC53" s="85"/>
      <c r="WCD53" s="85"/>
      <c r="WCE53" s="85"/>
      <c r="WCF53" s="85"/>
      <c r="WCG53" s="85"/>
      <c r="WCH53" s="85"/>
      <c r="WCI53" s="85"/>
      <c r="WCJ53" s="85"/>
      <c r="WCK53" s="85"/>
      <c r="WCL53" s="85"/>
      <c r="WCM53" s="85"/>
      <c r="WCN53" s="85"/>
      <c r="WCO53" s="85"/>
      <c r="WCP53" s="85"/>
      <c r="WCQ53" s="85"/>
      <c r="WCR53" s="85"/>
      <c r="WCS53" s="85"/>
      <c r="WCT53" s="85"/>
      <c r="WCU53" s="85"/>
      <c r="WCV53" s="85"/>
      <c r="WCW53" s="85"/>
      <c r="WCX53" s="85"/>
      <c r="WCY53" s="85"/>
      <c r="WCZ53" s="85"/>
      <c r="WDA53" s="85"/>
      <c r="WDB53" s="85"/>
      <c r="WDC53" s="85"/>
      <c r="WDD53" s="85"/>
      <c r="WDE53" s="85"/>
      <c r="WDF53" s="85"/>
      <c r="WDG53" s="85"/>
      <c r="WDH53" s="85"/>
      <c r="WDI53" s="85"/>
      <c r="WDJ53" s="85"/>
      <c r="WDK53" s="85"/>
      <c r="WDL53" s="85"/>
      <c r="WDM53" s="85"/>
      <c r="WDN53" s="85"/>
      <c r="WDO53" s="85"/>
      <c r="WDP53" s="85"/>
      <c r="WDQ53" s="85"/>
      <c r="WDR53" s="85"/>
      <c r="WDS53" s="85"/>
      <c r="WDT53" s="85"/>
      <c r="WDU53" s="85"/>
      <c r="WDV53" s="85"/>
      <c r="WDW53" s="85"/>
      <c r="WDX53" s="85"/>
      <c r="WDY53" s="85"/>
      <c r="WDZ53" s="85"/>
      <c r="WEA53" s="85"/>
      <c r="WEB53" s="85"/>
      <c r="WEC53" s="85"/>
      <c r="WED53" s="85"/>
      <c r="WEE53" s="85"/>
      <c r="WEF53" s="85"/>
      <c r="WEG53" s="85"/>
      <c r="WEH53" s="85"/>
      <c r="WEI53" s="85"/>
      <c r="WEJ53" s="85"/>
      <c r="WEK53" s="85"/>
      <c r="WEL53" s="85"/>
      <c r="WEM53" s="85"/>
      <c r="WEN53" s="85"/>
      <c r="WEO53" s="85"/>
      <c r="WEP53" s="85"/>
      <c r="WEQ53" s="85"/>
      <c r="WER53" s="85"/>
      <c r="WES53" s="85"/>
      <c r="WET53" s="85"/>
      <c r="WEU53" s="85"/>
      <c r="WEV53" s="85"/>
      <c r="WEW53" s="85"/>
      <c r="WEX53" s="85"/>
      <c r="WEY53" s="85"/>
      <c r="WEZ53" s="85"/>
      <c r="WFA53" s="85"/>
      <c r="WFB53" s="85"/>
      <c r="WFC53" s="85"/>
      <c r="WFD53" s="85"/>
      <c r="WFE53" s="85"/>
      <c r="WFF53" s="85"/>
      <c r="WFG53" s="85"/>
      <c r="WFH53" s="85"/>
      <c r="WFI53" s="85"/>
      <c r="WFJ53" s="85"/>
      <c r="WFK53" s="85"/>
      <c r="WFL53" s="85"/>
      <c r="WFM53" s="85"/>
      <c r="WFN53" s="85"/>
      <c r="WFO53" s="85"/>
      <c r="WFP53" s="85"/>
      <c r="WFQ53" s="85"/>
      <c r="WFR53" s="85"/>
      <c r="WFS53" s="85"/>
      <c r="WFT53" s="85"/>
      <c r="WFU53" s="85"/>
      <c r="WFV53" s="85"/>
      <c r="WFW53" s="85"/>
      <c r="WFX53" s="85"/>
      <c r="WFY53" s="85"/>
      <c r="WFZ53" s="85"/>
      <c r="WGA53" s="85"/>
      <c r="WGB53" s="85"/>
      <c r="WGC53" s="85"/>
      <c r="WGD53" s="85"/>
      <c r="WGE53" s="85"/>
      <c r="WGF53" s="85"/>
      <c r="WGG53" s="85"/>
      <c r="WGH53" s="85"/>
      <c r="WGI53" s="85"/>
      <c r="WGJ53" s="85"/>
      <c r="WGK53" s="85"/>
      <c r="WGL53" s="85"/>
      <c r="WGM53" s="85"/>
      <c r="WGN53" s="85"/>
      <c r="WGO53" s="85"/>
      <c r="WGP53" s="85"/>
      <c r="WGQ53" s="85"/>
      <c r="WGR53" s="85"/>
      <c r="WGS53" s="85"/>
      <c r="WGT53" s="85"/>
      <c r="WGU53" s="85"/>
      <c r="WGV53" s="85"/>
      <c r="WGW53" s="85"/>
      <c r="WGX53" s="85"/>
      <c r="WGY53" s="85"/>
      <c r="WGZ53" s="85"/>
      <c r="WHA53" s="85"/>
      <c r="WHB53" s="85"/>
      <c r="WHC53" s="85"/>
      <c r="WHD53" s="85"/>
      <c r="WHE53" s="85"/>
      <c r="WHF53" s="85"/>
      <c r="WHG53" s="85"/>
      <c r="WHH53" s="85"/>
      <c r="WHI53" s="85"/>
      <c r="WHJ53" s="85"/>
      <c r="WHK53" s="85"/>
      <c r="WHL53" s="85"/>
      <c r="WHM53" s="85"/>
      <c r="WHN53" s="85"/>
      <c r="WHO53" s="85"/>
      <c r="WHP53" s="85"/>
      <c r="WHQ53" s="85"/>
      <c r="WHR53" s="85"/>
      <c r="WHS53" s="85"/>
      <c r="WHT53" s="85"/>
      <c r="WHU53" s="85"/>
      <c r="WHV53" s="85"/>
      <c r="WHW53" s="85"/>
      <c r="WHX53" s="85"/>
      <c r="WHY53" s="85"/>
      <c r="WHZ53" s="85"/>
      <c r="WIA53" s="85"/>
      <c r="WIB53" s="85"/>
      <c r="WIC53" s="85"/>
      <c r="WID53" s="85"/>
      <c r="WIE53" s="85"/>
      <c r="WIF53" s="85"/>
      <c r="WIG53" s="85"/>
      <c r="WIH53" s="85"/>
      <c r="WII53" s="85"/>
      <c r="WIJ53" s="85"/>
      <c r="WIK53" s="85"/>
      <c r="WIL53" s="85"/>
      <c r="WIM53" s="85"/>
      <c r="WIN53" s="85"/>
      <c r="WIO53" s="85"/>
      <c r="WIP53" s="85"/>
      <c r="WIQ53" s="85"/>
      <c r="WIR53" s="85"/>
      <c r="WIS53" s="85"/>
      <c r="WIT53" s="85"/>
      <c r="WIU53" s="85"/>
      <c r="WIV53" s="85"/>
      <c r="WIW53" s="85"/>
      <c r="WIX53" s="85"/>
      <c r="WIY53" s="85"/>
      <c r="WIZ53" s="85"/>
      <c r="WJA53" s="85"/>
      <c r="WJB53" s="85"/>
      <c r="WJC53" s="85"/>
      <c r="WJD53" s="85"/>
      <c r="WJE53" s="85"/>
      <c r="WJF53" s="85"/>
      <c r="WJG53" s="85"/>
      <c r="WJH53" s="85"/>
      <c r="WJI53" s="85"/>
      <c r="WJJ53" s="85"/>
      <c r="WJK53" s="85"/>
      <c r="WJL53" s="85"/>
      <c r="WJM53" s="85"/>
      <c r="WJN53" s="85"/>
      <c r="WJO53" s="85"/>
      <c r="WJP53" s="85"/>
      <c r="WJQ53" s="85"/>
      <c r="WJR53" s="85"/>
      <c r="WJS53" s="85"/>
      <c r="WJT53" s="85"/>
      <c r="WJU53" s="85"/>
      <c r="WJV53" s="85"/>
      <c r="WJW53" s="85"/>
      <c r="WJX53" s="85"/>
      <c r="WJY53" s="85"/>
      <c r="WJZ53" s="85"/>
      <c r="WKA53" s="85"/>
      <c r="WKB53" s="85"/>
      <c r="WKC53" s="85"/>
      <c r="WKD53" s="85"/>
      <c r="WKE53" s="85"/>
      <c r="WKF53" s="85"/>
      <c r="WKG53" s="85"/>
      <c r="WKH53" s="85"/>
      <c r="WKI53" s="85"/>
      <c r="WKJ53" s="85"/>
      <c r="WKK53" s="85"/>
      <c r="WKL53" s="85"/>
      <c r="WKM53" s="85"/>
      <c r="WKN53" s="85"/>
      <c r="WKO53" s="85"/>
      <c r="WKP53" s="85"/>
      <c r="WKQ53" s="85"/>
      <c r="WKR53" s="85"/>
      <c r="WKS53" s="85"/>
      <c r="WKT53" s="85"/>
      <c r="WKU53" s="85"/>
      <c r="WKV53" s="85"/>
      <c r="WKW53" s="85"/>
      <c r="WKX53" s="85"/>
      <c r="WKY53" s="85"/>
      <c r="WKZ53" s="85"/>
      <c r="WLA53" s="85"/>
      <c r="WLB53" s="85"/>
      <c r="WLC53" s="85"/>
      <c r="WLD53" s="85"/>
      <c r="WLE53" s="85"/>
      <c r="WLF53" s="85"/>
      <c r="WLG53" s="85"/>
      <c r="WLH53" s="85"/>
      <c r="WLI53" s="85"/>
      <c r="WLJ53" s="85"/>
      <c r="WLK53" s="85"/>
      <c r="WLL53" s="85"/>
      <c r="WLM53" s="85"/>
      <c r="WLN53" s="85"/>
      <c r="WLO53" s="85"/>
      <c r="WLP53" s="85"/>
      <c r="WLQ53" s="85"/>
      <c r="WLR53" s="85"/>
      <c r="WLS53" s="85"/>
      <c r="WLT53" s="85"/>
      <c r="WLU53" s="85"/>
      <c r="WLV53" s="85"/>
      <c r="WLW53" s="85"/>
      <c r="WLX53" s="85"/>
      <c r="WLY53" s="85"/>
      <c r="WLZ53" s="85"/>
      <c r="WMA53" s="85"/>
      <c r="WMB53" s="85"/>
      <c r="WMC53" s="85"/>
      <c r="WMD53" s="85"/>
      <c r="WME53" s="85"/>
      <c r="WMF53" s="85"/>
      <c r="WMG53" s="85"/>
      <c r="WMH53" s="85"/>
      <c r="WMI53" s="85"/>
      <c r="WMJ53" s="85"/>
      <c r="WMK53" s="85"/>
      <c r="WML53" s="85"/>
      <c r="WMM53" s="85"/>
      <c r="WMN53" s="85"/>
      <c r="WMO53" s="85"/>
      <c r="WMP53" s="85"/>
      <c r="WMQ53" s="85"/>
      <c r="WMR53" s="85"/>
      <c r="WMS53" s="85"/>
      <c r="WMT53" s="85"/>
      <c r="WMU53" s="85"/>
      <c r="WMV53" s="85"/>
      <c r="WMW53" s="85"/>
      <c r="WMX53" s="85"/>
      <c r="WMY53" s="85"/>
      <c r="WMZ53" s="85"/>
      <c r="WNA53" s="85"/>
      <c r="WNB53" s="85"/>
      <c r="WNC53" s="85"/>
      <c r="WND53" s="85"/>
      <c r="WNE53" s="85"/>
      <c r="WNF53" s="85"/>
      <c r="WNG53" s="85"/>
      <c r="WNH53" s="85"/>
      <c r="WNI53" s="85"/>
      <c r="WNJ53" s="85"/>
      <c r="WNK53" s="85"/>
      <c r="WNL53" s="85"/>
      <c r="WNM53" s="85"/>
      <c r="WNN53" s="85"/>
      <c r="WNO53" s="85"/>
      <c r="WNP53" s="85"/>
      <c r="WNQ53" s="85"/>
      <c r="WNR53" s="85"/>
      <c r="WNS53" s="85"/>
      <c r="WNT53" s="85"/>
      <c r="WNU53" s="85"/>
      <c r="WNV53" s="85"/>
      <c r="WNW53" s="85"/>
      <c r="WNX53" s="85"/>
      <c r="WNY53" s="85"/>
      <c r="WNZ53" s="85"/>
      <c r="WOA53" s="85"/>
      <c r="WOB53" s="85"/>
      <c r="WOC53" s="85"/>
      <c r="WOD53" s="85"/>
      <c r="WOE53" s="85"/>
      <c r="WOF53" s="85"/>
      <c r="WOG53" s="85"/>
      <c r="WOH53" s="85"/>
      <c r="WOI53" s="85"/>
      <c r="WOJ53" s="85"/>
      <c r="WOK53" s="85"/>
      <c r="WOL53" s="85"/>
      <c r="WOM53" s="85"/>
      <c r="WON53" s="85"/>
      <c r="WOO53" s="85"/>
      <c r="WOP53" s="85"/>
      <c r="WOQ53" s="85"/>
      <c r="WOR53" s="85"/>
      <c r="WOS53" s="85"/>
      <c r="WOT53" s="85"/>
      <c r="WOU53" s="85"/>
      <c r="WOV53" s="85"/>
      <c r="WOW53" s="85"/>
      <c r="WOX53" s="85"/>
      <c r="WOY53" s="85"/>
      <c r="WOZ53" s="85"/>
      <c r="WPA53" s="85"/>
      <c r="WPB53" s="85"/>
      <c r="WPC53" s="85"/>
      <c r="WPD53" s="85"/>
      <c r="WPE53" s="85"/>
      <c r="WPF53" s="85"/>
      <c r="WPG53" s="85"/>
      <c r="WPH53" s="85"/>
      <c r="WPI53" s="85"/>
      <c r="WPJ53" s="85"/>
      <c r="WPK53" s="85"/>
      <c r="WPL53" s="85"/>
      <c r="WPM53" s="85"/>
      <c r="WPN53" s="85"/>
      <c r="WPO53" s="85"/>
      <c r="WPP53" s="85"/>
      <c r="WPQ53" s="85"/>
      <c r="WPR53" s="85"/>
      <c r="WPS53" s="85"/>
      <c r="WPT53" s="85"/>
      <c r="WPU53" s="85"/>
      <c r="WPV53" s="85"/>
      <c r="WPW53" s="85"/>
      <c r="WPX53" s="85"/>
      <c r="WPY53" s="85"/>
      <c r="WPZ53" s="85"/>
      <c r="WQA53" s="85"/>
      <c r="WQB53" s="85"/>
      <c r="WQC53" s="85"/>
      <c r="WQD53" s="85"/>
      <c r="WQE53" s="85"/>
      <c r="WQF53" s="85"/>
      <c r="WQG53" s="85"/>
      <c r="WQH53" s="85"/>
      <c r="WQI53" s="85"/>
      <c r="WQJ53" s="85"/>
      <c r="WQK53" s="85"/>
      <c r="WQL53" s="85"/>
      <c r="WQM53" s="85"/>
      <c r="WQN53" s="85"/>
      <c r="WQO53" s="85"/>
      <c r="WQP53" s="85"/>
      <c r="WQQ53" s="85"/>
      <c r="WQR53" s="85"/>
      <c r="WQS53" s="85"/>
      <c r="WQT53" s="85"/>
      <c r="WQU53" s="85"/>
      <c r="WQV53" s="85"/>
      <c r="WQW53" s="85"/>
      <c r="WQX53" s="85"/>
      <c r="WQY53" s="85"/>
      <c r="WQZ53" s="85"/>
      <c r="WRA53" s="85"/>
      <c r="WRB53" s="85"/>
      <c r="WRC53" s="85"/>
      <c r="WRD53" s="85"/>
      <c r="WRE53" s="85"/>
      <c r="WRF53" s="85"/>
      <c r="WRG53" s="85"/>
      <c r="WRH53" s="85"/>
      <c r="WRI53" s="85"/>
      <c r="WRJ53" s="85"/>
      <c r="WRK53" s="85"/>
      <c r="WRL53" s="85"/>
      <c r="WRM53" s="85"/>
      <c r="WRN53" s="85"/>
      <c r="WRO53" s="85"/>
      <c r="WRP53" s="85"/>
      <c r="WRQ53" s="85"/>
      <c r="WRR53" s="85"/>
      <c r="WRS53" s="85"/>
      <c r="WRT53" s="85"/>
      <c r="WRU53" s="85"/>
      <c r="WRV53" s="85"/>
      <c r="WRW53" s="85"/>
      <c r="WRX53" s="85"/>
      <c r="WRY53" s="85"/>
      <c r="WRZ53" s="85"/>
      <c r="WSA53" s="85"/>
      <c r="WSB53" s="85"/>
      <c r="WSC53" s="85"/>
      <c r="WSD53" s="85"/>
      <c r="WSE53" s="85"/>
      <c r="WSF53" s="85"/>
      <c r="WSG53" s="85"/>
      <c r="WSH53" s="85"/>
      <c r="WSI53" s="85"/>
      <c r="WSJ53" s="85"/>
      <c r="WSK53" s="85"/>
      <c r="WSL53" s="85"/>
      <c r="WSM53" s="85"/>
      <c r="WSN53" s="85"/>
      <c r="WSO53" s="85"/>
      <c r="WSP53" s="85"/>
      <c r="WSQ53" s="85"/>
      <c r="WSR53" s="85"/>
      <c r="WSS53" s="85"/>
      <c r="WST53" s="85"/>
      <c r="WSU53" s="85"/>
      <c r="WSV53" s="85"/>
      <c r="WSW53" s="85"/>
      <c r="WSX53" s="85"/>
      <c r="WSY53" s="85"/>
      <c r="WSZ53" s="85"/>
      <c r="WTA53" s="85"/>
      <c r="WTB53" s="85"/>
      <c r="WTC53" s="85"/>
      <c r="WTD53" s="85"/>
      <c r="WTE53" s="85"/>
      <c r="WTF53" s="85"/>
      <c r="WTG53" s="85"/>
      <c r="WTH53" s="85"/>
      <c r="WTI53" s="85"/>
      <c r="WTJ53" s="85"/>
      <c r="WTK53" s="85"/>
      <c r="WTL53" s="85"/>
      <c r="WTM53" s="85"/>
      <c r="WTN53" s="85"/>
      <c r="WTO53" s="85"/>
      <c r="WTP53" s="85"/>
      <c r="WTQ53" s="85"/>
      <c r="WTR53" s="85"/>
      <c r="WTS53" s="85"/>
      <c r="WTT53" s="85"/>
      <c r="WTU53" s="85"/>
      <c r="WTV53" s="85"/>
      <c r="WTW53" s="85"/>
      <c r="WTX53" s="85"/>
      <c r="WTY53" s="85"/>
      <c r="WTZ53" s="85"/>
      <c r="WUA53" s="85"/>
      <c r="WUB53" s="85"/>
      <c r="WUC53" s="85"/>
      <c r="WUD53" s="85"/>
      <c r="WUE53" s="85"/>
      <c r="WUF53" s="85"/>
      <c r="WUG53" s="85"/>
      <c r="WUH53" s="85"/>
      <c r="WUI53" s="85"/>
      <c r="WUJ53" s="85"/>
      <c r="WUK53" s="85"/>
      <c r="WUL53" s="85"/>
      <c r="WUM53" s="85"/>
      <c r="WUN53" s="85"/>
      <c r="WUO53" s="85"/>
      <c r="WUP53" s="85"/>
      <c r="WUQ53" s="85"/>
      <c r="WUR53" s="85"/>
      <c r="WUS53" s="85"/>
      <c r="WUT53" s="85"/>
      <c r="WUU53" s="85"/>
      <c r="WUV53" s="85"/>
      <c r="WUW53" s="85"/>
      <c r="WUX53" s="85"/>
      <c r="WUY53" s="85"/>
      <c r="WUZ53" s="85"/>
      <c r="WVA53" s="85"/>
      <c r="WVB53" s="85"/>
      <c r="WVC53" s="85"/>
      <c r="WVD53" s="85"/>
      <c r="WVE53" s="85"/>
      <c r="WVF53" s="85"/>
      <c r="WVG53" s="85"/>
      <c r="WVH53" s="85"/>
      <c r="WVI53" s="85"/>
      <c r="WVJ53" s="85"/>
      <c r="WVK53" s="85"/>
      <c r="WVL53" s="85"/>
      <c r="WVM53" s="85"/>
      <c r="WVN53" s="85"/>
      <c r="WVO53" s="85"/>
      <c r="WVP53" s="85"/>
      <c r="WVQ53" s="85"/>
      <c r="WVR53" s="85"/>
      <c r="WVS53" s="85"/>
      <c r="WVT53" s="85"/>
      <c r="WVU53" s="85"/>
      <c r="WVV53" s="85"/>
      <c r="WVW53" s="85"/>
      <c r="WVX53" s="85"/>
      <c r="WVY53" s="85"/>
      <c r="WVZ53" s="85"/>
      <c r="WWA53" s="85"/>
      <c r="WWB53" s="85"/>
      <c r="WWC53" s="85"/>
      <c r="WWD53" s="85"/>
      <c r="WWE53" s="85"/>
      <c r="WWF53" s="85"/>
      <c r="WWG53" s="85"/>
      <c r="WWH53" s="85"/>
      <c r="WWI53" s="85"/>
      <c r="WWJ53" s="85"/>
      <c r="WWK53" s="85"/>
      <c r="WWL53" s="85"/>
      <c r="WWM53" s="85"/>
      <c r="WWN53" s="85"/>
      <c r="WWO53" s="85"/>
      <c r="WWP53" s="85"/>
      <c r="WWQ53" s="85"/>
      <c r="WWR53" s="85"/>
      <c r="WWS53" s="85"/>
      <c r="WWT53" s="85"/>
      <c r="WWU53" s="85"/>
      <c r="WWV53" s="85"/>
      <c r="WWW53" s="85"/>
      <c r="WWX53" s="85"/>
      <c r="WWY53" s="85"/>
      <c r="WWZ53" s="85"/>
      <c r="WXA53" s="85"/>
      <c r="WXB53" s="85"/>
      <c r="WXC53" s="85"/>
      <c r="WXD53" s="85"/>
      <c r="WXE53" s="85"/>
      <c r="WXF53" s="85"/>
      <c r="WXG53" s="85"/>
      <c r="WXH53" s="85"/>
      <c r="WXI53" s="85"/>
      <c r="WXJ53" s="85"/>
      <c r="WXK53" s="85"/>
      <c r="WXL53" s="85"/>
      <c r="WXM53" s="85"/>
      <c r="WXN53" s="85"/>
      <c r="WXO53" s="85"/>
      <c r="WXP53" s="85"/>
      <c r="WXQ53" s="85"/>
      <c r="WXR53" s="85"/>
      <c r="WXS53" s="85"/>
      <c r="WXT53" s="85"/>
      <c r="WXU53" s="85"/>
      <c r="WXV53" s="85"/>
      <c r="WXW53" s="85"/>
      <c r="WXX53" s="85"/>
      <c r="WXY53" s="85"/>
      <c r="WXZ53" s="85"/>
      <c r="WYA53" s="85"/>
      <c r="WYB53" s="85"/>
      <c r="WYC53" s="85"/>
      <c r="WYD53" s="85"/>
      <c r="WYE53" s="85"/>
      <c r="WYF53" s="85"/>
      <c r="WYG53" s="85"/>
      <c r="WYH53" s="85"/>
      <c r="WYI53" s="85"/>
      <c r="WYJ53" s="85"/>
      <c r="WYK53" s="85"/>
      <c r="WYL53" s="85"/>
      <c r="WYM53" s="85"/>
      <c r="WYN53" s="85"/>
      <c r="WYO53" s="85"/>
      <c r="WYP53" s="85"/>
      <c r="WYQ53" s="85"/>
      <c r="WYR53" s="85"/>
      <c r="WYS53" s="85"/>
      <c r="WYT53" s="85"/>
      <c r="WYU53" s="85"/>
      <c r="WYV53" s="85"/>
      <c r="WYW53" s="85"/>
      <c r="WYX53" s="85"/>
      <c r="WYY53" s="85"/>
      <c r="WYZ53" s="85"/>
      <c r="WZA53" s="85"/>
      <c r="WZB53" s="85"/>
      <c r="WZC53" s="85"/>
      <c r="WZD53" s="85"/>
      <c r="WZE53" s="85"/>
      <c r="WZF53" s="85"/>
      <c r="WZG53" s="85"/>
      <c r="WZH53" s="85"/>
      <c r="WZI53" s="85"/>
      <c r="WZJ53" s="85"/>
      <c r="WZK53" s="85"/>
      <c r="WZL53" s="85"/>
      <c r="WZM53" s="85"/>
      <c r="WZN53" s="85"/>
      <c r="WZO53" s="85"/>
      <c r="WZP53" s="85"/>
      <c r="WZQ53" s="85"/>
      <c r="WZR53" s="85"/>
      <c r="WZS53" s="85"/>
      <c r="WZT53" s="85"/>
      <c r="WZU53" s="85"/>
      <c r="WZV53" s="85"/>
      <c r="WZW53" s="85"/>
      <c r="WZX53" s="85"/>
      <c r="WZY53" s="85"/>
      <c r="WZZ53" s="85"/>
      <c r="XAA53" s="85"/>
      <c r="XAB53" s="85"/>
      <c r="XAC53" s="85"/>
      <c r="XAD53" s="85"/>
      <c r="XAE53" s="85"/>
      <c r="XAF53" s="85"/>
      <c r="XAG53" s="85"/>
      <c r="XAH53" s="85"/>
      <c r="XAI53" s="85"/>
      <c r="XAJ53" s="85"/>
      <c r="XAK53" s="85"/>
      <c r="XAL53" s="85"/>
      <c r="XAM53" s="85"/>
      <c r="XAN53" s="85"/>
      <c r="XAO53" s="85"/>
      <c r="XAP53" s="85"/>
      <c r="XAQ53" s="85"/>
      <c r="XAR53" s="85"/>
      <c r="XAS53" s="85"/>
      <c r="XAT53" s="85"/>
      <c r="XAU53" s="85"/>
      <c r="XAV53" s="85"/>
      <c r="XAW53" s="85"/>
      <c r="XAX53" s="85"/>
      <c r="XAY53" s="85"/>
      <c r="XAZ53" s="85"/>
      <c r="XBA53" s="85"/>
      <c r="XBB53" s="85"/>
      <c r="XBC53" s="85"/>
      <c r="XBD53" s="85"/>
      <c r="XBE53" s="85"/>
      <c r="XBF53" s="85"/>
      <c r="XBG53" s="85"/>
      <c r="XBH53" s="85"/>
      <c r="XBI53" s="85"/>
      <c r="XBJ53" s="85"/>
      <c r="XBK53" s="85"/>
      <c r="XBL53" s="85"/>
      <c r="XBM53" s="85"/>
      <c r="XBN53" s="85"/>
      <c r="XBO53" s="85"/>
      <c r="XBP53" s="85"/>
      <c r="XBQ53" s="85"/>
      <c r="XBR53" s="85"/>
      <c r="XBS53" s="85"/>
      <c r="XBT53" s="85"/>
      <c r="XBU53" s="85"/>
      <c r="XBV53" s="85"/>
      <c r="XBW53" s="85"/>
      <c r="XBX53" s="85"/>
      <c r="XBY53" s="85"/>
      <c r="XBZ53" s="85"/>
      <c r="XCA53" s="85"/>
      <c r="XCB53" s="85"/>
      <c r="XCC53" s="85"/>
      <c r="XCD53" s="85"/>
      <c r="XCE53" s="85"/>
      <c r="XCF53" s="85"/>
      <c r="XCG53" s="85"/>
      <c r="XCH53" s="85"/>
      <c r="XCI53" s="85"/>
      <c r="XCJ53" s="85"/>
      <c r="XCK53" s="85"/>
      <c r="XCL53" s="85"/>
      <c r="XCM53" s="85"/>
      <c r="XCN53" s="85"/>
      <c r="XCO53" s="85"/>
      <c r="XCP53" s="85"/>
      <c r="XCQ53" s="85"/>
      <c r="XCR53" s="85"/>
      <c r="XCS53" s="85"/>
      <c r="XCT53" s="85"/>
      <c r="XCU53" s="85"/>
      <c r="XCV53" s="85"/>
      <c r="XCW53" s="85"/>
      <c r="XCX53" s="85"/>
      <c r="XCY53" s="85"/>
      <c r="XCZ53" s="85"/>
      <c r="XDA53" s="85"/>
      <c r="XDB53" s="85"/>
      <c r="XDC53" s="85"/>
      <c r="XDD53" s="85"/>
      <c r="XDE53" s="85"/>
      <c r="XDF53" s="85"/>
      <c r="XDG53" s="85"/>
      <c r="XDH53" s="85"/>
      <c r="XDI53" s="85"/>
      <c r="XDJ53" s="85"/>
      <c r="XDK53" s="85"/>
      <c r="XDL53" s="85"/>
      <c r="XDM53" s="85"/>
      <c r="XDN53" s="85"/>
      <c r="XDO53" s="85"/>
      <c r="XDP53" s="85"/>
      <c r="XDQ53" s="85"/>
      <c r="XDR53" s="85"/>
      <c r="XDS53" s="85"/>
      <c r="XDT53" s="85"/>
      <c r="XDU53" s="85"/>
      <c r="XDV53" s="85"/>
      <c r="XDW53" s="85"/>
      <c r="XDX53" s="85"/>
      <c r="XDY53" s="85"/>
      <c r="XDZ53" s="85"/>
      <c r="XEA53" s="85"/>
      <c r="XEB53" s="85"/>
      <c r="XEC53" s="85"/>
      <c r="XED53" s="85"/>
      <c r="XEE53" s="85"/>
      <c r="XEF53" s="85"/>
      <c r="XEG53" s="85"/>
      <c r="XEH53" s="85"/>
      <c r="XEI53" s="85"/>
      <c r="XEJ53" s="85"/>
    </row>
    <row r="54" spans="1:16364" customFormat="1" ht="99" hidden="1" customHeight="1" x14ac:dyDescent="0.25">
      <c r="A54" s="263" t="s">
        <v>92</v>
      </c>
      <c r="B54" s="60" t="str">
        <f>IFERROR((VLOOKUP(A54,'Mapa de Proceso'!$C$12:$G$31,5,0)),0)</f>
        <v>s</v>
      </c>
      <c r="C54" s="60">
        <v>4</v>
      </c>
      <c r="D54" s="153" t="str">
        <f t="shared" si="6"/>
        <v>s4</v>
      </c>
      <c r="E54" s="182" t="s">
        <v>124</v>
      </c>
      <c r="F54" s="182"/>
      <c r="G54" s="265" t="s">
        <v>985</v>
      </c>
      <c r="H54" s="155" t="s">
        <v>986</v>
      </c>
      <c r="I54" s="160" t="s">
        <v>127</v>
      </c>
      <c r="J54" s="265" t="s">
        <v>987</v>
      </c>
      <c r="K54" s="249">
        <v>27</v>
      </c>
      <c r="L54" s="249">
        <v>4542630</v>
      </c>
      <c r="M54" s="248" t="s">
        <v>150</v>
      </c>
      <c r="N54" s="80">
        <f t="shared" si="12"/>
        <v>0.2</v>
      </c>
      <c r="O54" s="80">
        <f t="shared" si="13"/>
        <v>0.4</v>
      </c>
      <c r="P54" s="80" cm="1">
        <f t="array" ref="P54">_xlfn.IFS($K54=0,0,AND($K54&gt;0,$K54&lt;=2),20%,AND($K54&gt;2,$K54&lt;=24),40%,AND($K54&gt;24,$K54&lt;=60),60%,AND($K54&gt;60,$K54&lt;=360),80%,$K54&gt;360,100%)</f>
        <v>0.6</v>
      </c>
      <c r="Q54" s="80">
        <f t="shared" si="14"/>
        <v>0.4</v>
      </c>
      <c r="R54" s="81">
        <f t="shared" si="10"/>
        <v>12</v>
      </c>
      <c r="S54" s="82" t="str" cm="1">
        <f t="array" ref="S54">IFERROR((_xlfn.IFS(R54=1,"BAJA",R54=2,"BAJA",R54=6,"BAJA",R54=3,"MODERADA",R54=7,"MODERADA",R54=8,"MODERADA",R54=11,"MODERADA",R54=12,"MODERADA",R54=13,"MODERADA",R54=16,"MODERADA",R54=17,"MODERADA",R54=21,"MODERADA",R54=22,"MODERADA",R54=4,"ALTA",R54=9,"ALTA",R54=14,"ALTA",R54=18,"ALTA",R54=19,"ALTA",R54=23,"ALTA",R54=24,"ALTA",R54=5,"EXTREMA",R54=10,"EXTREMA",R54=15,"EXTREMA",R54=20,"EXTREMA",R54=25,"EXTREMA")),0)</f>
        <v>MODERADA</v>
      </c>
      <c r="T54" s="83" cm="1">
        <f t="array" ref="T54">IFERROR((MIN(IF('Matriz de Controles'!$A$8:$A$10000='Matriz de Riesgos'!#REF!,'Matriz de Controles'!$W$8:$W$10000))),0)</f>
        <v>0</v>
      </c>
      <c r="U54" s="83" cm="1">
        <f t="array" ref="U54">IFERROR((MIN(IF('Matriz de Controles'!$A$8:$A$10000='Matriz de Riesgos'!#REF!,'Matriz de Controles'!$Z$8:$Z$10000))),0)</f>
        <v>0</v>
      </c>
      <c r="V54" s="83" t="e" cm="1">
        <f t="array" aca="1" ref="V54" ca="1">_xlfn.IFS(T54=0,0,AND(T54&gt;0%,T54&lt;=20%),20%,AND(T54&gt;20%,T54&lt;=40%),40%,AND(T54&gt;40%,T54&lt;=60%),60%,AND(T54&gt;60%,T54&lt;=80%),80%,AND(T54&gt;80%,T54&lt;=100%),100%)</f>
        <v>#NAME?</v>
      </c>
      <c r="W54" s="83" t="e" cm="1">
        <f t="array" aca="1" ref="W54" ca="1">_xlfn.IFS(U54=0,0,AND(U54&gt;=0%,U54&lt;=20%),20%,AND(U54&gt;20%,U54&lt;=40%),40%,AND(U54&gt;40%,U54&lt;=60%),60%,AND(U54&gt;60%,U54&lt;=80%),80%,AND(76&gt;80%,U54&lt;=100%),100%)</f>
        <v>#NAME?</v>
      </c>
      <c r="X54" s="84" t="e">
        <f t="shared" ca="1" si="11"/>
        <v>#NAME?</v>
      </c>
      <c r="Y54" s="82" cm="1">
        <f t="array" aca="1" ref="Y54" ca="1">IFERROR((_xlfn.IFS(X54=1,"BAJA",X54=2,"BAJA",X54=6,"BAJA",X54=3,"MODERADA",X54=7,"MODERADA",X54=8,"MODERADA",X54=11,"MODERADA",X54=12,"MODERADA",X54=13,"MODERADA",X54=16,"MODERADA",X54=17,"MODERADA",X54=21,"MODERADA",X54=22,"MODERADA",X54=4,"ALTA",X54=9,"ALTA",X54=14,"ALTA",X54=18,"ALTA",X54=19,"ALTA",X54=23,"ALTA",X54=24,"ALTA",X54=5,"EXTREMA",X54=10,"EXTREMA",X54=15,"EXTREMA",X54=20,"EXTREMA",X54=25,"EXTREMA")),0)</f>
        <v>0</v>
      </c>
      <c r="Z54" s="89" cm="1">
        <f t="array" aca="1" ref="Z54" ca="1">IFERROR((_xlfn.IFS(Y54="BAJA","ACEPTAR",Y54="MODERADA","ACEPTAR/REDUCIR(OPCIONAL)",Y54="ALTA","REDUCIR",Y54="EXTREMA","REDUCIR/EVITAR")),0)</f>
        <v>0</v>
      </c>
      <c r="AA54" s="184" t="s">
        <v>146</v>
      </c>
      <c r="AB54" s="261" t="s">
        <v>1069</v>
      </c>
      <c r="AC54" s="261" t="s">
        <v>1069</v>
      </c>
      <c r="AD54" s="261" t="s">
        <v>1069</v>
      </c>
      <c r="AE54" s="261" t="s">
        <v>1068</v>
      </c>
      <c r="AF54" s="261" t="s">
        <v>1068</v>
      </c>
      <c r="AG54" s="271" t="s">
        <v>1069</v>
      </c>
      <c r="AH54" s="270" t="s">
        <v>1127</v>
      </c>
      <c r="AI54" s="276"/>
      <c r="AJ54" s="276"/>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c r="JN54" s="85"/>
      <c r="JO54" s="85"/>
      <c r="JP54" s="85"/>
      <c r="JQ54" s="85"/>
      <c r="JR54" s="85"/>
      <c r="JS54" s="85"/>
      <c r="JT54" s="85"/>
      <c r="JU54" s="85"/>
      <c r="JV54" s="85"/>
      <c r="JW54" s="85"/>
      <c r="JX54" s="85"/>
      <c r="JY54" s="85"/>
      <c r="JZ54" s="85"/>
      <c r="KA54" s="85"/>
      <c r="KB54" s="85"/>
      <c r="KC54" s="85"/>
      <c r="KD54" s="85"/>
      <c r="KE54" s="85"/>
      <c r="KF54" s="85"/>
      <c r="KG54" s="85"/>
      <c r="KH54" s="85"/>
      <c r="KI54" s="85"/>
      <c r="KJ54" s="85"/>
      <c r="KK54" s="85"/>
      <c r="KL54" s="85"/>
      <c r="KM54" s="85"/>
      <c r="KN54" s="85"/>
      <c r="KO54" s="85"/>
      <c r="KP54" s="85"/>
      <c r="KQ54" s="85"/>
      <c r="KR54" s="85"/>
      <c r="KS54" s="85"/>
      <c r="KT54" s="85"/>
      <c r="KU54" s="85"/>
      <c r="KV54" s="85"/>
      <c r="KW54" s="85"/>
      <c r="KX54" s="85"/>
      <c r="KY54" s="85"/>
      <c r="KZ54" s="85"/>
      <c r="LA54" s="85"/>
      <c r="LB54" s="85"/>
      <c r="LC54" s="85"/>
      <c r="LD54" s="85"/>
      <c r="LE54" s="85"/>
      <c r="LF54" s="85"/>
      <c r="LG54" s="85"/>
      <c r="LH54" s="85"/>
      <c r="LI54" s="85"/>
      <c r="LJ54" s="85"/>
      <c r="LK54" s="85"/>
      <c r="LL54" s="85"/>
      <c r="LM54" s="85"/>
      <c r="LN54" s="85"/>
      <c r="LO54" s="85"/>
      <c r="LP54" s="85"/>
      <c r="LQ54" s="85"/>
      <c r="LR54" s="85"/>
      <c r="LS54" s="85"/>
      <c r="LT54" s="85"/>
      <c r="LU54" s="85"/>
      <c r="LV54" s="85"/>
      <c r="LW54" s="85"/>
      <c r="LX54" s="85"/>
      <c r="LY54" s="85"/>
      <c r="LZ54" s="85"/>
      <c r="MA54" s="85"/>
      <c r="MB54" s="85"/>
      <c r="MC54" s="85"/>
      <c r="MD54" s="85"/>
      <c r="ME54" s="85"/>
      <c r="MF54" s="85"/>
      <c r="MG54" s="85"/>
      <c r="MH54" s="85"/>
      <c r="MI54" s="85"/>
      <c r="MJ54" s="85"/>
      <c r="MK54" s="85"/>
      <c r="ML54" s="85"/>
      <c r="MM54" s="85"/>
      <c r="MN54" s="85"/>
      <c r="MO54" s="85"/>
      <c r="MP54" s="85"/>
      <c r="MQ54" s="85"/>
      <c r="MR54" s="85"/>
      <c r="MS54" s="85"/>
      <c r="MT54" s="85"/>
      <c r="MU54" s="85"/>
      <c r="MV54" s="85"/>
      <c r="MW54" s="85"/>
      <c r="MX54" s="85"/>
      <c r="MY54" s="85"/>
      <c r="MZ54" s="85"/>
      <c r="NA54" s="85"/>
      <c r="NB54" s="85"/>
      <c r="NC54" s="85"/>
      <c r="ND54" s="85"/>
      <c r="NE54" s="85"/>
      <c r="NF54" s="85"/>
      <c r="NG54" s="85"/>
      <c r="NH54" s="85"/>
      <c r="NI54" s="85"/>
      <c r="NJ54" s="85"/>
      <c r="NK54" s="85"/>
      <c r="NL54" s="85"/>
      <c r="NM54" s="85"/>
      <c r="NN54" s="85"/>
      <c r="NO54" s="85"/>
      <c r="NP54" s="85"/>
      <c r="NQ54" s="85"/>
      <c r="NR54" s="85"/>
      <c r="NS54" s="85"/>
      <c r="NT54" s="85"/>
      <c r="NU54" s="85"/>
      <c r="NV54" s="85"/>
      <c r="NW54" s="85"/>
      <c r="NX54" s="85"/>
      <c r="NY54" s="85"/>
      <c r="NZ54" s="85"/>
      <c r="OA54" s="85"/>
      <c r="OB54" s="85"/>
      <c r="OC54" s="85"/>
      <c r="OD54" s="85"/>
      <c r="OE54" s="85"/>
      <c r="OF54" s="85"/>
      <c r="OG54" s="85"/>
      <c r="OH54" s="85"/>
      <c r="OI54" s="85"/>
      <c r="OJ54" s="85"/>
      <c r="OK54" s="85"/>
      <c r="OL54" s="85"/>
      <c r="OM54" s="85"/>
      <c r="ON54" s="85"/>
      <c r="OO54" s="85"/>
      <c r="OP54" s="85"/>
      <c r="OQ54" s="85"/>
      <c r="OR54" s="85"/>
      <c r="OS54" s="85"/>
      <c r="OT54" s="85"/>
      <c r="OU54" s="85"/>
      <c r="OV54" s="85"/>
      <c r="OW54" s="85"/>
      <c r="OX54" s="85"/>
      <c r="OY54" s="85"/>
      <c r="OZ54" s="85"/>
      <c r="PA54" s="85"/>
      <c r="PB54" s="85"/>
      <c r="PC54" s="85"/>
      <c r="PD54" s="85"/>
      <c r="PE54" s="85"/>
      <c r="PF54" s="85"/>
      <c r="PG54" s="85"/>
      <c r="PH54" s="85"/>
      <c r="PI54" s="85"/>
      <c r="PJ54" s="85"/>
      <c r="PK54" s="85"/>
      <c r="PL54" s="85"/>
      <c r="PM54" s="85"/>
      <c r="PN54" s="85"/>
      <c r="PO54" s="85"/>
      <c r="PP54" s="85"/>
      <c r="PQ54" s="85"/>
      <c r="PR54" s="85"/>
      <c r="PS54" s="85"/>
      <c r="PT54" s="85"/>
      <c r="PU54" s="85"/>
      <c r="PV54" s="85"/>
      <c r="PW54" s="85"/>
      <c r="PX54" s="85"/>
      <c r="PY54" s="85"/>
      <c r="PZ54" s="85"/>
      <c r="QA54" s="85"/>
      <c r="QB54" s="85"/>
      <c r="QC54" s="85"/>
      <c r="QD54" s="85"/>
      <c r="QE54" s="85"/>
      <c r="QF54" s="85"/>
      <c r="QG54" s="85"/>
      <c r="QH54" s="85"/>
      <c r="QI54" s="85"/>
      <c r="QJ54" s="85"/>
      <c r="QK54" s="85"/>
      <c r="QL54" s="85"/>
      <c r="QM54" s="85"/>
      <c r="QN54" s="85"/>
      <c r="QO54" s="85"/>
      <c r="QP54" s="85"/>
      <c r="QQ54" s="85"/>
      <c r="QR54" s="85"/>
      <c r="QS54" s="85"/>
      <c r="QT54" s="85"/>
      <c r="QU54" s="85"/>
      <c r="QV54" s="85"/>
      <c r="QW54" s="85"/>
      <c r="QX54" s="85"/>
      <c r="QY54" s="85"/>
      <c r="QZ54" s="85"/>
      <c r="RA54" s="85"/>
      <c r="RB54" s="85"/>
      <c r="RC54" s="85"/>
      <c r="RD54" s="85"/>
      <c r="RE54" s="85"/>
      <c r="RF54" s="85"/>
      <c r="RG54" s="85"/>
      <c r="RH54" s="85"/>
      <c r="RI54" s="85"/>
      <c r="RJ54" s="85"/>
      <c r="RK54" s="85"/>
      <c r="RL54" s="85"/>
      <c r="RM54" s="85"/>
      <c r="RN54" s="85"/>
      <c r="RO54" s="85"/>
      <c r="RP54" s="85"/>
      <c r="RQ54" s="85"/>
      <c r="RR54" s="85"/>
      <c r="RS54" s="85"/>
      <c r="RT54" s="85"/>
      <c r="RU54" s="85"/>
      <c r="RV54" s="85"/>
      <c r="RW54" s="85"/>
      <c r="RX54" s="85"/>
      <c r="RY54" s="85"/>
      <c r="RZ54" s="85"/>
      <c r="SA54" s="85"/>
      <c r="SB54" s="85"/>
      <c r="SC54" s="85"/>
      <c r="SD54" s="85"/>
      <c r="SE54" s="85"/>
      <c r="SF54" s="85"/>
      <c r="SG54" s="85"/>
      <c r="SH54" s="85"/>
      <c r="SI54" s="85"/>
      <c r="SJ54" s="85"/>
      <c r="SK54" s="85"/>
      <c r="SL54" s="85"/>
      <c r="SM54" s="85"/>
      <c r="SN54" s="85"/>
      <c r="SO54" s="85"/>
      <c r="SP54" s="85"/>
      <c r="SQ54" s="85"/>
      <c r="SR54" s="85"/>
      <c r="SS54" s="85"/>
      <c r="ST54" s="85"/>
      <c r="SU54" s="85"/>
      <c r="SV54" s="85"/>
      <c r="SW54" s="85"/>
      <c r="SX54" s="85"/>
      <c r="SY54" s="85"/>
      <c r="SZ54" s="85"/>
      <c r="TA54" s="85"/>
      <c r="TB54" s="85"/>
      <c r="TC54" s="85"/>
      <c r="TD54" s="85"/>
      <c r="TE54" s="85"/>
      <c r="TF54" s="85"/>
      <c r="TG54" s="85"/>
      <c r="TH54" s="85"/>
      <c r="TI54" s="85"/>
      <c r="TJ54" s="85"/>
      <c r="TK54" s="85"/>
      <c r="TL54" s="85"/>
      <c r="TM54" s="85"/>
      <c r="TN54" s="85"/>
      <c r="TO54" s="85"/>
      <c r="TP54" s="85"/>
      <c r="TQ54" s="85"/>
      <c r="TR54" s="85"/>
      <c r="TS54" s="85"/>
      <c r="TT54" s="85"/>
      <c r="TU54" s="85"/>
      <c r="TV54" s="85"/>
      <c r="TW54" s="85"/>
      <c r="TX54" s="85"/>
      <c r="TY54" s="85"/>
      <c r="TZ54" s="85"/>
      <c r="UA54" s="85"/>
      <c r="UB54" s="85"/>
      <c r="UC54" s="85"/>
      <c r="UD54" s="85"/>
      <c r="UE54" s="85"/>
      <c r="UF54" s="85"/>
      <c r="UG54" s="85"/>
      <c r="UH54" s="85"/>
      <c r="UI54" s="85"/>
      <c r="UJ54" s="85"/>
      <c r="UK54" s="85"/>
      <c r="UL54" s="85"/>
      <c r="UM54" s="85"/>
      <c r="UN54" s="85"/>
      <c r="UO54" s="85"/>
      <c r="UP54" s="85"/>
      <c r="UQ54" s="85"/>
      <c r="UR54" s="85"/>
      <c r="US54" s="85"/>
      <c r="UT54" s="85"/>
      <c r="UU54" s="85"/>
      <c r="UV54" s="85"/>
      <c r="UW54" s="85"/>
      <c r="UX54" s="85"/>
      <c r="UY54" s="85"/>
      <c r="UZ54" s="85"/>
      <c r="VA54" s="85"/>
      <c r="VB54" s="85"/>
      <c r="VC54" s="85"/>
      <c r="VD54" s="85"/>
      <c r="VE54" s="85"/>
      <c r="VF54" s="85"/>
      <c r="VG54" s="85"/>
      <c r="VH54" s="85"/>
      <c r="VI54" s="85"/>
      <c r="VJ54" s="85"/>
      <c r="VK54" s="85"/>
      <c r="VL54" s="85"/>
      <c r="VM54" s="85"/>
      <c r="VN54" s="85"/>
      <c r="VO54" s="85"/>
      <c r="VP54" s="85"/>
      <c r="VQ54" s="85"/>
      <c r="VR54" s="85"/>
      <c r="VS54" s="85"/>
      <c r="VT54" s="85"/>
      <c r="VU54" s="85"/>
      <c r="VV54" s="85"/>
      <c r="VW54" s="85"/>
      <c r="VX54" s="85"/>
      <c r="VY54" s="85"/>
      <c r="VZ54" s="85"/>
      <c r="WA54" s="85"/>
      <c r="WB54" s="85"/>
      <c r="WC54" s="85"/>
      <c r="WD54" s="85"/>
      <c r="WE54" s="85"/>
      <c r="WF54" s="85"/>
      <c r="WG54" s="85"/>
      <c r="WH54" s="85"/>
      <c r="WI54" s="85"/>
      <c r="WJ54" s="85"/>
      <c r="WK54" s="85"/>
      <c r="WL54" s="85"/>
      <c r="WM54" s="85"/>
      <c r="WN54" s="85"/>
      <c r="WO54" s="85"/>
      <c r="WP54" s="85"/>
      <c r="WQ54" s="85"/>
      <c r="WR54" s="85"/>
      <c r="WS54" s="85"/>
      <c r="WT54" s="85"/>
      <c r="WU54" s="85"/>
      <c r="WV54" s="85"/>
      <c r="WW54" s="85"/>
      <c r="WX54" s="85"/>
      <c r="WY54" s="85"/>
      <c r="WZ54" s="85"/>
      <c r="XA54" s="85"/>
      <c r="XB54" s="85"/>
      <c r="XC54" s="85"/>
      <c r="XD54" s="85"/>
      <c r="XE54" s="85"/>
      <c r="XF54" s="85"/>
      <c r="XG54" s="85"/>
      <c r="XH54" s="85"/>
      <c r="XI54" s="85"/>
      <c r="XJ54" s="85"/>
      <c r="XK54" s="85"/>
      <c r="XL54" s="85"/>
      <c r="XM54" s="85"/>
      <c r="XN54" s="85"/>
      <c r="XO54" s="85"/>
      <c r="XP54" s="85"/>
      <c r="XQ54" s="85"/>
      <c r="XR54" s="85"/>
      <c r="XS54" s="85"/>
      <c r="XT54" s="85"/>
      <c r="XU54" s="85"/>
      <c r="XV54" s="85"/>
      <c r="XW54" s="85"/>
      <c r="XX54" s="85"/>
      <c r="XY54" s="85"/>
      <c r="XZ54" s="85"/>
      <c r="YA54" s="85"/>
      <c r="YB54" s="85"/>
      <c r="YC54" s="85"/>
      <c r="YD54" s="85"/>
      <c r="YE54" s="85"/>
      <c r="YF54" s="85"/>
      <c r="YG54" s="85"/>
      <c r="YH54" s="85"/>
      <c r="YI54" s="85"/>
      <c r="YJ54" s="85"/>
      <c r="YK54" s="85"/>
      <c r="YL54" s="85"/>
      <c r="YM54" s="85"/>
      <c r="YN54" s="85"/>
      <c r="YO54" s="85"/>
      <c r="YP54" s="85"/>
      <c r="YQ54" s="85"/>
      <c r="YR54" s="85"/>
      <c r="YS54" s="85"/>
      <c r="YT54" s="85"/>
      <c r="YU54" s="85"/>
      <c r="YV54" s="85"/>
      <c r="YW54" s="85"/>
      <c r="YX54" s="85"/>
      <c r="YY54" s="85"/>
      <c r="YZ54" s="85"/>
      <c r="ZA54" s="85"/>
      <c r="ZB54" s="85"/>
      <c r="ZC54" s="85"/>
      <c r="ZD54" s="85"/>
      <c r="ZE54" s="85"/>
      <c r="ZF54" s="85"/>
      <c r="ZG54" s="85"/>
      <c r="ZH54" s="85"/>
      <c r="ZI54" s="85"/>
      <c r="ZJ54" s="85"/>
      <c r="ZK54" s="85"/>
      <c r="ZL54" s="85"/>
      <c r="ZM54" s="85"/>
      <c r="ZN54" s="85"/>
      <c r="ZO54" s="85"/>
      <c r="ZP54" s="85"/>
      <c r="ZQ54" s="85"/>
      <c r="ZR54" s="85"/>
      <c r="ZS54" s="85"/>
      <c r="ZT54" s="85"/>
      <c r="ZU54" s="85"/>
      <c r="ZV54" s="85"/>
      <c r="ZW54" s="85"/>
      <c r="ZX54" s="85"/>
      <c r="ZY54" s="85"/>
      <c r="ZZ54" s="85"/>
      <c r="AAA54" s="85"/>
      <c r="AAB54" s="85"/>
      <c r="AAC54" s="85"/>
      <c r="AAD54" s="85"/>
      <c r="AAE54" s="85"/>
      <c r="AAF54" s="85"/>
      <c r="AAG54" s="85"/>
      <c r="AAH54" s="85"/>
      <c r="AAI54" s="85"/>
      <c r="AAJ54" s="85"/>
      <c r="AAK54" s="85"/>
      <c r="AAL54" s="85"/>
      <c r="AAM54" s="85"/>
      <c r="AAN54" s="85"/>
      <c r="AAO54" s="85"/>
      <c r="AAP54" s="85"/>
      <c r="AAQ54" s="85"/>
      <c r="AAR54" s="85"/>
      <c r="AAS54" s="85"/>
      <c r="AAT54" s="85"/>
      <c r="AAU54" s="85"/>
      <c r="AAV54" s="85"/>
      <c r="AAW54" s="85"/>
      <c r="AAX54" s="85"/>
      <c r="AAY54" s="85"/>
      <c r="AAZ54" s="85"/>
      <c r="ABA54" s="85"/>
      <c r="ABB54" s="85"/>
      <c r="ABC54" s="85"/>
      <c r="ABD54" s="85"/>
      <c r="ABE54" s="85"/>
      <c r="ABF54" s="85"/>
      <c r="ABG54" s="85"/>
      <c r="ABH54" s="85"/>
      <c r="ABI54" s="85"/>
      <c r="ABJ54" s="85"/>
      <c r="ABK54" s="85"/>
      <c r="ABL54" s="85"/>
      <c r="ABM54" s="85"/>
      <c r="ABN54" s="85"/>
      <c r="ABO54" s="85"/>
      <c r="ABP54" s="85"/>
      <c r="ABQ54" s="85"/>
      <c r="ABR54" s="85"/>
      <c r="ABS54" s="85"/>
      <c r="ABT54" s="85"/>
      <c r="ABU54" s="85"/>
      <c r="ABV54" s="85"/>
      <c r="ABW54" s="85"/>
      <c r="ABX54" s="85"/>
      <c r="ABY54" s="85"/>
      <c r="ABZ54" s="85"/>
      <c r="ACA54" s="85"/>
      <c r="ACB54" s="85"/>
      <c r="ACC54" s="85"/>
      <c r="ACD54" s="85"/>
      <c r="ACE54" s="85"/>
      <c r="ACF54" s="85"/>
      <c r="ACG54" s="85"/>
      <c r="ACH54" s="85"/>
      <c r="ACI54" s="85"/>
      <c r="ACJ54" s="85"/>
      <c r="ACK54" s="85"/>
      <c r="ACL54" s="85"/>
      <c r="ACM54" s="85"/>
      <c r="ACN54" s="85"/>
      <c r="ACO54" s="85"/>
      <c r="ACP54" s="85"/>
      <c r="ACQ54" s="85"/>
      <c r="ACR54" s="85"/>
      <c r="ACS54" s="85"/>
      <c r="ACT54" s="85"/>
      <c r="ACU54" s="85"/>
      <c r="ACV54" s="85"/>
      <c r="ACW54" s="85"/>
      <c r="ACX54" s="85"/>
      <c r="ACY54" s="85"/>
      <c r="ACZ54" s="85"/>
      <c r="ADA54" s="85"/>
      <c r="ADB54" s="85"/>
      <c r="ADC54" s="85"/>
      <c r="ADD54" s="85"/>
      <c r="ADE54" s="85"/>
      <c r="ADF54" s="85"/>
      <c r="ADG54" s="85"/>
      <c r="ADH54" s="85"/>
      <c r="ADI54" s="85"/>
      <c r="ADJ54" s="85"/>
      <c r="ADK54" s="85"/>
      <c r="ADL54" s="85"/>
      <c r="ADM54" s="85"/>
      <c r="ADN54" s="85"/>
      <c r="ADO54" s="85"/>
      <c r="ADP54" s="85"/>
      <c r="ADQ54" s="85"/>
      <c r="ADR54" s="85"/>
      <c r="ADS54" s="85"/>
      <c r="ADT54" s="85"/>
      <c r="ADU54" s="85"/>
      <c r="ADV54" s="85"/>
      <c r="ADW54" s="85"/>
      <c r="ADX54" s="85"/>
      <c r="ADY54" s="85"/>
      <c r="ADZ54" s="85"/>
      <c r="AEA54" s="85"/>
      <c r="AEB54" s="85"/>
      <c r="AEC54" s="85"/>
      <c r="AED54" s="85"/>
      <c r="AEE54" s="85"/>
      <c r="AEF54" s="85"/>
      <c r="AEG54" s="85"/>
      <c r="AEH54" s="85"/>
      <c r="AEI54" s="85"/>
      <c r="AEJ54" s="85"/>
      <c r="AEK54" s="85"/>
      <c r="AEL54" s="85"/>
      <c r="AEM54" s="85"/>
      <c r="AEN54" s="85"/>
      <c r="AEO54" s="85"/>
      <c r="AEP54" s="85"/>
      <c r="AEQ54" s="85"/>
      <c r="AER54" s="85"/>
      <c r="AES54" s="85"/>
      <c r="AET54" s="85"/>
      <c r="AEU54" s="85"/>
      <c r="AEV54" s="85"/>
      <c r="AEW54" s="85"/>
      <c r="AEX54" s="85"/>
      <c r="AEY54" s="85"/>
      <c r="AEZ54" s="85"/>
      <c r="AFA54" s="85"/>
      <c r="AFB54" s="85"/>
      <c r="AFC54" s="85"/>
      <c r="AFD54" s="85"/>
      <c r="AFE54" s="85"/>
      <c r="AFF54" s="85"/>
      <c r="AFG54" s="85"/>
      <c r="AFH54" s="85"/>
      <c r="AFI54" s="85"/>
      <c r="AFJ54" s="85"/>
      <c r="AFK54" s="85"/>
      <c r="AFL54" s="85"/>
      <c r="AFM54" s="85"/>
      <c r="AFN54" s="85"/>
      <c r="AFO54" s="85"/>
      <c r="AFP54" s="85"/>
      <c r="AFQ54" s="85"/>
      <c r="AFR54" s="85"/>
      <c r="AFS54" s="85"/>
      <c r="AFT54" s="85"/>
      <c r="AFU54" s="85"/>
      <c r="AFV54" s="85"/>
      <c r="AFW54" s="85"/>
      <c r="AFX54" s="85"/>
      <c r="AFY54" s="85"/>
      <c r="AFZ54" s="85"/>
      <c r="AGA54" s="85"/>
      <c r="AGB54" s="85"/>
      <c r="AGC54" s="85"/>
      <c r="AGD54" s="85"/>
      <c r="AGE54" s="85"/>
      <c r="AGF54" s="85"/>
      <c r="AGG54" s="85"/>
      <c r="AGH54" s="85"/>
      <c r="AGI54" s="85"/>
      <c r="AGJ54" s="85"/>
      <c r="AGK54" s="85"/>
      <c r="AGL54" s="85"/>
      <c r="AGM54" s="85"/>
      <c r="AGN54" s="85"/>
      <c r="AGO54" s="85"/>
      <c r="AGP54" s="85"/>
      <c r="AGQ54" s="85"/>
      <c r="AGR54" s="85"/>
      <c r="AGS54" s="85"/>
      <c r="AGT54" s="85"/>
      <c r="AGU54" s="85"/>
      <c r="AGV54" s="85"/>
      <c r="AGW54" s="85"/>
      <c r="AGX54" s="85"/>
      <c r="AGY54" s="85"/>
      <c r="AGZ54" s="85"/>
      <c r="AHA54" s="85"/>
      <c r="AHB54" s="85"/>
      <c r="AHC54" s="85"/>
      <c r="AHD54" s="85"/>
      <c r="AHE54" s="85"/>
      <c r="AHF54" s="85"/>
      <c r="AHG54" s="85"/>
      <c r="AHH54" s="85"/>
      <c r="AHI54" s="85"/>
      <c r="AHJ54" s="85"/>
      <c r="AHK54" s="85"/>
      <c r="AHL54" s="85"/>
      <c r="AHM54" s="85"/>
      <c r="AHN54" s="85"/>
      <c r="AHO54" s="85"/>
      <c r="AHP54" s="85"/>
      <c r="AHQ54" s="85"/>
      <c r="AHR54" s="85"/>
      <c r="AHS54" s="85"/>
      <c r="AHT54" s="85"/>
      <c r="AHU54" s="85"/>
      <c r="AHV54" s="85"/>
      <c r="AHW54" s="85"/>
      <c r="AHX54" s="85"/>
      <c r="AHY54" s="85"/>
      <c r="AHZ54" s="85"/>
      <c r="AIA54" s="85"/>
      <c r="AIB54" s="85"/>
      <c r="AIC54" s="85"/>
      <c r="AID54" s="85"/>
      <c r="AIE54" s="85"/>
      <c r="AIF54" s="85"/>
      <c r="AIG54" s="85"/>
      <c r="AIH54" s="85"/>
      <c r="AII54" s="85"/>
      <c r="AIJ54" s="85"/>
      <c r="AIK54" s="85"/>
      <c r="AIL54" s="85"/>
      <c r="AIM54" s="85"/>
      <c r="AIN54" s="85"/>
      <c r="AIO54" s="85"/>
      <c r="AIP54" s="85"/>
      <c r="AIQ54" s="85"/>
      <c r="AIR54" s="85"/>
      <c r="AIS54" s="85"/>
      <c r="AIT54" s="85"/>
      <c r="AIU54" s="85"/>
      <c r="AIV54" s="85"/>
      <c r="AIW54" s="85"/>
      <c r="AIX54" s="85"/>
      <c r="AIY54" s="85"/>
      <c r="AIZ54" s="85"/>
      <c r="AJA54" s="85"/>
      <c r="AJB54" s="85"/>
      <c r="AJC54" s="85"/>
      <c r="AJD54" s="85"/>
      <c r="AJE54" s="85"/>
      <c r="AJF54" s="85"/>
      <c r="AJG54" s="85"/>
      <c r="AJH54" s="85"/>
      <c r="AJI54" s="85"/>
      <c r="AJJ54" s="85"/>
      <c r="AJK54" s="85"/>
      <c r="AJL54" s="85"/>
      <c r="AJM54" s="85"/>
      <c r="AJN54" s="85"/>
      <c r="AJO54" s="85"/>
      <c r="AJP54" s="85"/>
      <c r="AJQ54" s="85"/>
      <c r="AJR54" s="85"/>
      <c r="AJS54" s="85"/>
      <c r="AJT54" s="85"/>
      <c r="AJU54" s="85"/>
      <c r="AJV54" s="85"/>
      <c r="AJW54" s="85"/>
      <c r="AJX54" s="85"/>
      <c r="AJY54" s="85"/>
      <c r="AJZ54" s="85"/>
      <c r="AKA54" s="85"/>
      <c r="AKB54" s="85"/>
      <c r="AKC54" s="85"/>
      <c r="AKD54" s="85"/>
      <c r="AKE54" s="85"/>
      <c r="AKF54" s="85"/>
      <c r="AKG54" s="85"/>
      <c r="AKH54" s="85"/>
      <c r="AKI54" s="85"/>
      <c r="AKJ54" s="85"/>
      <c r="AKK54" s="85"/>
      <c r="AKL54" s="85"/>
      <c r="AKM54" s="85"/>
      <c r="AKN54" s="85"/>
      <c r="AKO54" s="85"/>
      <c r="AKP54" s="85"/>
      <c r="AKQ54" s="85"/>
      <c r="AKR54" s="85"/>
      <c r="AKS54" s="85"/>
      <c r="AKT54" s="85"/>
      <c r="AKU54" s="85"/>
      <c r="AKV54" s="85"/>
      <c r="AKW54" s="85"/>
      <c r="AKX54" s="85"/>
      <c r="AKY54" s="85"/>
      <c r="AKZ54" s="85"/>
      <c r="ALA54" s="85"/>
      <c r="ALB54" s="85"/>
      <c r="ALC54" s="85"/>
      <c r="ALD54" s="85"/>
      <c r="ALE54" s="85"/>
      <c r="ALF54" s="85"/>
      <c r="ALG54" s="85"/>
      <c r="ALH54" s="85"/>
      <c r="ALI54" s="85"/>
      <c r="ALJ54" s="85"/>
      <c r="ALK54" s="85"/>
      <c r="ALL54" s="85"/>
      <c r="ALM54" s="85"/>
      <c r="ALN54" s="85"/>
      <c r="ALO54" s="85"/>
      <c r="ALP54" s="85"/>
      <c r="ALQ54" s="85"/>
      <c r="ALR54" s="85"/>
      <c r="ALS54" s="85"/>
      <c r="ALT54" s="85"/>
      <c r="ALU54" s="85"/>
      <c r="ALV54" s="85"/>
      <c r="ALW54" s="85"/>
      <c r="ALX54" s="85"/>
      <c r="ALY54" s="85"/>
      <c r="ALZ54" s="85"/>
      <c r="AMA54" s="85"/>
      <c r="AMB54" s="85"/>
      <c r="AMC54" s="85"/>
      <c r="AMD54" s="85"/>
      <c r="AME54" s="85"/>
      <c r="AMF54" s="85"/>
      <c r="AMG54" s="85"/>
      <c r="AMH54" s="85"/>
      <c r="AMI54" s="85"/>
      <c r="AMJ54" s="85"/>
      <c r="AMK54" s="85"/>
      <c r="AML54" s="85"/>
      <c r="AMM54" s="85"/>
      <c r="AMN54" s="85"/>
      <c r="AMO54" s="85"/>
      <c r="AMP54" s="85"/>
      <c r="AMQ54" s="85"/>
      <c r="AMR54" s="85"/>
      <c r="AMS54" s="85"/>
      <c r="AMT54" s="85"/>
      <c r="AMU54" s="85"/>
      <c r="AMV54" s="85"/>
      <c r="AMW54" s="85"/>
      <c r="AMX54" s="85"/>
      <c r="AMY54" s="85"/>
      <c r="AMZ54" s="85"/>
      <c r="ANA54" s="85"/>
      <c r="ANB54" s="85"/>
      <c r="ANC54" s="85"/>
      <c r="AND54" s="85"/>
      <c r="ANE54" s="85"/>
      <c r="ANF54" s="85"/>
      <c r="ANG54" s="85"/>
      <c r="ANH54" s="85"/>
      <c r="ANI54" s="85"/>
      <c r="ANJ54" s="85"/>
      <c r="ANK54" s="85"/>
      <c r="ANL54" s="85"/>
      <c r="ANM54" s="85"/>
      <c r="ANN54" s="85"/>
      <c r="ANO54" s="85"/>
      <c r="ANP54" s="85"/>
      <c r="ANQ54" s="85"/>
      <c r="ANR54" s="85"/>
      <c r="ANS54" s="85"/>
      <c r="ANT54" s="85"/>
      <c r="ANU54" s="85"/>
      <c r="ANV54" s="85"/>
      <c r="ANW54" s="85"/>
      <c r="ANX54" s="85"/>
      <c r="ANY54" s="85"/>
      <c r="ANZ54" s="85"/>
      <c r="AOA54" s="85"/>
      <c r="AOB54" s="85"/>
      <c r="AOC54" s="85"/>
      <c r="AOD54" s="85"/>
      <c r="AOE54" s="85"/>
      <c r="AOF54" s="85"/>
      <c r="AOG54" s="85"/>
      <c r="AOH54" s="85"/>
      <c r="AOI54" s="85"/>
      <c r="AOJ54" s="85"/>
      <c r="AOK54" s="85"/>
      <c r="AOL54" s="85"/>
      <c r="AOM54" s="85"/>
      <c r="AON54" s="85"/>
      <c r="AOO54" s="85"/>
      <c r="AOP54" s="85"/>
      <c r="AOQ54" s="85"/>
      <c r="AOR54" s="85"/>
      <c r="AOS54" s="85"/>
      <c r="AOT54" s="85"/>
      <c r="AOU54" s="85"/>
      <c r="AOV54" s="85"/>
      <c r="AOW54" s="85"/>
      <c r="AOX54" s="85"/>
      <c r="AOY54" s="85"/>
      <c r="AOZ54" s="85"/>
      <c r="APA54" s="85"/>
      <c r="APB54" s="85"/>
      <c r="APC54" s="85"/>
      <c r="APD54" s="85"/>
      <c r="APE54" s="85"/>
      <c r="APF54" s="85"/>
      <c r="APG54" s="85"/>
      <c r="APH54" s="85"/>
      <c r="API54" s="85"/>
      <c r="APJ54" s="85"/>
      <c r="APK54" s="85"/>
      <c r="APL54" s="85"/>
      <c r="APM54" s="85"/>
      <c r="APN54" s="85"/>
      <c r="APO54" s="85"/>
      <c r="APP54" s="85"/>
      <c r="APQ54" s="85"/>
      <c r="APR54" s="85"/>
      <c r="APS54" s="85"/>
      <c r="APT54" s="85"/>
      <c r="APU54" s="85"/>
      <c r="APV54" s="85"/>
      <c r="APW54" s="85"/>
      <c r="APX54" s="85"/>
      <c r="APY54" s="85"/>
      <c r="APZ54" s="85"/>
      <c r="AQA54" s="85"/>
      <c r="AQB54" s="85"/>
      <c r="AQC54" s="85"/>
      <c r="AQD54" s="85"/>
      <c r="AQE54" s="85"/>
      <c r="AQF54" s="85"/>
      <c r="AQG54" s="85"/>
      <c r="AQH54" s="85"/>
      <c r="AQI54" s="85"/>
      <c r="AQJ54" s="85"/>
      <c r="AQK54" s="85"/>
      <c r="AQL54" s="85"/>
      <c r="AQM54" s="85"/>
      <c r="AQN54" s="85"/>
      <c r="AQO54" s="85"/>
      <c r="AQP54" s="85"/>
      <c r="AQQ54" s="85"/>
      <c r="AQR54" s="85"/>
      <c r="AQS54" s="85"/>
      <c r="AQT54" s="85"/>
      <c r="AQU54" s="85"/>
      <c r="AQV54" s="85"/>
      <c r="AQW54" s="85"/>
      <c r="AQX54" s="85"/>
      <c r="AQY54" s="85"/>
      <c r="AQZ54" s="85"/>
      <c r="ARA54" s="85"/>
      <c r="ARB54" s="85"/>
      <c r="ARC54" s="85"/>
      <c r="ARD54" s="85"/>
      <c r="ARE54" s="85"/>
      <c r="ARF54" s="85"/>
      <c r="ARG54" s="85"/>
      <c r="ARH54" s="85"/>
      <c r="ARI54" s="85"/>
      <c r="ARJ54" s="85"/>
      <c r="ARK54" s="85"/>
      <c r="ARL54" s="85"/>
      <c r="ARM54" s="85"/>
      <c r="ARN54" s="85"/>
      <c r="ARO54" s="85"/>
      <c r="ARP54" s="85"/>
      <c r="ARQ54" s="85"/>
      <c r="ARR54" s="85"/>
      <c r="ARS54" s="85"/>
      <c r="ART54" s="85"/>
      <c r="ARU54" s="85"/>
      <c r="ARV54" s="85"/>
      <c r="ARW54" s="85"/>
      <c r="ARX54" s="85"/>
      <c r="ARY54" s="85"/>
      <c r="ARZ54" s="85"/>
      <c r="ASA54" s="85"/>
      <c r="ASB54" s="85"/>
      <c r="ASC54" s="85"/>
      <c r="ASD54" s="85"/>
      <c r="ASE54" s="85"/>
      <c r="ASF54" s="85"/>
      <c r="ASG54" s="85"/>
      <c r="ASH54" s="85"/>
      <c r="ASI54" s="85"/>
      <c r="ASJ54" s="85"/>
      <c r="ASK54" s="85"/>
      <c r="ASL54" s="85"/>
      <c r="ASM54" s="85"/>
      <c r="ASN54" s="85"/>
      <c r="ASO54" s="85"/>
      <c r="ASP54" s="85"/>
      <c r="ASQ54" s="85"/>
      <c r="ASR54" s="85"/>
      <c r="ASS54" s="85"/>
      <c r="AST54" s="85"/>
      <c r="ASU54" s="85"/>
      <c r="ASV54" s="85"/>
      <c r="ASW54" s="85"/>
      <c r="ASX54" s="85"/>
      <c r="ASY54" s="85"/>
      <c r="ASZ54" s="85"/>
      <c r="ATA54" s="85"/>
      <c r="ATB54" s="85"/>
      <c r="ATC54" s="85"/>
      <c r="ATD54" s="85"/>
      <c r="ATE54" s="85"/>
      <c r="ATF54" s="85"/>
      <c r="ATG54" s="85"/>
      <c r="ATH54" s="85"/>
      <c r="ATI54" s="85"/>
      <c r="ATJ54" s="85"/>
      <c r="ATK54" s="85"/>
      <c r="ATL54" s="85"/>
      <c r="ATM54" s="85"/>
      <c r="ATN54" s="85"/>
      <c r="ATO54" s="85"/>
      <c r="ATP54" s="85"/>
      <c r="ATQ54" s="85"/>
      <c r="ATR54" s="85"/>
      <c r="ATS54" s="85"/>
      <c r="ATT54" s="85"/>
      <c r="ATU54" s="85"/>
      <c r="ATV54" s="85"/>
      <c r="ATW54" s="85"/>
      <c r="ATX54" s="85"/>
      <c r="ATY54" s="85"/>
      <c r="ATZ54" s="85"/>
      <c r="AUA54" s="85"/>
      <c r="AUB54" s="85"/>
      <c r="AUC54" s="85"/>
      <c r="AUD54" s="85"/>
      <c r="AUE54" s="85"/>
      <c r="AUF54" s="85"/>
      <c r="AUG54" s="85"/>
      <c r="AUH54" s="85"/>
      <c r="AUI54" s="85"/>
      <c r="AUJ54" s="85"/>
      <c r="AUK54" s="85"/>
      <c r="AUL54" s="85"/>
      <c r="AUM54" s="85"/>
      <c r="AUN54" s="85"/>
      <c r="AUO54" s="85"/>
      <c r="AUP54" s="85"/>
      <c r="AUQ54" s="85"/>
      <c r="AUR54" s="85"/>
      <c r="AUS54" s="85"/>
      <c r="AUT54" s="85"/>
      <c r="AUU54" s="85"/>
      <c r="AUV54" s="85"/>
      <c r="AUW54" s="85"/>
      <c r="AUX54" s="85"/>
      <c r="AUY54" s="85"/>
      <c r="AUZ54" s="85"/>
      <c r="AVA54" s="85"/>
      <c r="AVB54" s="85"/>
      <c r="AVC54" s="85"/>
      <c r="AVD54" s="85"/>
      <c r="AVE54" s="85"/>
      <c r="AVF54" s="85"/>
      <c r="AVG54" s="85"/>
      <c r="AVH54" s="85"/>
      <c r="AVI54" s="85"/>
      <c r="AVJ54" s="85"/>
      <c r="AVK54" s="85"/>
      <c r="AVL54" s="85"/>
      <c r="AVM54" s="85"/>
      <c r="AVN54" s="85"/>
      <c r="AVO54" s="85"/>
      <c r="AVP54" s="85"/>
      <c r="AVQ54" s="85"/>
      <c r="AVR54" s="85"/>
      <c r="AVS54" s="85"/>
      <c r="AVT54" s="85"/>
      <c r="AVU54" s="85"/>
      <c r="AVV54" s="85"/>
      <c r="AVW54" s="85"/>
      <c r="AVX54" s="85"/>
      <c r="AVY54" s="85"/>
      <c r="AVZ54" s="85"/>
      <c r="AWA54" s="85"/>
      <c r="AWB54" s="85"/>
      <c r="AWC54" s="85"/>
      <c r="AWD54" s="85"/>
      <c r="AWE54" s="85"/>
      <c r="AWF54" s="85"/>
      <c r="AWG54" s="85"/>
      <c r="AWH54" s="85"/>
      <c r="AWI54" s="85"/>
      <c r="AWJ54" s="85"/>
      <c r="AWK54" s="85"/>
      <c r="AWL54" s="85"/>
      <c r="AWM54" s="85"/>
      <c r="AWN54" s="85"/>
      <c r="AWO54" s="85"/>
      <c r="AWP54" s="85"/>
      <c r="AWQ54" s="85"/>
      <c r="AWR54" s="85"/>
      <c r="AWS54" s="85"/>
      <c r="AWT54" s="85"/>
      <c r="AWU54" s="85"/>
      <c r="AWV54" s="85"/>
      <c r="AWW54" s="85"/>
      <c r="AWX54" s="85"/>
      <c r="AWY54" s="85"/>
      <c r="AWZ54" s="85"/>
      <c r="AXA54" s="85"/>
      <c r="AXB54" s="85"/>
      <c r="AXC54" s="85"/>
      <c r="AXD54" s="85"/>
      <c r="AXE54" s="85"/>
      <c r="AXF54" s="85"/>
      <c r="AXG54" s="85"/>
      <c r="AXH54" s="85"/>
      <c r="AXI54" s="85"/>
      <c r="AXJ54" s="85"/>
      <c r="AXK54" s="85"/>
      <c r="AXL54" s="85"/>
      <c r="AXM54" s="85"/>
      <c r="AXN54" s="85"/>
      <c r="AXO54" s="85"/>
      <c r="AXP54" s="85"/>
      <c r="AXQ54" s="85"/>
      <c r="AXR54" s="85"/>
      <c r="AXS54" s="85"/>
      <c r="AXT54" s="85"/>
      <c r="AXU54" s="85"/>
      <c r="AXV54" s="85"/>
      <c r="AXW54" s="85"/>
      <c r="AXX54" s="85"/>
      <c r="AXY54" s="85"/>
      <c r="AXZ54" s="85"/>
      <c r="AYA54" s="85"/>
      <c r="AYB54" s="85"/>
      <c r="AYC54" s="85"/>
      <c r="AYD54" s="85"/>
      <c r="AYE54" s="85"/>
      <c r="AYF54" s="85"/>
      <c r="AYG54" s="85"/>
      <c r="AYH54" s="85"/>
      <c r="AYI54" s="85"/>
      <c r="AYJ54" s="85"/>
      <c r="AYK54" s="85"/>
      <c r="AYL54" s="85"/>
      <c r="AYM54" s="85"/>
      <c r="AYN54" s="85"/>
      <c r="AYO54" s="85"/>
      <c r="AYP54" s="85"/>
      <c r="AYQ54" s="85"/>
      <c r="AYR54" s="85"/>
      <c r="AYS54" s="85"/>
      <c r="AYT54" s="85"/>
      <c r="AYU54" s="85"/>
      <c r="AYV54" s="85"/>
      <c r="AYW54" s="85"/>
      <c r="AYX54" s="85"/>
      <c r="AYY54" s="85"/>
      <c r="AYZ54" s="85"/>
      <c r="AZA54" s="85"/>
      <c r="AZB54" s="85"/>
      <c r="AZC54" s="85"/>
      <c r="AZD54" s="85"/>
      <c r="AZE54" s="85"/>
      <c r="AZF54" s="85"/>
      <c r="AZG54" s="85"/>
      <c r="AZH54" s="85"/>
      <c r="AZI54" s="85"/>
      <c r="AZJ54" s="85"/>
      <c r="AZK54" s="85"/>
      <c r="AZL54" s="85"/>
      <c r="AZM54" s="85"/>
      <c r="AZN54" s="85"/>
      <c r="AZO54" s="85"/>
      <c r="AZP54" s="85"/>
      <c r="AZQ54" s="85"/>
      <c r="AZR54" s="85"/>
      <c r="AZS54" s="85"/>
      <c r="AZT54" s="85"/>
      <c r="AZU54" s="85"/>
      <c r="AZV54" s="85"/>
      <c r="AZW54" s="85"/>
      <c r="AZX54" s="85"/>
      <c r="AZY54" s="85"/>
      <c r="AZZ54" s="85"/>
      <c r="BAA54" s="85"/>
      <c r="BAB54" s="85"/>
      <c r="BAC54" s="85"/>
      <c r="BAD54" s="85"/>
      <c r="BAE54" s="85"/>
      <c r="BAF54" s="85"/>
      <c r="BAG54" s="85"/>
      <c r="BAH54" s="85"/>
      <c r="BAI54" s="85"/>
      <c r="BAJ54" s="85"/>
      <c r="BAK54" s="85"/>
      <c r="BAL54" s="85"/>
      <c r="BAM54" s="85"/>
      <c r="BAN54" s="85"/>
      <c r="BAO54" s="85"/>
      <c r="BAP54" s="85"/>
      <c r="BAQ54" s="85"/>
      <c r="BAR54" s="85"/>
      <c r="BAS54" s="85"/>
      <c r="BAT54" s="85"/>
      <c r="BAU54" s="85"/>
      <c r="BAV54" s="85"/>
      <c r="BAW54" s="85"/>
      <c r="BAX54" s="85"/>
      <c r="BAY54" s="85"/>
      <c r="BAZ54" s="85"/>
      <c r="BBA54" s="85"/>
      <c r="BBB54" s="85"/>
      <c r="BBC54" s="85"/>
      <c r="BBD54" s="85"/>
      <c r="BBE54" s="85"/>
      <c r="BBF54" s="85"/>
      <c r="BBG54" s="85"/>
      <c r="BBH54" s="85"/>
      <c r="BBI54" s="85"/>
      <c r="BBJ54" s="85"/>
      <c r="BBK54" s="85"/>
      <c r="BBL54" s="85"/>
      <c r="BBM54" s="85"/>
      <c r="BBN54" s="85"/>
      <c r="BBO54" s="85"/>
      <c r="BBP54" s="85"/>
      <c r="BBQ54" s="85"/>
      <c r="BBR54" s="85"/>
      <c r="BBS54" s="85"/>
      <c r="BBT54" s="85"/>
      <c r="BBU54" s="85"/>
      <c r="BBV54" s="85"/>
      <c r="BBW54" s="85"/>
      <c r="BBX54" s="85"/>
      <c r="BBY54" s="85"/>
      <c r="BBZ54" s="85"/>
      <c r="BCA54" s="85"/>
      <c r="BCB54" s="85"/>
      <c r="BCC54" s="85"/>
      <c r="BCD54" s="85"/>
      <c r="BCE54" s="85"/>
      <c r="BCF54" s="85"/>
      <c r="BCG54" s="85"/>
      <c r="BCH54" s="85"/>
      <c r="BCI54" s="85"/>
      <c r="BCJ54" s="85"/>
      <c r="BCK54" s="85"/>
      <c r="BCL54" s="85"/>
      <c r="BCM54" s="85"/>
      <c r="BCN54" s="85"/>
      <c r="BCO54" s="85"/>
      <c r="BCP54" s="85"/>
      <c r="BCQ54" s="85"/>
      <c r="BCR54" s="85"/>
      <c r="BCS54" s="85"/>
      <c r="BCT54" s="85"/>
      <c r="BCU54" s="85"/>
      <c r="BCV54" s="85"/>
      <c r="BCW54" s="85"/>
      <c r="BCX54" s="85"/>
      <c r="BCY54" s="85"/>
      <c r="BCZ54" s="85"/>
      <c r="BDA54" s="85"/>
      <c r="BDB54" s="85"/>
      <c r="BDC54" s="85"/>
      <c r="BDD54" s="85"/>
      <c r="BDE54" s="85"/>
      <c r="BDF54" s="85"/>
      <c r="BDG54" s="85"/>
      <c r="BDH54" s="85"/>
      <c r="BDI54" s="85"/>
      <c r="BDJ54" s="85"/>
      <c r="BDK54" s="85"/>
      <c r="BDL54" s="85"/>
      <c r="BDM54" s="85"/>
      <c r="BDN54" s="85"/>
      <c r="BDO54" s="85"/>
      <c r="BDP54" s="85"/>
      <c r="BDQ54" s="85"/>
      <c r="BDR54" s="85"/>
      <c r="BDS54" s="85"/>
      <c r="BDT54" s="85"/>
      <c r="BDU54" s="85"/>
      <c r="BDV54" s="85"/>
      <c r="BDW54" s="85"/>
      <c r="BDX54" s="85"/>
      <c r="BDY54" s="85"/>
      <c r="BDZ54" s="85"/>
      <c r="BEA54" s="85"/>
      <c r="BEB54" s="85"/>
      <c r="BEC54" s="85"/>
      <c r="BED54" s="85"/>
      <c r="BEE54" s="85"/>
      <c r="BEF54" s="85"/>
      <c r="BEG54" s="85"/>
      <c r="BEH54" s="85"/>
      <c r="BEI54" s="85"/>
      <c r="BEJ54" s="85"/>
      <c r="BEK54" s="85"/>
      <c r="BEL54" s="85"/>
      <c r="BEM54" s="85"/>
      <c r="BEN54" s="85"/>
      <c r="BEO54" s="85"/>
      <c r="BEP54" s="85"/>
      <c r="BEQ54" s="85"/>
      <c r="BER54" s="85"/>
      <c r="BES54" s="85"/>
      <c r="BET54" s="85"/>
      <c r="BEU54" s="85"/>
      <c r="BEV54" s="85"/>
      <c r="BEW54" s="85"/>
      <c r="BEX54" s="85"/>
      <c r="BEY54" s="85"/>
      <c r="BEZ54" s="85"/>
      <c r="BFA54" s="85"/>
      <c r="BFB54" s="85"/>
      <c r="BFC54" s="85"/>
      <c r="BFD54" s="85"/>
      <c r="BFE54" s="85"/>
      <c r="BFF54" s="85"/>
      <c r="BFG54" s="85"/>
      <c r="BFH54" s="85"/>
      <c r="BFI54" s="85"/>
      <c r="BFJ54" s="85"/>
      <c r="BFK54" s="85"/>
      <c r="BFL54" s="85"/>
      <c r="BFM54" s="85"/>
      <c r="BFN54" s="85"/>
      <c r="BFO54" s="85"/>
      <c r="BFP54" s="85"/>
      <c r="BFQ54" s="85"/>
      <c r="BFR54" s="85"/>
      <c r="BFS54" s="85"/>
      <c r="BFT54" s="85"/>
      <c r="BFU54" s="85"/>
      <c r="BFV54" s="85"/>
      <c r="BFW54" s="85"/>
      <c r="BFX54" s="85"/>
      <c r="BFY54" s="85"/>
      <c r="BFZ54" s="85"/>
      <c r="BGA54" s="85"/>
      <c r="BGB54" s="85"/>
      <c r="BGC54" s="85"/>
      <c r="BGD54" s="85"/>
      <c r="BGE54" s="85"/>
      <c r="BGF54" s="85"/>
      <c r="BGG54" s="85"/>
      <c r="BGH54" s="85"/>
      <c r="BGI54" s="85"/>
      <c r="BGJ54" s="85"/>
      <c r="BGK54" s="85"/>
      <c r="BGL54" s="85"/>
      <c r="BGM54" s="85"/>
      <c r="BGN54" s="85"/>
      <c r="BGO54" s="85"/>
      <c r="BGP54" s="85"/>
      <c r="BGQ54" s="85"/>
      <c r="BGR54" s="85"/>
      <c r="BGS54" s="85"/>
      <c r="BGT54" s="85"/>
      <c r="BGU54" s="85"/>
      <c r="BGV54" s="85"/>
      <c r="BGW54" s="85"/>
      <c r="BGX54" s="85"/>
      <c r="BGY54" s="85"/>
      <c r="BGZ54" s="85"/>
      <c r="BHA54" s="85"/>
      <c r="BHB54" s="85"/>
      <c r="BHC54" s="85"/>
      <c r="BHD54" s="85"/>
      <c r="BHE54" s="85"/>
      <c r="BHF54" s="85"/>
      <c r="BHG54" s="85"/>
      <c r="BHH54" s="85"/>
      <c r="BHI54" s="85"/>
      <c r="BHJ54" s="85"/>
      <c r="BHK54" s="85"/>
      <c r="BHL54" s="85"/>
      <c r="BHM54" s="85"/>
      <c r="BHN54" s="85"/>
      <c r="BHO54" s="85"/>
      <c r="BHP54" s="85"/>
      <c r="BHQ54" s="85"/>
      <c r="BHR54" s="85"/>
      <c r="BHS54" s="85"/>
      <c r="BHT54" s="85"/>
      <c r="BHU54" s="85"/>
      <c r="BHV54" s="85"/>
      <c r="BHW54" s="85"/>
      <c r="BHX54" s="85"/>
      <c r="BHY54" s="85"/>
      <c r="BHZ54" s="85"/>
      <c r="BIA54" s="85"/>
      <c r="BIB54" s="85"/>
      <c r="BIC54" s="85"/>
      <c r="BID54" s="85"/>
      <c r="BIE54" s="85"/>
      <c r="BIF54" s="85"/>
      <c r="BIG54" s="85"/>
      <c r="BIH54" s="85"/>
      <c r="BII54" s="85"/>
      <c r="BIJ54" s="85"/>
      <c r="BIK54" s="85"/>
      <c r="BIL54" s="85"/>
      <c r="BIM54" s="85"/>
      <c r="BIN54" s="85"/>
      <c r="BIO54" s="85"/>
      <c r="BIP54" s="85"/>
      <c r="BIQ54" s="85"/>
      <c r="BIR54" s="85"/>
      <c r="BIS54" s="85"/>
      <c r="BIT54" s="85"/>
      <c r="BIU54" s="85"/>
      <c r="BIV54" s="85"/>
      <c r="BIW54" s="85"/>
      <c r="BIX54" s="85"/>
      <c r="BIY54" s="85"/>
      <c r="BIZ54" s="85"/>
      <c r="BJA54" s="85"/>
      <c r="BJB54" s="85"/>
      <c r="BJC54" s="85"/>
      <c r="BJD54" s="85"/>
      <c r="BJE54" s="85"/>
      <c r="BJF54" s="85"/>
      <c r="BJG54" s="85"/>
      <c r="BJH54" s="85"/>
      <c r="BJI54" s="85"/>
      <c r="BJJ54" s="85"/>
      <c r="BJK54" s="85"/>
      <c r="BJL54" s="85"/>
      <c r="BJM54" s="85"/>
      <c r="BJN54" s="85"/>
      <c r="BJO54" s="85"/>
      <c r="BJP54" s="85"/>
      <c r="BJQ54" s="85"/>
      <c r="BJR54" s="85"/>
      <c r="BJS54" s="85"/>
      <c r="BJT54" s="85"/>
      <c r="BJU54" s="85"/>
      <c r="BJV54" s="85"/>
      <c r="BJW54" s="85"/>
      <c r="BJX54" s="85"/>
      <c r="BJY54" s="85"/>
      <c r="BJZ54" s="85"/>
      <c r="BKA54" s="85"/>
      <c r="BKB54" s="85"/>
      <c r="BKC54" s="85"/>
      <c r="BKD54" s="85"/>
      <c r="BKE54" s="85"/>
      <c r="BKF54" s="85"/>
      <c r="BKG54" s="85"/>
      <c r="BKH54" s="85"/>
      <c r="BKI54" s="85"/>
      <c r="BKJ54" s="85"/>
      <c r="BKK54" s="85"/>
      <c r="BKL54" s="85"/>
      <c r="BKM54" s="85"/>
      <c r="BKN54" s="85"/>
      <c r="BKO54" s="85"/>
      <c r="BKP54" s="85"/>
      <c r="BKQ54" s="85"/>
      <c r="BKR54" s="85"/>
      <c r="BKS54" s="85"/>
      <c r="BKT54" s="85"/>
      <c r="BKU54" s="85"/>
      <c r="BKV54" s="85"/>
      <c r="BKW54" s="85"/>
      <c r="BKX54" s="85"/>
      <c r="BKY54" s="85"/>
      <c r="BKZ54" s="85"/>
      <c r="BLA54" s="85"/>
      <c r="BLB54" s="85"/>
      <c r="BLC54" s="85"/>
      <c r="BLD54" s="85"/>
      <c r="BLE54" s="85"/>
      <c r="BLF54" s="85"/>
      <c r="BLG54" s="85"/>
      <c r="BLH54" s="85"/>
      <c r="BLI54" s="85"/>
      <c r="BLJ54" s="85"/>
      <c r="BLK54" s="85"/>
      <c r="BLL54" s="85"/>
      <c r="BLM54" s="85"/>
      <c r="BLN54" s="85"/>
      <c r="BLO54" s="85"/>
      <c r="BLP54" s="85"/>
      <c r="BLQ54" s="85"/>
      <c r="BLR54" s="85"/>
      <c r="BLS54" s="85"/>
      <c r="BLT54" s="85"/>
      <c r="BLU54" s="85"/>
      <c r="BLV54" s="85"/>
      <c r="BLW54" s="85"/>
      <c r="BLX54" s="85"/>
      <c r="BLY54" s="85"/>
      <c r="BLZ54" s="85"/>
      <c r="BMA54" s="85"/>
      <c r="BMB54" s="85"/>
      <c r="BMC54" s="85"/>
      <c r="BMD54" s="85"/>
      <c r="BME54" s="85"/>
      <c r="BMF54" s="85"/>
      <c r="BMG54" s="85"/>
      <c r="BMH54" s="85"/>
      <c r="BMI54" s="85"/>
      <c r="BMJ54" s="85"/>
      <c r="BMK54" s="85"/>
      <c r="BML54" s="85"/>
      <c r="BMM54" s="85"/>
      <c r="BMN54" s="85"/>
      <c r="BMO54" s="85"/>
      <c r="BMP54" s="85"/>
      <c r="BMQ54" s="85"/>
      <c r="BMR54" s="85"/>
      <c r="BMS54" s="85"/>
      <c r="BMT54" s="85"/>
      <c r="BMU54" s="85"/>
      <c r="BMV54" s="85"/>
      <c r="BMW54" s="85"/>
      <c r="BMX54" s="85"/>
      <c r="BMY54" s="85"/>
      <c r="BMZ54" s="85"/>
      <c r="BNA54" s="85"/>
      <c r="BNB54" s="85"/>
      <c r="BNC54" s="85"/>
      <c r="BND54" s="85"/>
      <c r="BNE54" s="85"/>
      <c r="BNF54" s="85"/>
      <c r="BNG54" s="85"/>
      <c r="BNH54" s="85"/>
      <c r="BNI54" s="85"/>
      <c r="BNJ54" s="85"/>
      <c r="BNK54" s="85"/>
      <c r="BNL54" s="85"/>
      <c r="BNM54" s="85"/>
      <c r="BNN54" s="85"/>
      <c r="BNO54" s="85"/>
      <c r="BNP54" s="85"/>
      <c r="BNQ54" s="85"/>
      <c r="BNR54" s="85"/>
      <c r="BNS54" s="85"/>
      <c r="BNT54" s="85"/>
      <c r="BNU54" s="85"/>
      <c r="BNV54" s="85"/>
      <c r="BNW54" s="85"/>
      <c r="BNX54" s="85"/>
      <c r="BNY54" s="85"/>
      <c r="BNZ54" s="85"/>
      <c r="BOA54" s="85"/>
      <c r="BOB54" s="85"/>
      <c r="BOC54" s="85"/>
      <c r="BOD54" s="85"/>
      <c r="BOE54" s="85"/>
      <c r="BOF54" s="85"/>
      <c r="BOG54" s="85"/>
      <c r="BOH54" s="85"/>
      <c r="BOI54" s="85"/>
      <c r="BOJ54" s="85"/>
      <c r="BOK54" s="85"/>
      <c r="BOL54" s="85"/>
      <c r="BOM54" s="85"/>
      <c r="BON54" s="85"/>
      <c r="BOO54" s="85"/>
      <c r="BOP54" s="85"/>
      <c r="BOQ54" s="85"/>
      <c r="BOR54" s="85"/>
      <c r="BOS54" s="85"/>
      <c r="BOT54" s="85"/>
      <c r="BOU54" s="85"/>
      <c r="BOV54" s="85"/>
      <c r="BOW54" s="85"/>
      <c r="BOX54" s="85"/>
      <c r="BOY54" s="85"/>
      <c r="BOZ54" s="85"/>
      <c r="BPA54" s="85"/>
      <c r="BPB54" s="85"/>
      <c r="BPC54" s="85"/>
      <c r="BPD54" s="85"/>
      <c r="BPE54" s="85"/>
      <c r="BPF54" s="85"/>
      <c r="BPG54" s="85"/>
      <c r="BPH54" s="85"/>
      <c r="BPI54" s="85"/>
      <c r="BPJ54" s="85"/>
      <c r="BPK54" s="85"/>
      <c r="BPL54" s="85"/>
      <c r="BPM54" s="85"/>
      <c r="BPN54" s="85"/>
      <c r="BPO54" s="85"/>
      <c r="BPP54" s="85"/>
      <c r="BPQ54" s="85"/>
      <c r="BPR54" s="85"/>
      <c r="BPS54" s="85"/>
      <c r="BPT54" s="85"/>
      <c r="BPU54" s="85"/>
      <c r="BPV54" s="85"/>
      <c r="BPW54" s="85"/>
      <c r="BPX54" s="85"/>
      <c r="BPY54" s="85"/>
      <c r="BPZ54" s="85"/>
      <c r="BQA54" s="85"/>
      <c r="BQB54" s="85"/>
      <c r="BQC54" s="85"/>
      <c r="BQD54" s="85"/>
      <c r="BQE54" s="85"/>
      <c r="BQF54" s="85"/>
      <c r="BQG54" s="85"/>
      <c r="BQH54" s="85"/>
      <c r="BQI54" s="85"/>
      <c r="BQJ54" s="85"/>
      <c r="BQK54" s="85"/>
      <c r="BQL54" s="85"/>
      <c r="BQM54" s="85"/>
      <c r="BQN54" s="85"/>
      <c r="BQO54" s="85"/>
      <c r="BQP54" s="85"/>
      <c r="BQQ54" s="85"/>
      <c r="BQR54" s="85"/>
      <c r="BQS54" s="85"/>
      <c r="BQT54" s="85"/>
      <c r="BQU54" s="85"/>
      <c r="BQV54" s="85"/>
      <c r="BQW54" s="85"/>
      <c r="BQX54" s="85"/>
      <c r="BQY54" s="85"/>
      <c r="BQZ54" s="85"/>
      <c r="BRA54" s="85"/>
      <c r="BRB54" s="85"/>
      <c r="BRC54" s="85"/>
      <c r="BRD54" s="85"/>
      <c r="BRE54" s="85"/>
      <c r="BRF54" s="85"/>
      <c r="BRG54" s="85"/>
      <c r="BRH54" s="85"/>
      <c r="BRI54" s="85"/>
      <c r="BRJ54" s="85"/>
      <c r="BRK54" s="85"/>
      <c r="BRL54" s="85"/>
      <c r="BRM54" s="85"/>
      <c r="BRN54" s="85"/>
      <c r="BRO54" s="85"/>
      <c r="BRP54" s="85"/>
      <c r="BRQ54" s="85"/>
      <c r="BRR54" s="85"/>
      <c r="BRS54" s="85"/>
      <c r="BRT54" s="85"/>
      <c r="BRU54" s="85"/>
      <c r="BRV54" s="85"/>
      <c r="BRW54" s="85"/>
      <c r="BRX54" s="85"/>
      <c r="BRY54" s="85"/>
      <c r="BRZ54" s="85"/>
      <c r="BSA54" s="85"/>
      <c r="BSB54" s="85"/>
      <c r="BSC54" s="85"/>
      <c r="BSD54" s="85"/>
      <c r="BSE54" s="85"/>
      <c r="BSF54" s="85"/>
      <c r="BSG54" s="85"/>
      <c r="BSH54" s="85"/>
      <c r="BSI54" s="85"/>
      <c r="BSJ54" s="85"/>
      <c r="BSK54" s="85"/>
      <c r="BSL54" s="85"/>
      <c r="BSM54" s="85"/>
      <c r="BSN54" s="85"/>
      <c r="BSO54" s="85"/>
      <c r="BSP54" s="85"/>
      <c r="BSQ54" s="85"/>
      <c r="BSR54" s="85"/>
      <c r="BSS54" s="85"/>
      <c r="BST54" s="85"/>
      <c r="BSU54" s="85"/>
      <c r="BSV54" s="85"/>
      <c r="BSW54" s="85"/>
      <c r="BSX54" s="85"/>
      <c r="BSY54" s="85"/>
      <c r="BSZ54" s="85"/>
      <c r="BTA54" s="85"/>
      <c r="BTB54" s="85"/>
      <c r="BTC54" s="85"/>
      <c r="BTD54" s="85"/>
      <c r="BTE54" s="85"/>
      <c r="BTF54" s="85"/>
      <c r="BTG54" s="85"/>
      <c r="BTH54" s="85"/>
      <c r="BTI54" s="85"/>
      <c r="BTJ54" s="85"/>
      <c r="BTK54" s="85"/>
      <c r="BTL54" s="85"/>
      <c r="BTM54" s="85"/>
      <c r="BTN54" s="85"/>
      <c r="BTO54" s="85"/>
      <c r="BTP54" s="85"/>
      <c r="BTQ54" s="85"/>
      <c r="BTR54" s="85"/>
      <c r="BTS54" s="85"/>
      <c r="BTT54" s="85"/>
      <c r="BTU54" s="85"/>
      <c r="BTV54" s="85"/>
      <c r="BTW54" s="85"/>
      <c r="BTX54" s="85"/>
      <c r="BTY54" s="85"/>
      <c r="BTZ54" s="85"/>
      <c r="BUA54" s="85"/>
      <c r="BUB54" s="85"/>
      <c r="BUC54" s="85"/>
      <c r="BUD54" s="85"/>
      <c r="BUE54" s="85"/>
      <c r="BUF54" s="85"/>
      <c r="BUG54" s="85"/>
      <c r="BUH54" s="85"/>
      <c r="BUI54" s="85"/>
      <c r="BUJ54" s="85"/>
      <c r="BUK54" s="85"/>
      <c r="BUL54" s="85"/>
      <c r="BUM54" s="85"/>
      <c r="BUN54" s="85"/>
      <c r="BUO54" s="85"/>
      <c r="BUP54" s="85"/>
      <c r="BUQ54" s="85"/>
      <c r="BUR54" s="85"/>
      <c r="BUS54" s="85"/>
      <c r="BUT54" s="85"/>
      <c r="BUU54" s="85"/>
      <c r="BUV54" s="85"/>
      <c r="BUW54" s="85"/>
      <c r="BUX54" s="85"/>
      <c r="BUY54" s="85"/>
      <c r="BUZ54" s="85"/>
      <c r="BVA54" s="85"/>
      <c r="BVB54" s="85"/>
      <c r="BVC54" s="85"/>
      <c r="BVD54" s="85"/>
      <c r="BVE54" s="85"/>
      <c r="BVF54" s="85"/>
      <c r="BVG54" s="85"/>
      <c r="BVH54" s="85"/>
      <c r="BVI54" s="85"/>
      <c r="BVJ54" s="85"/>
      <c r="BVK54" s="85"/>
      <c r="BVL54" s="85"/>
      <c r="BVM54" s="85"/>
      <c r="BVN54" s="85"/>
      <c r="BVO54" s="85"/>
      <c r="BVP54" s="85"/>
      <c r="BVQ54" s="85"/>
      <c r="BVR54" s="85"/>
      <c r="BVS54" s="85"/>
      <c r="BVT54" s="85"/>
      <c r="BVU54" s="85"/>
      <c r="BVV54" s="85"/>
      <c r="BVW54" s="85"/>
      <c r="BVX54" s="85"/>
      <c r="BVY54" s="85"/>
      <c r="BVZ54" s="85"/>
      <c r="BWA54" s="85"/>
      <c r="BWB54" s="85"/>
      <c r="BWC54" s="85"/>
      <c r="BWD54" s="85"/>
      <c r="BWE54" s="85"/>
      <c r="BWF54" s="85"/>
      <c r="BWG54" s="85"/>
      <c r="BWH54" s="85"/>
      <c r="BWI54" s="85"/>
      <c r="BWJ54" s="85"/>
      <c r="BWK54" s="85"/>
      <c r="BWL54" s="85"/>
      <c r="BWM54" s="85"/>
      <c r="BWN54" s="85"/>
      <c r="BWO54" s="85"/>
      <c r="BWP54" s="85"/>
      <c r="BWQ54" s="85"/>
      <c r="BWR54" s="85"/>
      <c r="BWS54" s="85"/>
      <c r="BWT54" s="85"/>
      <c r="BWU54" s="85"/>
      <c r="BWV54" s="85"/>
      <c r="BWW54" s="85"/>
      <c r="BWX54" s="85"/>
      <c r="BWY54" s="85"/>
      <c r="BWZ54" s="85"/>
      <c r="BXA54" s="85"/>
      <c r="BXB54" s="85"/>
      <c r="BXC54" s="85"/>
      <c r="BXD54" s="85"/>
      <c r="BXE54" s="85"/>
      <c r="BXF54" s="85"/>
      <c r="BXG54" s="85"/>
      <c r="BXH54" s="85"/>
      <c r="BXI54" s="85"/>
      <c r="BXJ54" s="85"/>
      <c r="BXK54" s="85"/>
      <c r="BXL54" s="85"/>
      <c r="BXM54" s="85"/>
      <c r="BXN54" s="85"/>
      <c r="BXO54" s="85"/>
      <c r="BXP54" s="85"/>
      <c r="BXQ54" s="85"/>
      <c r="BXR54" s="85"/>
      <c r="BXS54" s="85"/>
      <c r="BXT54" s="85"/>
      <c r="BXU54" s="85"/>
      <c r="BXV54" s="85"/>
      <c r="BXW54" s="85"/>
      <c r="BXX54" s="85"/>
      <c r="BXY54" s="85"/>
      <c r="BXZ54" s="85"/>
      <c r="BYA54" s="85"/>
      <c r="BYB54" s="85"/>
      <c r="BYC54" s="85"/>
      <c r="BYD54" s="85"/>
      <c r="BYE54" s="85"/>
      <c r="BYF54" s="85"/>
      <c r="BYG54" s="85"/>
      <c r="BYH54" s="85"/>
      <c r="BYI54" s="85"/>
      <c r="BYJ54" s="85"/>
      <c r="BYK54" s="85"/>
      <c r="BYL54" s="85"/>
      <c r="BYM54" s="85"/>
      <c r="BYN54" s="85"/>
      <c r="BYO54" s="85"/>
      <c r="BYP54" s="85"/>
      <c r="BYQ54" s="85"/>
      <c r="BYR54" s="85"/>
      <c r="BYS54" s="85"/>
      <c r="BYT54" s="85"/>
      <c r="BYU54" s="85"/>
      <c r="BYV54" s="85"/>
      <c r="BYW54" s="85"/>
      <c r="BYX54" s="85"/>
      <c r="BYY54" s="85"/>
      <c r="BYZ54" s="85"/>
      <c r="BZA54" s="85"/>
      <c r="BZB54" s="85"/>
      <c r="BZC54" s="85"/>
      <c r="BZD54" s="85"/>
      <c r="BZE54" s="85"/>
      <c r="BZF54" s="85"/>
      <c r="BZG54" s="85"/>
      <c r="BZH54" s="85"/>
      <c r="BZI54" s="85"/>
      <c r="BZJ54" s="85"/>
      <c r="BZK54" s="85"/>
      <c r="BZL54" s="85"/>
      <c r="BZM54" s="85"/>
      <c r="BZN54" s="85"/>
      <c r="BZO54" s="85"/>
      <c r="BZP54" s="85"/>
      <c r="BZQ54" s="85"/>
      <c r="BZR54" s="85"/>
      <c r="BZS54" s="85"/>
      <c r="BZT54" s="85"/>
      <c r="BZU54" s="85"/>
      <c r="BZV54" s="85"/>
      <c r="BZW54" s="85"/>
      <c r="BZX54" s="85"/>
      <c r="BZY54" s="85"/>
      <c r="BZZ54" s="85"/>
      <c r="CAA54" s="85"/>
      <c r="CAB54" s="85"/>
      <c r="CAC54" s="85"/>
      <c r="CAD54" s="85"/>
      <c r="CAE54" s="85"/>
      <c r="CAF54" s="85"/>
      <c r="CAG54" s="85"/>
      <c r="CAH54" s="85"/>
      <c r="CAI54" s="85"/>
      <c r="CAJ54" s="85"/>
      <c r="CAK54" s="85"/>
      <c r="CAL54" s="85"/>
      <c r="CAM54" s="85"/>
      <c r="CAN54" s="85"/>
      <c r="CAO54" s="85"/>
      <c r="CAP54" s="85"/>
      <c r="CAQ54" s="85"/>
      <c r="CAR54" s="85"/>
      <c r="CAS54" s="85"/>
      <c r="CAT54" s="85"/>
      <c r="CAU54" s="85"/>
      <c r="CAV54" s="85"/>
      <c r="CAW54" s="85"/>
      <c r="CAX54" s="85"/>
      <c r="CAY54" s="85"/>
      <c r="CAZ54" s="85"/>
      <c r="CBA54" s="85"/>
      <c r="CBB54" s="85"/>
      <c r="CBC54" s="85"/>
      <c r="CBD54" s="85"/>
      <c r="CBE54" s="85"/>
      <c r="CBF54" s="85"/>
      <c r="CBG54" s="85"/>
      <c r="CBH54" s="85"/>
      <c r="CBI54" s="85"/>
      <c r="CBJ54" s="85"/>
      <c r="CBK54" s="85"/>
      <c r="CBL54" s="85"/>
      <c r="CBM54" s="85"/>
      <c r="CBN54" s="85"/>
      <c r="CBO54" s="85"/>
      <c r="CBP54" s="85"/>
      <c r="CBQ54" s="85"/>
      <c r="CBR54" s="85"/>
      <c r="CBS54" s="85"/>
      <c r="CBT54" s="85"/>
      <c r="CBU54" s="85"/>
      <c r="CBV54" s="85"/>
      <c r="CBW54" s="85"/>
      <c r="CBX54" s="85"/>
      <c r="CBY54" s="85"/>
      <c r="CBZ54" s="85"/>
      <c r="CCA54" s="85"/>
      <c r="CCB54" s="85"/>
      <c r="CCC54" s="85"/>
      <c r="CCD54" s="85"/>
      <c r="CCE54" s="85"/>
      <c r="CCF54" s="85"/>
      <c r="CCG54" s="85"/>
      <c r="CCH54" s="85"/>
      <c r="CCI54" s="85"/>
      <c r="CCJ54" s="85"/>
      <c r="CCK54" s="85"/>
      <c r="CCL54" s="85"/>
      <c r="CCM54" s="85"/>
      <c r="CCN54" s="85"/>
      <c r="CCO54" s="85"/>
      <c r="CCP54" s="85"/>
      <c r="CCQ54" s="85"/>
      <c r="CCR54" s="85"/>
      <c r="CCS54" s="85"/>
      <c r="CCT54" s="85"/>
      <c r="CCU54" s="85"/>
      <c r="CCV54" s="85"/>
      <c r="CCW54" s="85"/>
      <c r="CCX54" s="85"/>
      <c r="CCY54" s="85"/>
      <c r="CCZ54" s="85"/>
      <c r="CDA54" s="85"/>
      <c r="CDB54" s="85"/>
      <c r="CDC54" s="85"/>
      <c r="CDD54" s="85"/>
      <c r="CDE54" s="85"/>
      <c r="CDF54" s="85"/>
      <c r="CDG54" s="85"/>
      <c r="CDH54" s="85"/>
      <c r="CDI54" s="85"/>
      <c r="CDJ54" s="85"/>
      <c r="CDK54" s="85"/>
      <c r="CDL54" s="85"/>
      <c r="CDM54" s="85"/>
      <c r="CDN54" s="85"/>
      <c r="CDO54" s="85"/>
      <c r="CDP54" s="85"/>
      <c r="CDQ54" s="85"/>
      <c r="CDR54" s="85"/>
      <c r="CDS54" s="85"/>
      <c r="CDT54" s="85"/>
      <c r="CDU54" s="85"/>
      <c r="CDV54" s="85"/>
      <c r="CDW54" s="85"/>
      <c r="CDX54" s="85"/>
      <c r="CDY54" s="85"/>
      <c r="CDZ54" s="85"/>
      <c r="CEA54" s="85"/>
      <c r="CEB54" s="85"/>
      <c r="CEC54" s="85"/>
      <c r="CED54" s="85"/>
      <c r="CEE54" s="85"/>
      <c r="CEF54" s="85"/>
      <c r="CEG54" s="85"/>
      <c r="CEH54" s="85"/>
      <c r="CEI54" s="85"/>
      <c r="CEJ54" s="85"/>
      <c r="CEK54" s="85"/>
      <c r="CEL54" s="85"/>
      <c r="CEM54" s="85"/>
      <c r="CEN54" s="85"/>
      <c r="CEO54" s="85"/>
      <c r="CEP54" s="85"/>
      <c r="CEQ54" s="85"/>
      <c r="CER54" s="85"/>
      <c r="CES54" s="85"/>
      <c r="CET54" s="85"/>
      <c r="CEU54" s="85"/>
      <c r="CEV54" s="85"/>
      <c r="CEW54" s="85"/>
      <c r="CEX54" s="85"/>
      <c r="CEY54" s="85"/>
      <c r="CEZ54" s="85"/>
      <c r="CFA54" s="85"/>
      <c r="CFB54" s="85"/>
      <c r="CFC54" s="85"/>
      <c r="CFD54" s="85"/>
      <c r="CFE54" s="85"/>
      <c r="CFF54" s="85"/>
      <c r="CFG54" s="85"/>
      <c r="CFH54" s="85"/>
      <c r="CFI54" s="85"/>
      <c r="CFJ54" s="85"/>
      <c r="CFK54" s="85"/>
      <c r="CFL54" s="85"/>
      <c r="CFM54" s="85"/>
      <c r="CFN54" s="85"/>
      <c r="CFO54" s="85"/>
      <c r="CFP54" s="85"/>
      <c r="CFQ54" s="85"/>
      <c r="CFR54" s="85"/>
      <c r="CFS54" s="85"/>
      <c r="CFT54" s="85"/>
      <c r="CFU54" s="85"/>
      <c r="CFV54" s="85"/>
      <c r="CFW54" s="85"/>
      <c r="CFX54" s="85"/>
      <c r="CFY54" s="85"/>
      <c r="CFZ54" s="85"/>
      <c r="CGA54" s="85"/>
      <c r="CGB54" s="85"/>
      <c r="CGC54" s="85"/>
      <c r="CGD54" s="85"/>
      <c r="CGE54" s="85"/>
      <c r="CGF54" s="85"/>
      <c r="CGG54" s="85"/>
      <c r="CGH54" s="85"/>
      <c r="CGI54" s="85"/>
      <c r="CGJ54" s="85"/>
      <c r="CGK54" s="85"/>
      <c r="CGL54" s="85"/>
      <c r="CGM54" s="85"/>
      <c r="CGN54" s="85"/>
      <c r="CGO54" s="85"/>
      <c r="CGP54" s="85"/>
      <c r="CGQ54" s="85"/>
      <c r="CGR54" s="85"/>
      <c r="CGS54" s="85"/>
      <c r="CGT54" s="85"/>
      <c r="CGU54" s="85"/>
      <c r="CGV54" s="85"/>
      <c r="CGW54" s="85"/>
      <c r="CGX54" s="85"/>
      <c r="CGY54" s="85"/>
      <c r="CGZ54" s="85"/>
      <c r="CHA54" s="85"/>
      <c r="CHB54" s="85"/>
      <c r="CHC54" s="85"/>
      <c r="CHD54" s="85"/>
      <c r="CHE54" s="85"/>
      <c r="CHF54" s="85"/>
      <c r="CHG54" s="85"/>
      <c r="CHH54" s="85"/>
      <c r="CHI54" s="85"/>
      <c r="CHJ54" s="85"/>
      <c r="CHK54" s="85"/>
      <c r="CHL54" s="85"/>
      <c r="CHM54" s="85"/>
      <c r="CHN54" s="85"/>
      <c r="CHO54" s="85"/>
      <c r="CHP54" s="85"/>
      <c r="CHQ54" s="85"/>
      <c r="CHR54" s="85"/>
      <c r="CHS54" s="85"/>
      <c r="CHT54" s="85"/>
      <c r="CHU54" s="85"/>
      <c r="CHV54" s="85"/>
      <c r="CHW54" s="85"/>
      <c r="CHX54" s="85"/>
      <c r="CHY54" s="85"/>
      <c r="CHZ54" s="85"/>
      <c r="CIA54" s="85"/>
      <c r="CIB54" s="85"/>
      <c r="CIC54" s="85"/>
      <c r="CID54" s="85"/>
      <c r="CIE54" s="85"/>
      <c r="CIF54" s="85"/>
      <c r="CIG54" s="85"/>
      <c r="CIH54" s="85"/>
      <c r="CII54" s="85"/>
      <c r="CIJ54" s="85"/>
      <c r="CIK54" s="85"/>
      <c r="CIL54" s="85"/>
      <c r="CIM54" s="85"/>
      <c r="CIN54" s="85"/>
      <c r="CIO54" s="85"/>
      <c r="CIP54" s="85"/>
      <c r="CIQ54" s="85"/>
      <c r="CIR54" s="85"/>
      <c r="CIS54" s="85"/>
      <c r="CIT54" s="85"/>
      <c r="CIU54" s="85"/>
      <c r="CIV54" s="85"/>
      <c r="CIW54" s="85"/>
      <c r="CIX54" s="85"/>
      <c r="CIY54" s="85"/>
      <c r="CIZ54" s="85"/>
      <c r="CJA54" s="85"/>
      <c r="CJB54" s="85"/>
      <c r="CJC54" s="85"/>
      <c r="CJD54" s="85"/>
      <c r="CJE54" s="85"/>
      <c r="CJF54" s="85"/>
      <c r="CJG54" s="85"/>
      <c r="CJH54" s="85"/>
      <c r="CJI54" s="85"/>
      <c r="CJJ54" s="85"/>
      <c r="CJK54" s="85"/>
      <c r="CJL54" s="85"/>
      <c r="CJM54" s="85"/>
      <c r="CJN54" s="85"/>
      <c r="CJO54" s="85"/>
      <c r="CJP54" s="85"/>
      <c r="CJQ54" s="85"/>
      <c r="CJR54" s="85"/>
      <c r="CJS54" s="85"/>
      <c r="CJT54" s="85"/>
      <c r="CJU54" s="85"/>
      <c r="CJV54" s="85"/>
      <c r="CJW54" s="85"/>
      <c r="CJX54" s="85"/>
      <c r="CJY54" s="85"/>
      <c r="CJZ54" s="85"/>
      <c r="CKA54" s="85"/>
      <c r="CKB54" s="85"/>
      <c r="CKC54" s="85"/>
      <c r="CKD54" s="85"/>
      <c r="CKE54" s="85"/>
      <c r="CKF54" s="85"/>
      <c r="CKG54" s="85"/>
      <c r="CKH54" s="85"/>
      <c r="CKI54" s="85"/>
      <c r="CKJ54" s="85"/>
      <c r="CKK54" s="85"/>
      <c r="CKL54" s="85"/>
      <c r="CKM54" s="85"/>
      <c r="CKN54" s="85"/>
      <c r="CKO54" s="85"/>
      <c r="CKP54" s="85"/>
      <c r="CKQ54" s="85"/>
      <c r="CKR54" s="85"/>
      <c r="CKS54" s="85"/>
      <c r="CKT54" s="85"/>
      <c r="CKU54" s="85"/>
      <c r="CKV54" s="85"/>
      <c r="CKW54" s="85"/>
      <c r="CKX54" s="85"/>
      <c r="CKY54" s="85"/>
      <c r="CKZ54" s="85"/>
      <c r="CLA54" s="85"/>
      <c r="CLB54" s="85"/>
      <c r="CLC54" s="85"/>
      <c r="CLD54" s="85"/>
      <c r="CLE54" s="85"/>
      <c r="CLF54" s="85"/>
      <c r="CLG54" s="85"/>
      <c r="CLH54" s="85"/>
      <c r="CLI54" s="85"/>
      <c r="CLJ54" s="85"/>
      <c r="CLK54" s="85"/>
      <c r="CLL54" s="85"/>
      <c r="CLM54" s="85"/>
      <c r="CLN54" s="85"/>
      <c r="CLO54" s="85"/>
      <c r="CLP54" s="85"/>
      <c r="CLQ54" s="85"/>
      <c r="CLR54" s="85"/>
      <c r="CLS54" s="85"/>
      <c r="CLT54" s="85"/>
      <c r="CLU54" s="85"/>
      <c r="CLV54" s="85"/>
      <c r="CLW54" s="85"/>
      <c r="CLX54" s="85"/>
      <c r="CLY54" s="85"/>
      <c r="CLZ54" s="85"/>
      <c r="CMA54" s="85"/>
      <c r="CMB54" s="85"/>
      <c r="CMC54" s="85"/>
      <c r="CMD54" s="85"/>
      <c r="CME54" s="85"/>
      <c r="CMF54" s="85"/>
      <c r="CMG54" s="85"/>
      <c r="CMH54" s="85"/>
      <c r="CMI54" s="85"/>
      <c r="CMJ54" s="85"/>
      <c r="CMK54" s="85"/>
      <c r="CML54" s="85"/>
      <c r="CMM54" s="85"/>
      <c r="CMN54" s="85"/>
      <c r="CMO54" s="85"/>
      <c r="CMP54" s="85"/>
      <c r="CMQ54" s="85"/>
      <c r="CMR54" s="85"/>
      <c r="CMS54" s="85"/>
      <c r="CMT54" s="85"/>
      <c r="CMU54" s="85"/>
      <c r="CMV54" s="85"/>
      <c r="CMW54" s="85"/>
      <c r="CMX54" s="85"/>
      <c r="CMY54" s="85"/>
      <c r="CMZ54" s="85"/>
      <c r="CNA54" s="85"/>
      <c r="CNB54" s="85"/>
      <c r="CNC54" s="85"/>
      <c r="CND54" s="85"/>
      <c r="CNE54" s="85"/>
      <c r="CNF54" s="85"/>
      <c r="CNG54" s="85"/>
      <c r="CNH54" s="85"/>
      <c r="CNI54" s="85"/>
      <c r="CNJ54" s="85"/>
      <c r="CNK54" s="85"/>
      <c r="CNL54" s="85"/>
      <c r="CNM54" s="85"/>
      <c r="CNN54" s="85"/>
      <c r="CNO54" s="85"/>
      <c r="CNP54" s="85"/>
      <c r="CNQ54" s="85"/>
      <c r="CNR54" s="85"/>
      <c r="CNS54" s="85"/>
      <c r="CNT54" s="85"/>
      <c r="CNU54" s="85"/>
      <c r="CNV54" s="85"/>
      <c r="CNW54" s="85"/>
      <c r="CNX54" s="85"/>
      <c r="CNY54" s="85"/>
      <c r="CNZ54" s="85"/>
      <c r="COA54" s="85"/>
      <c r="COB54" s="85"/>
      <c r="COC54" s="85"/>
      <c r="COD54" s="85"/>
      <c r="COE54" s="85"/>
      <c r="COF54" s="85"/>
      <c r="COG54" s="85"/>
      <c r="COH54" s="85"/>
      <c r="COI54" s="85"/>
      <c r="COJ54" s="85"/>
      <c r="COK54" s="85"/>
      <c r="COL54" s="85"/>
      <c r="COM54" s="85"/>
      <c r="CON54" s="85"/>
      <c r="COO54" s="85"/>
      <c r="COP54" s="85"/>
      <c r="COQ54" s="85"/>
      <c r="COR54" s="85"/>
      <c r="COS54" s="85"/>
      <c r="COT54" s="85"/>
      <c r="COU54" s="85"/>
      <c r="COV54" s="85"/>
      <c r="COW54" s="85"/>
      <c r="COX54" s="85"/>
      <c r="COY54" s="85"/>
      <c r="COZ54" s="85"/>
      <c r="CPA54" s="85"/>
      <c r="CPB54" s="85"/>
      <c r="CPC54" s="85"/>
      <c r="CPD54" s="85"/>
      <c r="CPE54" s="85"/>
      <c r="CPF54" s="85"/>
      <c r="CPG54" s="85"/>
      <c r="CPH54" s="85"/>
      <c r="CPI54" s="85"/>
      <c r="CPJ54" s="85"/>
      <c r="CPK54" s="85"/>
      <c r="CPL54" s="85"/>
      <c r="CPM54" s="85"/>
      <c r="CPN54" s="85"/>
      <c r="CPO54" s="85"/>
      <c r="CPP54" s="85"/>
      <c r="CPQ54" s="85"/>
      <c r="CPR54" s="85"/>
      <c r="CPS54" s="85"/>
      <c r="CPT54" s="85"/>
      <c r="CPU54" s="85"/>
      <c r="CPV54" s="85"/>
      <c r="CPW54" s="85"/>
      <c r="CPX54" s="85"/>
      <c r="CPY54" s="85"/>
      <c r="CPZ54" s="85"/>
      <c r="CQA54" s="85"/>
      <c r="CQB54" s="85"/>
      <c r="CQC54" s="85"/>
      <c r="CQD54" s="85"/>
      <c r="CQE54" s="85"/>
      <c r="CQF54" s="85"/>
      <c r="CQG54" s="85"/>
      <c r="CQH54" s="85"/>
      <c r="CQI54" s="85"/>
      <c r="CQJ54" s="85"/>
      <c r="CQK54" s="85"/>
      <c r="CQL54" s="85"/>
      <c r="CQM54" s="85"/>
      <c r="CQN54" s="85"/>
      <c r="CQO54" s="85"/>
      <c r="CQP54" s="85"/>
      <c r="CQQ54" s="85"/>
      <c r="CQR54" s="85"/>
      <c r="CQS54" s="85"/>
      <c r="CQT54" s="85"/>
      <c r="CQU54" s="85"/>
      <c r="CQV54" s="85"/>
      <c r="CQW54" s="85"/>
      <c r="CQX54" s="85"/>
      <c r="CQY54" s="85"/>
      <c r="CQZ54" s="85"/>
      <c r="CRA54" s="85"/>
      <c r="CRB54" s="85"/>
      <c r="CRC54" s="85"/>
      <c r="CRD54" s="85"/>
      <c r="CRE54" s="85"/>
      <c r="CRF54" s="85"/>
      <c r="CRG54" s="85"/>
      <c r="CRH54" s="85"/>
      <c r="CRI54" s="85"/>
      <c r="CRJ54" s="85"/>
      <c r="CRK54" s="85"/>
      <c r="CRL54" s="85"/>
      <c r="CRM54" s="85"/>
      <c r="CRN54" s="85"/>
      <c r="CRO54" s="85"/>
      <c r="CRP54" s="85"/>
      <c r="CRQ54" s="85"/>
      <c r="CRR54" s="85"/>
      <c r="CRS54" s="85"/>
      <c r="CRT54" s="85"/>
      <c r="CRU54" s="85"/>
      <c r="CRV54" s="85"/>
      <c r="CRW54" s="85"/>
      <c r="CRX54" s="85"/>
      <c r="CRY54" s="85"/>
      <c r="CRZ54" s="85"/>
      <c r="CSA54" s="85"/>
      <c r="CSB54" s="85"/>
      <c r="CSC54" s="85"/>
      <c r="CSD54" s="85"/>
      <c r="CSE54" s="85"/>
      <c r="CSF54" s="85"/>
      <c r="CSG54" s="85"/>
      <c r="CSH54" s="85"/>
      <c r="CSI54" s="85"/>
      <c r="CSJ54" s="85"/>
      <c r="CSK54" s="85"/>
      <c r="CSL54" s="85"/>
      <c r="CSM54" s="85"/>
      <c r="CSN54" s="85"/>
      <c r="CSO54" s="85"/>
      <c r="CSP54" s="85"/>
      <c r="CSQ54" s="85"/>
      <c r="CSR54" s="85"/>
      <c r="CSS54" s="85"/>
      <c r="CST54" s="85"/>
      <c r="CSU54" s="85"/>
      <c r="CSV54" s="85"/>
      <c r="CSW54" s="85"/>
      <c r="CSX54" s="85"/>
      <c r="CSY54" s="85"/>
      <c r="CSZ54" s="85"/>
      <c r="CTA54" s="85"/>
      <c r="CTB54" s="85"/>
      <c r="CTC54" s="85"/>
      <c r="CTD54" s="85"/>
      <c r="CTE54" s="85"/>
      <c r="CTF54" s="85"/>
      <c r="CTG54" s="85"/>
      <c r="CTH54" s="85"/>
      <c r="CTI54" s="85"/>
      <c r="CTJ54" s="85"/>
      <c r="CTK54" s="85"/>
      <c r="CTL54" s="85"/>
      <c r="CTM54" s="85"/>
      <c r="CTN54" s="85"/>
      <c r="CTO54" s="85"/>
      <c r="CTP54" s="85"/>
      <c r="CTQ54" s="85"/>
      <c r="CTR54" s="85"/>
      <c r="CTS54" s="85"/>
      <c r="CTT54" s="85"/>
      <c r="CTU54" s="85"/>
      <c r="CTV54" s="85"/>
      <c r="CTW54" s="85"/>
      <c r="CTX54" s="85"/>
      <c r="CTY54" s="85"/>
      <c r="CTZ54" s="85"/>
      <c r="CUA54" s="85"/>
      <c r="CUB54" s="85"/>
      <c r="CUC54" s="85"/>
      <c r="CUD54" s="85"/>
      <c r="CUE54" s="85"/>
      <c r="CUF54" s="85"/>
      <c r="CUG54" s="85"/>
      <c r="CUH54" s="85"/>
      <c r="CUI54" s="85"/>
      <c r="CUJ54" s="85"/>
      <c r="CUK54" s="85"/>
      <c r="CUL54" s="85"/>
      <c r="CUM54" s="85"/>
      <c r="CUN54" s="85"/>
      <c r="CUO54" s="85"/>
      <c r="CUP54" s="85"/>
      <c r="CUQ54" s="85"/>
      <c r="CUR54" s="85"/>
      <c r="CUS54" s="85"/>
      <c r="CUT54" s="85"/>
      <c r="CUU54" s="85"/>
      <c r="CUV54" s="85"/>
      <c r="CUW54" s="85"/>
      <c r="CUX54" s="85"/>
      <c r="CUY54" s="85"/>
      <c r="CUZ54" s="85"/>
      <c r="CVA54" s="85"/>
      <c r="CVB54" s="85"/>
      <c r="CVC54" s="85"/>
      <c r="CVD54" s="85"/>
      <c r="CVE54" s="85"/>
      <c r="CVF54" s="85"/>
      <c r="CVG54" s="85"/>
      <c r="CVH54" s="85"/>
      <c r="CVI54" s="85"/>
      <c r="CVJ54" s="85"/>
      <c r="CVK54" s="85"/>
      <c r="CVL54" s="85"/>
      <c r="CVM54" s="85"/>
      <c r="CVN54" s="85"/>
      <c r="CVO54" s="85"/>
      <c r="CVP54" s="85"/>
      <c r="CVQ54" s="85"/>
      <c r="CVR54" s="85"/>
      <c r="CVS54" s="85"/>
      <c r="CVT54" s="85"/>
      <c r="CVU54" s="85"/>
      <c r="CVV54" s="85"/>
      <c r="CVW54" s="85"/>
      <c r="CVX54" s="85"/>
      <c r="CVY54" s="85"/>
      <c r="CVZ54" s="85"/>
      <c r="CWA54" s="85"/>
      <c r="CWB54" s="85"/>
      <c r="CWC54" s="85"/>
      <c r="CWD54" s="85"/>
      <c r="CWE54" s="85"/>
      <c r="CWF54" s="85"/>
      <c r="CWG54" s="85"/>
      <c r="CWH54" s="85"/>
      <c r="CWI54" s="85"/>
      <c r="CWJ54" s="85"/>
      <c r="CWK54" s="85"/>
      <c r="CWL54" s="85"/>
      <c r="CWM54" s="85"/>
      <c r="CWN54" s="85"/>
      <c r="CWO54" s="85"/>
      <c r="CWP54" s="85"/>
      <c r="CWQ54" s="85"/>
      <c r="CWR54" s="85"/>
      <c r="CWS54" s="85"/>
      <c r="CWT54" s="85"/>
      <c r="CWU54" s="85"/>
      <c r="CWV54" s="85"/>
      <c r="CWW54" s="85"/>
      <c r="CWX54" s="85"/>
      <c r="CWY54" s="85"/>
      <c r="CWZ54" s="85"/>
      <c r="CXA54" s="85"/>
      <c r="CXB54" s="85"/>
      <c r="CXC54" s="85"/>
      <c r="CXD54" s="85"/>
      <c r="CXE54" s="85"/>
      <c r="CXF54" s="85"/>
      <c r="CXG54" s="85"/>
      <c r="CXH54" s="85"/>
      <c r="CXI54" s="85"/>
      <c r="CXJ54" s="85"/>
      <c r="CXK54" s="85"/>
      <c r="CXL54" s="85"/>
      <c r="CXM54" s="85"/>
      <c r="CXN54" s="85"/>
      <c r="CXO54" s="85"/>
      <c r="CXP54" s="85"/>
      <c r="CXQ54" s="85"/>
      <c r="CXR54" s="85"/>
      <c r="CXS54" s="85"/>
      <c r="CXT54" s="85"/>
      <c r="CXU54" s="85"/>
      <c r="CXV54" s="85"/>
      <c r="CXW54" s="85"/>
      <c r="CXX54" s="85"/>
      <c r="CXY54" s="85"/>
      <c r="CXZ54" s="85"/>
      <c r="CYA54" s="85"/>
      <c r="CYB54" s="85"/>
      <c r="CYC54" s="85"/>
      <c r="CYD54" s="85"/>
      <c r="CYE54" s="85"/>
      <c r="CYF54" s="85"/>
      <c r="CYG54" s="85"/>
      <c r="CYH54" s="85"/>
      <c r="CYI54" s="85"/>
      <c r="CYJ54" s="85"/>
      <c r="CYK54" s="85"/>
      <c r="CYL54" s="85"/>
      <c r="CYM54" s="85"/>
      <c r="CYN54" s="85"/>
      <c r="CYO54" s="85"/>
      <c r="CYP54" s="85"/>
      <c r="CYQ54" s="85"/>
      <c r="CYR54" s="85"/>
      <c r="CYS54" s="85"/>
      <c r="CYT54" s="85"/>
      <c r="CYU54" s="85"/>
      <c r="CYV54" s="85"/>
      <c r="CYW54" s="85"/>
      <c r="CYX54" s="85"/>
      <c r="CYY54" s="85"/>
      <c r="CYZ54" s="85"/>
      <c r="CZA54" s="85"/>
      <c r="CZB54" s="85"/>
      <c r="CZC54" s="85"/>
      <c r="CZD54" s="85"/>
      <c r="CZE54" s="85"/>
      <c r="CZF54" s="85"/>
      <c r="CZG54" s="85"/>
      <c r="CZH54" s="85"/>
      <c r="CZI54" s="85"/>
      <c r="CZJ54" s="85"/>
      <c r="CZK54" s="85"/>
      <c r="CZL54" s="85"/>
      <c r="CZM54" s="85"/>
      <c r="CZN54" s="85"/>
      <c r="CZO54" s="85"/>
      <c r="CZP54" s="85"/>
      <c r="CZQ54" s="85"/>
      <c r="CZR54" s="85"/>
      <c r="CZS54" s="85"/>
      <c r="CZT54" s="85"/>
      <c r="CZU54" s="85"/>
      <c r="CZV54" s="85"/>
      <c r="CZW54" s="85"/>
      <c r="CZX54" s="85"/>
      <c r="CZY54" s="85"/>
      <c r="CZZ54" s="85"/>
      <c r="DAA54" s="85"/>
      <c r="DAB54" s="85"/>
      <c r="DAC54" s="85"/>
      <c r="DAD54" s="85"/>
      <c r="DAE54" s="85"/>
      <c r="DAF54" s="85"/>
      <c r="DAG54" s="85"/>
      <c r="DAH54" s="85"/>
      <c r="DAI54" s="85"/>
      <c r="DAJ54" s="85"/>
      <c r="DAK54" s="85"/>
      <c r="DAL54" s="85"/>
      <c r="DAM54" s="85"/>
      <c r="DAN54" s="85"/>
      <c r="DAO54" s="85"/>
      <c r="DAP54" s="85"/>
      <c r="DAQ54" s="85"/>
      <c r="DAR54" s="85"/>
      <c r="DAS54" s="85"/>
      <c r="DAT54" s="85"/>
      <c r="DAU54" s="85"/>
      <c r="DAV54" s="85"/>
      <c r="DAW54" s="85"/>
      <c r="DAX54" s="85"/>
      <c r="DAY54" s="85"/>
      <c r="DAZ54" s="85"/>
      <c r="DBA54" s="85"/>
      <c r="DBB54" s="85"/>
      <c r="DBC54" s="85"/>
      <c r="DBD54" s="85"/>
      <c r="DBE54" s="85"/>
      <c r="DBF54" s="85"/>
      <c r="DBG54" s="85"/>
      <c r="DBH54" s="85"/>
      <c r="DBI54" s="85"/>
      <c r="DBJ54" s="85"/>
      <c r="DBK54" s="85"/>
      <c r="DBL54" s="85"/>
      <c r="DBM54" s="85"/>
      <c r="DBN54" s="85"/>
      <c r="DBO54" s="85"/>
      <c r="DBP54" s="85"/>
      <c r="DBQ54" s="85"/>
      <c r="DBR54" s="85"/>
      <c r="DBS54" s="85"/>
      <c r="DBT54" s="85"/>
      <c r="DBU54" s="85"/>
      <c r="DBV54" s="85"/>
      <c r="DBW54" s="85"/>
      <c r="DBX54" s="85"/>
      <c r="DBY54" s="85"/>
      <c r="DBZ54" s="85"/>
      <c r="DCA54" s="85"/>
      <c r="DCB54" s="85"/>
      <c r="DCC54" s="85"/>
      <c r="DCD54" s="85"/>
      <c r="DCE54" s="85"/>
      <c r="DCF54" s="85"/>
      <c r="DCG54" s="85"/>
      <c r="DCH54" s="85"/>
      <c r="DCI54" s="85"/>
      <c r="DCJ54" s="85"/>
      <c r="DCK54" s="85"/>
      <c r="DCL54" s="85"/>
      <c r="DCM54" s="85"/>
      <c r="DCN54" s="85"/>
      <c r="DCO54" s="85"/>
      <c r="DCP54" s="85"/>
      <c r="DCQ54" s="85"/>
      <c r="DCR54" s="85"/>
      <c r="DCS54" s="85"/>
      <c r="DCT54" s="85"/>
      <c r="DCU54" s="85"/>
      <c r="DCV54" s="85"/>
      <c r="DCW54" s="85"/>
      <c r="DCX54" s="85"/>
      <c r="DCY54" s="85"/>
      <c r="DCZ54" s="85"/>
      <c r="DDA54" s="85"/>
      <c r="DDB54" s="85"/>
      <c r="DDC54" s="85"/>
      <c r="DDD54" s="85"/>
      <c r="DDE54" s="85"/>
      <c r="DDF54" s="85"/>
      <c r="DDG54" s="85"/>
      <c r="DDH54" s="85"/>
      <c r="DDI54" s="85"/>
      <c r="DDJ54" s="85"/>
      <c r="DDK54" s="85"/>
      <c r="DDL54" s="85"/>
      <c r="DDM54" s="85"/>
      <c r="DDN54" s="85"/>
      <c r="DDO54" s="85"/>
      <c r="DDP54" s="85"/>
      <c r="DDQ54" s="85"/>
      <c r="DDR54" s="85"/>
      <c r="DDS54" s="85"/>
      <c r="DDT54" s="85"/>
      <c r="DDU54" s="85"/>
      <c r="DDV54" s="85"/>
      <c r="DDW54" s="85"/>
      <c r="DDX54" s="85"/>
      <c r="DDY54" s="85"/>
      <c r="DDZ54" s="85"/>
      <c r="DEA54" s="85"/>
      <c r="DEB54" s="85"/>
      <c r="DEC54" s="85"/>
      <c r="DED54" s="85"/>
      <c r="DEE54" s="85"/>
      <c r="DEF54" s="85"/>
      <c r="DEG54" s="85"/>
      <c r="DEH54" s="85"/>
      <c r="DEI54" s="85"/>
      <c r="DEJ54" s="85"/>
      <c r="DEK54" s="85"/>
      <c r="DEL54" s="85"/>
      <c r="DEM54" s="85"/>
      <c r="DEN54" s="85"/>
      <c r="DEO54" s="85"/>
      <c r="DEP54" s="85"/>
      <c r="DEQ54" s="85"/>
      <c r="DER54" s="85"/>
      <c r="DES54" s="85"/>
      <c r="DET54" s="85"/>
      <c r="DEU54" s="85"/>
      <c r="DEV54" s="85"/>
      <c r="DEW54" s="85"/>
      <c r="DEX54" s="85"/>
      <c r="DEY54" s="85"/>
      <c r="DEZ54" s="85"/>
      <c r="DFA54" s="85"/>
      <c r="DFB54" s="85"/>
      <c r="DFC54" s="85"/>
      <c r="DFD54" s="85"/>
      <c r="DFE54" s="85"/>
      <c r="DFF54" s="85"/>
      <c r="DFG54" s="85"/>
      <c r="DFH54" s="85"/>
      <c r="DFI54" s="85"/>
      <c r="DFJ54" s="85"/>
      <c r="DFK54" s="85"/>
      <c r="DFL54" s="85"/>
      <c r="DFM54" s="85"/>
      <c r="DFN54" s="85"/>
      <c r="DFO54" s="85"/>
      <c r="DFP54" s="85"/>
      <c r="DFQ54" s="85"/>
      <c r="DFR54" s="85"/>
      <c r="DFS54" s="85"/>
      <c r="DFT54" s="85"/>
      <c r="DFU54" s="85"/>
      <c r="DFV54" s="85"/>
      <c r="DFW54" s="85"/>
      <c r="DFX54" s="85"/>
      <c r="DFY54" s="85"/>
      <c r="DFZ54" s="85"/>
      <c r="DGA54" s="85"/>
      <c r="DGB54" s="85"/>
      <c r="DGC54" s="85"/>
      <c r="DGD54" s="85"/>
      <c r="DGE54" s="85"/>
      <c r="DGF54" s="85"/>
      <c r="DGG54" s="85"/>
      <c r="DGH54" s="85"/>
      <c r="DGI54" s="85"/>
      <c r="DGJ54" s="85"/>
      <c r="DGK54" s="85"/>
      <c r="DGL54" s="85"/>
      <c r="DGM54" s="85"/>
      <c r="DGN54" s="85"/>
      <c r="DGO54" s="85"/>
      <c r="DGP54" s="85"/>
      <c r="DGQ54" s="85"/>
      <c r="DGR54" s="85"/>
      <c r="DGS54" s="85"/>
      <c r="DGT54" s="85"/>
      <c r="DGU54" s="85"/>
      <c r="DGV54" s="85"/>
      <c r="DGW54" s="85"/>
      <c r="DGX54" s="85"/>
      <c r="DGY54" s="85"/>
      <c r="DGZ54" s="85"/>
      <c r="DHA54" s="85"/>
      <c r="DHB54" s="85"/>
      <c r="DHC54" s="85"/>
      <c r="DHD54" s="85"/>
      <c r="DHE54" s="85"/>
      <c r="DHF54" s="85"/>
      <c r="DHG54" s="85"/>
      <c r="DHH54" s="85"/>
      <c r="DHI54" s="85"/>
      <c r="DHJ54" s="85"/>
      <c r="DHK54" s="85"/>
      <c r="DHL54" s="85"/>
      <c r="DHM54" s="85"/>
      <c r="DHN54" s="85"/>
      <c r="DHO54" s="85"/>
      <c r="DHP54" s="85"/>
      <c r="DHQ54" s="85"/>
      <c r="DHR54" s="85"/>
      <c r="DHS54" s="85"/>
      <c r="DHT54" s="85"/>
      <c r="DHU54" s="85"/>
      <c r="DHV54" s="85"/>
      <c r="DHW54" s="85"/>
      <c r="DHX54" s="85"/>
      <c r="DHY54" s="85"/>
      <c r="DHZ54" s="85"/>
      <c r="DIA54" s="85"/>
      <c r="DIB54" s="85"/>
      <c r="DIC54" s="85"/>
      <c r="DID54" s="85"/>
      <c r="DIE54" s="85"/>
      <c r="DIF54" s="85"/>
      <c r="DIG54" s="85"/>
      <c r="DIH54" s="85"/>
      <c r="DII54" s="85"/>
      <c r="DIJ54" s="85"/>
      <c r="DIK54" s="85"/>
      <c r="DIL54" s="85"/>
      <c r="DIM54" s="85"/>
      <c r="DIN54" s="85"/>
      <c r="DIO54" s="85"/>
      <c r="DIP54" s="85"/>
      <c r="DIQ54" s="85"/>
      <c r="DIR54" s="85"/>
      <c r="DIS54" s="85"/>
      <c r="DIT54" s="85"/>
      <c r="DIU54" s="85"/>
      <c r="DIV54" s="85"/>
      <c r="DIW54" s="85"/>
      <c r="DIX54" s="85"/>
      <c r="DIY54" s="85"/>
      <c r="DIZ54" s="85"/>
      <c r="DJA54" s="85"/>
      <c r="DJB54" s="85"/>
      <c r="DJC54" s="85"/>
      <c r="DJD54" s="85"/>
      <c r="DJE54" s="85"/>
      <c r="DJF54" s="85"/>
      <c r="DJG54" s="85"/>
      <c r="DJH54" s="85"/>
      <c r="DJI54" s="85"/>
      <c r="DJJ54" s="85"/>
      <c r="DJK54" s="85"/>
      <c r="DJL54" s="85"/>
      <c r="DJM54" s="85"/>
      <c r="DJN54" s="85"/>
      <c r="DJO54" s="85"/>
      <c r="DJP54" s="85"/>
      <c r="DJQ54" s="85"/>
      <c r="DJR54" s="85"/>
      <c r="DJS54" s="85"/>
      <c r="DJT54" s="85"/>
      <c r="DJU54" s="85"/>
      <c r="DJV54" s="85"/>
      <c r="DJW54" s="85"/>
      <c r="DJX54" s="85"/>
      <c r="DJY54" s="85"/>
      <c r="DJZ54" s="85"/>
      <c r="DKA54" s="85"/>
      <c r="DKB54" s="85"/>
      <c r="DKC54" s="85"/>
      <c r="DKD54" s="85"/>
      <c r="DKE54" s="85"/>
      <c r="DKF54" s="85"/>
      <c r="DKG54" s="85"/>
      <c r="DKH54" s="85"/>
      <c r="DKI54" s="85"/>
      <c r="DKJ54" s="85"/>
      <c r="DKK54" s="85"/>
      <c r="DKL54" s="85"/>
      <c r="DKM54" s="85"/>
      <c r="DKN54" s="85"/>
      <c r="DKO54" s="85"/>
      <c r="DKP54" s="85"/>
      <c r="DKQ54" s="85"/>
      <c r="DKR54" s="85"/>
      <c r="DKS54" s="85"/>
      <c r="DKT54" s="85"/>
      <c r="DKU54" s="85"/>
      <c r="DKV54" s="85"/>
      <c r="DKW54" s="85"/>
      <c r="DKX54" s="85"/>
      <c r="DKY54" s="85"/>
      <c r="DKZ54" s="85"/>
      <c r="DLA54" s="85"/>
      <c r="DLB54" s="85"/>
      <c r="DLC54" s="85"/>
      <c r="DLD54" s="85"/>
      <c r="DLE54" s="85"/>
      <c r="DLF54" s="85"/>
      <c r="DLG54" s="85"/>
      <c r="DLH54" s="85"/>
      <c r="DLI54" s="85"/>
      <c r="DLJ54" s="85"/>
      <c r="DLK54" s="85"/>
      <c r="DLL54" s="85"/>
      <c r="DLM54" s="85"/>
      <c r="DLN54" s="85"/>
      <c r="DLO54" s="85"/>
      <c r="DLP54" s="85"/>
      <c r="DLQ54" s="85"/>
      <c r="DLR54" s="85"/>
      <c r="DLS54" s="85"/>
      <c r="DLT54" s="85"/>
      <c r="DLU54" s="85"/>
      <c r="DLV54" s="85"/>
      <c r="DLW54" s="85"/>
      <c r="DLX54" s="85"/>
      <c r="DLY54" s="85"/>
      <c r="DLZ54" s="85"/>
      <c r="DMA54" s="85"/>
      <c r="DMB54" s="85"/>
      <c r="DMC54" s="85"/>
      <c r="DMD54" s="85"/>
      <c r="DME54" s="85"/>
      <c r="DMF54" s="85"/>
      <c r="DMG54" s="85"/>
      <c r="DMH54" s="85"/>
      <c r="DMI54" s="85"/>
      <c r="DMJ54" s="85"/>
      <c r="DMK54" s="85"/>
      <c r="DML54" s="85"/>
      <c r="DMM54" s="85"/>
      <c r="DMN54" s="85"/>
      <c r="DMO54" s="85"/>
      <c r="DMP54" s="85"/>
      <c r="DMQ54" s="85"/>
      <c r="DMR54" s="85"/>
      <c r="DMS54" s="85"/>
      <c r="DMT54" s="85"/>
      <c r="DMU54" s="85"/>
      <c r="DMV54" s="85"/>
      <c r="DMW54" s="85"/>
      <c r="DMX54" s="85"/>
      <c r="DMY54" s="85"/>
      <c r="DMZ54" s="85"/>
      <c r="DNA54" s="85"/>
      <c r="DNB54" s="85"/>
      <c r="DNC54" s="85"/>
      <c r="DND54" s="85"/>
      <c r="DNE54" s="85"/>
      <c r="DNF54" s="85"/>
      <c r="DNG54" s="85"/>
      <c r="DNH54" s="85"/>
      <c r="DNI54" s="85"/>
      <c r="DNJ54" s="85"/>
      <c r="DNK54" s="85"/>
      <c r="DNL54" s="85"/>
      <c r="DNM54" s="85"/>
      <c r="DNN54" s="85"/>
      <c r="DNO54" s="85"/>
      <c r="DNP54" s="85"/>
      <c r="DNQ54" s="85"/>
      <c r="DNR54" s="85"/>
      <c r="DNS54" s="85"/>
      <c r="DNT54" s="85"/>
      <c r="DNU54" s="85"/>
      <c r="DNV54" s="85"/>
      <c r="DNW54" s="85"/>
      <c r="DNX54" s="85"/>
      <c r="DNY54" s="85"/>
      <c r="DNZ54" s="85"/>
      <c r="DOA54" s="85"/>
      <c r="DOB54" s="85"/>
      <c r="DOC54" s="85"/>
      <c r="DOD54" s="85"/>
      <c r="DOE54" s="85"/>
      <c r="DOF54" s="85"/>
      <c r="DOG54" s="85"/>
      <c r="DOH54" s="85"/>
      <c r="DOI54" s="85"/>
      <c r="DOJ54" s="85"/>
      <c r="DOK54" s="85"/>
      <c r="DOL54" s="85"/>
      <c r="DOM54" s="85"/>
      <c r="DON54" s="85"/>
      <c r="DOO54" s="85"/>
      <c r="DOP54" s="85"/>
      <c r="DOQ54" s="85"/>
      <c r="DOR54" s="85"/>
      <c r="DOS54" s="85"/>
      <c r="DOT54" s="85"/>
      <c r="DOU54" s="85"/>
      <c r="DOV54" s="85"/>
      <c r="DOW54" s="85"/>
      <c r="DOX54" s="85"/>
      <c r="DOY54" s="85"/>
      <c r="DOZ54" s="85"/>
      <c r="DPA54" s="85"/>
      <c r="DPB54" s="85"/>
      <c r="DPC54" s="85"/>
      <c r="DPD54" s="85"/>
      <c r="DPE54" s="85"/>
      <c r="DPF54" s="85"/>
      <c r="DPG54" s="85"/>
      <c r="DPH54" s="85"/>
      <c r="DPI54" s="85"/>
      <c r="DPJ54" s="85"/>
      <c r="DPK54" s="85"/>
      <c r="DPL54" s="85"/>
      <c r="DPM54" s="85"/>
      <c r="DPN54" s="85"/>
      <c r="DPO54" s="85"/>
      <c r="DPP54" s="85"/>
      <c r="DPQ54" s="85"/>
      <c r="DPR54" s="85"/>
      <c r="DPS54" s="85"/>
      <c r="DPT54" s="85"/>
      <c r="DPU54" s="85"/>
      <c r="DPV54" s="85"/>
      <c r="DPW54" s="85"/>
      <c r="DPX54" s="85"/>
      <c r="DPY54" s="85"/>
      <c r="DPZ54" s="85"/>
      <c r="DQA54" s="85"/>
      <c r="DQB54" s="85"/>
      <c r="DQC54" s="85"/>
      <c r="DQD54" s="85"/>
      <c r="DQE54" s="85"/>
      <c r="DQF54" s="85"/>
      <c r="DQG54" s="85"/>
      <c r="DQH54" s="85"/>
      <c r="DQI54" s="85"/>
      <c r="DQJ54" s="85"/>
      <c r="DQK54" s="85"/>
      <c r="DQL54" s="85"/>
      <c r="DQM54" s="85"/>
      <c r="DQN54" s="85"/>
      <c r="DQO54" s="85"/>
      <c r="DQP54" s="85"/>
      <c r="DQQ54" s="85"/>
      <c r="DQR54" s="85"/>
      <c r="DQS54" s="85"/>
      <c r="DQT54" s="85"/>
      <c r="DQU54" s="85"/>
      <c r="DQV54" s="85"/>
      <c r="DQW54" s="85"/>
      <c r="DQX54" s="85"/>
      <c r="DQY54" s="85"/>
      <c r="DQZ54" s="85"/>
      <c r="DRA54" s="85"/>
      <c r="DRB54" s="85"/>
      <c r="DRC54" s="85"/>
      <c r="DRD54" s="85"/>
      <c r="DRE54" s="85"/>
      <c r="DRF54" s="85"/>
      <c r="DRG54" s="85"/>
      <c r="DRH54" s="85"/>
      <c r="DRI54" s="85"/>
      <c r="DRJ54" s="85"/>
      <c r="DRK54" s="85"/>
      <c r="DRL54" s="85"/>
      <c r="DRM54" s="85"/>
      <c r="DRN54" s="85"/>
      <c r="DRO54" s="85"/>
      <c r="DRP54" s="85"/>
      <c r="DRQ54" s="85"/>
      <c r="DRR54" s="85"/>
      <c r="DRS54" s="85"/>
      <c r="DRT54" s="85"/>
      <c r="DRU54" s="85"/>
      <c r="DRV54" s="85"/>
      <c r="DRW54" s="85"/>
      <c r="DRX54" s="85"/>
      <c r="DRY54" s="85"/>
      <c r="DRZ54" s="85"/>
      <c r="DSA54" s="85"/>
      <c r="DSB54" s="85"/>
      <c r="DSC54" s="85"/>
      <c r="DSD54" s="85"/>
      <c r="DSE54" s="85"/>
      <c r="DSF54" s="85"/>
      <c r="DSG54" s="85"/>
      <c r="DSH54" s="85"/>
      <c r="DSI54" s="85"/>
      <c r="DSJ54" s="85"/>
      <c r="DSK54" s="85"/>
      <c r="DSL54" s="85"/>
      <c r="DSM54" s="85"/>
      <c r="DSN54" s="85"/>
      <c r="DSO54" s="85"/>
      <c r="DSP54" s="85"/>
      <c r="DSQ54" s="85"/>
      <c r="DSR54" s="85"/>
      <c r="DSS54" s="85"/>
      <c r="DST54" s="85"/>
      <c r="DSU54" s="85"/>
      <c r="DSV54" s="85"/>
      <c r="DSW54" s="85"/>
      <c r="DSX54" s="85"/>
      <c r="DSY54" s="85"/>
      <c r="DSZ54" s="85"/>
      <c r="DTA54" s="85"/>
      <c r="DTB54" s="85"/>
      <c r="DTC54" s="85"/>
      <c r="DTD54" s="85"/>
      <c r="DTE54" s="85"/>
      <c r="DTF54" s="85"/>
      <c r="DTG54" s="85"/>
      <c r="DTH54" s="85"/>
      <c r="DTI54" s="85"/>
      <c r="DTJ54" s="85"/>
      <c r="DTK54" s="85"/>
      <c r="DTL54" s="85"/>
      <c r="DTM54" s="85"/>
      <c r="DTN54" s="85"/>
      <c r="DTO54" s="85"/>
      <c r="DTP54" s="85"/>
      <c r="DTQ54" s="85"/>
      <c r="DTR54" s="85"/>
      <c r="DTS54" s="85"/>
      <c r="DTT54" s="85"/>
      <c r="DTU54" s="85"/>
      <c r="DTV54" s="85"/>
      <c r="DTW54" s="85"/>
      <c r="DTX54" s="85"/>
      <c r="DTY54" s="85"/>
      <c r="DTZ54" s="85"/>
      <c r="DUA54" s="85"/>
      <c r="DUB54" s="85"/>
      <c r="DUC54" s="85"/>
      <c r="DUD54" s="85"/>
      <c r="DUE54" s="85"/>
      <c r="DUF54" s="85"/>
      <c r="DUG54" s="85"/>
      <c r="DUH54" s="85"/>
      <c r="DUI54" s="85"/>
      <c r="DUJ54" s="85"/>
      <c r="DUK54" s="85"/>
      <c r="DUL54" s="85"/>
      <c r="DUM54" s="85"/>
      <c r="DUN54" s="85"/>
      <c r="DUO54" s="85"/>
      <c r="DUP54" s="85"/>
      <c r="DUQ54" s="85"/>
      <c r="DUR54" s="85"/>
      <c r="DUS54" s="85"/>
      <c r="DUT54" s="85"/>
      <c r="DUU54" s="85"/>
      <c r="DUV54" s="85"/>
      <c r="DUW54" s="85"/>
      <c r="DUX54" s="85"/>
      <c r="DUY54" s="85"/>
      <c r="DUZ54" s="85"/>
      <c r="DVA54" s="85"/>
      <c r="DVB54" s="85"/>
      <c r="DVC54" s="85"/>
      <c r="DVD54" s="85"/>
      <c r="DVE54" s="85"/>
      <c r="DVF54" s="85"/>
      <c r="DVG54" s="85"/>
      <c r="DVH54" s="85"/>
      <c r="DVI54" s="85"/>
      <c r="DVJ54" s="85"/>
      <c r="DVK54" s="85"/>
      <c r="DVL54" s="85"/>
      <c r="DVM54" s="85"/>
      <c r="DVN54" s="85"/>
      <c r="DVO54" s="85"/>
      <c r="DVP54" s="85"/>
      <c r="DVQ54" s="85"/>
      <c r="DVR54" s="85"/>
      <c r="DVS54" s="85"/>
      <c r="DVT54" s="85"/>
      <c r="DVU54" s="85"/>
      <c r="DVV54" s="85"/>
      <c r="DVW54" s="85"/>
      <c r="DVX54" s="85"/>
      <c r="DVY54" s="85"/>
      <c r="DVZ54" s="85"/>
      <c r="DWA54" s="85"/>
      <c r="DWB54" s="85"/>
      <c r="DWC54" s="85"/>
      <c r="DWD54" s="85"/>
      <c r="DWE54" s="85"/>
      <c r="DWF54" s="85"/>
      <c r="DWG54" s="85"/>
      <c r="DWH54" s="85"/>
      <c r="DWI54" s="85"/>
      <c r="DWJ54" s="85"/>
      <c r="DWK54" s="85"/>
      <c r="DWL54" s="85"/>
      <c r="DWM54" s="85"/>
      <c r="DWN54" s="85"/>
      <c r="DWO54" s="85"/>
      <c r="DWP54" s="85"/>
      <c r="DWQ54" s="85"/>
      <c r="DWR54" s="85"/>
      <c r="DWS54" s="85"/>
      <c r="DWT54" s="85"/>
      <c r="DWU54" s="85"/>
      <c r="DWV54" s="85"/>
      <c r="DWW54" s="85"/>
      <c r="DWX54" s="85"/>
      <c r="DWY54" s="85"/>
      <c r="DWZ54" s="85"/>
      <c r="DXA54" s="85"/>
      <c r="DXB54" s="85"/>
      <c r="DXC54" s="85"/>
      <c r="DXD54" s="85"/>
      <c r="DXE54" s="85"/>
      <c r="DXF54" s="85"/>
      <c r="DXG54" s="85"/>
      <c r="DXH54" s="85"/>
      <c r="DXI54" s="85"/>
      <c r="DXJ54" s="85"/>
      <c r="DXK54" s="85"/>
      <c r="DXL54" s="85"/>
      <c r="DXM54" s="85"/>
      <c r="DXN54" s="85"/>
      <c r="DXO54" s="85"/>
      <c r="DXP54" s="85"/>
      <c r="DXQ54" s="85"/>
      <c r="DXR54" s="85"/>
      <c r="DXS54" s="85"/>
      <c r="DXT54" s="85"/>
      <c r="DXU54" s="85"/>
      <c r="DXV54" s="85"/>
      <c r="DXW54" s="85"/>
      <c r="DXX54" s="85"/>
      <c r="DXY54" s="85"/>
      <c r="DXZ54" s="85"/>
      <c r="DYA54" s="85"/>
      <c r="DYB54" s="85"/>
      <c r="DYC54" s="85"/>
      <c r="DYD54" s="85"/>
      <c r="DYE54" s="85"/>
      <c r="DYF54" s="85"/>
      <c r="DYG54" s="85"/>
      <c r="DYH54" s="85"/>
      <c r="DYI54" s="85"/>
      <c r="DYJ54" s="85"/>
      <c r="DYK54" s="85"/>
      <c r="DYL54" s="85"/>
      <c r="DYM54" s="85"/>
      <c r="DYN54" s="85"/>
      <c r="DYO54" s="85"/>
      <c r="DYP54" s="85"/>
      <c r="DYQ54" s="85"/>
      <c r="DYR54" s="85"/>
      <c r="DYS54" s="85"/>
      <c r="DYT54" s="85"/>
      <c r="DYU54" s="85"/>
      <c r="DYV54" s="85"/>
      <c r="DYW54" s="85"/>
      <c r="DYX54" s="85"/>
      <c r="DYY54" s="85"/>
      <c r="DYZ54" s="85"/>
      <c r="DZA54" s="85"/>
      <c r="DZB54" s="85"/>
      <c r="DZC54" s="85"/>
      <c r="DZD54" s="85"/>
      <c r="DZE54" s="85"/>
      <c r="DZF54" s="85"/>
      <c r="DZG54" s="85"/>
      <c r="DZH54" s="85"/>
      <c r="DZI54" s="85"/>
      <c r="DZJ54" s="85"/>
      <c r="DZK54" s="85"/>
      <c r="DZL54" s="85"/>
      <c r="DZM54" s="85"/>
      <c r="DZN54" s="85"/>
      <c r="DZO54" s="85"/>
      <c r="DZP54" s="85"/>
      <c r="DZQ54" s="85"/>
      <c r="DZR54" s="85"/>
      <c r="DZS54" s="85"/>
      <c r="DZT54" s="85"/>
      <c r="DZU54" s="85"/>
      <c r="DZV54" s="85"/>
      <c r="DZW54" s="85"/>
      <c r="DZX54" s="85"/>
      <c r="DZY54" s="85"/>
      <c r="DZZ54" s="85"/>
      <c r="EAA54" s="85"/>
      <c r="EAB54" s="85"/>
      <c r="EAC54" s="85"/>
      <c r="EAD54" s="85"/>
      <c r="EAE54" s="85"/>
      <c r="EAF54" s="85"/>
      <c r="EAG54" s="85"/>
      <c r="EAH54" s="85"/>
      <c r="EAI54" s="85"/>
      <c r="EAJ54" s="85"/>
      <c r="EAK54" s="85"/>
      <c r="EAL54" s="85"/>
      <c r="EAM54" s="85"/>
      <c r="EAN54" s="85"/>
      <c r="EAO54" s="85"/>
      <c r="EAP54" s="85"/>
      <c r="EAQ54" s="85"/>
      <c r="EAR54" s="85"/>
      <c r="EAS54" s="85"/>
      <c r="EAT54" s="85"/>
      <c r="EAU54" s="85"/>
      <c r="EAV54" s="85"/>
      <c r="EAW54" s="85"/>
      <c r="EAX54" s="85"/>
      <c r="EAY54" s="85"/>
      <c r="EAZ54" s="85"/>
      <c r="EBA54" s="85"/>
      <c r="EBB54" s="85"/>
      <c r="EBC54" s="85"/>
      <c r="EBD54" s="85"/>
      <c r="EBE54" s="85"/>
      <c r="EBF54" s="85"/>
      <c r="EBG54" s="85"/>
      <c r="EBH54" s="85"/>
      <c r="EBI54" s="85"/>
      <c r="EBJ54" s="85"/>
      <c r="EBK54" s="85"/>
      <c r="EBL54" s="85"/>
      <c r="EBM54" s="85"/>
      <c r="EBN54" s="85"/>
      <c r="EBO54" s="85"/>
      <c r="EBP54" s="85"/>
      <c r="EBQ54" s="85"/>
      <c r="EBR54" s="85"/>
      <c r="EBS54" s="85"/>
      <c r="EBT54" s="85"/>
      <c r="EBU54" s="85"/>
      <c r="EBV54" s="85"/>
      <c r="EBW54" s="85"/>
      <c r="EBX54" s="85"/>
      <c r="EBY54" s="85"/>
      <c r="EBZ54" s="85"/>
      <c r="ECA54" s="85"/>
      <c r="ECB54" s="85"/>
      <c r="ECC54" s="85"/>
      <c r="ECD54" s="85"/>
      <c r="ECE54" s="85"/>
      <c r="ECF54" s="85"/>
      <c r="ECG54" s="85"/>
      <c r="ECH54" s="85"/>
      <c r="ECI54" s="85"/>
      <c r="ECJ54" s="85"/>
      <c r="ECK54" s="85"/>
      <c r="ECL54" s="85"/>
      <c r="ECM54" s="85"/>
      <c r="ECN54" s="85"/>
      <c r="ECO54" s="85"/>
      <c r="ECP54" s="85"/>
      <c r="ECQ54" s="85"/>
      <c r="ECR54" s="85"/>
      <c r="ECS54" s="85"/>
      <c r="ECT54" s="85"/>
      <c r="ECU54" s="85"/>
      <c r="ECV54" s="85"/>
      <c r="ECW54" s="85"/>
      <c r="ECX54" s="85"/>
      <c r="ECY54" s="85"/>
      <c r="ECZ54" s="85"/>
      <c r="EDA54" s="85"/>
      <c r="EDB54" s="85"/>
      <c r="EDC54" s="85"/>
      <c r="EDD54" s="85"/>
      <c r="EDE54" s="85"/>
      <c r="EDF54" s="85"/>
      <c r="EDG54" s="85"/>
      <c r="EDH54" s="85"/>
      <c r="EDI54" s="85"/>
      <c r="EDJ54" s="85"/>
      <c r="EDK54" s="85"/>
      <c r="EDL54" s="85"/>
      <c r="EDM54" s="85"/>
      <c r="EDN54" s="85"/>
      <c r="EDO54" s="85"/>
      <c r="EDP54" s="85"/>
      <c r="EDQ54" s="85"/>
      <c r="EDR54" s="85"/>
      <c r="EDS54" s="85"/>
      <c r="EDT54" s="85"/>
      <c r="EDU54" s="85"/>
      <c r="EDV54" s="85"/>
      <c r="EDW54" s="85"/>
      <c r="EDX54" s="85"/>
      <c r="EDY54" s="85"/>
      <c r="EDZ54" s="85"/>
      <c r="EEA54" s="85"/>
      <c r="EEB54" s="85"/>
      <c r="EEC54" s="85"/>
      <c r="EED54" s="85"/>
      <c r="EEE54" s="85"/>
      <c r="EEF54" s="85"/>
      <c r="EEG54" s="85"/>
      <c r="EEH54" s="85"/>
      <c r="EEI54" s="85"/>
      <c r="EEJ54" s="85"/>
      <c r="EEK54" s="85"/>
      <c r="EEL54" s="85"/>
      <c r="EEM54" s="85"/>
      <c r="EEN54" s="85"/>
      <c r="EEO54" s="85"/>
      <c r="EEP54" s="85"/>
      <c r="EEQ54" s="85"/>
      <c r="EER54" s="85"/>
      <c r="EES54" s="85"/>
      <c r="EET54" s="85"/>
      <c r="EEU54" s="85"/>
      <c r="EEV54" s="85"/>
      <c r="EEW54" s="85"/>
      <c r="EEX54" s="85"/>
      <c r="EEY54" s="85"/>
      <c r="EEZ54" s="85"/>
      <c r="EFA54" s="85"/>
      <c r="EFB54" s="85"/>
      <c r="EFC54" s="85"/>
      <c r="EFD54" s="85"/>
      <c r="EFE54" s="85"/>
      <c r="EFF54" s="85"/>
      <c r="EFG54" s="85"/>
      <c r="EFH54" s="85"/>
      <c r="EFI54" s="85"/>
      <c r="EFJ54" s="85"/>
      <c r="EFK54" s="85"/>
      <c r="EFL54" s="85"/>
      <c r="EFM54" s="85"/>
      <c r="EFN54" s="85"/>
      <c r="EFO54" s="85"/>
      <c r="EFP54" s="85"/>
      <c r="EFQ54" s="85"/>
      <c r="EFR54" s="85"/>
      <c r="EFS54" s="85"/>
      <c r="EFT54" s="85"/>
      <c r="EFU54" s="85"/>
      <c r="EFV54" s="85"/>
      <c r="EFW54" s="85"/>
      <c r="EFX54" s="85"/>
      <c r="EFY54" s="85"/>
      <c r="EFZ54" s="85"/>
      <c r="EGA54" s="85"/>
      <c r="EGB54" s="85"/>
      <c r="EGC54" s="85"/>
      <c r="EGD54" s="85"/>
      <c r="EGE54" s="85"/>
      <c r="EGF54" s="85"/>
      <c r="EGG54" s="85"/>
      <c r="EGH54" s="85"/>
      <c r="EGI54" s="85"/>
      <c r="EGJ54" s="85"/>
      <c r="EGK54" s="85"/>
      <c r="EGL54" s="85"/>
      <c r="EGM54" s="85"/>
      <c r="EGN54" s="85"/>
      <c r="EGO54" s="85"/>
      <c r="EGP54" s="85"/>
      <c r="EGQ54" s="85"/>
      <c r="EGR54" s="85"/>
      <c r="EGS54" s="85"/>
      <c r="EGT54" s="85"/>
      <c r="EGU54" s="85"/>
      <c r="EGV54" s="85"/>
      <c r="EGW54" s="85"/>
      <c r="EGX54" s="85"/>
      <c r="EGY54" s="85"/>
      <c r="EGZ54" s="85"/>
      <c r="EHA54" s="85"/>
      <c r="EHB54" s="85"/>
      <c r="EHC54" s="85"/>
      <c r="EHD54" s="85"/>
      <c r="EHE54" s="85"/>
      <c r="EHF54" s="85"/>
      <c r="EHG54" s="85"/>
      <c r="EHH54" s="85"/>
      <c r="EHI54" s="85"/>
      <c r="EHJ54" s="85"/>
      <c r="EHK54" s="85"/>
      <c r="EHL54" s="85"/>
      <c r="EHM54" s="85"/>
      <c r="EHN54" s="85"/>
      <c r="EHO54" s="85"/>
      <c r="EHP54" s="85"/>
      <c r="EHQ54" s="85"/>
      <c r="EHR54" s="85"/>
      <c r="EHS54" s="85"/>
      <c r="EHT54" s="85"/>
      <c r="EHU54" s="85"/>
      <c r="EHV54" s="85"/>
      <c r="EHW54" s="85"/>
      <c r="EHX54" s="85"/>
      <c r="EHY54" s="85"/>
      <c r="EHZ54" s="85"/>
      <c r="EIA54" s="85"/>
      <c r="EIB54" s="85"/>
      <c r="EIC54" s="85"/>
      <c r="EID54" s="85"/>
      <c r="EIE54" s="85"/>
      <c r="EIF54" s="85"/>
      <c r="EIG54" s="85"/>
      <c r="EIH54" s="85"/>
      <c r="EII54" s="85"/>
      <c r="EIJ54" s="85"/>
      <c r="EIK54" s="85"/>
      <c r="EIL54" s="85"/>
      <c r="EIM54" s="85"/>
      <c r="EIN54" s="85"/>
      <c r="EIO54" s="85"/>
      <c r="EIP54" s="85"/>
      <c r="EIQ54" s="85"/>
      <c r="EIR54" s="85"/>
      <c r="EIS54" s="85"/>
      <c r="EIT54" s="85"/>
      <c r="EIU54" s="85"/>
      <c r="EIV54" s="85"/>
      <c r="EIW54" s="85"/>
      <c r="EIX54" s="85"/>
      <c r="EIY54" s="85"/>
      <c r="EIZ54" s="85"/>
      <c r="EJA54" s="85"/>
      <c r="EJB54" s="85"/>
      <c r="EJC54" s="85"/>
      <c r="EJD54" s="85"/>
      <c r="EJE54" s="85"/>
      <c r="EJF54" s="85"/>
      <c r="EJG54" s="85"/>
      <c r="EJH54" s="85"/>
      <c r="EJI54" s="85"/>
      <c r="EJJ54" s="85"/>
      <c r="EJK54" s="85"/>
      <c r="EJL54" s="85"/>
      <c r="EJM54" s="85"/>
      <c r="EJN54" s="85"/>
      <c r="EJO54" s="85"/>
      <c r="EJP54" s="85"/>
      <c r="EJQ54" s="85"/>
      <c r="EJR54" s="85"/>
      <c r="EJS54" s="85"/>
      <c r="EJT54" s="85"/>
      <c r="EJU54" s="85"/>
      <c r="EJV54" s="85"/>
      <c r="EJW54" s="85"/>
      <c r="EJX54" s="85"/>
      <c r="EJY54" s="85"/>
      <c r="EJZ54" s="85"/>
      <c r="EKA54" s="85"/>
      <c r="EKB54" s="85"/>
      <c r="EKC54" s="85"/>
      <c r="EKD54" s="85"/>
      <c r="EKE54" s="85"/>
      <c r="EKF54" s="85"/>
      <c r="EKG54" s="85"/>
      <c r="EKH54" s="85"/>
      <c r="EKI54" s="85"/>
      <c r="EKJ54" s="85"/>
      <c r="EKK54" s="85"/>
      <c r="EKL54" s="85"/>
      <c r="EKM54" s="85"/>
      <c r="EKN54" s="85"/>
      <c r="EKO54" s="85"/>
      <c r="EKP54" s="85"/>
      <c r="EKQ54" s="85"/>
      <c r="EKR54" s="85"/>
      <c r="EKS54" s="85"/>
      <c r="EKT54" s="85"/>
      <c r="EKU54" s="85"/>
      <c r="EKV54" s="85"/>
      <c r="EKW54" s="85"/>
      <c r="EKX54" s="85"/>
      <c r="EKY54" s="85"/>
      <c r="EKZ54" s="85"/>
      <c r="ELA54" s="85"/>
      <c r="ELB54" s="85"/>
      <c r="ELC54" s="85"/>
      <c r="ELD54" s="85"/>
      <c r="ELE54" s="85"/>
      <c r="ELF54" s="85"/>
      <c r="ELG54" s="85"/>
      <c r="ELH54" s="85"/>
      <c r="ELI54" s="85"/>
      <c r="ELJ54" s="85"/>
      <c r="ELK54" s="85"/>
      <c r="ELL54" s="85"/>
      <c r="ELM54" s="85"/>
      <c r="ELN54" s="85"/>
      <c r="ELO54" s="85"/>
      <c r="ELP54" s="85"/>
      <c r="ELQ54" s="85"/>
      <c r="ELR54" s="85"/>
      <c r="ELS54" s="85"/>
      <c r="ELT54" s="85"/>
      <c r="ELU54" s="85"/>
      <c r="ELV54" s="85"/>
      <c r="ELW54" s="85"/>
      <c r="ELX54" s="85"/>
      <c r="ELY54" s="85"/>
      <c r="ELZ54" s="85"/>
      <c r="EMA54" s="85"/>
      <c r="EMB54" s="85"/>
      <c r="EMC54" s="85"/>
      <c r="EMD54" s="85"/>
      <c r="EME54" s="85"/>
      <c r="EMF54" s="85"/>
      <c r="EMG54" s="85"/>
      <c r="EMH54" s="85"/>
      <c r="EMI54" s="85"/>
      <c r="EMJ54" s="85"/>
      <c r="EMK54" s="85"/>
      <c r="EML54" s="85"/>
      <c r="EMM54" s="85"/>
      <c r="EMN54" s="85"/>
      <c r="EMO54" s="85"/>
      <c r="EMP54" s="85"/>
      <c r="EMQ54" s="85"/>
      <c r="EMR54" s="85"/>
      <c r="EMS54" s="85"/>
      <c r="EMT54" s="85"/>
      <c r="EMU54" s="85"/>
      <c r="EMV54" s="85"/>
      <c r="EMW54" s="85"/>
      <c r="EMX54" s="85"/>
      <c r="EMY54" s="85"/>
      <c r="EMZ54" s="85"/>
      <c r="ENA54" s="85"/>
      <c r="ENB54" s="85"/>
      <c r="ENC54" s="85"/>
      <c r="END54" s="85"/>
      <c r="ENE54" s="85"/>
      <c r="ENF54" s="85"/>
      <c r="ENG54" s="85"/>
      <c r="ENH54" s="85"/>
      <c r="ENI54" s="85"/>
      <c r="ENJ54" s="85"/>
      <c r="ENK54" s="85"/>
      <c r="ENL54" s="85"/>
      <c r="ENM54" s="85"/>
      <c r="ENN54" s="85"/>
      <c r="ENO54" s="85"/>
      <c r="ENP54" s="85"/>
      <c r="ENQ54" s="85"/>
      <c r="ENR54" s="85"/>
      <c r="ENS54" s="85"/>
      <c r="ENT54" s="85"/>
      <c r="ENU54" s="85"/>
      <c r="ENV54" s="85"/>
      <c r="ENW54" s="85"/>
      <c r="ENX54" s="85"/>
      <c r="ENY54" s="85"/>
      <c r="ENZ54" s="85"/>
      <c r="EOA54" s="85"/>
      <c r="EOB54" s="85"/>
      <c r="EOC54" s="85"/>
      <c r="EOD54" s="85"/>
      <c r="EOE54" s="85"/>
      <c r="EOF54" s="85"/>
      <c r="EOG54" s="85"/>
      <c r="EOH54" s="85"/>
      <c r="EOI54" s="85"/>
      <c r="EOJ54" s="85"/>
      <c r="EOK54" s="85"/>
      <c r="EOL54" s="85"/>
      <c r="EOM54" s="85"/>
      <c r="EON54" s="85"/>
      <c r="EOO54" s="85"/>
      <c r="EOP54" s="85"/>
      <c r="EOQ54" s="85"/>
      <c r="EOR54" s="85"/>
      <c r="EOS54" s="85"/>
      <c r="EOT54" s="85"/>
      <c r="EOU54" s="85"/>
      <c r="EOV54" s="85"/>
      <c r="EOW54" s="85"/>
      <c r="EOX54" s="85"/>
      <c r="EOY54" s="85"/>
      <c r="EOZ54" s="85"/>
      <c r="EPA54" s="85"/>
      <c r="EPB54" s="85"/>
      <c r="EPC54" s="85"/>
      <c r="EPD54" s="85"/>
      <c r="EPE54" s="85"/>
      <c r="EPF54" s="85"/>
      <c r="EPG54" s="85"/>
      <c r="EPH54" s="85"/>
      <c r="EPI54" s="85"/>
      <c r="EPJ54" s="85"/>
      <c r="EPK54" s="85"/>
      <c r="EPL54" s="85"/>
      <c r="EPM54" s="85"/>
      <c r="EPN54" s="85"/>
      <c r="EPO54" s="85"/>
      <c r="EPP54" s="85"/>
      <c r="EPQ54" s="85"/>
      <c r="EPR54" s="85"/>
      <c r="EPS54" s="85"/>
      <c r="EPT54" s="85"/>
      <c r="EPU54" s="85"/>
      <c r="EPV54" s="85"/>
      <c r="EPW54" s="85"/>
      <c r="EPX54" s="85"/>
      <c r="EPY54" s="85"/>
      <c r="EPZ54" s="85"/>
      <c r="EQA54" s="85"/>
      <c r="EQB54" s="85"/>
      <c r="EQC54" s="85"/>
      <c r="EQD54" s="85"/>
      <c r="EQE54" s="85"/>
      <c r="EQF54" s="85"/>
      <c r="EQG54" s="85"/>
      <c r="EQH54" s="85"/>
      <c r="EQI54" s="85"/>
      <c r="EQJ54" s="85"/>
      <c r="EQK54" s="85"/>
      <c r="EQL54" s="85"/>
      <c r="EQM54" s="85"/>
      <c r="EQN54" s="85"/>
      <c r="EQO54" s="85"/>
      <c r="EQP54" s="85"/>
      <c r="EQQ54" s="85"/>
      <c r="EQR54" s="85"/>
      <c r="EQS54" s="85"/>
      <c r="EQT54" s="85"/>
      <c r="EQU54" s="85"/>
      <c r="EQV54" s="85"/>
      <c r="EQW54" s="85"/>
      <c r="EQX54" s="85"/>
      <c r="EQY54" s="85"/>
      <c r="EQZ54" s="85"/>
      <c r="ERA54" s="85"/>
      <c r="ERB54" s="85"/>
      <c r="ERC54" s="85"/>
      <c r="ERD54" s="85"/>
      <c r="ERE54" s="85"/>
      <c r="ERF54" s="85"/>
      <c r="ERG54" s="85"/>
      <c r="ERH54" s="85"/>
      <c r="ERI54" s="85"/>
      <c r="ERJ54" s="85"/>
      <c r="ERK54" s="85"/>
      <c r="ERL54" s="85"/>
      <c r="ERM54" s="85"/>
      <c r="ERN54" s="85"/>
      <c r="ERO54" s="85"/>
      <c r="ERP54" s="85"/>
      <c r="ERQ54" s="85"/>
      <c r="ERR54" s="85"/>
      <c r="ERS54" s="85"/>
      <c r="ERT54" s="85"/>
      <c r="ERU54" s="85"/>
      <c r="ERV54" s="85"/>
      <c r="ERW54" s="85"/>
      <c r="ERX54" s="85"/>
      <c r="ERY54" s="85"/>
      <c r="ERZ54" s="85"/>
      <c r="ESA54" s="85"/>
      <c r="ESB54" s="85"/>
      <c r="ESC54" s="85"/>
      <c r="ESD54" s="85"/>
      <c r="ESE54" s="85"/>
      <c r="ESF54" s="85"/>
      <c r="ESG54" s="85"/>
      <c r="ESH54" s="85"/>
      <c r="ESI54" s="85"/>
      <c r="ESJ54" s="85"/>
      <c r="ESK54" s="85"/>
      <c r="ESL54" s="85"/>
      <c r="ESM54" s="85"/>
      <c r="ESN54" s="85"/>
      <c r="ESO54" s="85"/>
      <c r="ESP54" s="85"/>
      <c r="ESQ54" s="85"/>
      <c r="ESR54" s="85"/>
      <c r="ESS54" s="85"/>
      <c r="EST54" s="85"/>
      <c r="ESU54" s="85"/>
      <c r="ESV54" s="85"/>
      <c r="ESW54" s="85"/>
      <c r="ESX54" s="85"/>
      <c r="ESY54" s="85"/>
      <c r="ESZ54" s="85"/>
      <c r="ETA54" s="85"/>
      <c r="ETB54" s="85"/>
      <c r="ETC54" s="85"/>
      <c r="ETD54" s="85"/>
      <c r="ETE54" s="85"/>
      <c r="ETF54" s="85"/>
      <c r="ETG54" s="85"/>
      <c r="ETH54" s="85"/>
      <c r="ETI54" s="85"/>
      <c r="ETJ54" s="85"/>
      <c r="ETK54" s="85"/>
      <c r="ETL54" s="85"/>
      <c r="ETM54" s="85"/>
      <c r="ETN54" s="85"/>
      <c r="ETO54" s="85"/>
      <c r="ETP54" s="85"/>
      <c r="ETQ54" s="85"/>
      <c r="ETR54" s="85"/>
      <c r="ETS54" s="85"/>
      <c r="ETT54" s="85"/>
      <c r="ETU54" s="85"/>
      <c r="ETV54" s="85"/>
      <c r="ETW54" s="85"/>
      <c r="ETX54" s="85"/>
      <c r="ETY54" s="85"/>
      <c r="ETZ54" s="85"/>
      <c r="EUA54" s="85"/>
      <c r="EUB54" s="85"/>
      <c r="EUC54" s="85"/>
      <c r="EUD54" s="85"/>
      <c r="EUE54" s="85"/>
      <c r="EUF54" s="85"/>
      <c r="EUG54" s="85"/>
      <c r="EUH54" s="85"/>
      <c r="EUI54" s="85"/>
      <c r="EUJ54" s="85"/>
      <c r="EUK54" s="85"/>
      <c r="EUL54" s="85"/>
      <c r="EUM54" s="85"/>
      <c r="EUN54" s="85"/>
      <c r="EUO54" s="85"/>
      <c r="EUP54" s="85"/>
      <c r="EUQ54" s="85"/>
      <c r="EUR54" s="85"/>
      <c r="EUS54" s="85"/>
      <c r="EUT54" s="85"/>
      <c r="EUU54" s="85"/>
      <c r="EUV54" s="85"/>
      <c r="EUW54" s="85"/>
      <c r="EUX54" s="85"/>
      <c r="EUY54" s="85"/>
      <c r="EUZ54" s="85"/>
      <c r="EVA54" s="85"/>
      <c r="EVB54" s="85"/>
      <c r="EVC54" s="85"/>
      <c r="EVD54" s="85"/>
      <c r="EVE54" s="85"/>
      <c r="EVF54" s="85"/>
      <c r="EVG54" s="85"/>
      <c r="EVH54" s="85"/>
      <c r="EVI54" s="85"/>
      <c r="EVJ54" s="85"/>
      <c r="EVK54" s="85"/>
      <c r="EVL54" s="85"/>
      <c r="EVM54" s="85"/>
      <c r="EVN54" s="85"/>
      <c r="EVO54" s="85"/>
      <c r="EVP54" s="85"/>
      <c r="EVQ54" s="85"/>
      <c r="EVR54" s="85"/>
      <c r="EVS54" s="85"/>
      <c r="EVT54" s="85"/>
      <c r="EVU54" s="85"/>
      <c r="EVV54" s="85"/>
      <c r="EVW54" s="85"/>
      <c r="EVX54" s="85"/>
      <c r="EVY54" s="85"/>
      <c r="EVZ54" s="85"/>
      <c r="EWA54" s="85"/>
      <c r="EWB54" s="85"/>
      <c r="EWC54" s="85"/>
      <c r="EWD54" s="85"/>
      <c r="EWE54" s="85"/>
      <c r="EWF54" s="85"/>
      <c r="EWG54" s="85"/>
      <c r="EWH54" s="85"/>
      <c r="EWI54" s="85"/>
      <c r="EWJ54" s="85"/>
      <c r="EWK54" s="85"/>
      <c r="EWL54" s="85"/>
      <c r="EWM54" s="85"/>
      <c r="EWN54" s="85"/>
      <c r="EWO54" s="85"/>
      <c r="EWP54" s="85"/>
      <c r="EWQ54" s="85"/>
      <c r="EWR54" s="85"/>
      <c r="EWS54" s="85"/>
      <c r="EWT54" s="85"/>
      <c r="EWU54" s="85"/>
      <c r="EWV54" s="85"/>
      <c r="EWW54" s="85"/>
      <c r="EWX54" s="85"/>
      <c r="EWY54" s="85"/>
      <c r="EWZ54" s="85"/>
      <c r="EXA54" s="85"/>
      <c r="EXB54" s="85"/>
      <c r="EXC54" s="85"/>
      <c r="EXD54" s="85"/>
      <c r="EXE54" s="85"/>
      <c r="EXF54" s="85"/>
      <c r="EXG54" s="85"/>
      <c r="EXH54" s="85"/>
      <c r="EXI54" s="85"/>
      <c r="EXJ54" s="85"/>
      <c r="EXK54" s="85"/>
      <c r="EXL54" s="85"/>
      <c r="EXM54" s="85"/>
      <c r="EXN54" s="85"/>
      <c r="EXO54" s="85"/>
      <c r="EXP54" s="85"/>
      <c r="EXQ54" s="85"/>
      <c r="EXR54" s="85"/>
      <c r="EXS54" s="85"/>
      <c r="EXT54" s="85"/>
      <c r="EXU54" s="85"/>
      <c r="EXV54" s="85"/>
      <c r="EXW54" s="85"/>
      <c r="EXX54" s="85"/>
      <c r="EXY54" s="85"/>
      <c r="EXZ54" s="85"/>
      <c r="EYA54" s="85"/>
      <c r="EYB54" s="85"/>
      <c r="EYC54" s="85"/>
      <c r="EYD54" s="85"/>
      <c r="EYE54" s="85"/>
      <c r="EYF54" s="85"/>
      <c r="EYG54" s="85"/>
      <c r="EYH54" s="85"/>
      <c r="EYI54" s="85"/>
      <c r="EYJ54" s="85"/>
      <c r="EYK54" s="85"/>
      <c r="EYL54" s="85"/>
      <c r="EYM54" s="85"/>
      <c r="EYN54" s="85"/>
      <c r="EYO54" s="85"/>
      <c r="EYP54" s="85"/>
      <c r="EYQ54" s="85"/>
      <c r="EYR54" s="85"/>
      <c r="EYS54" s="85"/>
      <c r="EYT54" s="85"/>
      <c r="EYU54" s="85"/>
      <c r="EYV54" s="85"/>
      <c r="EYW54" s="85"/>
      <c r="EYX54" s="85"/>
      <c r="EYY54" s="85"/>
      <c r="EYZ54" s="85"/>
      <c r="EZA54" s="85"/>
      <c r="EZB54" s="85"/>
      <c r="EZC54" s="85"/>
      <c r="EZD54" s="85"/>
      <c r="EZE54" s="85"/>
      <c r="EZF54" s="85"/>
      <c r="EZG54" s="85"/>
      <c r="EZH54" s="85"/>
      <c r="EZI54" s="85"/>
      <c r="EZJ54" s="85"/>
      <c r="EZK54" s="85"/>
      <c r="EZL54" s="85"/>
      <c r="EZM54" s="85"/>
      <c r="EZN54" s="85"/>
      <c r="EZO54" s="85"/>
      <c r="EZP54" s="85"/>
      <c r="EZQ54" s="85"/>
      <c r="EZR54" s="85"/>
      <c r="EZS54" s="85"/>
      <c r="EZT54" s="85"/>
      <c r="EZU54" s="85"/>
      <c r="EZV54" s="85"/>
      <c r="EZW54" s="85"/>
      <c r="EZX54" s="85"/>
      <c r="EZY54" s="85"/>
      <c r="EZZ54" s="85"/>
      <c r="FAA54" s="85"/>
      <c r="FAB54" s="85"/>
      <c r="FAC54" s="85"/>
      <c r="FAD54" s="85"/>
      <c r="FAE54" s="85"/>
      <c r="FAF54" s="85"/>
      <c r="FAG54" s="85"/>
      <c r="FAH54" s="85"/>
      <c r="FAI54" s="85"/>
      <c r="FAJ54" s="85"/>
      <c r="FAK54" s="85"/>
      <c r="FAL54" s="85"/>
      <c r="FAM54" s="85"/>
      <c r="FAN54" s="85"/>
      <c r="FAO54" s="85"/>
      <c r="FAP54" s="85"/>
      <c r="FAQ54" s="85"/>
      <c r="FAR54" s="85"/>
      <c r="FAS54" s="85"/>
      <c r="FAT54" s="85"/>
      <c r="FAU54" s="85"/>
      <c r="FAV54" s="85"/>
      <c r="FAW54" s="85"/>
      <c r="FAX54" s="85"/>
      <c r="FAY54" s="85"/>
      <c r="FAZ54" s="85"/>
      <c r="FBA54" s="85"/>
      <c r="FBB54" s="85"/>
      <c r="FBC54" s="85"/>
      <c r="FBD54" s="85"/>
      <c r="FBE54" s="85"/>
      <c r="FBF54" s="85"/>
      <c r="FBG54" s="85"/>
      <c r="FBH54" s="85"/>
      <c r="FBI54" s="85"/>
      <c r="FBJ54" s="85"/>
      <c r="FBK54" s="85"/>
      <c r="FBL54" s="85"/>
      <c r="FBM54" s="85"/>
      <c r="FBN54" s="85"/>
      <c r="FBO54" s="85"/>
      <c r="FBP54" s="85"/>
      <c r="FBQ54" s="85"/>
      <c r="FBR54" s="85"/>
      <c r="FBS54" s="85"/>
      <c r="FBT54" s="85"/>
      <c r="FBU54" s="85"/>
      <c r="FBV54" s="85"/>
      <c r="FBW54" s="85"/>
      <c r="FBX54" s="85"/>
      <c r="FBY54" s="85"/>
      <c r="FBZ54" s="85"/>
      <c r="FCA54" s="85"/>
      <c r="FCB54" s="85"/>
      <c r="FCC54" s="85"/>
      <c r="FCD54" s="85"/>
      <c r="FCE54" s="85"/>
      <c r="FCF54" s="85"/>
      <c r="FCG54" s="85"/>
      <c r="FCH54" s="85"/>
      <c r="FCI54" s="85"/>
      <c r="FCJ54" s="85"/>
      <c r="FCK54" s="85"/>
      <c r="FCL54" s="85"/>
      <c r="FCM54" s="85"/>
      <c r="FCN54" s="85"/>
      <c r="FCO54" s="85"/>
      <c r="FCP54" s="85"/>
      <c r="FCQ54" s="85"/>
      <c r="FCR54" s="85"/>
      <c r="FCS54" s="85"/>
      <c r="FCT54" s="85"/>
      <c r="FCU54" s="85"/>
      <c r="FCV54" s="85"/>
      <c r="FCW54" s="85"/>
      <c r="FCX54" s="85"/>
      <c r="FCY54" s="85"/>
      <c r="FCZ54" s="85"/>
      <c r="FDA54" s="85"/>
      <c r="FDB54" s="85"/>
      <c r="FDC54" s="85"/>
      <c r="FDD54" s="85"/>
      <c r="FDE54" s="85"/>
      <c r="FDF54" s="85"/>
      <c r="FDG54" s="85"/>
      <c r="FDH54" s="85"/>
      <c r="FDI54" s="85"/>
      <c r="FDJ54" s="85"/>
      <c r="FDK54" s="85"/>
      <c r="FDL54" s="85"/>
      <c r="FDM54" s="85"/>
      <c r="FDN54" s="85"/>
      <c r="FDO54" s="85"/>
      <c r="FDP54" s="85"/>
      <c r="FDQ54" s="85"/>
      <c r="FDR54" s="85"/>
      <c r="FDS54" s="85"/>
      <c r="FDT54" s="85"/>
      <c r="FDU54" s="85"/>
      <c r="FDV54" s="85"/>
      <c r="FDW54" s="85"/>
      <c r="FDX54" s="85"/>
      <c r="FDY54" s="85"/>
      <c r="FDZ54" s="85"/>
      <c r="FEA54" s="85"/>
      <c r="FEB54" s="85"/>
      <c r="FEC54" s="85"/>
      <c r="FED54" s="85"/>
      <c r="FEE54" s="85"/>
      <c r="FEF54" s="85"/>
      <c r="FEG54" s="85"/>
      <c r="FEH54" s="85"/>
      <c r="FEI54" s="85"/>
      <c r="FEJ54" s="85"/>
      <c r="FEK54" s="85"/>
      <c r="FEL54" s="85"/>
      <c r="FEM54" s="85"/>
      <c r="FEN54" s="85"/>
      <c r="FEO54" s="85"/>
      <c r="FEP54" s="85"/>
      <c r="FEQ54" s="85"/>
      <c r="FER54" s="85"/>
      <c r="FES54" s="85"/>
      <c r="FET54" s="85"/>
      <c r="FEU54" s="85"/>
      <c r="FEV54" s="85"/>
      <c r="FEW54" s="85"/>
      <c r="FEX54" s="85"/>
      <c r="FEY54" s="85"/>
      <c r="FEZ54" s="85"/>
      <c r="FFA54" s="85"/>
      <c r="FFB54" s="85"/>
      <c r="FFC54" s="85"/>
      <c r="FFD54" s="85"/>
      <c r="FFE54" s="85"/>
      <c r="FFF54" s="85"/>
      <c r="FFG54" s="85"/>
      <c r="FFH54" s="85"/>
      <c r="FFI54" s="85"/>
      <c r="FFJ54" s="85"/>
      <c r="FFK54" s="85"/>
      <c r="FFL54" s="85"/>
      <c r="FFM54" s="85"/>
      <c r="FFN54" s="85"/>
      <c r="FFO54" s="85"/>
      <c r="FFP54" s="85"/>
      <c r="FFQ54" s="85"/>
      <c r="FFR54" s="85"/>
      <c r="FFS54" s="85"/>
      <c r="FFT54" s="85"/>
      <c r="FFU54" s="85"/>
      <c r="FFV54" s="85"/>
      <c r="FFW54" s="85"/>
      <c r="FFX54" s="85"/>
      <c r="FFY54" s="85"/>
      <c r="FFZ54" s="85"/>
      <c r="FGA54" s="85"/>
      <c r="FGB54" s="85"/>
      <c r="FGC54" s="85"/>
      <c r="FGD54" s="85"/>
      <c r="FGE54" s="85"/>
      <c r="FGF54" s="85"/>
      <c r="FGG54" s="85"/>
      <c r="FGH54" s="85"/>
      <c r="FGI54" s="85"/>
      <c r="FGJ54" s="85"/>
      <c r="FGK54" s="85"/>
      <c r="FGL54" s="85"/>
      <c r="FGM54" s="85"/>
      <c r="FGN54" s="85"/>
      <c r="FGO54" s="85"/>
      <c r="FGP54" s="85"/>
      <c r="FGQ54" s="85"/>
      <c r="FGR54" s="85"/>
      <c r="FGS54" s="85"/>
      <c r="FGT54" s="85"/>
      <c r="FGU54" s="85"/>
      <c r="FGV54" s="85"/>
      <c r="FGW54" s="85"/>
      <c r="FGX54" s="85"/>
      <c r="FGY54" s="85"/>
      <c r="FGZ54" s="85"/>
      <c r="FHA54" s="85"/>
      <c r="FHB54" s="85"/>
      <c r="FHC54" s="85"/>
      <c r="FHD54" s="85"/>
      <c r="FHE54" s="85"/>
      <c r="FHF54" s="85"/>
      <c r="FHG54" s="85"/>
      <c r="FHH54" s="85"/>
      <c r="FHI54" s="85"/>
      <c r="FHJ54" s="85"/>
      <c r="FHK54" s="85"/>
      <c r="FHL54" s="85"/>
      <c r="FHM54" s="85"/>
      <c r="FHN54" s="85"/>
      <c r="FHO54" s="85"/>
      <c r="FHP54" s="85"/>
      <c r="FHQ54" s="85"/>
      <c r="FHR54" s="85"/>
      <c r="FHS54" s="85"/>
      <c r="FHT54" s="85"/>
      <c r="FHU54" s="85"/>
      <c r="FHV54" s="85"/>
      <c r="FHW54" s="85"/>
      <c r="FHX54" s="85"/>
      <c r="FHY54" s="85"/>
      <c r="FHZ54" s="85"/>
      <c r="FIA54" s="85"/>
      <c r="FIB54" s="85"/>
      <c r="FIC54" s="85"/>
      <c r="FID54" s="85"/>
      <c r="FIE54" s="85"/>
      <c r="FIF54" s="85"/>
      <c r="FIG54" s="85"/>
      <c r="FIH54" s="85"/>
      <c r="FII54" s="85"/>
      <c r="FIJ54" s="85"/>
      <c r="FIK54" s="85"/>
      <c r="FIL54" s="85"/>
      <c r="FIM54" s="85"/>
      <c r="FIN54" s="85"/>
      <c r="FIO54" s="85"/>
      <c r="FIP54" s="85"/>
      <c r="FIQ54" s="85"/>
      <c r="FIR54" s="85"/>
      <c r="FIS54" s="85"/>
      <c r="FIT54" s="85"/>
      <c r="FIU54" s="85"/>
      <c r="FIV54" s="85"/>
      <c r="FIW54" s="85"/>
      <c r="FIX54" s="85"/>
      <c r="FIY54" s="85"/>
      <c r="FIZ54" s="85"/>
      <c r="FJA54" s="85"/>
      <c r="FJB54" s="85"/>
      <c r="FJC54" s="85"/>
      <c r="FJD54" s="85"/>
      <c r="FJE54" s="85"/>
      <c r="FJF54" s="85"/>
      <c r="FJG54" s="85"/>
      <c r="FJH54" s="85"/>
      <c r="FJI54" s="85"/>
      <c r="FJJ54" s="85"/>
      <c r="FJK54" s="85"/>
      <c r="FJL54" s="85"/>
      <c r="FJM54" s="85"/>
      <c r="FJN54" s="85"/>
      <c r="FJO54" s="85"/>
      <c r="FJP54" s="85"/>
      <c r="FJQ54" s="85"/>
      <c r="FJR54" s="85"/>
      <c r="FJS54" s="85"/>
      <c r="FJT54" s="85"/>
      <c r="FJU54" s="85"/>
      <c r="FJV54" s="85"/>
      <c r="FJW54" s="85"/>
      <c r="FJX54" s="85"/>
      <c r="FJY54" s="85"/>
      <c r="FJZ54" s="85"/>
      <c r="FKA54" s="85"/>
      <c r="FKB54" s="85"/>
      <c r="FKC54" s="85"/>
      <c r="FKD54" s="85"/>
      <c r="FKE54" s="85"/>
      <c r="FKF54" s="85"/>
      <c r="FKG54" s="85"/>
      <c r="FKH54" s="85"/>
      <c r="FKI54" s="85"/>
      <c r="FKJ54" s="85"/>
      <c r="FKK54" s="85"/>
      <c r="FKL54" s="85"/>
      <c r="FKM54" s="85"/>
      <c r="FKN54" s="85"/>
      <c r="FKO54" s="85"/>
      <c r="FKP54" s="85"/>
      <c r="FKQ54" s="85"/>
      <c r="FKR54" s="85"/>
      <c r="FKS54" s="85"/>
      <c r="FKT54" s="85"/>
      <c r="FKU54" s="85"/>
      <c r="FKV54" s="85"/>
      <c r="FKW54" s="85"/>
      <c r="FKX54" s="85"/>
      <c r="FKY54" s="85"/>
      <c r="FKZ54" s="85"/>
      <c r="FLA54" s="85"/>
      <c r="FLB54" s="85"/>
      <c r="FLC54" s="85"/>
      <c r="FLD54" s="85"/>
      <c r="FLE54" s="85"/>
      <c r="FLF54" s="85"/>
      <c r="FLG54" s="85"/>
      <c r="FLH54" s="85"/>
      <c r="FLI54" s="85"/>
      <c r="FLJ54" s="85"/>
      <c r="FLK54" s="85"/>
      <c r="FLL54" s="85"/>
      <c r="FLM54" s="85"/>
      <c r="FLN54" s="85"/>
      <c r="FLO54" s="85"/>
      <c r="FLP54" s="85"/>
      <c r="FLQ54" s="85"/>
      <c r="FLR54" s="85"/>
      <c r="FLS54" s="85"/>
      <c r="FLT54" s="85"/>
      <c r="FLU54" s="85"/>
      <c r="FLV54" s="85"/>
      <c r="FLW54" s="85"/>
      <c r="FLX54" s="85"/>
      <c r="FLY54" s="85"/>
      <c r="FLZ54" s="85"/>
      <c r="FMA54" s="85"/>
      <c r="FMB54" s="85"/>
      <c r="FMC54" s="85"/>
      <c r="FMD54" s="85"/>
      <c r="FME54" s="85"/>
      <c r="FMF54" s="85"/>
      <c r="FMG54" s="85"/>
      <c r="FMH54" s="85"/>
      <c r="FMI54" s="85"/>
      <c r="FMJ54" s="85"/>
      <c r="FMK54" s="85"/>
      <c r="FML54" s="85"/>
      <c r="FMM54" s="85"/>
      <c r="FMN54" s="85"/>
      <c r="FMO54" s="85"/>
      <c r="FMP54" s="85"/>
      <c r="FMQ54" s="85"/>
      <c r="FMR54" s="85"/>
      <c r="FMS54" s="85"/>
      <c r="FMT54" s="85"/>
      <c r="FMU54" s="85"/>
      <c r="FMV54" s="85"/>
      <c r="FMW54" s="85"/>
      <c r="FMX54" s="85"/>
      <c r="FMY54" s="85"/>
      <c r="FMZ54" s="85"/>
      <c r="FNA54" s="85"/>
      <c r="FNB54" s="85"/>
      <c r="FNC54" s="85"/>
      <c r="FND54" s="85"/>
      <c r="FNE54" s="85"/>
      <c r="FNF54" s="85"/>
      <c r="FNG54" s="85"/>
      <c r="FNH54" s="85"/>
      <c r="FNI54" s="85"/>
      <c r="FNJ54" s="85"/>
      <c r="FNK54" s="85"/>
      <c r="FNL54" s="85"/>
      <c r="FNM54" s="85"/>
      <c r="FNN54" s="85"/>
      <c r="FNO54" s="85"/>
      <c r="FNP54" s="85"/>
      <c r="FNQ54" s="85"/>
      <c r="FNR54" s="85"/>
      <c r="FNS54" s="85"/>
      <c r="FNT54" s="85"/>
      <c r="FNU54" s="85"/>
      <c r="FNV54" s="85"/>
      <c r="FNW54" s="85"/>
      <c r="FNX54" s="85"/>
      <c r="FNY54" s="85"/>
      <c r="FNZ54" s="85"/>
      <c r="FOA54" s="85"/>
      <c r="FOB54" s="85"/>
      <c r="FOC54" s="85"/>
      <c r="FOD54" s="85"/>
      <c r="FOE54" s="85"/>
      <c r="FOF54" s="85"/>
      <c r="FOG54" s="85"/>
      <c r="FOH54" s="85"/>
      <c r="FOI54" s="85"/>
      <c r="FOJ54" s="85"/>
      <c r="FOK54" s="85"/>
      <c r="FOL54" s="85"/>
      <c r="FOM54" s="85"/>
      <c r="FON54" s="85"/>
      <c r="FOO54" s="85"/>
      <c r="FOP54" s="85"/>
      <c r="FOQ54" s="85"/>
      <c r="FOR54" s="85"/>
      <c r="FOS54" s="85"/>
      <c r="FOT54" s="85"/>
      <c r="FOU54" s="85"/>
      <c r="FOV54" s="85"/>
      <c r="FOW54" s="85"/>
      <c r="FOX54" s="85"/>
      <c r="FOY54" s="85"/>
      <c r="FOZ54" s="85"/>
      <c r="FPA54" s="85"/>
      <c r="FPB54" s="85"/>
      <c r="FPC54" s="85"/>
      <c r="FPD54" s="85"/>
      <c r="FPE54" s="85"/>
      <c r="FPF54" s="85"/>
      <c r="FPG54" s="85"/>
      <c r="FPH54" s="85"/>
      <c r="FPI54" s="85"/>
      <c r="FPJ54" s="85"/>
      <c r="FPK54" s="85"/>
      <c r="FPL54" s="85"/>
      <c r="FPM54" s="85"/>
      <c r="FPN54" s="85"/>
      <c r="FPO54" s="85"/>
      <c r="FPP54" s="85"/>
      <c r="FPQ54" s="85"/>
      <c r="FPR54" s="85"/>
      <c r="FPS54" s="85"/>
      <c r="FPT54" s="85"/>
      <c r="FPU54" s="85"/>
      <c r="FPV54" s="85"/>
      <c r="FPW54" s="85"/>
      <c r="FPX54" s="85"/>
      <c r="FPY54" s="85"/>
      <c r="FPZ54" s="85"/>
      <c r="FQA54" s="85"/>
      <c r="FQB54" s="85"/>
      <c r="FQC54" s="85"/>
      <c r="FQD54" s="85"/>
      <c r="FQE54" s="85"/>
      <c r="FQF54" s="85"/>
      <c r="FQG54" s="85"/>
      <c r="FQH54" s="85"/>
      <c r="FQI54" s="85"/>
      <c r="FQJ54" s="85"/>
      <c r="FQK54" s="85"/>
      <c r="FQL54" s="85"/>
      <c r="FQM54" s="85"/>
      <c r="FQN54" s="85"/>
      <c r="FQO54" s="85"/>
      <c r="FQP54" s="85"/>
      <c r="FQQ54" s="85"/>
      <c r="FQR54" s="85"/>
      <c r="FQS54" s="85"/>
      <c r="FQT54" s="85"/>
      <c r="FQU54" s="85"/>
      <c r="FQV54" s="85"/>
      <c r="FQW54" s="85"/>
      <c r="FQX54" s="85"/>
      <c r="FQY54" s="85"/>
      <c r="FQZ54" s="85"/>
      <c r="FRA54" s="85"/>
      <c r="FRB54" s="85"/>
      <c r="FRC54" s="85"/>
      <c r="FRD54" s="85"/>
      <c r="FRE54" s="85"/>
      <c r="FRF54" s="85"/>
      <c r="FRG54" s="85"/>
      <c r="FRH54" s="85"/>
      <c r="FRI54" s="85"/>
      <c r="FRJ54" s="85"/>
      <c r="FRK54" s="85"/>
      <c r="FRL54" s="85"/>
      <c r="FRM54" s="85"/>
      <c r="FRN54" s="85"/>
      <c r="FRO54" s="85"/>
      <c r="FRP54" s="85"/>
      <c r="FRQ54" s="85"/>
      <c r="FRR54" s="85"/>
      <c r="FRS54" s="85"/>
      <c r="FRT54" s="85"/>
      <c r="FRU54" s="85"/>
      <c r="FRV54" s="85"/>
      <c r="FRW54" s="85"/>
      <c r="FRX54" s="85"/>
      <c r="FRY54" s="85"/>
      <c r="FRZ54" s="85"/>
      <c r="FSA54" s="85"/>
      <c r="FSB54" s="85"/>
      <c r="FSC54" s="85"/>
      <c r="FSD54" s="85"/>
      <c r="FSE54" s="85"/>
      <c r="FSF54" s="85"/>
      <c r="FSG54" s="85"/>
      <c r="FSH54" s="85"/>
      <c r="FSI54" s="85"/>
      <c r="FSJ54" s="85"/>
      <c r="FSK54" s="85"/>
      <c r="FSL54" s="85"/>
      <c r="FSM54" s="85"/>
      <c r="FSN54" s="85"/>
      <c r="FSO54" s="85"/>
      <c r="FSP54" s="85"/>
      <c r="FSQ54" s="85"/>
      <c r="FSR54" s="85"/>
      <c r="FSS54" s="85"/>
      <c r="FST54" s="85"/>
      <c r="FSU54" s="85"/>
      <c r="FSV54" s="85"/>
      <c r="FSW54" s="85"/>
      <c r="FSX54" s="85"/>
      <c r="FSY54" s="85"/>
      <c r="FSZ54" s="85"/>
      <c r="FTA54" s="85"/>
      <c r="FTB54" s="85"/>
      <c r="FTC54" s="85"/>
      <c r="FTD54" s="85"/>
      <c r="FTE54" s="85"/>
      <c r="FTF54" s="85"/>
      <c r="FTG54" s="85"/>
      <c r="FTH54" s="85"/>
      <c r="FTI54" s="85"/>
      <c r="FTJ54" s="85"/>
      <c r="FTK54" s="85"/>
      <c r="FTL54" s="85"/>
      <c r="FTM54" s="85"/>
      <c r="FTN54" s="85"/>
      <c r="FTO54" s="85"/>
      <c r="FTP54" s="85"/>
      <c r="FTQ54" s="85"/>
      <c r="FTR54" s="85"/>
      <c r="FTS54" s="85"/>
      <c r="FTT54" s="85"/>
      <c r="FTU54" s="85"/>
      <c r="FTV54" s="85"/>
      <c r="FTW54" s="85"/>
      <c r="FTX54" s="85"/>
      <c r="FTY54" s="85"/>
      <c r="FTZ54" s="85"/>
      <c r="FUA54" s="85"/>
      <c r="FUB54" s="85"/>
      <c r="FUC54" s="85"/>
      <c r="FUD54" s="85"/>
      <c r="FUE54" s="85"/>
      <c r="FUF54" s="85"/>
      <c r="FUG54" s="85"/>
      <c r="FUH54" s="85"/>
      <c r="FUI54" s="85"/>
      <c r="FUJ54" s="85"/>
      <c r="FUK54" s="85"/>
      <c r="FUL54" s="85"/>
      <c r="FUM54" s="85"/>
      <c r="FUN54" s="85"/>
      <c r="FUO54" s="85"/>
      <c r="FUP54" s="85"/>
      <c r="FUQ54" s="85"/>
      <c r="FUR54" s="85"/>
      <c r="FUS54" s="85"/>
      <c r="FUT54" s="85"/>
      <c r="FUU54" s="85"/>
      <c r="FUV54" s="85"/>
      <c r="FUW54" s="85"/>
      <c r="FUX54" s="85"/>
      <c r="FUY54" s="85"/>
      <c r="FUZ54" s="85"/>
      <c r="FVA54" s="85"/>
      <c r="FVB54" s="85"/>
      <c r="FVC54" s="85"/>
      <c r="FVD54" s="85"/>
      <c r="FVE54" s="85"/>
      <c r="FVF54" s="85"/>
      <c r="FVG54" s="85"/>
      <c r="FVH54" s="85"/>
      <c r="FVI54" s="85"/>
      <c r="FVJ54" s="85"/>
      <c r="FVK54" s="85"/>
      <c r="FVL54" s="85"/>
      <c r="FVM54" s="85"/>
      <c r="FVN54" s="85"/>
      <c r="FVO54" s="85"/>
      <c r="FVP54" s="85"/>
      <c r="FVQ54" s="85"/>
      <c r="FVR54" s="85"/>
      <c r="FVS54" s="85"/>
      <c r="FVT54" s="85"/>
      <c r="FVU54" s="85"/>
      <c r="FVV54" s="85"/>
      <c r="FVW54" s="85"/>
      <c r="FVX54" s="85"/>
      <c r="FVY54" s="85"/>
      <c r="FVZ54" s="85"/>
      <c r="FWA54" s="85"/>
      <c r="FWB54" s="85"/>
      <c r="FWC54" s="85"/>
      <c r="FWD54" s="85"/>
      <c r="FWE54" s="85"/>
      <c r="FWF54" s="85"/>
      <c r="FWG54" s="85"/>
      <c r="FWH54" s="85"/>
      <c r="FWI54" s="85"/>
      <c r="FWJ54" s="85"/>
      <c r="FWK54" s="85"/>
      <c r="FWL54" s="85"/>
      <c r="FWM54" s="85"/>
      <c r="FWN54" s="85"/>
      <c r="FWO54" s="85"/>
      <c r="FWP54" s="85"/>
      <c r="FWQ54" s="85"/>
      <c r="FWR54" s="85"/>
      <c r="FWS54" s="85"/>
      <c r="FWT54" s="85"/>
      <c r="FWU54" s="85"/>
      <c r="FWV54" s="85"/>
      <c r="FWW54" s="85"/>
      <c r="FWX54" s="85"/>
      <c r="FWY54" s="85"/>
      <c r="FWZ54" s="85"/>
      <c r="FXA54" s="85"/>
      <c r="FXB54" s="85"/>
      <c r="FXC54" s="85"/>
      <c r="FXD54" s="85"/>
      <c r="FXE54" s="85"/>
      <c r="FXF54" s="85"/>
      <c r="FXG54" s="85"/>
      <c r="FXH54" s="85"/>
      <c r="FXI54" s="85"/>
      <c r="FXJ54" s="85"/>
      <c r="FXK54" s="85"/>
      <c r="FXL54" s="85"/>
      <c r="FXM54" s="85"/>
      <c r="FXN54" s="85"/>
      <c r="FXO54" s="85"/>
      <c r="FXP54" s="85"/>
      <c r="FXQ54" s="85"/>
      <c r="FXR54" s="85"/>
      <c r="FXS54" s="85"/>
      <c r="FXT54" s="85"/>
      <c r="FXU54" s="85"/>
      <c r="FXV54" s="85"/>
      <c r="FXW54" s="85"/>
      <c r="FXX54" s="85"/>
      <c r="FXY54" s="85"/>
      <c r="FXZ54" s="85"/>
      <c r="FYA54" s="85"/>
      <c r="FYB54" s="85"/>
      <c r="FYC54" s="85"/>
      <c r="FYD54" s="85"/>
      <c r="FYE54" s="85"/>
      <c r="FYF54" s="85"/>
      <c r="FYG54" s="85"/>
      <c r="FYH54" s="85"/>
      <c r="FYI54" s="85"/>
      <c r="FYJ54" s="85"/>
      <c r="FYK54" s="85"/>
      <c r="FYL54" s="85"/>
      <c r="FYM54" s="85"/>
      <c r="FYN54" s="85"/>
      <c r="FYO54" s="85"/>
      <c r="FYP54" s="85"/>
      <c r="FYQ54" s="85"/>
      <c r="FYR54" s="85"/>
      <c r="FYS54" s="85"/>
      <c r="FYT54" s="85"/>
      <c r="FYU54" s="85"/>
      <c r="FYV54" s="85"/>
      <c r="FYW54" s="85"/>
      <c r="FYX54" s="85"/>
      <c r="FYY54" s="85"/>
      <c r="FYZ54" s="85"/>
      <c r="FZA54" s="85"/>
      <c r="FZB54" s="85"/>
      <c r="FZC54" s="85"/>
      <c r="FZD54" s="85"/>
      <c r="FZE54" s="85"/>
      <c r="FZF54" s="85"/>
      <c r="FZG54" s="85"/>
      <c r="FZH54" s="85"/>
      <c r="FZI54" s="85"/>
      <c r="FZJ54" s="85"/>
      <c r="FZK54" s="85"/>
      <c r="FZL54" s="85"/>
      <c r="FZM54" s="85"/>
      <c r="FZN54" s="85"/>
      <c r="FZO54" s="85"/>
      <c r="FZP54" s="85"/>
      <c r="FZQ54" s="85"/>
      <c r="FZR54" s="85"/>
      <c r="FZS54" s="85"/>
      <c r="FZT54" s="85"/>
      <c r="FZU54" s="85"/>
      <c r="FZV54" s="85"/>
      <c r="FZW54" s="85"/>
      <c r="FZX54" s="85"/>
      <c r="FZY54" s="85"/>
      <c r="FZZ54" s="85"/>
      <c r="GAA54" s="85"/>
      <c r="GAB54" s="85"/>
      <c r="GAC54" s="85"/>
      <c r="GAD54" s="85"/>
      <c r="GAE54" s="85"/>
      <c r="GAF54" s="85"/>
      <c r="GAG54" s="85"/>
      <c r="GAH54" s="85"/>
      <c r="GAI54" s="85"/>
      <c r="GAJ54" s="85"/>
      <c r="GAK54" s="85"/>
      <c r="GAL54" s="85"/>
      <c r="GAM54" s="85"/>
      <c r="GAN54" s="85"/>
      <c r="GAO54" s="85"/>
      <c r="GAP54" s="85"/>
      <c r="GAQ54" s="85"/>
      <c r="GAR54" s="85"/>
      <c r="GAS54" s="85"/>
      <c r="GAT54" s="85"/>
      <c r="GAU54" s="85"/>
      <c r="GAV54" s="85"/>
      <c r="GAW54" s="85"/>
      <c r="GAX54" s="85"/>
      <c r="GAY54" s="85"/>
      <c r="GAZ54" s="85"/>
      <c r="GBA54" s="85"/>
      <c r="GBB54" s="85"/>
      <c r="GBC54" s="85"/>
      <c r="GBD54" s="85"/>
      <c r="GBE54" s="85"/>
      <c r="GBF54" s="85"/>
      <c r="GBG54" s="85"/>
      <c r="GBH54" s="85"/>
      <c r="GBI54" s="85"/>
      <c r="GBJ54" s="85"/>
      <c r="GBK54" s="85"/>
      <c r="GBL54" s="85"/>
      <c r="GBM54" s="85"/>
      <c r="GBN54" s="85"/>
      <c r="GBO54" s="85"/>
      <c r="GBP54" s="85"/>
      <c r="GBQ54" s="85"/>
      <c r="GBR54" s="85"/>
      <c r="GBS54" s="85"/>
      <c r="GBT54" s="85"/>
      <c r="GBU54" s="85"/>
      <c r="GBV54" s="85"/>
      <c r="GBW54" s="85"/>
      <c r="GBX54" s="85"/>
      <c r="GBY54" s="85"/>
      <c r="GBZ54" s="85"/>
      <c r="GCA54" s="85"/>
      <c r="GCB54" s="85"/>
      <c r="GCC54" s="85"/>
      <c r="GCD54" s="85"/>
      <c r="GCE54" s="85"/>
      <c r="GCF54" s="85"/>
      <c r="GCG54" s="85"/>
      <c r="GCH54" s="85"/>
      <c r="GCI54" s="85"/>
      <c r="GCJ54" s="85"/>
      <c r="GCK54" s="85"/>
      <c r="GCL54" s="85"/>
      <c r="GCM54" s="85"/>
      <c r="GCN54" s="85"/>
      <c r="GCO54" s="85"/>
      <c r="GCP54" s="85"/>
      <c r="GCQ54" s="85"/>
      <c r="GCR54" s="85"/>
      <c r="GCS54" s="85"/>
      <c r="GCT54" s="85"/>
      <c r="GCU54" s="85"/>
      <c r="GCV54" s="85"/>
      <c r="GCW54" s="85"/>
      <c r="GCX54" s="85"/>
      <c r="GCY54" s="85"/>
      <c r="GCZ54" s="85"/>
      <c r="GDA54" s="85"/>
      <c r="GDB54" s="85"/>
      <c r="GDC54" s="85"/>
      <c r="GDD54" s="85"/>
      <c r="GDE54" s="85"/>
      <c r="GDF54" s="85"/>
      <c r="GDG54" s="85"/>
      <c r="GDH54" s="85"/>
      <c r="GDI54" s="85"/>
      <c r="GDJ54" s="85"/>
      <c r="GDK54" s="85"/>
      <c r="GDL54" s="85"/>
      <c r="GDM54" s="85"/>
      <c r="GDN54" s="85"/>
      <c r="GDO54" s="85"/>
      <c r="GDP54" s="85"/>
      <c r="GDQ54" s="85"/>
      <c r="GDR54" s="85"/>
      <c r="GDS54" s="85"/>
      <c r="GDT54" s="85"/>
      <c r="GDU54" s="85"/>
      <c r="GDV54" s="85"/>
      <c r="GDW54" s="85"/>
      <c r="GDX54" s="85"/>
      <c r="GDY54" s="85"/>
      <c r="GDZ54" s="85"/>
      <c r="GEA54" s="85"/>
      <c r="GEB54" s="85"/>
      <c r="GEC54" s="85"/>
      <c r="GED54" s="85"/>
      <c r="GEE54" s="85"/>
      <c r="GEF54" s="85"/>
      <c r="GEG54" s="85"/>
      <c r="GEH54" s="85"/>
      <c r="GEI54" s="85"/>
      <c r="GEJ54" s="85"/>
      <c r="GEK54" s="85"/>
      <c r="GEL54" s="85"/>
      <c r="GEM54" s="85"/>
      <c r="GEN54" s="85"/>
      <c r="GEO54" s="85"/>
      <c r="GEP54" s="85"/>
      <c r="GEQ54" s="85"/>
      <c r="GER54" s="85"/>
      <c r="GES54" s="85"/>
      <c r="GET54" s="85"/>
      <c r="GEU54" s="85"/>
      <c r="GEV54" s="85"/>
      <c r="GEW54" s="85"/>
      <c r="GEX54" s="85"/>
      <c r="GEY54" s="85"/>
      <c r="GEZ54" s="85"/>
      <c r="GFA54" s="85"/>
      <c r="GFB54" s="85"/>
      <c r="GFC54" s="85"/>
      <c r="GFD54" s="85"/>
      <c r="GFE54" s="85"/>
      <c r="GFF54" s="85"/>
      <c r="GFG54" s="85"/>
      <c r="GFH54" s="85"/>
      <c r="GFI54" s="85"/>
      <c r="GFJ54" s="85"/>
      <c r="GFK54" s="85"/>
      <c r="GFL54" s="85"/>
      <c r="GFM54" s="85"/>
      <c r="GFN54" s="85"/>
      <c r="GFO54" s="85"/>
      <c r="GFP54" s="85"/>
      <c r="GFQ54" s="85"/>
      <c r="GFR54" s="85"/>
      <c r="GFS54" s="85"/>
      <c r="GFT54" s="85"/>
      <c r="GFU54" s="85"/>
      <c r="GFV54" s="85"/>
      <c r="GFW54" s="85"/>
      <c r="GFX54" s="85"/>
      <c r="GFY54" s="85"/>
      <c r="GFZ54" s="85"/>
      <c r="GGA54" s="85"/>
      <c r="GGB54" s="85"/>
      <c r="GGC54" s="85"/>
      <c r="GGD54" s="85"/>
      <c r="GGE54" s="85"/>
      <c r="GGF54" s="85"/>
      <c r="GGG54" s="85"/>
      <c r="GGH54" s="85"/>
      <c r="GGI54" s="85"/>
      <c r="GGJ54" s="85"/>
      <c r="GGK54" s="85"/>
      <c r="GGL54" s="85"/>
      <c r="GGM54" s="85"/>
      <c r="GGN54" s="85"/>
      <c r="GGO54" s="85"/>
      <c r="GGP54" s="85"/>
      <c r="GGQ54" s="85"/>
      <c r="GGR54" s="85"/>
      <c r="GGS54" s="85"/>
      <c r="GGT54" s="85"/>
      <c r="GGU54" s="85"/>
      <c r="GGV54" s="85"/>
      <c r="GGW54" s="85"/>
      <c r="GGX54" s="85"/>
      <c r="GGY54" s="85"/>
      <c r="GGZ54" s="85"/>
      <c r="GHA54" s="85"/>
      <c r="GHB54" s="85"/>
      <c r="GHC54" s="85"/>
      <c r="GHD54" s="85"/>
      <c r="GHE54" s="85"/>
      <c r="GHF54" s="85"/>
      <c r="GHG54" s="85"/>
      <c r="GHH54" s="85"/>
      <c r="GHI54" s="85"/>
      <c r="GHJ54" s="85"/>
      <c r="GHK54" s="85"/>
      <c r="GHL54" s="85"/>
      <c r="GHM54" s="85"/>
      <c r="GHN54" s="85"/>
      <c r="GHO54" s="85"/>
      <c r="GHP54" s="85"/>
      <c r="GHQ54" s="85"/>
      <c r="GHR54" s="85"/>
      <c r="GHS54" s="85"/>
      <c r="GHT54" s="85"/>
      <c r="GHU54" s="85"/>
      <c r="GHV54" s="85"/>
      <c r="GHW54" s="85"/>
      <c r="GHX54" s="85"/>
      <c r="GHY54" s="85"/>
      <c r="GHZ54" s="85"/>
      <c r="GIA54" s="85"/>
      <c r="GIB54" s="85"/>
      <c r="GIC54" s="85"/>
      <c r="GID54" s="85"/>
      <c r="GIE54" s="85"/>
      <c r="GIF54" s="85"/>
      <c r="GIG54" s="85"/>
      <c r="GIH54" s="85"/>
      <c r="GII54" s="85"/>
      <c r="GIJ54" s="85"/>
      <c r="GIK54" s="85"/>
      <c r="GIL54" s="85"/>
      <c r="GIM54" s="85"/>
      <c r="GIN54" s="85"/>
      <c r="GIO54" s="85"/>
      <c r="GIP54" s="85"/>
      <c r="GIQ54" s="85"/>
      <c r="GIR54" s="85"/>
      <c r="GIS54" s="85"/>
      <c r="GIT54" s="85"/>
      <c r="GIU54" s="85"/>
      <c r="GIV54" s="85"/>
      <c r="GIW54" s="85"/>
      <c r="GIX54" s="85"/>
      <c r="GIY54" s="85"/>
      <c r="GIZ54" s="85"/>
      <c r="GJA54" s="85"/>
      <c r="GJB54" s="85"/>
      <c r="GJC54" s="85"/>
      <c r="GJD54" s="85"/>
      <c r="GJE54" s="85"/>
      <c r="GJF54" s="85"/>
      <c r="GJG54" s="85"/>
      <c r="GJH54" s="85"/>
      <c r="GJI54" s="85"/>
      <c r="GJJ54" s="85"/>
      <c r="GJK54" s="85"/>
      <c r="GJL54" s="85"/>
      <c r="GJM54" s="85"/>
      <c r="GJN54" s="85"/>
      <c r="GJO54" s="85"/>
      <c r="GJP54" s="85"/>
      <c r="GJQ54" s="85"/>
      <c r="GJR54" s="85"/>
      <c r="GJS54" s="85"/>
      <c r="GJT54" s="85"/>
      <c r="GJU54" s="85"/>
      <c r="GJV54" s="85"/>
      <c r="GJW54" s="85"/>
      <c r="GJX54" s="85"/>
      <c r="GJY54" s="85"/>
      <c r="GJZ54" s="85"/>
      <c r="GKA54" s="85"/>
      <c r="GKB54" s="85"/>
      <c r="GKC54" s="85"/>
      <c r="GKD54" s="85"/>
      <c r="GKE54" s="85"/>
      <c r="GKF54" s="85"/>
      <c r="GKG54" s="85"/>
      <c r="GKH54" s="85"/>
      <c r="GKI54" s="85"/>
      <c r="GKJ54" s="85"/>
      <c r="GKK54" s="85"/>
      <c r="GKL54" s="85"/>
      <c r="GKM54" s="85"/>
      <c r="GKN54" s="85"/>
      <c r="GKO54" s="85"/>
      <c r="GKP54" s="85"/>
      <c r="GKQ54" s="85"/>
      <c r="GKR54" s="85"/>
      <c r="GKS54" s="85"/>
      <c r="GKT54" s="85"/>
      <c r="GKU54" s="85"/>
      <c r="GKV54" s="85"/>
      <c r="GKW54" s="85"/>
      <c r="GKX54" s="85"/>
      <c r="GKY54" s="85"/>
      <c r="GKZ54" s="85"/>
      <c r="GLA54" s="85"/>
      <c r="GLB54" s="85"/>
      <c r="GLC54" s="85"/>
      <c r="GLD54" s="85"/>
      <c r="GLE54" s="85"/>
      <c r="GLF54" s="85"/>
      <c r="GLG54" s="85"/>
      <c r="GLH54" s="85"/>
      <c r="GLI54" s="85"/>
      <c r="GLJ54" s="85"/>
      <c r="GLK54" s="85"/>
      <c r="GLL54" s="85"/>
      <c r="GLM54" s="85"/>
      <c r="GLN54" s="85"/>
      <c r="GLO54" s="85"/>
      <c r="GLP54" s="85"/>
      <c r="GLQ54" s="85"/>
      <c r="GLR54" s="85"/>
      <c r="GLS54" s="85"/>
      <c r="GLT54" s="85"/>
      <c r="GLU54" s="85"/>
      <c r="GLV54" s="85"/>
      <c r="GLW54" s="85"/>
      <c r="GLX54" s="85"/>
      <c r="GLY54" s="85"/>
      <c r="GLZ54" s="85"/>
      <c r="GMA54" s="85"/>
      <c r="GMB54" s="85"/>
      <c r="GMC54" s="85"/>
      <c r="GMD54" s="85"/>
      <c r="GME54" s="85"/>
      <c r="GMF54" s="85"/>
      <c r="GMG54" s="85"/>
      <c r="GMH54" s="85"/>
      <c r="GMI54" s="85"/>
      <c r="GMJ54" s="85"/>
      <c r="GMK54" s="85"/>
      <c r="GML54" s="85"/>
      <c r="GMM54" s="85"/>
      <c r="GMN54" s="85"/>
      <c r="GMO54" s="85"/>
      <c r="GMP54" s="85"/>
      <c r="GMQ54" s="85"/>
      <c r="GMR54" s="85"/>
      <c r="GMS54" s="85"/>
      <c r="GMT54" s="85"/>
      <c r="GMU54" s="85"/>
      <c r="GMV54" s="85"/>
      <c r="GMW54" s="85"/>
      <c r="GMX54" s="85"/>
      <c r="GMY54" s="85"/>
      <c r="GMZ54" s="85"/>
      <c r="GNA54" s="85"/>
      <c r="GNB54" s="85"/>
      <c r="GNC54" s="85"/>
      <c r="GND54" s="85"/>
      <c r="GNE54" s="85"/>
      <c r="GNF54" s="85"/>
      <c r="GNG54" s="85"/>
      <c r="GNH54" s="85"/>
      <c r="GNI54" s="85"/>
      <c r="GNJ54" s="85"/>
      <c r="GNK54" s="85"/>
      <c r="GNL54" s="85"/>
      <c r="GNM54" s="85"/>
      <c r="GNN54" s="85"/>
      <c r="GNO54" s="85"/>
      <c r="GNP54" s="85"/>
      <c r="GNQ54" s="85"/>
      <c r="GNR54" s="85"/>
      <c r="GNS54" s="85"/>
      <c r="GNT54" s="85"/>
      <c r="GNU54" s="85"/>
      <c r="GNV54" s="85"/>
      <c r="GNW54" s="85"/>
      <c r="GNX54" s="85"/>
      <c r="GNY54" s="85"/>
      <c r="GNZ54" s="85"/>
      <c r="GOA54" s="85"/>
      <c r="GOB54" s="85"/>
      <c r="GOC54" s="85"/>
      <c r="GOD54" s="85"/>
      <c r="GOE54" s="85"/>
      <c r="GOF54" s="85"/>
      <c r="GOG54" s="85"/>
      <c r="GOH54" s="85"/>
      <c r="GOI54" s="85"/>
      <c r="GOJ54" s="85"/>
      <c r="GOK54" s="85"/>
      <c r="GOL54" s="85"/>
      <c r="GOM54" s="85"/>
      <c r="GON54" s="85"/>
      <c r="GOO54" s="85"/>
      <c r="GOP54" s="85"/>
      <c r="GOQ54" s="85"/>
      <c r="GOR54" s="85"/>
      <c r="GOS54" s="85"/>
      <c r="GOT54" s="85"/>
      <c r="GOU54" s="85"/>
      <c r="GOV54" s="85"/>
      <c r="GOW54" s="85"/>
      <c r="GOX54" s="85"/>
      <c r="GOY54" s="85"/>
      <c r="GOZ54" s="85"/>
      <c r="GPA54" s="85"/>
      <c r="GPB54" s="85"/>
      <c r="GPC54" s="85"/>
      <c r="GPD54" s="85"/>
      <c r="GPE54" s="85"/>
      <c r="GPF54" s="85"/>
      <c r="GPG54" s="85"/>
      <c r="GPH54" s="85"/>
      <c r="GPI54" s="85"/>
      <c r="GPJ54" s="85"/>
      <c r="GPK54" s="85"/>
      <c r="GPL54" s="85"/>
      <c r="GPM54" s="85"/>
      <c r="GPN54" s="85"/>
      <c r="GPO54" s="85"/>
      <c r="GPP54" s="85"/>
      <c r="GPQ54" s="85"/>
      <c r="GPR54" s="85"/>
      <c r="GPS54" s="85"/>
      <c r="GPT54" s="85"/>
      <c r="GPU54" s="85"/>
      <c r="GPV54" s="85"/>
      <c r="GPW54" s="85"/>
      <c r="GPX54" s="85"/>
      <c r="GPY54" s="85"/>
      <c r="GPZ54" s="85"/>
      <c r="GQA54" s="85"/>
      <c r="GQB54" s="85"/>
      <c r="GQC54" s="85"/>
      <c r="GQD54" s="85"/>
      <c r="GQE54" s="85"/>
      <c r="GQF54" s="85"/>
      <c r="GQG54" s="85"/>
      <c r="GQH54" s="85"/>
      <c r="GQI54" s="85"/>
      <c r="GQJ54" s="85"/>
      <c r="GQK54" s="85"/>
      <c r="GQL54" s="85"/>
      <c r="GQM54" s="85"/>
      <c r="GQN54" s="85"/>
      <c r="GQO54" s="85"/>
      <c r="GQP54" s="85"/>
      <c r="GQQ54" s="85"/>
      <c r="GQR54" s="85"/>
      <c r="GQS54" s="85"/>
      <c r="GQT54" s="85"/>
      <c r="GQU54" s="85"/>
      <c r="GQV54" s="85"/>
      <c r="GQW54" s="85"/>
      <c r="GQX54" s="85"/>
      <c r="GQY54" s="85"/>
      <c r="GQZ54" s="85"/>
      <c r="GRA54" s="85"/>
      <c r="GRB54" s="85"/>
      <c r="GRC54" s="85"/>
      <c r="GRD54" s="85"/>
      <c r="GRE54" s="85"/>
      <c r="GRF54" s="85"/>
      <c r="GRG54" s="85"/>
      <c r="GRH54" s="85"/>
      <c r="GRI54" s="85"/>
      <c r="GRJ54" s="85"/>
      <c r="GRK54" s="85"/>
      <c r="GRL54" s="85"/>
      <c r="GRM54" s="85"/>
      <c r="GRN54" s="85"/>
      <c r="GRO54" s="85"/>
      <c r="GRP54" s="85"/>
      <c r="GRQ54" s="85"/>
      <c r="GRR54" s="85"/>
      <c r="GRS54" s="85"/>
      <c r="GRT54" s="85"/>
      <c r="GRU54" s="85"/>
      <c r="GRV54" s="85"/>
      <c r="GRW54" s="85"/>
      <c r="GRX54" s="85"/>
      <c r="GRY54" s="85"/>
      <c r="GRZ54" s="85"/>
      <c r="GSA54" s="85"/>
      <c r="GSB54" s="85"/>
      <c r="GSC54" s="85"/>
      <c r="GSD54" s="85"/>
      <c r="GSE54" s="85"/>
      <c r="GSF54" s="85"/>
      <c r="GSG54" s="85"/>
      <c r="GSH54" s="85"/>
      <c r="GSI54" s="85"/>
      <c r="GSJ54" s="85"/>
      <c r="GSK54" s="85"/>
      <c r="GSL54" s="85"/>
      <c r="GSM54" s="85"/>
      <c r="GSN54" s="85"/>
      <c r="GSO54" s="85"/>
      <c r="GSP54" s="85"/>
      <c r="GSQ54" s="85"/>
      <c r="GSR54" s="85"/>
      <c r="GSS54" s="85"/>
      <c r="GST54" s="85"/>
      <c r="GSU54" s="85"/>
      <c r="GSV54" s="85"/>
      <c r="GSW54" s="85"/>
      <c r="GSX54" s="85"/>
      <c r="GSY54" s="85"/>
      <c r="GSZ54" s="85"/>
      <c r="GTA54" s="85"/>
      <c r="GTB54" s="85"/>
      <c r="GTC54" s="85"/>
      <c r="GTD54" s="85"/>
      <c r="GTE54" s="85"/>
      <c r="GTF54" s="85"/>
      <c r="GTG54" s="85"/>
      <c r="GTH54" s="85"/>
      <c r="GTI54" s="85"/>
      <c r="GTJ54" s="85"/>
      <c r="GTK54" s="85"/>
      <c r="GTL54" s="85"/>
      <c r="GTM54" s="85"/>
      <c r="GTN54" s="85"/>
      <c r="GTO54" s="85"/>
      <c r="GTP54" s="85"/>
      <c r="GTQ54" s="85"/>
      <c r="GTR54" s="85"/>
      <c r="GTS54" s="85"/>
      <c r="GTT54" s="85"/>
      <c r="GTU54" s="85"/>
      <c r="GTV54" s="85"/>
      <c r="GTW54" s="85"/>
      <c r="GTX54" s="85"/>
      <c r="GTY54" s="85"/>
      <c r="GTZ54" s="85"/>
      <c r="GUA54" s="85"/>
      <c r="GUB54" s="85"/>
      <c r="GUC54" s="85"/>
      <c r="GUD54" s="85"/>
      <c r="GUE54" s="85"/>
      <c r="GUF54" s="85"/>
      <c r="GUG54" s="85"/>
      <c r="GUH54" s="85"/>
      <c r="GUI54" s="85"/>
      <c r="GUJ54" s="85"/>
      <c r="GUK54" s="85"/>
      <c r="GUL54" s="85"/>
      <c r="GUM54" s="85"/>
      <c r="GUN54" s="85"/>
      <c r="GUO54" s="85"/>
      <c r="GUP54" s="85"/>
      <c r="GUQ54" s="85"/>
      <c r="GUR54" s="85"/>
      <c r="GUS54" s="85"/>
      <c r="GUT54" s="85"/>
      <c r="GUU54" s="85"/>
      <c r="GUV54" s="85"/>
      <c r="GUW54" s="85"/>
      <c r="GUX54" s="85"/>
      <c r="GUY54" s="85"/>
      <c r="GUZ54" s="85"/>
      <c r="GVA54" s="85"/>
      <c r="GVB54" s="85"/>
      <c r="GVC54" s="85"/>
      <c r="GVD54" s="85"/>
      <c r="GVE54" s="85"/>
      <c r="GVF54" s="85"/>
      <c r="GVG54" s="85"/>
      <c r="GVH54" s="85"/>
      <c r="GVI54" s="85"/>
      <c r="GVJ54" s="85"/>
      <c r="GVK54" s="85"/>
      <c r="GVL54" s="85"/>
      <c r="GVM54" s="85"/>
      <c r="GVN54" s="85"/>
      <c r="GVO54" s="85"/>
      <c r="GVP54" s="85"/>
      <c r="GVQ54" s="85"/>
      <c r="GVR54" s="85"/>
      <c r="GVS54" s="85"/>
      <c r="GVT54" s="85"/>
      <c r="GVU54" s="85"/>
      <c r="GVV54" s="85"/>
      <c r="GVW54" s="85"/>
      <c r="GVX54" s="85"/>
      <c r="GVY54" s="85"/>
      <c r="GVZ54" s="85"/>
      <c r="GWA54" s="85"/>
      <c r="GWB54" s="85"/>
      <c r="GWC54" s="85"/>
      <c r="GWD54" s="85"/>
      <c r="GWE54" s="85"/>
      <c r="GWF54" s="85"/>
      <c r="GWG54" s="85"/>
      <c r="GWH54" s="85"/>
      <c r="GWI54" s="85"/>
      <c r="GWJ54" s="85"/>
      <c r="GWK54" s="85"/>
      <c r="GWL54" s="85"/>
      <c r="GWM54" s="85"/>
      <c r="GWN54" s="85"/>
      <c r="GWO54" s="85"/>
      <c r="GWP54" s="85"/>
      <c r="GWQ54" s="85"/>
      <c r="GWR54" s="85"/>
      <c r="GWS54" s="85"/>
      <c r="GWT54" s="85"/>
      <c r="GWU54" s="85"/>
      <c r="GWV54" s="85"/>
      <c r="GWW54" s="85"/>
      <c r="GWX54" s="85"/>
      <c r="GWY54" s="85"/>
      <c r="GWZ54" s="85"/>
      <c r="GXA54" s="85"/>
      <c r="GXB54" s="85"/>
      <c r="GXC54" s="85"/>
      <c r="GXD54" s="85"/>
      <c r="GXE54" s="85"/>
      <c r="GXF54" s="85"/>
      <c r="GXG54" s="85"/>
      <c r="GXH54" s="85"/>
      <c r="GXI54" s="85"/>
      <c r="GXJ54" s="85"/>
      <c r="GXK54" s="85"/>
      <c r="GXL54" s="85"/>
      <c r="GXM54" s="85"/>
      <c r="GXN54" s="85"/>
      <c r="GXO54" s="85"/>
      <c r="GXP54" s="85"/>
      <c r="GXQ54" s="85"/>
      <c r="GXR54" s="85"/>
      <c r="GXS54" s="85"/>
      <c r="GXT54" s="85"/>
      <c r="GXU54" s="85"/>
      <c r="GXV54" s="85"/>
      <c r="GXW54" s="85"/>
      <c r="GXX54" s="85"/>
      <c r="GXY54" s="85"/>
      <c r="GXZ54" s="85"/>
      <c r="GYA54" s="85"/>
      <c r="GYB54" s="85"/>
      <c r="GYC54" s="85"/>
      <c r="GYD54" s="85"/>
      <c r="GYE54" s="85"/>
      <c r="GYF54" s="85"/>
      <c r="GYG54" s="85"/>
      <c r="GYH54" s="85"/>
      <c r="GYI54" s="85"/>
      <c r="GYJ54" s="85"/>
      <c r="GYK54" s="85"/>
      <c r="GYL54" s="85"/>
      <c r="GYM54" s="85"/>
      <c r="GYN54" s="85"/>
      <c r="GYO54" s="85"/>
      <c r="GYP54" s="85"/>
      <c r="GYQ54" s="85"/>
      <c r="GYR54" s="85"/>
      <c r="GYS54" s="85"/>
      <c r="GYT54" s="85"/>
      <c r="GYU54" s="85"/>
      <c r="GYV54" s="85"/>
      <c r="GYW54" s="85"/>
      <c r="GYX54" s="85"/>
      <c r="GYY54" s="85"/>
      <c r="GYZ54" s="85"/>
      <c r="GZA54" s="85"/>
      <c r="GZB54" s="85"/>
      <c r="GZC54" s="85"/>
      <c r="GZD54" s="85"/>
      <c r="GZE54" s="85"/>
      <c r="GZF54" s="85"/>
      <c r="GZG54" s="85"/>
      <c r="GZH54" s="85"/>
      <c r="GZI54" s="85"/>
      <c r="GZJ54" s="85"/>
      <c r="GZK54" s="85"/>
      <c r="GZL54" s="85"/>
      <c r="GZM54" s="85"/>
      <c r="GZN54" s="85"/>
      <c r="GZO54" s="85"/>
      <c r="GZP54" s="85"/>
      <c r="GZQ54" s="85"/>
      <c r="GZR54" s="85"/>
      <c r="GZS54" s="85"/>
      <c r="GZT54" s="85"/>
      <c r="GZU54" s="85"/>
      <c r="GZV54" s="85"/>
      <c r="GZW54" s="85"/>
      <c r="GZX54" s="85"/>
      <c r="GZY54" s="85"/>
      <c r="GZZ54" s="85"/>
      <c r="HAA54" s="85"/>
      <c r="HAB54" s="85"/>
      <c r="HAC54" s="85"/>
      <c r="HAD54" s="85"/>
      <c r="HAE54" s="85"/>
      <c r="HAF54" s="85"/>
      <c r="HAG54" s="85"/>
      <c r="HAH54" s="85"/>
      <c r="HAI54" s="85"/>
      <c r="HAJ54" s="85"/>
      <c r="HAK54" s="85"/>
      <c r="HAL54" s="85"/>
      <c r="HAM54" s="85"/>
      <c r="HAN54" s="85"/>
      <c r="HAO54" s="85"/>
      <c r="HAP54" s="85"/>
      <c r="HAQ54" s="85"/>
      <c r="HAR54" s="85"/>
      <c r="HAS54" s="85"/>
      <c r="HAT54" s="85"/>
      <c r="HAU54" s="85"/>
      <c r="HAV54" s="85"/>
      <c r="HAW54" s="85"/>
      <c r="HAX54" s="85"/>
      <c r="HAY54" s="85"/>
      <c r="HAZ54" s="85"/>
      <c r="HBA54" s="85"/>
      <c r="HBB54" s="85"/>
      <c r="HBC54" s="85"/>
      <c r="HBD54" s="85"/>
      <c r="HBE54" s="85"/>
      <c r="HBF54" s="85"/>
      <c r="HBG54" s="85"/>
      <c r="HBH54" s="85"/>
      <c r="HBI54" s="85"/>
      <c r="HBJ54" s="85"/>
      <c r="HBK54" s="85"/>
      <c r="HBL54" s="85"/>
      <c r="HBM54" s="85"/>
      <c r="HBN54" s="85"/>
      <c r="HBO54" s="85"/>
      <c r="HBP54" s="85"/>
      <c r="HBQ54" s="85"/>
      <c r="HBR54" s="85"/>
      <c r="HBS54" s="85"/>
      <c r="HBT54" s="85"/>
      <c r="HBU54" s="85"/>
      <c r="HBV54" s="85"/>
      <c r="HBW54" s="85"/>
      <c r="HBX54" s="85"/>
      <c r="HBY54" s="85"/>
      <c r="HBZ54" s="85"/>
      <c r="HCA54" s="85"/>
      <c r="HCB54" s="85"/>
      <c r="HCC54" s="85"/>
      <c r="HCD54" s="85"/>
      <c r="HCE54" s="85"/>
      <c r="HCF54" s="85"/>
      <c r="HCG54" s="85"/>
      <c r="HCH54" s="85"/>
      <c r="HCI54" s="85"/>
      <c r="HCJ54" s="85"/>
      <c r="HCK54" s="85"/>
      <c r="HCL54" s="85"/>
      <c r="HCM54" s="85"/>
      <c r="HCN54" s="85"/>
      <c r="HCO54" s="85"/>
      <c r="HCP54" s="85"/>
      <c r="HCQ54" s="85"/>
      <c r="HCR54" s="85"/>
      <c r="HCS54" s="85"/>
      <c r="HCT54" s="85"/>
      <c r="HCU54" s="85"/>
      <c r="HCV54" s="85"/>
      <c r="HCW54" s="85"/>
      <c r="HCX54" s="85"/>
      <c r="HCY54" s="85"/>
      <c r="HCZ54" s="85"/>
      <c r="HDA54" s="85"/>
      <c r="HDB54" s="85"/>
      <c r="HDC54" s="85"/>
      <c r="HDD54" s="85"/>
      <c r="HDE54" s="85"/>
      <c r="HDF54" s="85"/>
      <c r="HDG54" s="85"/>
      <c r="HDH54" s="85"/>
      <c r="HDI54" s="85"/>
      <c r="HDJ54" s="85"/>
      <c r="HDK54" s="85"/>
      <c r="HDL54" s="85"/>
      <c r="HDM54" s="85"/>
      <c r="HDN54" s="85"/>
      <c r="HDO54" s="85"/>
      <c r="HDP54" s="85"/>
      <c r="HDQ54" s="85"/>
      <c r="HDR54" s="85"/>
      <c r="HDS54" s="85"/>
      <c r="HDT54" s="85"/>
      <c r="HDU54" s="85"/>
      <c r="HDV54" s="85"/>
      <c r="HDW54" s="85"/>
      <c r="HDX54" s="85"/>
      <c r="HDY54" s="85"/>
      <c r="HDZ54" s="85"/>
      <c r="HEA54" s="85"/>
      <c r="HEB54" s="85"/>
      <c r="HEC54" s="85"/>
      <c r="HED54" s="85"/>
      <c r="HEE54" s="85"/>
      <c r="HEF54" s="85"/>
      <c r="HEG54" s="85"/>
      <c r="HEH54" s="85"/>
      <c r="HEI54" s="85"/>
      <c r="HEJ54" s="85"/>
      <c r="HEK54" s="85"/>
      <c r="HEL54" s="85"/>
      <c r="HEM54" s="85"/>
      <c r="HEN54" s="85"/>
      <c r="HEO54" s="85"/>
      <c r="HEP54" s="85"/>
      <c r="HEQ54" s="85"/>
      <c r="HER54" s="85"/>
      <c r="HES54" s="85"/>
      <c r="HET54" s="85"/>
      <c r="HEU54" s="85"/>
      <c r="HEV54" s="85"/>
      <c r="HEW54" s="85"/>
      <c r="HEX54" s="85"/>
      <c r="HEY54" s="85"/>
      <c r="HEZ54" s="85"/>
      <c r="HFA54" s="85"/>
      <c r="HFB54" s="85"/>
      <c r="HFC54" s="85"/>
      <c r="HFD54" s="85"/>
      <c r="HFE54" s="85"/>
      <c r="HFF54" s="85"/>
      <c r="HFG54" s="85"/>
      <c r="HFH54" s="85"/>
      <c r="HFI54" s="85"/>
      <c r="HFJ54" s="85"/>
      <c r="HFK54" s="85"/>
      <c r="HFL54" s="85"/>
      <c r="HFM54" s="85"/>
      <c r="HFN54" s="85"/>
      <c r="HFO54" s="85"/>
      <c r="HFP54" s="85"/>
      <c r="HFQ54" s="85"/>
      <c r="HFR54" s="85"/>
      <c r="HFS54" s="85"/>
      <c r="HFT54" s="85"/>
      <c r="HFU54" s="85"/>
      <c r="HFV54" s="85"/>
      <c r="HFW54" s="85"/>
      <c r="HFX54" s="85"/>
      <c r="HFY54" s="85"/>
      <c r="HFZ54" s="85"/>
      <c r="HGA54" s="85"/>
      <c r="HGB54" s="85"/>
      <c r="HGC54" s="85"/>
      <c r="HGD54" s="85"/>
      <c r="HGE54" s="85"/>
      <c r="HGF54" s="85"/>
      <c r="HGG54" s="85"/>
      <c r="HGH54" s="85"/>
      <c r="HGI54" s="85"/>
      <c r="HGJ54" s="85"/>
      <c r="HGK54" s="85"/>
      <c r="HGL54" s="85"/>
      <c r="HGM54" s="85"/>
      <c r="HGN54" s="85"/>
      <c r="HGO54" s="85"/>
      <c r="HGP54" s="85"/>
      <c r="HGQ54" s="85"/>
      <c r="HGR54" s="85"/>
      <c r="HGS54" s="85"/>
      <c r="HGT54" s="85"/>
      <c r="HGU54" s="85"/>
      <c r="HGV54" s="85"/>
      <c r="HGW54" s="85"/>
      <c r="HGX54" s="85"/>
      <c r="HGY54" s="85"/>
      <c r="HGZ54" s="85"/>
      <c r="HHA54" s="85"/>
      <c r="HHB54" s="85"/>
      <c r="HHC54" s="85"/>
      <c r="HHD54" s="85"/>
      <c r="HHE54" s="85"/>
      <c r="HHF54" s="85"/>
      <c r="HHG54" s="85"/>
      <c r="HHH54" s="85"/>
      <c r="HHI54" s="85"/>
      <c r="HHJ54" s="85"/>
      <c r="HHK54" s="85"/>
      <c r="HHL54" s="85"/>
      <c r="HHM54" s="85"/>
      <c r="HHN54" s="85"/>
      <c r="HHO54" s="85"/>
      <c r="HHP54" s="85"/>
      <c r="HHQ54" s="85"/>
      <c r="HHR54" s="85"/>
      <c r="HHS54" s="85"/>
      <c r="HHT54" s="85"/>
      <c r="HHU54" s="85"/>
      <c r="HHV54" s="85"/>
      <c r="HHW54" s="85"/>
      <c r="HHX54" s="85"/>
      <c r="HHY54" s="85"/>
      <c r="HHZ54" s="85"/>
      <c r="HIA54" s="85"/>
      <c r="HIB54" s="85"/>
      <c r="HIC54" s="85"/>
      <c r="HID54" s="85"/>
      <c r="HIE54" s="85"/>
      <c r="HIF54" s="85"/>
      <c r="HIG54" s="85"/>
      <c r="HIH54" s="85"/>
      <c r="HII54" s="85"/>
      <c r="HIJ54" s="85"/>
      <c r="HIK54" s="85"/>
      <c r="HIL54" s="85"/>
      <c r="HIM54" s="85"/>
      <c r="HIN54" s="85"/>
      <c r="HIO54" s="85"/>
      <c r="HIP54" s="85"/>
      <c r="HIQ54" s="85"/>
      <c r="HIR54" s="85"/>
      <c r="HIS54" s="85"/>
      <c r="HIT54" s="85"/>
      <c r="HIU54" s="85"/>
      <c r="HIV54" s="85"/>
      <c r="HIW54" s="85"/>
      <c r="HIX54" s="85"/>
      <c r="HIY54" s="85"/>
      <c r="HIZ54" s="85"/>
      <c r="HJA54" s="85"/>
      <c r="HJB54" s="85"/>
      <c r="HJC54" s="85"/>
      <c r="HJD54" s="85"/>
      <c r="HJE54" s="85"/>
      <c r="HJF54" s="85"/>
      <c r="HJG54" s="85"/>
      <c r="HJH54" s="85"/>
      <c r="HJI54" s="85"/>
      <c r="HJJ54" s="85"/>
      <c r="HJK54" s="85"/>
      <c r="HJL54" s="85"/>
      <c r="HJM54" s="85"/>
      <c r="HJN54" s="85"/>
      <c r="HJO54" s="85"/>
      <c r="HJP54" s="85"/>
      <c r="HJQ54" s="85"/>
      <c r="HJR54" s="85"/>
      <c r="HJS54" s="85"/>
      <c r="HJT54" s="85"/>
      <c r="HJU54" s="85"/>
      <c r="HJV54" s="85"/>
      <c r="HJW54" s="85"/>
      <c r="HJX54" s="85"/>
      <c r="HJY54" s="85"/>
      <c r="HJZ54" s="85"/>
      <c r="HKA54" s="85"/>
      <c r="HKB54" s="85"/>
      <c r="HKC54" s="85"/>
      <c r="HKD54" s="85"/>
      <c r="HKE54" s="85"/>
      <c r="HKF54" s="85"/>
      <c r="HKG54" s="85"/>
      <c r="HKH54" s="85"/>
      <c r="HKI54" s="85"/>
      <c r="HKJ54" s="85"/>
      <c r="HKK54" s="85"/>
      <c r="HKL54" s="85"/>
      <c r="HKM54" s="85"/>
      <c r="HKN54" s="85"/>
      <c r="HKO54" s="85"/>
      <c r="HKP54" s="85"/>
      <c r="HKQ54" s="85"/>
      <c r="HKR54" s="85"/>
      <c r="HKS54" s="85"/>
      <c r="HKT54" s="85"/>
      <c r="HKU54" s="85"/>
      <c r="HKV54" s="85"/>
      <c r="HKW54" s="85"/>
      <c r="HKX54" s="85"/>
      <c r="HKY54" s="85"/>
      <c r="HKZ54" s="85"/>
      <c r="HLA54" s="85"/>
      <c r="HLB54" s="85"/>
      <c r="HLC54" s="85"/>
      <c r="HLD54" s="85"/>
      <c r="HLE54" s="85"/>
      <c r="HLF54" s="85"/>
      <c r="HLG54" s="85"/>
      <c r="HLH54" s="85"/>
      <c r="HLI54" s="85"/>
      <c r="HLJ54" s="85"/>
      <c r="HLK54" s="85"/>
      <c r="HLL54" s="85"/>
      <c r="HLM54" s="85"/>
      <c r="HLN54" s="85"/>
      <c r="HLO54" s="85"/>
      <c r="HLP54" s="85"/>
      <c r="HLQ54" s="85"/>
      <c r="HLR54" s="85"/>
      <c r="HLS54" s="85"/>
      <c r="HLT54" s="85"/>
      <c r="HLU54" s="85"/>
      <c r="HLV54" s="85"/>
      <c r="HLW54" s="85"/>
      <c r="HLX54" s="85"/>
      <c r="HLY54" s="85"/>
      <c r="HLZ54" s="85"/>
      <c r="HMA54" s="85"/>
      <c r="HMB54" s="85"/>
      <c r="HMC54" s="85"/>
      <c r="HMD54" s="85"/>
      <c r="HME54" s="85"/>
      <c r="HMF54" s="85"/>
      <c r="HMG54" s="85"/>
      <c r="HMH54" s="85"/>
      <c r="HMI54" s="85"/>
      <c r="HMJ54" s="85"/>
      <c r="HMK54" s="85"/>
      <c r="HML54" s="85"/>
      <c r="HMM54" s="85"/>
      <c r="HMN54" s="85"/>
      <c r="HMO54" s="85"/>
      <c r="HMP54" s="85"/>
      <c r="HMQ54" s="85"/>
      <c r="HMR54" s="85"/>
      <c r="HMS54" s="85"/>
      <c r="HMT54" s="85"/>
      <c r="HMU54" s="85"/>
      <c r="HMV54" s="85"/>
      <c r="HMW54" s="85"/>
      <c r="HMX54" s="85"/>
      <c r="HMY54" s="85"/>
      <c r="HMZ54" s="85"/>
      <c r="HNA54" s="85"/>
      <c r="HNB54" s="85"/>
      <c r="HNC54" s="85"/>
      <c r="HND54" s="85"/>
      <c r="HNE54" s="85"/>
      <c r="HNF54" s="85"/>
      <c r="HNG54" s="85"/>
      <c r="HNH54" s="85"/>
      <c r="HNI54" s="85"/>
      <c r="HNJ54" s="85"/>
      <c r="HNK54" s="85"/>
      <c r="HNL54" s="85"/>
      <c r="HNM54" s="85"/>
      <c r="HNN54" s="85"/>
      <c r="HNO54" s="85"/>
      <c r="HNP54" s="85"/>
      <c r="HNQ54" s="85"/>
      <c r="HNR54" s="85"/>
      <c r="HNS54" s="85"/>
      <c r="HNT54" s="85"/>
      <c r="HNU54" s="85"/>
      <c r="HNV54" s="85"/>
      <c r="HNW54" s="85"/>
      <c r="HNX54" s="85"/>
      <c r="HNY54" s="85"/>
      <c r="HNZ54" s="85"/>
      <c r="HOA54" s="85"/>
      <c r="HOB54" s="85"/>
      <c r="HOC54" s="85"/>
      <c r="HOD54" s="85"/>
      <c r="HOE54" s="85"/>
      <c r="HOF54" s="85"/>
      <c r="HOG54" s="85"/>
      <c r="HOH54" s="85"/>
      <c r="HOI54" s="85"/>
      <c r="HOJ54" s="85"/>
      <c r="HOK54" s="85"/>
      <c r="HOL54" s="85"/>
      <c r="HOM54" s="85"/>
      <c r="HON54" s="85"/>
      <c r="HOO54" s="85"/>
      <c r="HOP54" s="85"/>
      <c r="HOQ54" s="85"/>
      <c r="HOR54" s="85"/>
      <c r="HOS54" s="85"/>
      <c r="HOT54" s="85"/>
      <c r="HOU54" s="85"/>
      <c r="HOV54" s="85"/>
      <c r="HOW54" s="85"/>
      <c r="HOX54" s="85"/>
      <c r="HOY54" s="85"/>
      <c r="HOZ54" s="85"/>
      <c r="HPA54" s="85"/>
      <c r="HPB54" s="85"/>
      <c r="HPC54" s="85"/>
      <c r="HPD54" s="85"/>
      <c r="HPE54" s="85"/>
      <c r="HPF54" s="85"/>
      <c r="HPG54" s="85"/>
      <c r="HPH54" s="85"/>
      <c r="HPI54" s="85"/>
      <c r="HPJ54" s="85"/>
      <c r="HPK54" s="85"/>
      <c r="HPL54" s="85"/>
      <c r="HPM54" s="85"/>
      <c r="HPN54" s="85"/>
      <c r="HPO54" s="85"/>
      <c r="HPP54" s="85"/>
      <c r="HPQ54" s="85"/>
      <c r="HPR54" s="85"/>
      <c r="HPS54" s="85"/>
      <c r="HPT54" s="85"/>
      <c r="HPU54" s="85"/>
      <c r="HPV54" s="85"/>
      <c r="HPW54" s="85"/>
      <c r="HPX54" s="85"/>
      <c r="HPY54" s="85"/>
      <c r="HPZ54" s="85"/>
      <c r="HQA54" s="85"/>
      <c r="HQB54" s="85"/>
      <c r="HQC54" s="85"/>
      <c r="HQD54" s="85"/>
      <c r="HQE54" s="85"/>
      <c r="HQF54" s="85"/>
      <c r="HQG54" s="85"/>
      <c r="HQH54" s="85"/>
      <c r="HQI54" s="85"/>
      <c r="HQJ54" s="85"/>
      <c r="HQK54" s="85"/>
      <c r="HQL54" s="85"/>
      <c r="HQM54" s="85"/>
      <c r="HQN54" s="85"/>
      <c r="HQO54" s="85"/>
      <c r="HQP54" s="85"/>
      <c r="HQQ54" s="85"/>
      <c r="HQR54" s="85"/>
      <c r="HQS54" s="85"/>
      <c r="HQT54" s="85"/>
      <c r="HQU54" s="85"/>
      <c r="HQV54" s="85"/>
      <c r="HQW54" s="85"/>
      <c r="HQX54" s="85"/>
      <c r="HQY54" s="85"/>
      <c r="HQZ54" s="85"/>
      <c r="HRA54" s="85"/>
      <c r="HRB54" s="85"/>
      <c r="HRC54" s="85"/>
      <c r="HRD54" s="85"/>
      <c r="HRE54" s="85"/>
      <c r="HRF54" s="85"/>
      <c r="HRG54" s="85"/>
      <c r="HRH54" s="85"/>
      <c r="HRI54" s="85"/>
      <c r="HRJ54" s="85"/>
      <c r="HRK54" s="85"/>
      <c r="HRL54" s="85"/>
      <c r="HRM54" s="85"/>
      <c r="HRN54" s="85"/>
      <c r="HRO54" s="85"/>
      <c r="HRP54" s="85"/>
      <c r="HRQ54" s="85"/>
      <c r="HRR54" s="85"/>
      <c r="HRS54" s="85"/>
      <c r="HRT54" s="85"/>
      <c r="HRU54" s="85"/>
      <c r="HRV54" s="85"/>
      <c r="HRW54" s="85"/>
      <c r="HRX54" s="85"/>
      <c r="HRY54" s="85"/>
      <c r="HRZ54" s="85"/>
      <c r="HSA54" s="85"/>
      <c r="HSB54" s="85"/>
      <c r="HSC54" s="85"/>
      <c r="HSD54" s="85"/>
      <c r="HSE54" s="85"/>
      <c r="HSF54" s="85"/>
      <c r="HSG54" s="85"/>
      <c r="HSH54" s="85"/>
      <c r="HSI54" s="85"/>
      <c r="HSJ54" s="85"/>
      <c r="HSK54" s="85"/>
      <c r="HSL54" s="85"/>
      <c r="HSM54" s="85"/>
      <c r="HSN54" s="85"/>
      <c r="HSO54" s="85"/>
      <c r="HSP54" s="85"/>
      <c r="HSQ54" s="85"/>
      <c r="HSR54" s="85"/>
      <c r="HSS54" s="85"/>
      <c r="HST54" s="85"/>
      <c r="HSU54" s="85"/>
      <c r="HSV54" s="85"/>
      <c r="HSW54" s="85"/>
      <c r="HSX54" s="85"/>
      <c r="HSY54" s="85"/>
      <c r="HSZ54" s="85"/>
      <c r="HTA54" s="85"/>
      <c r="HTB54" s="85"/>
      <c r="HTC54" s="85"/>
      <c r="HTD54" s="85"/>
      <c r="HTE54" s="85"/>
      <c r="HTF54" s="85"/>
      <c r="HTG54" s="85"/>
      <c r="HTH54" s="85"/>
      <c r="HTI54" s="85"/>
      <c r="HTJ54" s="85"/>
      <c r="HTK54" s="85"/>
      <c r="HTL54" s="85"/>
      <c r="HTM54" s="85"/>
      <c r="HTN54" s="85"/>
      <c r="HTO54" s="85"/>
      <c r="HTP54" s="85"/>
      <c r="HTQ54" s="85"/>
      <c r="HTR54" s="85"/>
      <c r="HTS54" s="85"/>
      <c r="HTT54" s="85"/>
      <c r="HTU54" s="85"/>
      <c r="HTV54" s="85"/>
      <c r="HTW54" s="85"/>
      <c r="HTX54" s="85"/>
      <c r="HTY54" s="85"/>
      <c r="HTZ54" s="85"/>
      <c r="HUA54" s="85"/>
      <c r="HUB54" s="85"/>
      <c r="HUC54" s="85"/>
      <c r="HUD54" s="85"/>
      <c r="HUE54" s="85"/>
      <c r="HUF54" s="85"/>
      <c r="HUG54" s="85"/>
      <c r="HUH54" s="85"/>
      <c r="HUI54" s="85"/>
      <c r="HUJ54" s="85"/>
      <c r="HUK54" s="85"/>
      <c r="HUL54" s="85"/>
      <c r="HUM54" s="85"/>
      <c r="HUN54" s="85"/>
      <c r="HUO54" s="85"/>
      <c r="HUP54" s="85"/>
      <c r="HUQ54" s="85"/>
      <c r="HUR54" s="85"/>
      <c r="HUS54" s="85"/>
      <c r="HUT54" s="85"/>
      <c r="HUU54" s="85"/>
      <c r="HUV54" s="85"/>
      <c r="HUW54" s="85"/>
      <c r="HUX54" s="85"/>
      <c r="HUY54" s="85"/>
      <c r="HUZ54" s="85"/>
      <c r="HVA54" s="85"/>
      <c r="HVB54" s="85"/>
      <c r="HVC54" s="85"/>
      <c r="HVD54" s="85"/>
      <c r="HVE54" s="85"/>
      <c r="HVF54" s="85"/>
      <c r="HVG54" s="85"/>
      <c r="HVH54" s="85"/>
      <c r="HVI54" s="85"/>
      <c r="HVJ54" s="85"/>
      <c r="HVK54" s="85"/>
      <c r="HVL54" s="85"/>
      <c r="HVM54" s="85"/>
      <c r="HVN54" s="85"/>
      <c r="HVO54" s="85"/>
      <c r="HVP54" s="85"/>
      <c r="HVQ54" s="85"/>
      <c r="HVR54" s="85"/>
      <c r="HVS54" s="85"/>
      <c r="HVT54" s="85"/>
      <c r="HVU54" s="85"/>
      <c r="HVV54" s="85"/>
      <c r="HVW54" s="85"/>
      <c r="HVX54" s="85"/>
      <c r="HVY54" s="85"/>
      <c r="HVZ54" s="85"/>
      <c r="HWA54" s="85"/>
      <c r="HWB54" s="85"/>
      <c r="HWC54" s="85"/>
      <c r="HWD54" s="85"/>
      <c r="HWE54" s="85"/>
      <c r="HWF54" s="85"/>
      <c r="HWG54" s="85"/>
      <c r="HWH54" s="85"/>
      <c r="HWI54" s="85"/>
      <c r="HWJ54" s="85"/>
      <c r="HWK54" s="85"/>
      <c r="HWL54" s="85"/>
      <c r="HWM54" s="85"/>
      <c r="HWN54" s="85"/>
      <c r="HWO54" s="85"/>
      <c r="HWP54" s="85"/>
      <c r="HWQ54" s="85"/>
      <c r="HWR54" s="85"/>
      <c r="HWS54" s="85"/>
      <c r="HWT54" s="85"/>
      <c r="HWU54" s="85"/>
      <c r="HWV54" s="85"/>
      <c r="HWW54" s="85"/>
      <c r="HWX54" s="85"/>
      <c r="HWY54" s="85"/>
      <c r="HWZ54" s="85"/>
      <c r="HXA54" s="85"/>
      <c r="HXB54" s="85"/>
      <c r="HXC54" s="85"/>
      <c r="HXD54" s="85"/>
      <c r="HXE54" s="85"/>
      <c r="HXF54" s="85"/>
      <c r="HXG54" s="85"/>
      <c r="HXH54" s="85"/>
      <c r="HXI54" s="85"/>
      <c r="HXJ54" s="85"/>
      <c r="HXK54" s="85"/>
      <c r="HXL54" s="85"/>
      <c r="HXM54" s="85"/>
      <c r="HXN54" s="85"/>
      <c r="HXO54" s="85"/>
      <c r="HXP54" s="85"/>
      <c r="HXQ54" s="85"/>
      <c r="HXR54" s="85"/>
      <c r="HXS54" s="85"/>
      <c r="HXT54" s="85"/>
      <c r="HXU54" s="85"/>
      <c r="HXV54" s="85"/>
      <c r="HXW54" s="85"/>
      <c r="HXX54" s="85"/>
      <c r="HXY54" s="85"/>
      <c r="HXZ54" s="85"/>
      <c r="HYA54" s="85"/>
      <c r="HYB54" s="85"/>
      <c r="HYC54" s="85"/>
      <c r="HYD54" s="85"/>
      <c r="HYE54" s="85"/>
      <c r="HYF54" s="85"/>
      <c r="HYG54" s="85"/>
      <c r="HYH54" s="85"/>
      <c r="HYI54" s="85"/>
      <c r="HYJ54" s="85"/>
      <c r="HYK54" s="85"/>
      <c r="HYL54" s="85"/>
      <c r="HYM54" s="85"/>
      <c r="HYN54" s="85"/>
      <c r="HYO54" s="85"/>
      <c r="HYP54" s="85"/>
      <c r="HYQ54" s="85"/>
      <c r="HYR54" s="85"/>
      <c r="HYS54" s="85"/>
      <c r="HYT54" s="85"/>
      <c r="HYU54" s="85"/>
      <c r="HYV54" s="85"/>
      <c r="HYW54" s="85"/>
      <c r="HYX54" s="85"/>
      <c r="HYY54" s="85"/>
      <c r="HYZ54" s="85"/>
      <c r="HZA54" s="85"/>
      <c r="HZB54" s="85"/>
      <c r="HZC54" s="85"/>
      <c r="HZD54" s="85"/>
      <c r="HZE54" s="85"/>
      <c r="HZF54" s="85"/>
      <c r="HZG54" s="85"/>
      <c r="HZH54" s="85"/>
      <c r="HZI54" s="85"/>
      <c r="HZJ54" s="85"/>
      <c r="HZK54" s="85"/>
      <c r="HZL54" s="85"/>
      <c r="HZM54" s="85"/>
      <c r="HZN54" s="85"/>
      <c r="HZO54" s="85"/>
      <c r="HZP54" s="85"/>
      <c r="HZQ54" s="85"/>
      <c r="HZR54" s="85"/>
      <c r="HZS54" s="85"/>
      <c r="HZT54" s="85"/>
      <c r="HZU54" s="85"/>
      <c r="HZV54" s="85"/>
      <c r="HZW54" s="85"/>
      <c r="HZX54" s="85"/>
      <c r="HZY54" s="85"/>
      <c r="HZZ54" s="85"/>
      <c r="IAA54" s="85"/>
      <c r="IAB54" s="85"/>
      <c r="IAC54" s="85"/>
      <c r="IAD54" s="85"/>
      <c r="IAE54" s="85"/>
      <c r="IAF54" s="85"/>
      <c r="IAG54" s="85"/>
      <c r="IAH54" s="85"/>
      <c r="IAI54" s="85"/>
      <c r="IAJ54" s="85"/>
      <c r="IAK54" s="85"/>
      <c r="IAL54" s="85"/>
      <c r="IAM54" s="85"/>
      <c r="IAN54" s="85"/>
      <c r="IAO54" s="85"/>
      <c r="IAP54" s="85"/>
      <c r="IAQ54" s="85"/>
      <c r="IAR54" s="85"/>
      <c r="IAS54" s="85"/>
      <c r="IAT54" s="85"/>
      <c r="IAU54" s="85"/>
      <c r="IAV54" s="85"/>
      <c r="IAW54" s="85"/>
      <c r="IAX54" s="85"/>
      <c r="IAY54" s="85"/>
      <c r="IAZ54" s="85"/>
      <c r="IBA54" s="85"/>
      <c r="IBB54" s="85"/>
      <c r="IBC54" s="85"/>
      <c r="IBD54" s="85"/>
      <c r="IBE54" s="85"/>
      <c r="IBF54" s="85"/>
      <c r="IBG54" s="85"/>
      <c r="IBH54" s="85"/>
      <c r="IBI54" s="85"/>
      <c r="IBJ54" s="85"/>
      <c r="IBK54" s="85"/>
      <c r="IBL54" s="85"/>
      <c r="IBM54" s="85"/>
      <c r="IBN54" s="85"/>
      <c r="IBO54" s="85"/>
      <c r="IBP54" s="85"/>
      <c r="IBQ54" s="85"/>
      <c r="IBR54" s="85"/>
      <c r="IBS54" s="85"/>
      <c r="IBT54" s="85"/>
      <c r="IBU54" s="85"/>
      <c r="IBV54" s="85"/>
      <c r="IBW54" s="85"/>
      <c r="IBX54" s="85"/>
      <c r="IBY54" s="85"/>
      <c r="IBZ54" s="85"/>
      <c r="ICA54" s="85"/>
      <c r="ICB54" s="85"/>
      <c r="ICC54" s="85"/>
      <c r="ICD54" s="85"/>
      <c r="ICE54" s="85"/>
      <c r="ICF54" s="85"/>
      <c r="ICG54" s="85"/>
      <c r="ICH54" s="85"/>
      <c r="ICI54" s="85"/>
      <c r="ICJ54" s="85"/>
      <c r="ICK54" s="85"/>
      <c r="ICL54" s="85"/>
      <c r="ICM54" s="85"/>
      <c r="ICN54" s="85"/>
      <c r="ICO54" s="85"/>
      <c r="ICP54" s="85"/>
      <c r="ICQ54" s="85"/>
      <c r="ICR54" s="85"/>
      <c r="ICS54" s="85"/>
      <c r="ICT54" s="85"/>
      <c r="ICU54" s="85"/>
      <c r="ICV54" s="85"/>
      <c r="ICW54" s="85"/>
      <c r="ICX54" s="85"/>
      <c r="ICY54" s="85"/>
      <c r="ICZ54" s="85"/>
      <c r="IDA54" s="85"/>
      <c r="IDB54" s="85"/>
      <c r="IDC54" s="85"/>
      <c r="IDD54" s="85"/>
      <c r="IDE54" s="85"/>
      <c r="IDF54" s="85"/>
      <c r="IDG54" s="85"/>
      <c r="IDH54" s="85"/>
      <c r="IDI54" s="85"/>
      <c r="IDJ54" s="85"/>
      <c r="IDK54" s="85"/>
      <c r="IDL54" s="85"/>
      <c r="IDM54" s="85"/>
      <c r="IDN54" s="85"/>
      <c r="IDO54" s="85"/>
      <c r="IDP54" s="85"/>
      <c r="IDQ54" s="85"/>
      <c r="IDR54" s="85"/>
      <c r="IDS54" s="85"/>
      <c r="IDT54" s="85"/>
      <c r="IDU54" s="85"/>
      <c r="IDV54" s="85"/>
      <c r="IDW54" s="85"/>
      <c r="IDX54" s="85"/>
      <c r="IDY54" s="85"/>
      <c r="IDZ54" s="85"/>
      <c r="IEA54" s="85"/>
      <c r="IEB54" s="85"/>
      <c r="IEC54" s="85"/>
      <c r="IED54" s="85"/>
      <c r="IEE54" s="85"/>
      <c r="IEF54" s="85"/>
      <c r="IEG54" s="85"/>
      <c r="IEH54" s="85"/>
      <c r="IEI54" s="85"/>
      <c r="IEJ54" s="85"/>
      <c r="IEK54" s="85"/>
      <c r="IEL54" s="85"/>
      <c r="IEM54" s="85"/>
      <c r="IEN54" s="85"/>
      <c r="IEO54" s="85"/>
      <c r="IEP54" s="85"/>
      <c r="IEQ54" s="85"/>
      <c r="IER54" s="85"/>
      <c r="IES54" s="85"/>
      <c r="IET54" s="85"/>
      <c r="IEU54" s="85"/>
      <c r="IEV54" s="85"/>
      <c r="IEW54" s="85"/>
      <c r="IEX54" s="85"/>
      <c r="IEY54" s="85"/>
      <c r="IEZ54" s="85"/>
      <c r="IFA54" s="85"/>
      <c r="IFB54" s="85"/>
      <c r="IFC54" s="85"/>
      <c r="IFD54" s="85"/>
      <c r="IFE54" s="85"/>
      <c r="IFF54" s="85"/>
      <c r="IFG54" s="85"/>
      <c r="IFH54" s="85"/>
      <c r="IFI54" s="85"/>
      <c r="IFJ54" s="85"/>
      <c r="IFK54" s="85"/>
      <c r="IFL54" s="85"/>
      <c r="IFM54" s="85"/>
      <c r="IFN54" s="85"/>
      <c r="IFO54" s="85"/>
      <c r="IFP54" s="85"/>
      <c r="IFQ54" s="85"/>
      <c r="IFR54" s="85"/>
      <c r="IFS54" s="85"/>
      <c r="IFT54" s="85"/>
      <c r="IFU54" s="85"/>
      <c r="IFV54" s="85"/>
      <c r="IFW54" s="85"/>
      <c r="IFX54" s="85"/>
      <c r="IFY54" s="85"/>
      <c r="IFZ54" s="85"/>
      <c r="IGA54" s="85"/>
      <c r="IGB54" s="85"/>
      <c r="IGC54" s="85"/>
      <c r="IGD54" s="85"/>
      <c r="IGE54" s="85"/>
      <c r="IGF54" s="85"/>
      <c r="IGG54" s="85"/>
      <c r="IGH54" s="85"/>
      <c r="IGI54" s="85"/>
      <c r="IGJ54" s="85"/>
      <c r="IGK54" s="85"/>
      <c r="IGL54" s="85"/>
      <c r="IGM54" s="85"/>
      <c r="IGN54" s="85"/>
      <c r="IGO54" s="85"/>
      <c r="IGP54" s="85"/>
      <c r="IGQ54" s="85"/>
      <c r="IGR54" s="85"/>
      <c r="IGS54" s="85"/>
      <c r="IGT54" s="85"/>
      <c r="IGU54" s="85"/>
      <c r="IGV54" s="85"/>
      <c r="IGW54" s="85"/>
      <c r="IGX54" s="85"/>
      <c r="IGY54" s="85"/>
      <c r="IGZ54" s="85"/>
      <c r="IHA54" s="85"/>
      <c r="IHB54" s="85"/>
      <c r="IHC54" s="85"/>
      <c r="IHD54" s="85"/>
      <c r="IHE54" s="85"/>
      <c r="IHF54" s="85"/>
      <c r="IHG54" s="85"/>
      <c r="IHH54" s="85"/>
      <c r="IHI54" s="85"/>
      <c r="IHJ54" s="85"/>
      <c r="IHK54" s="85"/>
      <c r="IHL54" s="85"/>
      <c r="IHM54" s="85"/>
      <c r="IHN54" s="85"/>
      <c r="IHO54" s="85"/>
      <c r="IHP54" s="85"/>
      <c r="IHQ54" s="85"/>
      <c r="IHR54" s="85"/>
      <c r="IHS54" s="85"/>
      <c r="IHT54" s="85"/>
      <c r="IHU54" s="85"/>
      <c r="IHV54" s="85"/>
      <c r="IHW54" s="85"/>
      <c r="IHX54" s="85"/>
      <c r="IHY54" s="85"/>
      <c r="IHZ54" s="85"/>
      <c r="IIA54" s="85"/>
      <c r="IIB54" s="85"/>
      <c r="IIC54" s="85"/>
      <c r="IID54" s="85"/>
      <c r="IIE54" s="85"/>
      <c r="IIF54" s="85"/>
      <c r="IIG54" s="85"/>
      <c r="IIH54" s="85"/>
      <c r="III54" s="85"/>
      <c r="IIJ54" s="85"/>
      <c r="IIK54" s="85"/>
      <c r="IIL54" s="85"/>
      <c r="IIM54" s="85"/>
      <c r="IIN54" s="85"/>
      <c r="IIO54" s="85"/>
      <c r="IIP54" s="85"/>
      <c r="IIQ54" s="85"/>
      <c r="IIR54" s="85"/>
      <c r="IIS54" s="85"/>
      <c r="IIT54" s="85"/>
      <c r="IIU54" s="85"/>
      <c r="IIV54" s="85"/>
      <c r="IIW54" s="85"/>
      <c r="IIX54" s="85"/>
      <c r="IIY54" s="85"/>
      <c r="IIZ54" s="85"/>
      <c r="IJA54" s="85"/>
      <c r="IJB54" s="85"/>
      <c r="IJC54" s="85"/>
      <c r="IJD54" s="85"/>
      <c r="IJE54" s="85"/>
      <c r="IJF54" s="85"/>
      <c r="IJG54" s="85"/>
      <c r="IJH54" s="85"/>
      <c r="IJI54" s="85"/>
      <c r="IJJ54" s="85"/>
      <c r="IJK54" s="85"/>
      <c r="IJL54" s="85"/>
      <c r="IJM54" s="85"/>
      <c r="IJN54" s="85"/>
      <c r="IJO54" s="85"/>
      <c r="IJP54" s="85"/>
      <c r="IJQ54" s="85"/>
      <c r="IJR54" s="85"/>
      <c r="IJS54" s="85"/>
      <c r="IJT54" s="85"/>
      <c r="IJU54" s="85"/>
      <c r="IJV54" s="85"/>
      <c r="IJW54" s="85"/>
      <c r="IJX54" s="85"/>
      <c r="IJY54" s="85"/>
      <c r="IJZ54" s="85"/>
      <c r="IKA54" s="85"/>
      <c r="IKB54" s="85"/>
      <c r="IKC54" s="85"/>
      <c r="IKD54" s="85"/>
      <c r="IKE54" s="85"/>
      <c r="IKF54" s="85"/>
      <c r="IKG54" s="85"/>
      <c r="IKH54" s="85"/>
      <c r="IKI54" s="85"/>
      <c r="IKJ54" s="85"/>
      <c r="IKK54" s="85"/>
      <c r="IKL54" s="85"/>
      <c r="IKM54" s="85"/>
      <c r="IKN54" s="85"/>
      <c r="IKO54" s="85"/>
      <c r="IKP54" s="85"/>
      <c r="IKQ54" s="85"/>
      <c r="IKR54" s="85"/>
      <c r="IKS54" s="85"/>
      <c r="IKT54" s="85"/>
      <c r="IKU54" s="85"/>
      <c r="IKV54" s="85"/>
      <c r="IKW54" s="85"/>
      <c r="IKX54" s="85"/>
      <c r="IKY54" s="85"/>
      <c r="IKZ54" s="85"/>
      <c r="ILA54" s="85"/>
      <c r="ILB54" s="85"/>
      <c r="ILC54" s="85"/>
      <c r="ILD54" s="85"/>
      <c r="ILE54" s="85"/>
      <c r="ILF54" s="85"/>
      <c r="ILG54" s="85"/>
      <c r="ILH54" s="85"/>
      <c r="ILI54" s="85"/>
      <c r="ILJ54" s="85"/>
      <c r="ILK54" s="85"/>
      <c r="ILL54" s="85"/>
      <c r="ILM54" s="85"/>
      <c r="ILN54" s="85"/>
      <c r="ILO54" s="85"/>
      <c r="ILP54" s="85"/>
      <c r="ILQ54" s="85"/>
      <c r="ILR54" s="85"/>
      <c r="ILS54" s="85"/>
      <c r="ILT54" s="85"/>
      <c r="ILU54" s="85"/>
      <c r="ILV54" s="85"/>
      <c r="ILW54" s="85"/>
      <c r="ILX54" s="85"/>
      <c r="ILY54" s="85"/>
      <c r="ILZ54" s="85"/>
      <c r="IMA54" s="85"/>
      <c r="IMB54" s="85"/>
      <c r="IMC54" s="85"/>
      <c r="IMD54" s="85"/>
      <c r="IME54" s="85"/>
      <c r="IMF54" s="85"/>
      <c r="IMG54" s="85"/>
      <c r="IMH54" s="85"/>
      <c r="IMI54" s="85"/>
      <c r="IMJ54" s="85"/>
      <c r="IMK54" s="85"/>
      <c r="IML54" s="85"/>
      <c r="IMM54" s="85"/>
      <c r="IMN54" s="85"/>
      <c r="IMO54" s="85"/>
      <c r="IMP54" s="85"/>
      <c r="IMQ54" s="85"/>
      <c r="IMR54" s="85"/>
      <c r="IMS54" s="85"/>
      <c r="IMT54" s="85"/>
      <c r="IMU54" s="85"/>
      <c r="IMV54" s="85"/>
      <c r="IMW54" s="85"/>
      <c r="IMX54" s="85"/>
      <c r="IMY54" s="85"/>
      <c r="IMZ54" s="85"/>
      <c r="INA54" s="85"/>
      <c r="INB54" s="85"/>
      <c r="INC54" s="85"/>
      <c r="IND54" s="85"/>
      <c r="INE54" s="85"/>
      <c r="INF54" s="85"/>
      <c r="ING54" s="85"/>
      <c r="INH54" s="85"/>
      <c r="INI54" s="85"/>
      <c r="INJ54" s="85"/>
      <c r="INK54" s="85"/>
      <c r="INL54" s="85"/>
      <c r="INM54" s="85"/>
      <c r="INN54" s="85"/>
      <c r="INO54" s="85"/>
      <c r="INP54" s="85"/>
      <c r="INQ54" s="85"/>
      <c r="INR54" s="85"/>
      <c r="INS54" s="85"/>
      <c r="INT54" s="85"/>
      <c r="INU54" s="85"/>
      <c r="INV54" s="85"/>
      <c r="INW54" s="85"/>
      <c r="INX54" s="85"/>
      <c r="INY54" s="85"/>
      <c r="INZ54" s="85"/>
      <c r="IOA54" s="85"/>
      <c r="IOB54" s="85"/>
      <c r="IOC54" s="85"/>
      <c r="IOD54" s="85"/>
      <c r="IOE54" s="85"/>
      <c r="IOF54" s="85"/>
      <c r="IOG54" s="85"/>
      <c r="IOH54" s="85"/>
      <c r="IOI54" s="85"/>
      <c r="IOJ54" s="85"/>
      <c r="IOK54" s="85"/>
      <c r="IOL54" s="85"/>
      <c r="IOM54" s="85"/>
      <c r="ION54" s="85"/>
      <c r="IOO54" s="85"/>
      <c r="IOP54" s="85"/>
      <c r="IOQ54" s="85"/>
      <c r="IOR54" s="85"/>
      <c r="IOS54" s="85"/>
      <c r="IOT54" s="85"/>
      <c r="IOU54" s="85"/>
      <c r="IOV54" s="85"/>
      <c r="IOW54" s="85"/>
      <c r="IOX54" s="85"/>
      <c r="IOY54" s="85"/>
      <c r="IOZ54" s="85"/>
      <c r="IPA54" s="85"/>
      <c r="IPB54" s="85"/>
      <c r="IPC54" s="85"/>
      <c r="IPD54" s="85"/>
      <c r="IPE54" s="85"/>
      <c r="IPF54" s="85"/>
      <c r="IPG54" s="85"/>
      <c r="IPH54" s="85"/>
      <c r="IPI54" s="85"/>
      <c r="IPJ54" s="85"/>
      <c r="IPK54" s="85"/>
      <c r="IPL54" s="85"/>
      <c r="IPM54" s="85"/>
      <c r="IPN54" s="85"/>
      <c r="IPO54" s="85"/>
      <c r="IPP54" s="85"/>
      <c r="IPQ54" s="85"/>
      <c r="IPR54" s="85"/>
      <c r="IPS54" s="85"/>
      <c r="IPT54" s="85"/>
      <c r="IPU54" s="85"/>
      <c r="IPV54" s="85"/>
      <c r="IPW54" s="85"/>
      <c r="IPX54" s="85"/>
      <c r="IPY54" s="85"/>
      <c r="IPZ54" s="85"/>
      <c r="IQA54" s="85"/>
      <c r="IQB54" s="85"/>
      <c r="IQC54" s="85"/>
      <c r="IQD54" s="85"/>
      <c r="IQE54" s="85"/>
      <c r="IQF54" s="85"/>
      <c r="IQG54" s="85"/>
      <c r="IQH54" s="85"/>
      <c r="IQI54" s="85"/>
      <c r="IQJ54" s="85"/>
      <c r="IQK54" s="85"/>
      <c r="IQL54" s="85"/>
      <c r="IQM54" s="85"/>
      <c r="IQN54" s="85"/>
      <c r="IQO54" s="85"/>
      <c r="IQP54" s="85"/>
      <c r="IQQ54" s="85"/>
      <c r="IQR54" s="85"/>
      <c r="IQS54" s="85"/>
      <c r="IQT54" s="85"/>
      <c r="IQU54" s="85"/>
      <c r="IQV54" s="85"/>
      <c r="IQW54" s="85"/>
      <c r="IQX54" s="85"/>
      <c r="IQY54" s="85"/>
      <c r="IQZ54" s="85"/>
      <c r="IRA54" s="85"/>
      <c r="IRB54" s="85"/>
      <c r="IRC54" s="85"/>
      <c r="IRD54" s="85"/>
      <c r="IRE54" s="85"/>
      <c r="IRF54" s="85"/>
      <c r="IRG54" s="85"/>
      <c r="IRH54" s="85"/>
      <c r="IRI54" s="85"/>
      <c r="IRJ54" s="85"/>
      <c r="IRK54" s="85"/>
      <c r="IRL54" s="85"/>
      <c r="IRM54" s="85"/>
      <c r="IRN54" s="85"/>
      <c r="IRO54" s="85"/>
      <c r="IRP54" s="85"/>
      <c r="IRQ54" s="85"/>
      <c r="IRR54" s="85"/>
      <c r="IRS54" s="85"/>
      <c r="IRT54" s="85"/>
      <c r="IRU54" s="85"/>
      <c r="IRV54" s="85"/>
      <c r="IRW54" s="85"/>
      <c r="IRX54" s="85"/>
      <c r="IRY54" s="85"/>
      <c r="IRZ54" s="85"/>
      <c r="ISA54" s="85"/>
      <c r="ISB54" s="85"/>
      <c r="ISC54" s="85"/>
      <c r="ISD54" s="85"/>
      <c r="ISE54" s="85"/>
      <c r="ISF54" s="85"/>
      <c r="ISG54" s="85"/>
      <c r="ISH54" s="85"/>
      <c r="ISI54" s="85"/>
      <c r="ISJ54" s="85"/>
      <c r="ISK54" s="85"/>
      <c r="ISL54" s="85"/>
      <c r="ISM54" s="85"/>
      <c r="ISN54" s="85"/>
      <c r="ISO54" s="85"/>
      <c r="ISP54" s="85"/>
      <c r="ISQ54" s="85"/>
      <c r="ISR54" s="85"/>
      <c r="ISS54" s="85"/>
      <c r="IST54" s="85"/>
      <c r="ISU54" s="85"/>
      <c r="ISV54" s="85"/>
      <c r="ISW54" s="85"/>
      <c r="ISX54" s="85"/>
      <c r="ISY54" s="85"/>
      <c r="ISZ54" s="85"/>
      <c r="ITA54" s="85"/>
      <c r="ITB54" s="85"/>
      <c r="ITC54" s="85"/>
      <c r="ITD54" s="85"/>
      <c r="ITE54" s="85"/>
      <c r="ITF54" s="85"/>
      <c r="ITG54" s="85"/>
      <c r="ITH54" s="85"/>
      <c r="ITI54" s="85"/>
      <c r="ITJ54" s="85"/>
      <c r="ITK54" s="85"/>
      <c r="ITL54" s="85"/>
      <c r="ITM54" s="85"/>
      <c r="ITN54" s="85"/>
      <c r="ITO54" s="85"/>
      <c r="ITP54" s="85"/>
      <c r="ITQ54" s="85"/>
      <c r="ITR54" s="85"/>
      <c r="ITS54" s="85"/>
      <c r="ITT54" s="85"/>
      <c r="ITU54" s="85"/>
      <c r="ITV54" s="85"/>
      <c r="ITW54" s="85"/>
      <c r="ITX54" s="85"/>
      <c r="ITY54" s="85"/>
      <c r="ITZ54" s="85"/>
      <c r="IUA54" s="85"/>
      <c r="IUB54" s="85"/>
      <c r="IUC54" s="85"/>
      <c r="IUD54" s="85"/>
      <c r="IUE54" s="85"/>
      <c r="IUF54" s="85"/>
      <c r="IUG54" s="85"/>
      <c r="IUH54" s="85"/>
      <c r="IUI54" s="85"/>
      <c r="IUJ54" s="85"/>
      <c r="IUK54" s="85"/>
      <c r="IUL54" s="85"/>
      <c r="IUM54" s="85"/>
      <c r="IUN54" s="85"/>
      <c r="IUO54" s="85"/>
      <c r="IUP54" s="85"/>
      <c r="IUQ54" s="85"/>
      <c r="IUR54" s="85"/>
      <c r="IUS54" s="85"/>
      <c r="IUT54" s="85"/>
      <c r="IUU54" s="85"/>
      <c r="IUV54" s="85"/>
      <c r="IUW54" s="85"/>
      <c r="IUX54" s="85"/>
      <c r="IUY54" s="85"/>
      <c r="IUZ54" s="85"/>
      <c r="IVA54" s="85"/>
      <c r="IVB54" s="85"/>
      <c r="IVC54" s="85"/>
      <c r="IVD54" s="85"/>
      <c r="IVE54" s="85"/>
      <c r="IVF54" s="85"/>
      <c r="IVG54" s="85"/>
      <c r="IVH54" s="85"/>
      <c r="IVI54" s="85"/>
      <c r="IVJ54" s="85"/>
      <c r="IVK54" s="85"/>
      <c r="IVL54" s="85"/>
      <c r="IVM54" s="85"/>
      <c r="IVN54" s="85"/>
      <c r="IVO54" s="85"/>
      <c r="IVP54" s="85"/>
      <c r="IVQ54" s="85"/>
      <c r="IVR54" s="85"/>
      <c r="IVS54" s="85"/>
      <c r="IVT54" s="85"/>
      <c r="IVU54" s="85"/>
      <c r="IVV54" s="85"/>
      <c r="IVW54" s="85"/>
      <c r="IVX54" s="85"/>
      <c r="IVY54" s="85"/>
      <c r="IVZ54" s="85"/>
      <c r="IWA54" s="85"/>
      <c r="IWB54" s="85"/>
      <c r="IWC54" s="85"/>
      <c r="IWD54" s="85"/>
      <c r="IWE54" s="85"/>
      <c r="IWF54" s="85"/>
      <c r="IWG54" s="85"/>
      <c r="IWH54" s="85"/>
      <c r="IWI54" s="85"/>
      <c r="IWJ54" s="85"/>
      <c r="IWK54" s="85"/>
      <c r="IWL54" s="85"/>
      <c r="IWM54" s="85"/>
      <c r="IWN54" s="85"/>
      <c r="IWO54" s="85"/>
      <c r="IWP54" s="85"/>
      <c r="IWQ54" s="85"/>
      <c r="IWR54" s="85"/>
      <c r="IWS54" s="85"/>
      <c r="IWT54" s="85"/>
      <c r="IWU54" s="85"/>
      <c r="IWV54" s="85"/>
      <c r="IWW54" s="85"/>
      <c r="IWX54" s="85"/>
      <c r="IWY54" s="85"/>
      <c r="IWZ54" s="85"/>
      <c r="IXA54" s="85"/>
      <c r="IXB54" s="85"/>
      <c r="IXC54" s="85"/>
      <c r="IXD54" s="85"/>
      <c r="IXE54" s="85"/>
      <c r="IXF54" s="85"/>
      <c r="IXG54" s="85"/>
      <c r="IXH54" s="85"/>
      <c r="IXI54" s="85"/>
      <c r="IXJ54" s="85"/>
      <c r="IXK54" s="85"/>
      <c r="IXL54" s="85"/>
      <c r="IXM54" s="85"/>
      <c r="IXN54" s="85"/>
      <c r="IXO54" s="85"/>
      <c r="IXP54" s="85"/>
      <c r="IXQ54" s="85"/>
      <c r="IXR54" s="85"/>
      <c r="IXS54" s="85"/>
      <c r="IXT54" s="85"/>
      <c r="IXU54" s="85"/>
      <c r="IXV54" s="85"/>
      <c r="IXW54" s="85"/>
      <c r="IXX54" s="85"/>
      <c r="IXY54" s="85"/>
      <c r="IXZ54" s="85"/>
      <c r="IYA54" s="85"/>
      <c r="IYB54" s="85"/>
      <c r="IYC54" s="85"/>
      <c r="IYD54" s="85"/>
      <c r="IYE54" s="85"/>
      <c r="IYF54" s="85"/>
      <c r="IYG54" s="85"/>
      <c r="IYH54" s="85"/>
      <c r="IYI54" s="85"/>
      <c r="IYJ54" s="85"/>
      <c r="IYK54" s="85"/>
      <c r="IYL54" s="85"/>
      <c r="IYM54" s="85"/>
      <c r="IYN54" s="85"/>
      <c r="IYO54" s="85"/>
      <c r="IYP54" s="85"/>
      <c r="IYQ54" s="85"/>
      <c r="IYR54" s="85"/>
      <c r="IYS54" s="85"/>
      <c r="IYT54" s="85"/>
      <c r="IYU54" s="85"/>
      <c r="IYV54" s="85"/>
      <c r="IYW54" s="85"/>
      <c r="IYX54" s="85"/>
      <c r="IYY54" s="85"/>
      <c r="IYZ54" s="85"/>
      <c r="IZA54" s="85"/>
      <c r="IZB54" s="85"/>
      <c r="IZC54" s="85"/>
      <c r="IZD54" s="85"/>
      <c r="IZE54" s="85"/>
      <c r="IZF54" s="85"/>
      <c r="IZG54" s="85"/>
      <c r="IZH54" s="85"/>
      <c r="IZI54" s="85"/>
      <c r="IZJ54" s="85"/>
      <c r="IZK54" s="85"/>
      <c r="IZL54" s="85"/>
      <c r="IZM54" s="85"/>
      <c r="IZN54" s="85"/>
      <c r="IZO54" s="85"/>
      <c r="IZP54" s="85"/>
      <c r="IZQ54" s="85"/>
      <c r="IZR54" s="85"/>
      <c r="IZS54" s="85"/>
      <c r="IZT54" s="85"/>
      <c r="IZU54" s="85"/>
      <c r="IZV54" s="85"/>
      <c r="IZW54" s="85"/>
      <c r="IZX54" s="85"/>
      <c r="IZY54" s="85"/>
      <c r="IZZ54" s="85"/>
      <c r="JAA54" s="85"/>
      <c r="JAB54" s="85"/>
      <c r="JAC54" s="85"/>
      <c r="JAD54" s="85"/>
      <c r="JAE54" s="85"/>
      <c r="JAF54" s="85"/>
      <c r="JAG54" s="85"/>
      <c r="JAH54" s="85"/>
      <c r="JAI54" s="85"/>
      <c r="JAJ54" s="85"/>
      <c r="JAK54" s="85"/>
      <c r="JAL54" s="85"/>
      <c r="JAM54" s="85"/>
      <c r="JAN54" s="85"/>
      <c r="JAO54" s="85"/>
      <c r="JAP54" s="85"/>
      <c r="JAQ54" s="85"/>
      <c r="JAR54" s="85"/>
      <c r="JAS54" s="85"/>
      <c r="JAT54" s="85"/>
      <c r="JAU54" s="85"/>
      <c r="JAV54" s="85"/>
      <c r="JAW54" s="85"/>
      <c r="JAX54" s="85"/>
      <c r="JAY54" s="85"/>
      <c r="JAZ54" s="85"/>
      <c r="JBA54" s="85"/>
      <c r="JBB54" s="85"/>
      <c r="JBC54" s="85"/>
      <c r="JBD54" s="85"/>
      <c r="JBE54" s="85"/>
      <c r="JBF54" s="85"/>
      <c r="JBG54" s="85"/>
      <c r="JBH54" s="85"/>
      <c r="JBI54" s="85"/>
      <c r="JBJ54" s="85"/>
      <c r="JBK54" s="85"/>
      <c r="JBL54" s="85"/>
      <c r="JBM54" s="85"/>
      <c r="JBN54" s="85"/>
      <c r="JBO54" s="85"/>
      <c r="JBP54" s="85"/>
      <c r="JBQ54" s="85"/>
      <c r="JBR54" s="85"/>
      <c r="JBS54" s="85"/>
      <c r="JBT54" s="85"/>
      <c r="JBU54" s="85"/>
      <c r="JBV54" s="85"/>
      <c r="JBW54" s="85"/>
      <c r="JBX54" s="85"/>
      <c r="JBY54" s="85"/>
      <c r="JBZ54" s="85"/>
      <c r="JCA54" s="85"/>
      <c r="JCB54" s="85"/>
      <c r="JCC54" s="85"/>
      <c r="JCD54" s="85"/>
      <c r="JCE54" s="85"/>
      <c r="JCF54" s="85"/>
      <c r="JCG54" s="85"/>
      <c r="JCH54" s="85"/>
      <c r="JCI54" s="85"/>
      <c r="JCJ54" s="85"/>
      <c r="JCK54" s="85"/>
      <c r="JCL54" s="85"/>
      <c r="JCM54" s="85"/>
      <c r="JCN54" s="85"/>
      <c r="JCO54" s="85"/>
      <c r="JCP54" s="85"/>
      <c r="JCQ54" s="85"/>
      <c r="JCR54" s="85"/>
      <c r="JCS54" s="85"/>
      <c r="JCT54" s="85"/>
      <c r="JCU54" s="85"/>
      <c r="JCV54" s="85"/>
      <c r="JCW54" s="85"/>
      <c r="JCX54" s="85"/>
      <c r="JCY54" s="85"/>
      <c r="JCZ54" s="85"/>
      <c r="JDA54" s="85"/>
      <c r="JDB54" s="85"/>
      <c r="JDC54" s="85"/>
      <c r="JDD54" s="85"/>
      <c r="JDE54" s="85"/>
      <c r="JDF54" s="85"/>
      <c r="JDG54" s="85"/>
      <c r="JDH54" s="85"/>
      <c r="JDI54" s="85"/>
      <c r="JDJ54" s="85"/>
      <c r="JDK54" s="85"/>
      <c r="JDL54" s="85"/>
      <c r="JDM54" s="85"/>
      <c r="JDN54" s="85"/>
      <c r="JDO54" s="85"/>
      <c r="JDP54" s="85"/>
      <c r="JDQ54" s="85"/>
      <c r="JDR54" s="85"/>
      <c r="JDS54" s="85"/>
      <c r="JDT54" s="85"/>
      <c r="JDU54" s="85"/>
      <c r="JDV54" s="85"/>
      <c r="JDW54" s="85"/>
      <c r="JDX54" s="85"/>
      <c r="JDY54" s="85"/>
      <c r="JDZ54" s="85"/>
      <c r="JEA54" s="85"/>
      <c r="JEB54" s="85"/>
      <c r="JEC54" s="85"/>
      <c r="JED54" s="85"/>
      <c r="JEE54" s="85"/>
      <c r="JEF54" s="85"/>
      <c r="JEG54" s="85"/>
      <c r="JEH54" s="85"/>
      <c r="JEI54" s="85"/>
      <c r="JEJ54" s="85"/>
      <c r="JEK54" s="85"/>
      <c r="JEL54" s="85"/>
      <c r="JEM54" s="85"/>
      <c r="JEN54" s="85"/>
      <c r="JEO54" s="85"/>
      <c r="JEP54" s="85"/>
      <c r="JEQ54" s="85"/>
      <c r="JER54" s="85"/>
      <c r="JES54" s="85"/>
      <c r="JET54" s="85"/>
      <c r="JEU54" s="85"/>
      <c r="JEV54" s="85"/>
      <c r="JEW54" s="85"/>
      <c r="JEX54" s="85"/>
      <c r="JEY54" s="85"/>
      <c r="JEZ54" s="85"/>
      <c r="JFA54" s="85"/>
      <c r="JFB54" s="85"/>
      <c r="JFC54" s="85"/>
      <c r="JFD54" s="85"/>
      <c r="JFE54" s="85"/>
      <c r="JFF54" s="85"/>
      <c r="JFG54" s="85"/>
      <c r="JFH54" s="85"/>
      <c r="JFI54" s="85"/>
      <c r="JFJ54" s="85"/>
      <c r="JFK54" s="85"/>
      <c r="JFL54" s="85"/>
      <c r="JFM54" s="85"/>
      <c r="JFN54" s="85"/>
      <c r="JFO54" s="85"/>
      <c r="JFP54" s="85"/>
      <c r="JFQ54" s="85"/>
      <c r="JFR54" s="85"/>
      <c r="JFS54" s="85"/>
      <c r="JFT54" s="85"/>
      <c r="JFU54" s="85"/>
      <c r="JFV54" s="85"/>
      <c r="JFW54" s="85"/>
      <c r="JFX54" s="85"/>
      <c r="JFY54" s="85"/>
      <c r="JFZ54" s="85"/>
      <c r="JGA54" s="85"/>
      <c r="JGB54" s="85"/>
      <c r="JGC54" s="85"/>
      <c r="JGD54" s="85"/>
      <c r="JGE54" s="85"/>
      <c r="JGF54" s="85"/>
      <c r="JGG54" s="85"/>
      <c r="JGH54" s="85"/>
      <c r="JGI54" s="85"/>
      <c r="JGJ54" s="85"/>
      <c r="JGK54" s="85"/>
      <c r="JGL54" s="85"/>
      <c r="JGM54" s="85"/>
      <c r="JGN54" s="85"/>
      <c r="JGO54" s="85"/>
      <c r="JGP54" s="85"/>
      <c r="JGQ54" s="85"/>
      <c r="JGR54" s="85"/>
      <c r="JGS54" s="85"/>
      <c r="JGT54" s="85"/>
      <c r="JGU54" s="85"/>
      <c r="JGV54" s="85"/>
      <c r="JGW54" s="85"/>
      <c r="JGX54" s="85"/>
      <c r="JGY54" s="85"/>
      <c r="JGZ54" s="85"/>
      <c r="JHA54" s="85"/>
      <c r="JHB54" s="85"/>
      <c r="JHC54" s="85"/>
      <c r="JHD54" s="85"/>
      <c r="JHE54" s="85"/>
      <c r="JHF54" s="85"/>
      <c r="JHG54" s="85"/>
      <c r="JHH54" s="85"/>
      <c r="JHI54" s="85"/>
      <c r="JHJ54" s="85"/>
      <c r="JHK54" s="85"/>
      <c r="JHL54" s="85"/>
      <c r="JHM54" s="85"/>
      <c r="JHN54" s="85"/>
      <c r="JHO54" s="85"/>
      <c r="JHP54" s="85"/>
      <c r="JHQ54" s="85"/>
      <c r="JHR54" s="85"/>
      <c r="JHS54" s="85"/>
      <c r="JHT54" s="85"/>
      <c r="JHU54" s="85"/>
      <c r="JHV54" s="85"/>
      <c r="JHW54" s="85"/>
      <c r="JHX54" s="85"/>
      <c r="JHY54" s="85"/>
      <c r="JHZ54" s="85"/>
      <c r="JIA54" s="85"/>
      <c r="JIB54" s="85"/>
      <c r="JIC54" s="85"/>
      <c r="JID54" s="85"/>
      <c r="JIE54" s="85"/>
      <c r="JIF54" s="85"/>
      <c r="JIG54" s="85"/>
      <c r="JIH54" s="85"/>
      <c r="JII54" s="85"/>
      <c r="JIJ54" s="85"/>
      <c r="JIK54" s="85"/>
      <c r="JIL54" s="85"/>
      <c r="JIM54" s="85"/>
      <c r="JIN54" s="85"/>
      <c r="JIO54" s="85"/>
      <c r="JIP54" s="85"/>
      <c r="JIQ54" s="85"/>
      <c r="JIR54" s="85"/>
      <c r="JIS54" s="85"/>
      <c r="JIT54" s="85"/>
      <c r="JIU54" s="85"/>
      <c r="JIV54" s="85"/>
      <c r="JIW54" s="85"/>
      <c r="JIX54" s="85"/>
      <c r="JIY54" s="85"/>
      <c r="JIZ54" s="85"/>
      <c r="JJA54" s="85"/>
      <c r="JJB54" s="85"/>
      <c r="JJC54" s="85"/>
      <c r="JJD54" s="85"/>
      <c r="JJE54" s="85"/>
      <c r="JJF54" s="85"/>
      <c r="JJG54" s="85"/>
      <c r="JJH54" s="85"/>
      <c r="JJI54" s="85"/>
      <c r="JJJ54" s="85"/>
      <c r="JJK54" s="85"/>
      <c r="JJL54" s="85"/>
      <c r="JJM54" s="85"/>
      <c r="JJN54" s="85"/>
      <c r="JJO54" s="85"/>
      <c r="JJP54" s="85"/>
      <c r="JJQ54" s="85"/>
      <c r="JJR54" s="85"/>
      <c r="JJS54" s="85"/>
      <c r="JJT54" s="85"/>
      <c r="JJU54" s="85"/>
      <c r="JJV54" s="85"/>
      <c r="JJW54" s="85"/>
      <c r="JJX54" s="85"/>
      <c r="JJY54" s="85"/>
      <c r="JJZ54" s="85"/>
      <c r="JKA54" s="85"/>
      <c r="JKB54" s="85"/>
      <c r="JKC54" s="85"/>
      <c r="JKD54" s="85"/>
      <c r="JKE54" s="85"/>
      <c r="JKF54" s="85"/>
      <c r="JKG54" s="85"/>
      <c r="JKH54" s="85"/>
      <c r="JKI54" s="85"/>
      <c r="JKJ54" s="85"/>
      <c r="JKK54" s="85"/>
      <c r="JKL54" s="85"/>
      <c r="JKM54" s="85"/>
      <c r="JKN54" s="85"/>
      <c r="JKO54" s="85"/>
      <c r="JKP54" s="85"/>
      <c r="JKQ54" s="85"/>
      <c r="JKR54" s="85"/>
      <c r="JKS54" s="85"/>
      <c r="JKT54" s="85"/>
      <c r="JKU54" s="85"/>
      <c r="JKV54" s="85"/>
      <c r="JKW54" s="85"/>
      <c r="JKX54" s="85"/>
      <c r="JKY54" s="85"/>
      <c r="JKZ54" s="85"/>
      <c r="JLA54" s="85"/>
      <c r="JLB54" s="85"/>
      <c r="JLC54" s="85"/>
      <c r="JLD54" s="85"/>
      <c r="JLE54" s="85"/>
      <c r="JLF54" s="85"/>
      <c r="JLG54" s="85"/>
      <c r="JLH54" s="85"/>
      <c r="JLI54" s="85"/>
      <c r="JLJ54" s="85"/>
      <c r="JLK54" s="85"/>
      <c r="JLL54" s="85"/>
      <c r="JLM54" s="85"/>
      <c r="JLN54" s="85"/>
      <c r="JLO54" s="85"/>
      <c r="JLP54" s="85"/>
      <c r="JLQ54" s="85"/>
      <c r="JLR54" s="85"/>
      <c r="JLS54" s="85"/>
      <c r="JLT54" s="85"/>
      <c r="JLU54" s="85"/>
      <c r="JLV54" s="85"/>
      <c r="JLW54" s="85"/>
      <c r="JLX54" s="85"/>
      <c r="JLY54" s="85"/>
      <c r="JLZ54" s="85"/>
      <c r="JMA54" s="85"/>
      <c r="JMB54" s="85"/>
      <c r="JMC54" s="85"/>
      <c r="JMD54" s="85"/>
      <c r="JME54" s="85"/>
      <c r="JMF54" s="85"/>
      <c r="JMG54" s="85"/>
      <c r="JMH54" s="85"/>
      <c r="JMI54" s="85"/>
      <c r="JMJ54" s="85"/>
      <c r="JMK54" s="85"/>
      <c r="JML54" s="85"/>
      <c r="JMM54" s="85"/>
      <c r="JMN54" s="85"/>
      <c r="JMO54" s="85"/>
      <c r="JMP54" s="85"/>
      <c r="JMQ54" s="85"/>
      <c r="JMR54" s="85"/>
      <c r="JMS54" s="85"/>
      <c r="JMT54" s="85"/>
      <c r="JMU54" s="85"/>
      <c r="JMV54" s="85"/>
      <c r="JMW54" s="85"/>
      <c r="JMX54" s="85"/>
      <c r="JMY54" s="85"/>
      <c r="JMZ54" s="85"/>
      <c r="JNA54" s="85"/>
      <c r="JNB54" s="85"/>
      <c r="JNC54" s="85"/>
      <c r="JND54" s="85"/>
      <c r="JNE54" s="85"/>
      <c r="JNF54" s="85"/>
      <c r="JNG54" s="85"/>
      <c r="JNH54" s="85"/>
      <c r="JNI54" s="85"/>
      <c r="JNJ54" s="85"/>
      <c r="JNK54" s="85"/>
      <c r="JNL54" s="85"/>
      <c r="JNM54" s="85"/>
      <c r="JNN54" s="85"/>
      <c r="JNO54" s="85"/>
      <c r="JNP54" s="85"/>
      <c r="JNQ54" s="85"/>
      <c r="JNR54" s="85"/>
      <c r="JNS54" s="85"/>
      <c r="JNT54" s="85"/>
      <c r="JNU54" s="85"/>
      <c r="JNV54" s="85"/>
      <c r="JNW54" s="85"/>
      <c r="JNX54" s="85"/>
      <c r="JNY54" s="85"/>
      <c r="JNZ54" s="85"/>
      <c r="JOA54" s="85"/>
      <c r="JOB54" s="85"/>
      <c r="JOC54" s="85"/>
      <c r="JOD54" s="85"/>
      <c r="JOE54" s="85"/>
      <c r="JOF54" s="85"/>
      <c r="JOG54" s="85"/>
      <c r="JOH54" s="85"/>
      <c r="JOI54" s="85"/>
      <c r="JOJ54" s="85"/>
      <c r="JOK54" s="85"/>
      <c r="JOL54" s="85"/>
      <c r="JOM54" s="85"/>
      <c r="JON54" s="85"/>
      <c r="JOO54" s="85"/>
      <c r="JOP54" s="85"/>
      <c r="JOQ54" s="85"/>
      <c r="JOR54" s="85"/>
      <c r="JOS54" s="85"/>
      <c r="JOT54" s="85"/>
      <c r="JOU54" s="85"/>
      <c r="JOV54" s="85"/>
      <c r="JOW54" s="85"/>
      <c r="JOX54" s="85"/>
      <c r="JOY54" s="85"/>
      <c r="JOZ54" s="85"/>
      <c r="JPA54" s="85"/>
      <c r="JPB54" s="85"/>
      <c r="JPC54" s="85"/>
      <c r="JPD54" s="85"/>
      <c r="JPE54" s="85"/>
      <c r="JPF54" s="85"/>
      <c r="JPG54" s="85"/>
      <c r="JPH54" s="85"/>
      <c r="JPI54" s="85"/>
      <c r="JPJ54" s="85"/>
      <c r="JPK54" s="85"/>
      <c r="JPL54" s="85"/>
      <c r="JPM54" s="85"/>
      <c r="JPN54" s="85"/>
      <c r="JPO54" s="85"/>
      <c r="JPP54" s="85"/>
      <c r="JPQ54" s="85"/>
      <c r="JPR54" s="85"/>
      <c r="JPS54" s="85"/>
      <c r="JPT54" s="85"/>
      <c r="JPU54" s="85"/>
      <c r="JPV54" s="85"/>
      <c r="JPW54" s="85"/>
      <c r="JPX54" s="85"/>
      <c r="JPY54" s="85"/>
      <c r="JPZ54" s="85"/>
      <c r="JQA54" s="85"/>
      <c r="JQB54" s="85"/>
      <c r="JQC54" s="85"/>
      <c r="JQD54" s="85"/>
      <c r="JQE54" s="85"/>
      <c r="JQF54" s="85"/>
      <c r="JQG54" s="85"/>
      <c r="JQH54" s="85"/>
      <c r="JQI54" s="85"/>
      <c r="JQJ54" s="85"/>
      <c r="JQK54" s="85"/>
      <c r="JQL54" s="85"/>
      <c r="JQM54" s="85"/>
      <c r="JQN54" s="85"/>
      <c r="JQO54" s="85"/>
      <c r="JQP54" s="85"/>
      <c r="JQQ54" s="85"/>
      <c r="JQR54" s="85"/>
      <c r="JQS54" s="85"/>
      <c r="JQT54" s="85"/>
      <c r="JQU54" s="85"/>
      <c r="JQV54" s="85"/>
      <c r="JQW54" s="85"/>
      <c r="JQX54" s="85"/>
      <c r="JQY54" s="85"/>
      <c r="JQZ54" s="85"/>
      <c r="JRA54" s="85"/>
      <c r="JRB54" s="85"/>
      <c r="JRC54" s="85"/>
      <c r="JRD54" s="85"/>
      <c r="JRE54" s="85"/>
      <c r="JRF54" s="85"/>
      <c r="JRG54" s="85"/>
      <c r="JRH54" s="85"/>
      <c r="JRI54" s="85"/>
      <c r="JRJ54" s="85"/>
      <c r="JRK54" s="85"/>
      <c r="JRL54" s="85"/>
      <c r="JRM54" s="85"/>
      <c r="JRN54" s="85"/>
      <c r="JRO54" s="85"/>
      <c r="JRP54" s="85"/>
      <c r="JRQ54" s="85"/>
      <c r="JRR54" s="85"/>
      <c r="JRS54" s="85"/>
      <c r="JRT54" s="85"/>
      <c r="JRU54" s="85"/>
      <c r="JRV54" s="85"/>
      <c r="JRW54" s="85"/>
      <c r="JRX54" s="85"/>
      <c r="JRY54" s="85"/>
      <c r="JRZ54" s="85"/>
      <c r="JSA54" s="85"/>
      <c r="JSB54" s="85"/>
      <c r="JSC54" s="85"/>
      <c r="JSD54" s="85"/>
      <c r="JSE54" s="85"/>
      <c r="JSF54" s="85"/>
      <c r="JSG54" s="85"/>
      <c r="JSH54" s="85"/>
      <c r="JSI54" s="85"/>
      <c r="JSJ54" s="85"/>
      <c r="JSK54" s="85"/>
      <c r="JSL54" s="85"/>
      <c r="JSM54" s="85"/>
      <c r="JSN54" s="85"/>
      <c r="JSO54" s="85"/>
      <c r="JSP54" s="85"/>
      <c r="JSQ54" s="85"/>
      <c r="JSR54" s="85"/>
      <c r="JSS54" s="85"/>
      <c r="JST54" s="85"/>
      <c r="JSU54" s="85"/>
      <c r="JSV54" s="85"/>
      <c r="JSW54" s="85"/>
      <c r="JSX54" s="85"/>
      <c r="JSY54" s="85"/>
      <c r="JSZ54" s="85"/>
      <c r="JTA54" s="85"/>
      <c r="JTB54" s="85"/>
      <c r="JTC54" s="85"/>
      <c r="JTD54" s="85"/>
      <c r="JTE54" s="85"/>
      <c r="JTF54" s="85"/>
      <c r="JTG54" s="85"/>
      <c r="JTH54" s="85"/>
      <c r="JTI54" s="85"/>
      <c r="JTJ54" s="85"/>
      <c r="JTK54" s="85"/>
      <c r="JTL54" s="85"/>
      <c r="JTM54" s="85"/>
      <c r="JTN54" s="85"/>
      <c r="JTO54" s="85"/>
      <c r="JTP54" s="85"/>
      <c r="JTQ54" s="85"/>
      <c r="JTR54" s="85"/>
      <c r="JTS54" s="85"/>
      <c r="JTT54" s="85"/>
      <c r="JTU54" s="85"/>
      <c r="JTV54" s="85"/>
      <c r="JTW54" s="85"/>
      <c r="JTX54" s="85"/>
      <c r="JTY54" s="85"/>
      <c r="JTZ54" s="85"/>
      <c r="JUA54" s="85"/>
      <c r="JUB54" s="85"/>
      <c r="JUC54" s="85"/>
      <c r="JUD54" s="85"/>
      <c r="JUE54" s="85"/>
      <c r="JUF54" s="85"/>
      <c r="JUG54" s="85"/>
      <c r="JUH54" s="85"/>
      <c r="JUI54" s="85"/>
      <c r="JUJ54" s="85"/>
      <c r="JUK54" s="85"/>
      <c r="JUL54" s="85"/>
      <c r="JUM54" s="85"/>
      <c r="JUN54" s="85"/>
      <c r="JUO54" s="85"/>
      <c r="JUP54" s="85"/>
      <c r="JUQ54" s="85"/>
      <c r="JUR54" s="85"/>
      <c r="JUS54" s="85"/>
      <c r="JUT54" s="85"/>
      <c r="JUU54" s="85"/>
      <c r="JUV54" s="85"/>
      <c r="JUW54" s="85"/>
      <c r="JUX54" s="85"/>
      <c r="JUY54" s="85"/>
      <c r="JUZ54" s="85"/>
      <c r="JVA54" s="85"/>
      <c r="JVB54" s="85"/>
      <c r="JVC54" s="85"/>
      <c r="JVD54" s="85"/>
      <c r="JVE54" s="85"/>
      <c r="JVF54" s="85"/>
      <c r="JVG54" s="85"/>
      <c r="JVH54" s="85"/>
      <c r="JVI54" s="85"/>
      <c r="JVJ54" s="85"/>
      <c r="JVK54" s="85"/>
      <c r="JVL54" s="85"/>
      <c r="JVM54" s="85"/>
      <c r="JVN54" s="85"/>
      <c r="JVO54" s="85"/>
      <c r="JVP54" s="85"/>
      <c r="JVQ54" s="85"/>
      <c r="JVR54" s="85"/>
      <c r="JVS54" s="85"/>
      <c r="JVT54" s="85"/>
      <c r="JVU54" s="85"/>
      <c r="JVV54" s="85"/>
      <c r="JVW54" s="85"/>
      <c r="JVX54" s="85"/>
      <c r="JVY54" s="85"/>
      <c r="JVZ54" s="85"/>
      <c r="JWA54" s="85"/>
      <c r="JWB54" s="85"/>
      <c r="JWC54" s="85"/>
      <c r="JWD54" s="85"/>
      <c r="JWE54" s="85"/>
      <c r="JWF54" s="85"/>
      <c r="JWG54" s="85"/>
      <c r="JWH54" s="85"/>
      <c r="JWI54" s="85"/>
      <c r="JWJ54" s="85"/>
      <c r="JWK54" s="85"/>
      <c r="JWL54" s="85"/>
      <c r="JWM54" s="85"/>
      <c r="JWN54" s="85"/>
      <c r="JWO54" s="85"/>
      <c r="JWP54" s="85"/>
      <c r="JWQ54" s="85"/>
      <c r="JWR54" s="85"/>
      <c r="JWS54" s="85"/>
      <c r="JWT54" s="85"/>
      <c r="JWU54" s="85"/>
      <c r="JWV54" s="85"/>
      <c r="JWW54" s="85"/>
      <c r="JWX54" s="85"/>
      <c r="JWY54" s="85"/>
      <c r="JWZ54" s="85"/>
      <c r="JXA54" s="85"/>
      <c r="JXB54" s="85"/>
      <c r="JXC54" s="85"/>
      <c r="JXD54" s="85"/>
      <c r="JXE54" s="85"/>
      <c r="JXF54" s="85"/>
      <c r="JXG54" s="85"/>
      <c r="JXH54" s="85"/>
      <c r="JXI54" s="85"/>
      <c r="JXJ54" s="85"/>
      <c r="JXK54" s="85"/>
      <c r="JXL54" s="85"/>
      <c r="JXM54" s="85"/>
      <c r="JXN54" s="85"/>
      <c r="JXO54" s="85"/>
      <c r="JXP54" s="85"/>
      <c r="JXQ54" s="85"/>
      <c r="JXR54" s="85"/>
      <c r="JXS54" s="85"/>
      <c r="JXT54" s="85"/>
      <c r="JXU54" s="85"/>
      <c r="JXV54" s="85"/>
      <c r="JXW54" s="85"/>
      <c r="JXX54" s="85"/>
      <c r="JXY54" s="85"/>
      <c r="JXZ54" s="85"/>
      <c r="JYA54" s="85"/>
      <c r="JYB54" s="85"/>
      <c r="JYC54" s="85"/>
      <c r="JYD54" s="85"/>
      <c r="JYE54" s="85"/>
      <c r="JYF54" s="85"/>
      <c r="JYG54" s="85"/>
      <c r="JYH54" s="85"/>
      <c r="JYI54" s="85"/>
      <c r="JYJ54" s="85"/>
      <c r="JYK54" s="85"/>
      <c r="JYL54" s="85"/>
      <c r="JYM54" s="85"/>
      <c r="JYN54" s="85"/>
      <c r="JYO54" s="85"/>
      <c r="JYP54" s="85"/>
      <c r="JYQ54" s="85"/>
      <c r="JYR54" s="85"/>
      <c r="JYS54" s="85"/>
      <c r="JYT54" s="85"/>
      <c r="JYU54" s="85"/>
      <c r="JYV54" s="85"/>
      <c r="JYW54" s="85"/>
      <c r="JYX54" s="85"/>
      <c r="JYY54" s="85"/>
      <c r="JYZ54" s="85"/>
      <c r="JZA54" s="85"/>
      <c r="JZB54" s="85"/>
      <c r="JZC54" s="85"/>
      <c r="JZD54" s="85"/>
      <c r="JZE54" s="85"/>
      <c r="JZF54" s="85"/>
      <c r="JZG54" s="85"/>
      <c r="JZH54" s="85"/>
      <c r="JZI54" s="85"/>
      <c r="JZJ54" s="85"/>
      <c r="JZK54" s="85"/>
      <c r="JZL54" s="85"/>
      <c r="JZM54" s="85"/>
      <c r="JZN54" s="85"/>
      <c r="JZO54" s="85"/>
      <c r="JZP54" s="85"/>
      <c r="JZQ54" s="85"/>
      <c r="JZR54" s="85"/>
      <c r="JZS54" s="85"/>
      <c r="JZT54" s="85"/>
      <c r="JZU54" s="85"/>
      <c r="JZV54" s="85"/>
      <c r="JZW54" s="85"/>
      <c r="JZX54" s="85"/>
      <c r="JZY54" s="85"/>
      <c r="JZZ54" s="85"/>
      <c r="KAA54" s="85"/>
      <c r="KAB54" s="85"/>
      <c r="KAC54" s="85"/>
      <c r="KAD54" s="85"/>
      <c r="KAE54" s="85"/>
      <c r="KAF54" s="85"/>
      <c r="KAG54" s="85"/>
      <c r="KAH54" s="85"/>
      <c r="KAI54" s="85"/>
      <c r="KAJ54" s="85"/>
      <c r="KAK54" s="85"/>
      <c r="KAL54" s="85"/>
      <c r="KAM54" s="85"/>
      <c r="KAN54" s="85"/>
      <c r="KAO54" s="85"/>
      <c r="KAP54" s="85"/>
      <c r="KAQ54" s="85"/>
      <c r="KAR54" s="85"/>
      <c r="KAS54" s="85"/>
      <c r="KAT54" s="85"/>
      <c r="KAU54" s="85"/>
      <c r="KAV54" s="85"/>
      <c r="KAW54" s="85"/>
      <c r="KAX54" s="85"/>
      <c r="KAY54" s="85"/>
      <c r="KAZ54" s="85"/>
      <c r="KBA54" s="85"/>
      <c r="KBB54" s="85"/>
      <c r="KBC54" s="85"/>
      <c r="KBD54" s="85"/>
      <c r="KBE54" s="85"/>
      <c r="KBF54" s="85"/>
      <c r="KBG54" s="85"/>
      <c r="KBH54" s="85"/>
      <c r="KBI54" s="85"/>
      <c r="KBJ54" s="85"/>
      <c r="KBK54" s="85"/>
      <c r="KBL54" s="85"/>
      <c r="KBM54" s="85"/>
      <c r="KBN54" s="85"/>
      <c r="KBO54" s="85"/>
      <c r="KBP54" s="85"/>
      <c r="KBQ54" s="85"/>
      <c r="KBR54" s="85"/>
      <c r="KBS54" s="85"/>
      <c r="KBT54" s="85"/>
      <c r="KBU54" s="85"/>
      <c r="KBV54" s="85"/>
      <c r="KBW54" s="85"/>
      <c r="KBX54" s="85"/>
      <c r="KBY54" s="85"/>
      <c r="KBZ54" s="85"/>
      <c r="KCA54" s="85"/>
      <c r="KCB54" s="85"/>
      <c r="KCC54" s="85"/>
      <c r="KCD54" s="85"/>
      <c r="KCE54" s="85"/>
      <c r="KCF54" s="85"/>
      <c r="KCG54" s="85"/>
      <c r="KCH54" s="85"/>
      <c r="KCI54" s="85"/>
      <c r="KCJ54" s="85"/>
      <c r="KCK54" s="85"/>
      <c r="KCL54" s="85"/>
      <c r="KCM54" s="85"/>
      <c r="KCN54" s="85"/>
      <c r="KCO54" s="85"/>
      <c r="KCP54" s="85"/>
      <c r="KCQ54" s="85"/>
      <c r="KCR54" s="85"/>
      <c r="KCS54" s="85"/>
      <c r="KCT54" s="85"/>
      <c r="KCU54" s="85"/>
      <c r="KCV54" s="85"/>
      <c r="KCW54" s="85"/>
      <c r="KCX54" s="85"/>
      <c r="KCY54" s="85"/>
      <c r="KCZ54" s="85"/>
      <c r="KDA54" s="85"/>
      <c r="KDB54" s="85"/>
      <c r="KDC54" s="85"/>
      <c r="KDD54" s="85"/>
      <c r="KDE54" s="85"/>
      <c r="KDF54" s="85"/>
      <c r="KDG54" s="85"/>
      <c r="KDH54" s="85"/>
      <c r="KDI54" s="85"/>
      <c r="KDJ54" s="85"/>
      <c r="KDK54" s="85"/>
      <c r="KDL54" s="85"/>
      <c r="KDM54" s="85"/>
      <c r="KDN54" s="85"/>
      <c r="KDO54" s="85"/>
      <c r="KDP54" s="85"/>
      <c r="KDQ54" s="85"/>
      <c r="KDR54" s="85"/>
      <c r="KDS54" s="85"/>
      <c r="KDT54" s="85"/>
      <c r="KDU54" s="85"/>
      <c r="KDV54" s="85"/>
      <c r="KDW54" s="85"/>
      <c r="KDX54" s="85"/>
      <c r="KDY54" s="85"/>
      <c r="KDZ54" s="85"/>
      <c r="KEA54" s="85"/>
      <c r="KEB54" s="85"/>
      <c r="KEC54" s="85"/>
      <c r="KED54" s="85"/>
      <c r="KEE54" s="85"/>
      <c r="KEF54" s="85"/>
      <c r="KEG54" s="85"/>
      <c r="KEH54" s="85"/>
      <c r="KEI54" s="85"/>
      <c r="KEJ54" s="85"/>
      <c r="KEK54" s="85"/>
      <c r="KEL54" s="85"/>
      <c r="KEM54" s="85"/>
      <c r="KEN54" s="85"/>
      <c r="KEO54" s="85"/>
      <c r="KEP54" s="85"/>
      <c r="KEQ54" s="85"/>
      <c r="KER54" s="85"/>
      <c r="KES54" s="85"/>
      <c r="KET54" s="85"/>
      <c r="KEU54" s="85"/>
      <c r="KEV54" s="85"/>
      <c r="KEW54" s="85"/>
      <c r="KEX54" s="85"/>
      <c r="KEY54" s="85"/>
      <c r="KEZ54" s="85"/>
      <c r="KFA54" s="85"/>
      <c r="KFB54" s="85"/>
      <c r="KFC54" s="85"/>
      <c r="KFD54" s="85"/>
      <c r="KFE54" s="85"/>
      <c r="KFF54" s="85"/>
      <c r="KFG54" s="85"/>
      <c r="KFH54" s="85"/>
      <c r="KFI54" s="85"/>
      <c r="KFJ54" s="85"/>
      <c r="KFK54" s="85"/>
      <c r="KFL54" s="85"/>
      <c r="KFM54" s="85"/>
      <c r="KFN54" s="85"/>
      <c r="KFO54" s="85"/>
      <c r="KFP54" s="85"/>
      <c r="KFQ54" s="85"/>
      <c r="KFR54" s="85"/>
      <c r="KFS54" s="85"/>
      <c r="KFT54" s="85"/>
      <c r="KFU54" s="85"/>
      <c r="KFV54" s="85"/>
      <c r="KFW54" s="85"/>
      <c r="KFX54" s="85"/>
      <c r="KFY54" s="85"/>
      <c r="KFZ54" s="85"/>
      <c r="KGA54" s="85"/>
      <c r="KGB54" s="85"/>
      <c r="KGC54" s="85"/>
      <c r="KGD54" s="85"/>
      <c r="KGE54" s="85"/>
      <c r="KGF54" s="85"/>
      <c r="KGG54" s="85"/>
      <c r="KGH54" s="85"/>
      <c r="KGI54" s="85"/>
      <c r="KGJ54" s="85"/>
      <c r="KGK54" s="85"/>
      <c r="KGL54" s="85"/>
      <c r="KGM54" s="85"/>
      <c r="KGN54" s="85"/>
      <c r="KGO54" s="85"/>
      <c r="KGP54" s="85"/>
      <c r="KGQ54" s="85"/>
      <c r="KGR54" s="85"/>
      <c r="KGS54" s="85"/>
      <c r="KGT54" s="85"/>
      <c r="KGU54" s="85"/>
      <c r="KGV54" s="85"/>
      <c r="KGW54" s="85"/>
      <c r="KGX54" s="85"/>
      <c r="KGY54" s="85"/>
      <c r="KGZ54" s="85"/>
      <c r="KHA54" s="85"/>
      <c r="KHB54" s="85"/>
      <c r="KHC54" s="85"/>
      <c r="KHD54" s="85"/>
      <c r="KHE54" s="85"/>
      <c r="KHF54" s="85"/>
      <c r="KHG54" s="85"/>
      <c r="KHH54" s="85"/>
      <c r="KHI54" s="85"/>
      <c r="KHJ54" s="85"/>
      <c r="KHK54" s="85"/>
      <c r="KHL54" s="85"/>
      <c r="KHM54" s="85"/>
      <c r="KHN54" s="85"/>
      <c r="KHO54" s="85"/>
      <c r="KHP54" s="85"/>
      <c r="KHQ54" s="85"/>
      <c r="KHR54" s="85"/>
      <c r="KHS54" s="85"/>
      <c r="KHT54" s="85"/>
      <c r="KHU54" s="85"/>
      <c r="KHV54" s="85"/>
      <c r="KHW54" s="85"/>
      <c r="KHX54" s="85"/>
      <c r="KHY54" s="85"/>
      <c r="KHZ54" s="85"/>
      <c r="KIA54" s="85"/>
      <c r="KIB54" s="85"/>
      <c r="KIC54" s="85"/>
      <c r="KID54" s="85"/>
      <c r="KIE54" s="85"/>
      <c r="KIF54" s="85"/>
      <c r="KIG54" s="85"/>
      <c r="KIH54" s="85"/>
      <c r="KII54" s="85"/>
      <c r="KIJ54" s="85"/>
      <c r="KIK54" s="85"/>
      <c r="KIL54" s="85"/>
      <c r="KIM54" s="85"/>
      <c r="KIN54" s="85"/>
      <c r="KIO54" s="85"/>
      <c r="KIP54" s="85"/>
      <c r="KIQ54" s="85"/>
      <c r="KIR54" s="85"/>
      <c r="KIS54" s="85"/>
      <c r="KIT54" s="85"/>
      <c r="KIU54" s="85"/>
      <c r="KIV54" s="85"/>
      <c r="KIW54" s="85"/>
      <c r="KIX54" s="85"/>
      <c r="KIY54" s="85"/>
      <c r="KIZ54" s="85"/>
      <c r="KJA54" s="85"/>
      <c r="KJB54" s="85"/>
      <c r="KJC54" s="85"/>
      <c r="KJD54" s="85"/>
      <c r="KJE54" s="85"/>
      <c r="KJF54" s="85"/>
      <c r="KJG54" s="85"/>
      <c r="KJH54" s="85"/>
      <c r="KJI54" s="85"/>
      <c r="KJJ54" s="85"/>
      <c r="KJK54" s="85"/>
      <c r="KJL54" s="85"/>
      <c r="KJM54" s="85"/>
      <c r="KJN54" s="85"/>
      <c r="KJO54" s="85"/>
      <c r="KJP54" s="85"/>
      <c r="KJQ54" s="85"/>
      <c r="KJR54" s="85"/>
      <c r="KJS54" s="85"/>
      <c r="KJT54" s="85"/>
      <c r="KJU54" s="85"/>
      <c r="KJV54" s="85"/>
      <c r="KJW54" s="85"/>
      <c r="KJX54" s="85"/>
      <c r="KJY54" s="85"/>
      <c r="KJZ54" s="85"/>
      <c r="KKA54" s="85"/>
      <c r="KKB54" s="85"/>
      <c r="KKC54" s="85"/>
      <c r="KKD54" s="85"/>
      <c r="KKE54" s="85"/>
      <c r="KKF54" s="85"/>
      <c r="KKG54" s="85"/>
      <c r="KKH54" s="85"/>
      <c r="KKI54" s="85"/>
      <c r="KKJ54" s="85"/>
      <c r="KKK54" s="85"/>
      <c r="KKL54" s="85"/>
      <c r="KKM54" s="85"/>
      <c r="KKN54" s="85"/>
      <c r="KKO54" s="85"/>
      <c r="KKP54" s="85"/>
      <c r="KKQ54" s="85"/>
      <c r="KKR54" s="85"/>
      <c r="KKS54" s="85"/>
      <c r="KKT54" s="85"/>
      <c r="KKU54" s="85"/>
      <c r="KKV54" s="85"/>
      <c r="KKW54" s="85"/>
      <c r="KKX54" s="85"/>
      <c r="KKY54" s="85"/>
      <c r="KKZ54" s="85"/>
      <c r="KLA54" s="85"/>
      <c r="KLB54" s="85"/>
      <c r="KLC54" s="85"/>
      <c r="KLD54" s="85"/>
      <c r="KLE54" s="85"/>
      <c r="KLF54" s="85"/>
      <c r="KLG54" s="85"/>
      <c r="KLH54" s="85"/>
      <c r="KLI54" s="85"/>
      <c r="KLJ54" s="85"/>
      <c r="KLK54" s="85"/>
      <c r="KLL54" s="85"/>
      <c r="KLM54" s="85"/>
      <c r="KLN54" s="85"/>
      <c r="KLO54" s="85"/>
      <c r="KLP54" s="85"/>
      <c r="KLQ54" s="85"/>
      <c r="KLR54" s="85"/>
      <c r="KLS54" s="85"/>
      <c r="KLT54" s="85"/>
      <c r="KLU54" s="85"/>
      <c r="KLV54" s="85"/>
      <c r="KLW54" s="85"/>
      <c r="KLX54" s="85"/>
      <c r="KLY54" s="85"/>
      <c r="KLZ54" s="85"/>
      <c r="KMA54" s="85"/>
      <c r="KMB54" s="85"/>
      <c r="KMC54" s="85"/>
      <c r="KMD54" s="85"/>
      <c r="KME54" s="85"/>
      <c r="KMF54" s="85"/>
      <c r="KMG54" s="85"/>
      <c r="KMH54" s="85"/>
      <c r="KMI54" s="85"/>
      <c r="KMJ54" s="85"/>
      <c r="KMK54" s="85"/>
      <c r="KML54" s="85"/>
      <c r="KMM54" s="85"/>
      <c r="KMN54" s="85"/>
      <c r="KMO54" s="85"/>
      <c r="KMP54" s="85"/>
      <c r="KMQ54" s="85"/>
      <c r="KMR54" s="85"/>
      <c r="KMS54" s="85"/>
      <c r="KMT54" s="85"/>
      <c r="KMU54" s="85"/>
      <c r="KMV54" s="85"/>
      <c r="KMW54" s="85"/>
      <c r="KMX54" s="85"/>
      <c r="KMY54" s="85"/>
      <c r="KMZ54" s="85"/>
      <c r="KNA54" s="85"/>
      <c r="KNB54" s="85"/>
      <c r="KNC54" s="85"/>
      <c r="KND54" s="85"/>
      <c r="KNE54" s="85"/>
      <c r="KNF54" s="85"/>
      <c r="KNG54" s="85"/>
      <c r="KNH54" s="85"/>
      <c r="KNI54" s="85"/>
      <c r="KNJ54" s="85"/>
      <c r="KNK54" s="85"/>
      <c r="KNL54" s="85"/>
      <c r="KNM54" s="85"/>
      <c r="KNN54" s="85"/>
      <c r="KNO54" s="85"/>
      <c r="KNP54" s="85"/>
      <c r="KNQ54" s="85"/>
      <c r="KNR54" s="85"/>
      <c r="KNS54" s="85"/>
      <c r="KNT54" s="85"/>
      <c r="KNU54" s="85"/>
      <c r="KNV54" s="85"/>
      <c r="KNW54" s="85"/>
      <c r="KNX54" s="85"/>
      <c r="KNY54" s="85"/>
      <c r="KNZ54" s="85"/>
      <c r="KOA54" s="85"/>
      <c r="KOB54" s="85"/>
      <c r="KOC54" s="85"/>
      <c r="KOD54" s="85"/>
      <c r="KOE54" s="85"/>
      <c r="KOF54" s="85"/>
      <c r="KOG54" s="85"/>
      <c r="KOH54" s="85"/>
      <c r="KOI54" s="85"/>
      <c r="KOJ54" s="85"/>
      <c r="KOK54" s="85"/>
      <c r="KOL54" s="85"/>
      <c r="KOM54" s="85"/>
      <c r="KON54" s="85"/>
      <c r="KOO54" s="85"/>
      <c r="KOP54" s="85"/>
      <c r="KOQ54" s="85"/>
      <c r="KOR54" s="85"/>
      <c r="KOS54" s="85"/>
      <c r="KOT54" s="85"/>
      <c r="KOU54" s="85"/>
      <c r="KOV54" s="85"/>
      <c r="KOW54" s="85"/>
      <c r="KOX54" s="85"/>
      <c r="KOY54" s="85"/>
      <c r="KOZ54" s="85"/>
      <c r="KPA54" s="85"/>
      <c r="KPB54" s="85"/>
      <c r="KPC54" s="85"/>
      <c r="KPD54" s="85"/>
      <c r="KPE54" s="85"/>
      <c r="KPF54" s="85"/>
      <c r="KPG54" s="85"/>
      <c r="KPH54" s="85"/>
      <c r="KPI54" s="85"/>
      <c r="KPJ54" s="85"/>
      <c r="KPK54" s="85"/>
      <c r="KPL54" s="85"/>
      <c r="KPM54" s="85"/>
      <c r="KPN54" s="85"/>
      <c r="KPO54" s="85"/>
      <c r="KPP54" s="85"/>
      <c r="KPQ54" s="85"/>
      <c r="KPR54" s="85"/>
      <c r="KPS54" s="85"/>
      <c r="KPT54" s="85"/>
      <c r="KPU54" s="85"/>
      <c r="KPV54" s="85"/>
      <c r="KPW54" s="85"/>
      <c r="KPX54" s="85"/>
      <c r="KPY54" s="85"/>
      <c r="KPZ54" s="85"/>
      <c r="KQA54" s="85"/>
      <c r="KQB54" s="85"/>
      <c r="KQC54" s="85"/>
      <c r="KQD54" s="85"/>
      <c r="KQE54" s="85"/>
      <c r="KQF54" s="85"/>
      <c r="KQG54" s="85"/>
      <c r="KQH54" s="85"/>
      <c r="KQI54" s="85"/>
      <c r="KQJ54" s="85"/>
      <c r="KQK54" s="85"/>
      <c r="KQL54" s="85"/>
      <c r="KQM54" s="85"/>
      <c r="KQN54" s="85"/>
      <c r="KQO54" s="85"/>
      <c r="KQP54" s="85"/>
      <c r="KQQ54" s="85"/>
      <c r="KQR54" s="85"/>
      <c r="KQS54" s="85"/>
      <c r="KQT54" s="85"/>
      <c r="KQU54" s="85"/>
      <c r="KQV54" s="85"/>
      <c r="KQW54" s="85"/>
      <c r="KQX54" s="85"/>
      <c r="KQY54" s="85"/>
      <c r="KQZ54" s="85"/>
      <c r="KRA54" s="85"/>
      <c r="KRB54" s="85"/>
      <c r="KRC54" s="85"/>
      <c r="KRD54" s="85"/>
      <c r="KRE54" s="85"/>
      <c r="KRF54" s="85"/>
      <c r="KRG54" s="85"/>
      <c r="KRH54" s="85"/>
      <c r="KRI54" s="85"/>
      <c r="KRJ54" s="85"/>
      <c r="KRK54" s="85"/>
      <c r="KRL54" s="85"/>
      <c r="KRM54" s="85"/>
      <c r="KRN54" s="85"/>
      <c r="KRO54" s="85"/>
      <c r="KRP54" s="85"/>
      <c r="KRQ54" s="85"/>
      <c r="KRR54" s="85"/>
      <c r="KRS54" s="85"/>
      <c r="KRT54" s="85"/>
      <c r="KRU54" s="85"/>
      <c r="KRV54" s="85"/>
      <c r="KRW54" s="85"/>
      <c r="KRX54" s="85"/>
      <c r="KRY54" s="85"/>
      <c r="KRZ54" s="85"/>
      <c r="KSA54" s="85"/>
      <c r="KSB54" s="85"/>
      <c r="KSC54" s="85"/>
      <c r="KSD54" s="85"/>
      <c r="KSE54" s="85"/>
      <c r="KSF54" s="85"/>
      <c r="KSG54" s="85"/>
      <c r="KSH54" s="85"/>
      <c r="KSI54" s="85"/>
      <c r="KSJ54" s="85"/>
      <c r="KSK54" s="85"/>
      <c r="KSL54" s="85"/>
      <c r="KSM54" s="85"/>
      <c r="KSN54" s="85"/>
      <c r="KSO54" s="85"/>
      <c r="KSP54" s="85"/>
      <c r="KSQ54" s="85"/>
      <c r="KSR54" s="85"/>
      <c r="KSS54" s="85"/>
      <c r="KST54" s="85"/>
      <c r="KSU54" s="85"/>
      <c r="KSV54" s="85"/>
      <c r="KSW54" s="85"/>
      <c r="KSX54" s="85"/>
      <c r="KSY54" s="85"/>
      <c r="KSZ54" s="85"/>
      <c r="KTA54" s="85"/>
      <c r="KTB54" s="85"/>
      <c r="KTC54" s="85"/>
      <c r="KTD54" s="85"/>
      <c r="KTE54" s="85"/>
      <c r="KTF54" s="85"/>
      <c r="KTG54" s="85"/>
      <c r="KTH54" s="85"/>
      <c r="KTI54" s="85"/>
      <c r="KTJ54" s="85"/>
      <c r="KTK54" s="85"/>
      <c r="KTL54" s="85"/>
      <c r="KTM54" s="85"/>
      <c r="KTN54" s="85"/>
      <c r="KTO54" s="85"/>
      <c r="KTP54" s="85"/>
      <c r="KTQ54" s="85"/>
      <c r="KTR54" s="85"/>
      <c r="KTS54" s="85"/>
      <c r="KTT54" s="85"/>
      <c r="KTU54" s="85"/>
      <c r="KTV54" s="85"/>
      <c r="KTW54" s="85"/>
      <c r="KTX54" s="85"/>
      <c r="KTY54" s="85"/>
      <c r="KTZ54" s="85"/>
      <c r="KUA54" s="85"/>
      <c r="KUB54" s="85"/>
      <c r="KUC54" s="85"/>
      <c r="KUD54" s="85"/>
      <c r="KUE54" s="85"/>
      <c r="KUF54" s="85"/>
      <c r="KUG54" s="85"/>
      <c r="KUH54" s="85"/>
      <c r="KUI54" s="85"/>
      <c r="KUJ54" s="85"/>
      <c r="KUK54" s="85"/>
      <c r="KUL54" s="85"/>
      <c r="KUM54" s="85"/>
      <c r="KUN54" s="85"/>
      <c r="KUO54" s="85"/>
      <c r="KUP54" s="85"/>
      <c r="KUQ54" s="85"/>
      <c r="KUR54" s="85"/>
      <c r="KUS54" s="85"/>
      <c r="KUT54" s="85"/>
      <c r="KUU54" s="85"/>
      <c r="KUV54" s="85"/>
      <c r="KUW54" s="85"/>
      <c r="KUX54" s="85"/>
      <c r="KUY54" s="85"/>
      <c r="KUZ54" s="85"/>
      <c r="KVA54" s="85"/>
      <c r="KVB54" s="85"/>
      <c r="KVC54" s="85"/>
      <c r="KVD54" s="85"/>
      <c r="KVE54" s="85"/>
      <c r="KVF54" s="85"/>
      <c r="KVG54" s="85"/>
      <c r="KVH54" s="85"/>
      <c r="KVI54" s="85"/>
      <c r="KVJ54" s="85"/>
      <c r="KVK54" s="85"/>
      <c r="KVL54" s="85"/>
      <c r="KVM54" s="85"/>
      <c r="KVN54" s="85"/>
      <c r="KVO54" s="85"/>
      <c r="KVP54" s="85"/>
      <c r="KVQ54" s="85"/>
      <c r="KVR54" s="85"/>
      <c r="KVS54" s="85"/>
      <c r="KVT54" s="85"/>
      <c r="KVU54" s="85"/>
      <c r="KVV54" s="85"/>
      <c r="KVW54" s="85"/>
      <c r="KVX54" s="85"/>
      <c r="KVY54" s="85"/>
      <c r="KVZ54" s="85"/>
      <c r="KWA54" s="85"/>
      <c r="KWB54" s="85"/>
      <c r="KWC54" s="85"/>
      <c r="KWD54" s="85"/>
      <c r="KWE54" s="85"/>
      <c r="KWF54" s="85"/>
      <c r="KWG54" s="85"/>
      <c r="KWH54" s="85"/>
      <c r="KWI54" s="85"/>
      <c r="KWJ54" s="85"/>
      <c r="KWK54" s="85"/>
      <c r="KWL54" s="85"/>
      <c r="KWM54" s="85"/>
      <c r="KWN54" s="85"/>
      <c r="KWO54" s="85"/>
      <c r="KWP54" s="85"/>
      <c r="KWQ54" s="85"/>
      <c r="KWR54" s="85"/>
      <c r="KWS54" s="85"/>
      <c r="KWT54" s="85"/>
      <c r="KWU54" s="85"/>
      <c r="KWV54" s="85"/>
      <c r="KWW54" s="85"/>
      <c r="KWX54" s="85"/>
      <c r="KWY54" s="85"/>
      <c r="KWZ54" s="85"/>
      <c r="KXA54" s="85"/>
      <c r="KXB54" s="85"/>
      <c r="KXC54" s="85"/>
      <c r="KXD54" s="85"/>
      <c r="KXE54" s="85"/>
      <c r="KXF54" s="85"/>
      <c r="KXG54" s="85"/>
      <c r="KXH54" s="85"/>
      <c r="KXI54" s="85"/>
      <c r="KXJ54" s="85"/>
      <c r="KXK54" s="85"/>
      <c r="KXL54" s="85"/>
      <c r="KXM54" s="85"/>
      <c r="KXN54" s="85"/>
      <c r="KXO54" s="85"/>
      <c r="KXP54" s="85"/>
      <c r="KXQ54" s="85"/>
      <c r="KXR54" s="85"/>
      <c r="KXS54" s="85"/>
      <c r="KXT54" s="85"/>
      <c r="KXU54" s="85"/>
      <c r="KXV54" s="85"/>
      <c r="KXW54" s="85"/>
      <c r="KXX54" s="85"/>
      <c r="KXY54" s="85"/>
      <c r="KXZ54" s="85"/>
      <c r="KYA54" s="85"/>
      <c r="KYB54" s="85"/>
      <c r="KYC54" s="85"/>
      <c r="KYD54" s="85"/>
      <c r="KYE54" s="85"/>
      <c r="KYF54" s="85"/>
      <c r="KYG54" s="85"/>
      <c r="KYH54" s="85"/>
      <c r="KYI54" s="85"/>
      <c r="KYJ54" s="85"/>
      <c r="KYK54" s="85"/>
      <c r="KYL54" s="85"/>
      <c r="KYM54" s="85"/>
      <c r="KYN54" s="85"/>
      <c r="KYO54" s="85"/>
      <c r="KYP54" s="85"/>
      <c r="KYQ54" s="85"/>
      <c r="KYR54" s="85"/>
      <c r="KYS54" s="85"/>
      <c r="KYT54" s="85"/>
      <c r="KYU54" s="85"/>
      <c r="KYV54" s="85"/>
      <c r="KYW54" s="85"/>
      <c r="KYX54" s="85"/>
      <c r="KYY54" s="85"/>
      <c r="KYZ54" s="85"/>
      <c r="KZA54" s="85"/>
      <c r="KZB54" s="85"/>
      <c r="KZC54" s="85"/>
      <c r="KZD54" s="85"/>
      <c r="KZE54" s="85"/>
      <c r="KZF54" s="85"/>
      <c r="KZG54" s="85"/>
      <c r="KZH54" s="85"/>
      <c r="KZI54" s="85"/>
      <c r="KZJ54" s="85"/>
      <c r="KZK54" s="85"/>
      <c r="KZL54" s="85"/>
      <c r="KZM54" s="85"/>
      <c r="KZN54" s="85"/>
      <c r="KZO54" s="85"/>
      <c r="KZP54" s="85"/>
      <c r="KZQ54" s="85"/>
      <c r="KZR54" s="85"/>
      <c r="KZS54" s="85"/>
      <c r="KZT54" s="85"/>
      <c r="KZU54" s="85"/>
      <c r="KZV54" s="85"/>
      <c r="KZW54" s="85"/>
      <c r="KZX54" s="85"/>
      <c r="KZY54" s="85"/>
      <c r="KZZ54" s="85"/>
      <c r="LAA54" s="85"/>
      <c r="LAB54" s="85"/>
      <c r="LAC54" s="85"/>
      <c r="LAD54" s="85"/>
      <c r="LAE54" s="85"/>
      <c r="LAF54" s="85"/>
      <c r="LAG54" s="85"/>
      <c r="LAH54" s="85"/>
      <c r="LAI54" s="85"/>
      <c r="LAJ54" s="85"/>
      <c r="LAK54" s="85"/>
      <c r="LAL54" s="85"/>
      <c r="LAM54" s="85"/>
      <c r="LAN54" s="85"/>
      <c r="LAO54" s="85"/>
      <c r="LAP54" s="85"/>
      <c r="LAQ54" s="85"/>
      <c r="LAR54" s="85"/>
      <c r="LAS54" s="85"/>
      <c r="LAT54" s="85"/>
      <c r="LAU54" s="85"/>
      <c r="LAV54" s="85"/>
      <c r="LAW54" s="85"/>
      <c r="LAX54" s="85"/>
      <c r="LAY54" s="85"/>
      <c r="LAZ54" s="85"/>
      <c r="LBA54" s="85"/>
      <c r="LBB54" s="85"/>
      <c r="LBC54" s="85"/>
      <c r="LBD54" s="85"/>
      <c r="LBE54" s="85"/>
      <c r="LBF54" s="85"/>
      <c r="LBG54" s="85"/>
      <c r="LBH54" s="85"/>
      <c r="LBI54" s="85"/>
      <c r="LBJ54" s="85"/>
      <c r="LBK54" s="85"/>
      <c r="LBL54" s="85"/>
      <c r="LBM54" s="85"/>
      <c r="LBN54" s="85"/>
      <c r="LBO54" s="85"/>
      <c r="LBP54" s="85"/>
      <c r="LBQ54" s="85"/>
      <c r="LBR54" s="85"/>
      <c r="LBS54" s="85"/>
      <c r="LBT54" s="85"/>
      <c r="LBU54" s="85"/>
      <c r="LBV54" s="85"/>
      <c r="LBW54" s="85"/>
      <c r="LBX54" s="85"/>
      <c r="LBY54" s="85"/>
      <c r="LBZ54" s="85"/>
      <c r="LCA54" s="85"/>
      <c r="LCB54" s="85"/>
      <c r="LCC54" s="85"/>
      <c r="LCD54" s="85"/>
      <c r="LCE54" s="85"/>
      <c r="LCF54" s="85"/>
      <c r="LCG54" s="85"/>
      <c r="LCH54" s="85"/>
      <c r="LCI54" s="85"/>
      <c r="LCJ54" s="85"/>
      <c r="LCK54" s="85"/>
      <c r="LCL54" s="85"/>
      <c r="LCM54" s="85"/>
      <c r="LCN54" s="85"/>
      <c r="LCO54" s="85"/>
      <c r="LCP54" s="85"/>
      <c r="LCQ54" s="85"/>
      <c r="LCR54" s="85"/>
      <c r="LCS54" s="85"/>
      <c r="LCT54" s="85"/>
      <c r="LCU54" s="85"/>
      <c r="LCV54" s="85"/>
      <c r="LCW54" s="85"/>
      <c r="LCX54" s="85"/>
      <c r="LCY54" s="85"/>
      <c r="LCZ54" s="85"/>
      <c r="LDA54" s="85"/>
      <c r="LDB54" s="85"/>
      <c r="LDC54" s="85"/>
      <c r="LDD54" s="85"/>
      <c r="LDE54" s="85"/>
      <c r="LDF54" s="85"/>
      <c r="LDG54" s="85"/>
      <c r="LDH54" s="85"/>
      <c r="LDI54" s="85"/>
      <c r="LDJ54" s="85"/>
      <c r="LDK54" s="85"/>
      <c r="LDL54" s="85"/>
      <c r="LDM54" s="85"/>
      <c r="LDN54" s="85"/>
      <c r="LDO54" s="85"/>
      <c r="LDP54" s="85"/>
      <c r="LDQ54" s="85"/>
      <c r="LDR54" s="85"/>
      <c r="LDS54" s="85"/>
      <c r="LDT54" s="85"/>
      <c r="LDU54" s="85"/>
      <c r="LDV54" s="85"/>
      <c r="LDW54" s="85"/>
      <c r="LDX54" s="85"/>
      <c r="LDY54" s="85"/>
      <c r="LDZ54" s="85"/>
      <c r="LEA54" s="85"/>
      <c r="LEB54" s="85"/>
      <c r="LEC54" s="85"/>
      <c r="LED54" s="85"/>
      <c r="LEE54" s="85"/>
      <c r="LEF54" s="85"/>
      <c r="LEG54" s="85"/>
      <c r="LEH54" s="85"/>
      <c r="LEI54" s="85"/>
      <c r="LEJ54" s="85"/>
      <c r="LEK54" s="85"/>
      <c r="LEL54" s="85"/>
      <c r="LEM54" s="85"/>
      <c r="LEN54" s="85"/>
      <c r="LEO54" s="85"/>
      <c r="LEP54" s="85"/>
      <c r="LEQ54" s="85"/>
      <c r="LER54" s="85"/>
      <c r="LES54" s="85"/>
      <c r="LET54" s="85"/>
      <c r="LEU54" s="85"/>
      <c r="LEV54" s="85"/>
      <c r="LEW54" s="85"/>
      <c r="LEX54" s="85"/>
      <c r="LEY54" s="85"/>
      <c r="LEZ54" s="85"/>
      <c r="LFA54" s="85"/>
      <c r="LFB54" s="85"/>
      <c r="LFC54" s="85"/>
      <c r="LFD54" s="85"/>
      <c r="LFE54" s="85"/>
      <c r="LFF54" s="85"/>
      <c r="LFG54" s="85"/>
      <c r="LFH54" s="85"/>
      <c r="LFI54" s="85"/>
      <c r="LFJ54" s="85"/>
      <c r="LFK54" s="85"/>
      <c r="LFL54" s="85"/>
      <c r="LFM54" s="85"/>
      <c r="LFN54" s="85"/>
      <c r="LFO54" s="85"/>
      <c r="LFP54" s="85"/>
      <c r="LFQ54" s="85"/>
      <c r="LFR54" s="85"/>
      <c r="LFS54" s="85"/>
      <c r="LFT54" s="85"/>
      <c r="LFU54" s="85"/>
      <c r="LFV54" s="85"/>
      <c r="LFW54" s="85"/>
      <c r="LFX54" s="85"/>
      <c r="LFY54" s="85"/>
      <c r="LFZ54" s="85"/>
      <c r="LGA54" s="85"/>
      <c r="LGB54" s="85"/>
      <c r="LGC54" s="85"/>
      <c r="LGD54" s="85"/>
      <c r="LGE54" s="85"/>
      <c r="LGF54" s="85"/>
      <c r="LGG54" s="85"/>
      <c r="LGH54" s="85"/>
      <c r="LGI54" s="85"/>
      <c r="LGJ54" s="85"/>
      <c r="LGK54" s="85"/>
      <c r="LGL54" s="85"/>
      <c r="LGM54" s="85"/>
      <c r="LGN54" s="85"/>
      <c r="LGO54" s="85"/>
      <c r="LGP54" s="85"/>
      <c r="LGQ54" s="85"/>
      <c r="LGR54" s="85"/>
      <c r="LGS54" s="85"/>
      <c r="LGT54" s="85"/>
      <c r="LGU54" s="85"/>
      <c r="LGV54" s="85"/>
      <c r="LGW54" s="85"/>
      <c r="LGX54" s="85"/>
      <c r="LGY54" s="85"/>
      <c r="LGZ54" s="85"/>
      <c r="LHA54" s="85"/>
      <c r="LHB54" s="85"/>
      <c r="LHC54" s="85"/>
      <c r="LHD54" s="85"/>
      <c r="LHE54" s="85"/>
      <c r="LHF54" s="85"/>
      <c r="LHG54" s="85"/>
      <c r="LHH54" s="85"/>
      <c r="LHI54" s="85"/>
      <c r="LHJ54" s="85"/>
      <c r="LHK54" s="85"/>
      <c r="LHL54" s="85"/>
      <c r="LHM54" s="85"/>
      <c r="LHN54" s="85"/>
      <c r="LHO54" s="85"/>
      <c r="LHP54" s="85"/>
      <c r="LHQ54" s="85"/>
      <c r="LHR54" s="85"/>
      <c r="LHS54" s="85"/>
      <c r="LHT54" s="85"/>
      <c r="LHU54" s="85"/>
      <c r="LHV54" s="85"/>
      <c r="LHW54" s="85"/>
      <c r="LHX54" s="85"/>
      <c r="LHY54" s="85"/>
      <c r="LHZ54" s="85"/>
      <c r="LIA54" s="85"/>
      <c r="LIB54" s="85"/>
      <c r="LIC54" s="85"/>
      <c r="LID54" s="85"/>
      <c r="LIE54" s="85"/>
      <c r="LIF54" s="85"/>
      <c r="LIG54" s="85"/>
      <c r="LIH54" s="85"/>
      <c r="LII54" s="85"/>
      <c r="LIJ54" s="85"/>
      <c r="LIK54" s="85"/>
      <c r="LIL54" s="85"/>
      <c r="LIM54" s="85"/>
      <c r="LIN54" s="85"/>
      <c r="LIO54" s="85"/>
      <c r="LIP54" s="85"/>
      <c r="LIQ54" s="85"/>
      <c r="LIR54" s="85"/>
      <c r="LIS54" s="85"/>
      <c r="LIT54" s="85"/>
      <c r="LIU54" s="85"/>
      <c r="LIV54" s="85"/>
      <c r="LIW54" s="85"/>
      <c r="LIX54" s="85"/>
      <c r="LIY54" s="85"/>
      <c r="LIZ54" s="85"/>
      <c r="LJA54" s="85"/>
      <c r="LJB54" s="85"/>
      <c r="LJC54" s="85"/>
      <c r="LJD54" s="85"/>
      <c r="LJE54" s="85"/>
      <c r="LJF54" s="85"/>
      <c r="LJG54" s="85"/>
      <c r="LJH54" s="85"/>
      <c r="LJI54" s="85"/>
      <c r="LJJ54" s="85"/>
      <c r="LJK54" s="85"/>
      <c r="LJL54" s="85"/>
      <c r="LJM54" s="85"/>
      <c r="LJN54" s="85"/>
      <c r="LJO54" s="85"/>
      <c r="LJP54" s="85"/>
      <c r="LJQ54" s="85"/>
      <c r="LJR54" s="85"/>
      <c r="LJS54" s="85"/>
      <c r="LJT54" s="85"/>
      <c r="LJU54" s="85"/>
      <c r="LJV54" s="85"/>
      <c r="LJW54" s="85"/>
      <c r="LJX54" s="85"/>
      <c r="LJY54" s="85"/>
      <c r="LJZ54" s="85"/>
      <c r="LKA54" s="85"/>
      <c r="LKB54" s="85"/>
      <c r="LKC54" s="85"/>
      <c r="LKD54" s="85"/>
      <c r="LKE54" s="85"/>
      <c r="LKF54" s="85"/>
      <c r="LKG54" s="85"/>
      <c r="LKH54" s="85"/>
      <c r="LKI54" s="85"/>
      <c r="LKJ54" s="85"/>
      <c r="LKK54" s="85"/>
      <c r="LKL54" s="85"/>
      <c r="LKM54" s="85"/>
      <c r="LKN54" s="85"/>
      <c r="LKO54" s="85"/>
      <c r="LKP54" s="85"/>
      <c r="LKQ54" s="85"/>
      <c r="LKR54" s="85"/>
      <c r="LKS54" s="85"/>
      <c r="LKT54" s="85"/>
      <c r="LKU54" s="85"/>
      <c r="LKV54" s="85"/>
      <c r="LKW54" s="85"/>
      <c r="LKX54" s="85"/>
      <c r="LKY54" s="85"/>
      <c r="LKZ54" s="85"/>
      <c r="LLA54" s="85"/>
      <c r="LLB54" s="85"/>
      <c r="LLC54" s="85"/>
      <c r="LLD54" s="85"/>
      <c r="LLE54" s="85"/>
      <c r="LLF54" s="85"/>
      <c r="LLG54" s="85"/>
      <c r="LLH54" s="85"/>
      <c r="LLI54" s="85"/>
      <c r="LLJ54" s="85"/>
      <c r="LLK54" s="85"/>
      <c r="LLL54" s="85"/>
      <c r="LLM54" s="85"/>
      <c r="LLN54" s="85"/>
      <c r="LLO54" s="85"/>
      <c r="LLP54" s="85"/>
      <c r="LLQ54" s="85"/>
      <c r="LLR54" s="85"/>
      <c r="LLS54" s="85"/>
      <c r="LLT54" s="85"/>
      <c r="LLU54" s="85"/>
      <c r="LLV54" s="85"/>
      <c r="LLW54" s="85"/>
      <c r="LLX54" s="85"/>
      <c r="LLY54" s="85"/>
      <c r="LLZ54" s="85"/>
      <c r="LMA54" s="85"/>
      <c r="LMB54" s="85"/>
      <c r="LMC54" s="85"/>
      <c r="LMD54" s="85"/>
      <c r="LME54" s="85"/>
      <c r="LMF54" s="85"/>
      <c r="LMG54" s="85"/>
      <c r="LMH54" s="85"/>
      <c r="LMI54" s="85"/>
      <c r="LMJ54" s="85"/>
      <c r="LMK54" s="85"/>
      <c r="LML54" s="85"/>
      <c r="LMM54" s="85"/>
      <c r="LMN54" s="85"/>
      <c r="LMO54" s="85"/>
      <c r="LMP54" s="85"/>
      <c r="LMQ54" s="85"/>
      <c r="LMR54" s="85"/>
      <c r="LMS54" s="85"/>
      <c r="LMT54" s="85"/>
      <c r="LMU54" s="85"/>
      <c r="LMV54" s="85"/>
      <c r="LMW54" s="85"/>
      <c r="LMX54" s="85"/>
      <c r="LMY54" s="85"/>
      <c r="LMZ54" s="85"/>
      <c r="LNA54" s="85"/>
      <c r="LNB54" s="85"/>
      <c r="LNC54" s="85"/>
      <c r="LND54" s="85"/>
      <c r="LNE54" s="85"/>
      <c r="LNF54" s="85"/>
      <c r="LNG54" s="85"/>
      <c r="LNH54" s="85"/>
      <c r="LNI54" s="85"/>
      <c r="LNJ54" s="85"/>
      <c r="LNK54" s="85"/>
      <c r="LNL54" s="85"/>
      <c r="LNM54" s="85"/>
      <c r="LNN54" s="85"/>
      <c r="LNO54" s="85"/>
      <c r="LNP54" s="85"/>
      <c r="LNQ54" s="85"/>
      <c r="LNR54" s="85"/>
      <c r="LNS54" s="85"/>
      <c r="LNT54" s="85"/>
      <c r="LNU54" s="85"/>
      <c r="LNV54" s="85"/>
      <c r="LNW54" s="85"/>
      <c r="LNX54" s="85"/>
      <c r="LNY54" s="85"/>
      <c r="LNZ54" s="85"/>
      <c r="LOA54" s="85"/>
      <c r="LOB54" s="85"/>
      <c r="LOC54" s="85"/>
      <c r="LOD54" s="85"/>
      <c r="LOE54" s="85"/>
      <c r="LOF54" s="85"/>
      <c r="LOG54" s="85"/>
      <c r="LOH54" s="85"/>
      <c r="LOI54" s="85"/>
      <c r="LOJ54" s="85"/>
      <c r="LOK54" s="85"/>
      <c r="LOL54" s="85"/>
      <c r="LOM54" s="85"/>
      <c r="LON54" s="85"/>
      <c r="LOO54" s="85"/>
      <c r="LOP54" s="85"/>
      <c r="LOQ54" s="85"/>
      <c r="LOR54" s="85"/>
      <c r="LOS54" s="85"/>
      <c r="LOT54" s="85"/>
      <c r="LOU54" s="85"/>
      <c r="LOV54" s="85"/>
      <c r="LOW54" s="85"/>
      <c r="LOX54" s="85"/>
      <c r="LOY54" s="85"/>
      <c r="LOZ54" s="85"/>
      <c r="LPA54" s="85"/>
      <c r="LPB54" s="85"/>
      <c r="LPC54" s="85"/>
      <c r="LPD54" s="85"/>
      <c r="LPE54" s="85"/>
      <c r="LPF54" s="85"/>
      <c r="LPG54" s="85"/>
      <c r="LPH54" s="85"/>
      <c r="LPI54" s="85"/>
      <c r="LPJ54" s="85"/>
      <c r="LPK54" s="85"/>
      <c r="LPL54" s="85"/>
      <c r="LPM54" s="85"/>
      <c r="LPN54" s="85"/>
      <c r="LPO54" s="85"/>
      <c r="LPP54" s="85"/>
      <c r="LPQ54" s="85"/>
      <c r="LPR54" s="85"/>
      <c r="LPS54" s="85"/>
      <c r="LPT54" s="85"/>
      <c r="LPU54" s="85"/>
      <c r="LPV54" s="85"/>
      <c r="LPW54" s="85"/>
      <c r="LPX54" s="85"/>
      <c r="LPY54" s="85"/>
      <c r="LPZ54" s="85"/>
      <c r="LQA54" s="85"/>
      <c r="LQB54" s="85"/>
      <c r="LQC54" s="85"/>
      <c r="LQD54" s="85"/>
      <c r="LQE54" s="85"/>
      <c r="LQF54" s="85"/>
      <c r="LQG54" s="85"/>
      <c r="LQH54" s="85"/>
      <c r="LQI54" s="85"/>
      <c r="LQJ54" s="85"/>
      <c r="LQK54" s="85"/>
      <c r="LQL54" s="85"/>
      <c r="LQM54" s="85"/>
      <c r="LQN54" s="85"/>
      <c r="LQO54" s="85"/>
      <c r="LQP54" s="85"/>
      <c r="LQQ54" s="85"/>
      <c r="LQR54" s="85"/>
      <c r="LQS54" s="85"/>
      <c r="LQT54" s="85"/>
      <c r="LQU54" s="85"/>
      <c r="LQV54" s="85"/>
      <c r="LQW54" s="85"/>
      <c r="LQX54" s="85"/>
      <c r="LQY54" s="85"/>
      <c r="LQZ54" s="85"/>
      <c r="LRA54" s="85"/>
      <c r="LRB54" s="85"/>
      <c r="LRC54" s="85"/>
      <c r="LRD54" s="85"/>
      <c r="LRE54" s="85"/>
      <c r="LRF54" s="85"/>
      <c r="LRG54" s="85"/>
      <c r="LRH54" s="85"/>
      <c r="LRI54" s="85"/>
      <c r="LRJ54" s="85"/>
      <c r="LRK54" s="85"/>
      <c r="LRL54" s="85"/>
      <c r="LRM54" s="85"/>
      <c r="LRN54" s="85"/>
      <c r="LRO54" s="85"/>
      <c r="LRP54" s="85"/>
      <c r="LRQ54" s="85"/>
      <c r="LRR54" s="85"/>
      <c r="LRS54" s="85"/>
      <c r="LRT54" s="85"/>
      <c r="LRU54" s="85"/>
      <c r="LRV54" s="85"/>
      <c r="LRW54" s="85"/>
      <c r="LRX54" s="85"/>
      <c r="LRY54" s="85"/>
      <c r="LRZ54" s="85"/>
      <c r="LSA54" s="85"/>
      <c r="LSB54" s="85"/>
      <c r="LSC54" s="85"/>
      <c r="LSD54" s="85"/>
      <c r="LSE54" s="85"/>
      <c r="LSF54" s="85"/>
      <c r="LSG54" s="85"/>
      <c r="LSH54" s="85"/>
      <c r="LSI54" s="85"/>
      <c r="LSJ54" s="85"/>
      <c r="LSK54" s="85"/>
      <c r="LSL54" s="85"/>
      <c r="LSM54" s="85"/>
      <c r="LSN54" s="85"/>
      <c r="LSO54" s="85"/>
      <c r="LSP54" s="85"/>
      <c r="LSQ54" s="85"/>
      <c r="LSR54" s="85"/>
      <c r="LSS54" s="85"/>
      <c r="LST54" s="85"/>
      <c r="LSU54" s="85"/>
      <c r="LSV54" s="85"/>
      <c r="LSW54" s="85"/>
      <c r="LSX54" s="85"/>
      <c r="LSY54" s="85"/>
      <c r="LSZ54" s="85"/>
      <c r="LTA54" s="85"/>
      <c r="LTB54" s="85"/>
      <c r="LTC54" s="85"/>
      <c r="LTD54" s="85"/>
      <c r="LTE54" s="85"/>
      <c r="LTF54" s="85"/>
      <c r="LTG54" s="85"/>
      <c r="LTH54" s="85"/>
      <c r="LTI54" s="85"/>
      <c r="LTJ54" s="85"/>
      <c r="LTK54" s="85"/>
      <c r="LTL54" s="85"/>
      <c r="LTM54" s="85"/>
      <c r="LTN54" s="85"/>
      <c r="LTO54" s="85"/>
      <c r="LTP54" s="85"/>
      <c r="LTQ54" s="85"/>
      <c r="LTR54" s="85"/>
      <c r="LTS54" s="85"/>
      <c r="LTT54" s="85"/>
      <c r="LTU54" s="85"/>
      <c r="LTV54" s="85"/>
      <c r="LTW54" s="85"/>
      <c r="LTX54" s="85"/>
      <c r="LTY54" s="85"/>
      <c r="LTZ54" s="85"/>
      <c r="LUA54" s="85"/>
      <c r="LUB54" s="85"/>
      <c r="LUC54" s="85"/>
      <c r="LUD54" s="85"/>
      <c r="LUE54" s="85"/>
      <c r="LUF54" s="85"/>
      <c r="LUG54" s="85"/>
      <c r="LUH54" s="85"/>
      <c r="LUI54" s="85"/>
      <c r="LUJ54" s="85"/>
      <c r="LUK54" s="85"/>
      <c r="LUL54" s="85"/>
      <c r="LUM54" s="85"/>
      <c r="LUN54" s="85"/>
      <c r="LUO54" s="85"/>
      <c r="LUP54" s="85"/>
      <c r="LUQ54" s="85"/>
      <c r="LUR54" s="85"/>
      <c r="LUS54" s="85"/>
      <c r="LUT54" s="85"/>
      <c r="LUU54" s="85"/>
      <c r="LUV54" s="85"/>
      <c r="LUW54" s="85"/>
      <c r="LUX54" s="85"/>
      <c r="LUY54" s="85"/>
      <c r="LUZ54" s="85"/>
      <c r="LVA54" s="85"/>
      <c r="LVB54" s="85"/>
      <c r="LVC54" s="85"/>
      <c r="LVD54" s="85"/>
      <c r="LVE54" s="85"/>
      <c r="LVF54" s="85"/>
      <c r="LVG54" s="85"/>
      <c r="LVH54" s="85"/>
      <c r="LVI54" s="85"/>
      <c r="LVJ54" s="85"/>
      <c r="LVK54" s="85"/>
      <c r="LVL54" s="85"/>
      <c r="LVM54" s="85"/>
      <c r="LVN54" s="85"/>
      <c r="LVO54" s="85"/>
      <c r="LVP54" s="85"/>
      <c r="LVQ54" s="85"/>
      <c r="LVR54" s="85"/>
      <c r="LVS54" s="85"/>
      <c r="LVT54" s="85"/>
      <c r="LVU54" s="85"/>
      <c r="LVV54" s="85"/>
      <c r="LVW54" s="85"/>
      <c r="LVX54" s="85"/>
      <c r="LVY54" s="85"/>
      <c r="LVZ54" s="85"/>
      <c r="LWA54" s="85"/>
      <c r="LWB54" s="85"/>
      <c r="LWC54" s="85"/>
      <c r="LWD54" s="85"/>
      <c r="LWE54" s="85"/>
      <c r="LWF54" s="85"/>
      <c r="LWG54" s="85"/>
      <c r="LWH54" s="85"/>
      <c r="LWI54" s="85"/>
      <c r="LWJ54" s="85"/>
      <c r="LWK54" s="85"/>
      <c r="LWL54" s="85"/>
      <c r="LWM54" s="85"/>
      <c r="LWN54" s="85"/>
      <c r="LWO54" s="85"/>
      <c r="LWP54" s="85"/>
      <c r="LWQ54" s="85"/>
      <c r="LWR54" s="85"/>
      <c r="LWS54" s="85"/>
      <c r="LWT54" s="85"/>
      <c r="LWU54" s="85"/>
      <c r="LWV54" s="85"/>
      <c r="LWW54" s="85"/>
      <c r="LWX54" s="85"/>
      <c r="LWY54" s="85"/>
      <c r="LWZ54" s="85"/>
      <c r="LXA54" s="85"/>
      <c r="LXB54" s="85"/>
      <c r="LXC54" s="85"/>
      <c r="LXD54" s="85"/>
      <c r="LXE54" s="85"/>
      <c r="LXF54" s="85"/>
      <c r="LXG54" s="85"/>
      <c r="LXH54" s="85"/>
      <c r="LXI54" s="85"/>
      <c r="LXJ54" s="85"/>
      <c r="LXK54" s="85"/>
      <c r="LXL54" s="85"/>
      <c r="LXM54" s="85"/>
      <c r="LXN54" s="85"/>
      <c r="LXO54" s="85"/>
      <c r="LXP54" s="85"/>
      <c r="LXQ54" s="85"/>
      <c r="LXR54" s="85"/>
      <c r="LXS54" s="85"/>
      <c r="LXT54" s="85"/>
      <c r="LXU54" s="85"/>
      <c r="LXV54" s="85"/>
      <c r="LXW54" s="85"/>
      <c r="LXX54" s="85"/>
      <c r="LXY54" s="85"/>
      <c r="LXZ54" s="85"/>
      <c r="LYA54" s="85"/>
      <c r="LYB54" s="85"/>
      <c r="LYC54" s="85"/>
      <c r="LYD54" s="85"/>
      <c r="LYE54" s="85"/>
      <c r="LYF54" s="85"/>
      <c r="LYG54" s="85"/>
      <c r="LYH54" s="85"/>
      <c r="LYI54" s="85"/>
      <c r="LYJ54" s="85"/>
      <c r="LYK54" s="85"/>
      <c r="LYL54" s="85"/>
      <c r="LYM54" s="85"/>
      <c r="LYN54" s="85"/>
      <c r="LYO54" s="85"/>
      <c r="LYP54" s="85"/>
      <c r="LYQ54" s="85"/>
      <c r="LYR54" s="85"/>
      <c r="LYS54" s="85"/>
      <c r="LYT54" s="85"/>
      <c r="LYU54" s="85"/>
      <c r="LYV54" s="85"/>
      <c r="LYW54" s="85"/>
      <c r="LYX54" s="85"/>
      <c r="LYY54" s="85"/>
      <c r="LYZ54" s="85"/>
      <c r="LZA54" s="85"/>
      <c r="LZB54" s="85"/>
      <c r="LZC54" s="85"/>
      <c r="LZD54" s="85"/>
      <c r="LZE54" s="85"/>
      <c r="LZF54" s="85"/>
      <c r="LZG54" s="85"/>
      <c r="LZH54" s="85"/>
      <c r="LZI54" s="85"/>
      <c r="LZJ54" s="85"/>
      <c r="LZK54" s="85"/>
      <c r="LZL54" s="85"/>
      <c r="LZM54" s="85"/>
      <c r="LZN54" s="85"/>
      <c r="LZO54" s="85"/>
      <c r="LZP54" s="85"/>
      <c r="LZQ54" s="85"/>
      <c r="LZR54" s="85"/>
      <c r="LZS54" s="85"/>
      <c r="LZT54" s="85"/>
      <c r="LZU54" s="85"/>
      <c r="LZV54" s="85"/>
      <c r="LZW54" s="85"/>
      <c r="LZX54" s="85"/>
      <c r="LZY54" s="85"/>
      <c r="LZZ54" s="85"/>
      <c r="MAA54" s="85"/>
      <c r="MAB54" s="85"/>
      <c r="MAC54" s="85"/>
      <c r="MAD54" s="85"/>
      <c r="MAE54" s="85"/>
      <c r="MAF54" s="85"/>
      <c r="MAG54" s="85"/>
      <c r="MAH54" s="85"/>
      <c r="MAI54" s="85"/>
      <c r="MAJ54" s="85"/>
      <c r="MAK54" s="85"/>
      <c r="MAL54" s="85"/>
      <c r="MAM54" s="85"/>
      <c r="MAN54" s="85"/>
      <c r="MAO54" s="85"/>
      <c r="MAP54" s="85"/>
      <c r="MAQ54" s="85"/>
      <c r="MAR54" s="85"/>
      <c r="MAS54" s="85"/>
      <c r="MAT54" s="85"/>
      <c r="MAU54" s="85"/>
      <c r="MAV54" s="85"/>
      <c r="MAW54" s="85"/>
      <c r="MAX54" s="85"/>
      <c r="MAY54" s="85"/>
      <c r="MAZ54" s="85"/>
      <c r="MBA54" s="85"/>
      <c r="MBB54" s="85"/>
      <c r="MBC54" s="85"/>
      <c r="MBD54" s="85"/>
      <c r="MBE54" s="85"/>
      <c r="MBF54" s="85"/>
      <c r="MBG54" s="85"/>
      <c r="MBH54" s="85"/>
      <c r="MBI54" s="85"/>
      <c r="MBJ54" s="85"/>
      <c r="MBK54" s="85"/>
      <c r="MBL54" s="85"/>
      <c r="MBM54" s="85"/>
      <c r="MBN54" s="85"/>
      <c r="MBO54" s="85"/>
      <c r="MBP54" s="85"/>
      <c r="MBQ54" s="85"/>
      <c r="MBR54" s="85"/>
      <c r="MBS54" s="85"/>
      <c r="MBT54" s="85"/>
      <c r="MBU54" s="85"/>
      <c r="MBV54" s="85"/>
      <c r="MBW54" s="85"/>
      <c r="MBX54" s="85"/>
      <c r="MBY54" s="85"/>
      <c r="MBZ54" s="85"/>
      <c r="MCA54" s="85"/>
      <c r="MCB54" s="85"/>
      <c r="MCC54" s="85"/>
      <c r="MCD54" s="85"/>
      <c r="MCE54" s="85"/>
      <c r="MCF54" s="85"/>
      <c r="MCG54" s="85"/>
      <c r="MCH54" s="85"/>
      <c r="MCI54" s="85"/>
      <c r="MCJ54" s="85"/>
      <c r="MCK54" s="85"/>
      <c r="MCL54" s="85"/>
      <c r="MCM54" s="85"/>
      <c r="MCN54" s="85"/>
      <c r="MCO54" s="85"/>
      <c r="MCP54" s="85"/>
      <c r="MCQ54" s="85"/>
      <c r="MCR54" s="85"/>
      <c r="MCS54" s="85"/>
      <c r="MCT54" s="85"/>
      <c r="MCU54" s="85"/>
      <c r="MCV54" s="85"/>
      <c r="MCW54" s="85"/>
      <c r="MCX54" s="85"/>
      <c r="MCY54" s="85"/>
      <c r="MCZ54" s="85"/>
      <c r="MDA54" s="85"/>
      <c r="MDB54" s="85"/>
      <c r="MDC54" s="85"/>
      <c r="MDD54" s="85"/>
      <c r="MDE54" s="85"/>
      <c r="MDF54" s="85"/>
      <c r="MDG54" s="85"/>
      <c r="MDH54" s="85"/>
      <c r="MDI54" s="85"/>
      <c r="MDJ54" s="85"/>
      <c r="MDK54" s="85"/>
      <c r="MDL54" s="85"/>
      <c r="MDM54" s="85"/>
      <c r="MDN54" s="85"/>
      <c r="MDO54" s="85"/>
      <c r="MDP54" s="85"/>
      <c r="MDQ54" s="85"/>
      <c r="MDR54" s="85"/>
      <c r="MDS54" s="85"/>
      <c r="MDT54" s="85"/>
      <c r="MDU54" s="85"/>
      <c r="MDV54" s="85"/>
      <c r="MDW54" s="85"/>
      <c r="MDX54" s="85"/>
      <c r="MDY54" s="85"/>
      <c r="MDZ54" s="85"/>
      <c r="MEA54" s="85"/>
      <c r="MEB54" s="85"/>
      <c r="MEC54" s="85"/>
      <c r="MED54" s="85"/>
      <c r="MEE54" s="85"/>
      <c r="MEF54" s="85"/>
      <c r="MEG54" s="85"/>
      <c r="MEH54" s="85"/>
      <c r="MEI54" s="85"/>
      <c r="MEJ54" s="85"/>
      <c r="MEK54" s="85"/>
      <c r="MEL54" s="85"/>
      <c r="MEM54" s="85"/>
      <c r="MEN54" s="85"/>
      <c r="MEO54" s="85"/>
      <c r="MEP54" s="85"/>
      <c r="MEQ54" s="85"/>
      <c r="MER54" s="85"/>
      <c r="MES54" s="85"/>
      <c r="MET54" s="85"/>
      <c r="MEU54" s="85"/>
      <c r="MEV54" s="85"/>
      <c r="MEW54" s="85"/>
      <c r="MEX54" s="85"/>
      <c r="MEY54" s="85"/>
      <c r="MEZ54" s="85"/>
      <c r="MFA54" s="85"/>
      <c r="MFB54" s="85"/>
      <c r="MFC54" s="85"/>
      <c r="MFD54" s="85"/>
      <c r="MFE54" s="85"/>
      <c r="MFF54" s="85"/>
      <c r="MFG54" s="85"/>
      <c r="MFH54" s="85"/>
      <c r="MFI54" s="85"/>
      <c r="MFJ54" s="85"/>
      <c r="MFK54" s="85"/>
      <c r="MFL54" s="85"/>
      <c r="MFM54" s="85"/>
      <c r="MFN54" s="85"/>
      <c r="MFO54" s="85"/>
      <c r="MFP54" s="85"/>
      <c r="MFQ54" s="85"/>
      <c r="MFR54" s="85"/>
      <c r="MFS54" s="85"/>
      <c r="MFT54" s="85"/>
      <c r="MFU54" s="85"/>
      <c r="MFV54" s="85"/>
      <c r="MFW54" s="85"/>
      <c r="MFX54" s="85"/>
      <c r="MFY54" s="85"/>
      <c r="MFZ54" s="85"/>
      <c r="MGA54" s="85"/>
      <c r="MGB54" s="85"/>
      <c r="MGC54" s="85"/>
      <c r="MGD54" s="85"/>
      <c r="MGE54" s="85"/>
      <c r="MGF54" s="85"/>
      <c r="MGG54" s="85"/>
      <c r="MGH54" s="85"/>
      <c r="MGI54" s="85"/>
      <c r="MGJ54" s="85"/>
      <c r="MGK54" s="85"/>
      <c r="MGL54" s="85"/>
      <c r="MGM54" s="85"/>
      <c r="MGN54" s="85"/>
      <c r="MGO54" s="85"/>
      <c r="MGP54" s="85"/>
      <c r="MGQ54" s="85"/>
      <c r="MGR54" s="85"/>
      <c r="MGS54" s="85"/>
      <c r="MGT54" s="85"/>
      <c r="MGU54" s="85"/>
      <c r="MGV54" s="85"/>
      <c r="MGW54" s="85"/>
      <c r="MGX54" s="85"/>
      <c r="MGY54" s="85"/>
      <c r="MGZ54" s="85"/>
      <c r="MHA54" s="85"/>
      <c r="MHB54" s="85"/>
      <c r="MHC54" s="85"/>
      <c r="MHD54" s="85"/>
      <c r="MHE54" s="85"/>
      <c r="MHF54" s="85"/>
      <c r="MHG54" s="85"/>
      <c r="MHH54" s="85"/>
      <c r="MHI54" s="85"/>
      <c r="MHJ54" s="85"/>
      <c r="MHK54" s="85"/>
      <c r="MHL54" s="85"/>
      <c r="MHM54" s="85"/>
      <c r="MHN54" s="85"/>
      <c r="MHO54" s="85"/>
      <c r="MHP54" s="85"/>
      <c r="MHQ54" s="85"/>
      <c r="MHR54" s="85"/>
      <c r="MHS54" s="85"/>
      <c r="MHT54" s="85"/>
      <c r="MHU54" s="85"/>
      <c r="MHV54" s="85"/>
      <c r="MHW54" s="85"/>
      <c r="MHX54" s="85"/>
      <c r="MHY54" s="85"/>
      <c r="MHZ54" s="85"/>
      <c r="MIA54" s="85"/>
      <c r="MIB54" s="85"/>
      <c r="MIC54" s="85"/>
      <c r="MID54" s="85"/>
      <c r="MIE54" s="85"/>
      <c r="MIF54" s="85"/>
      <c r="MIG54" s="85"/>
      <c r="MIH54" s="85"/>
      <c r="MII54" s="85"/>
      <c r="MIJ54" s="85"/>
      <c r="MIK54" s="85"/>
      <c r="MIL54" s="85"/>
      <c r="MIM54" s="85"/>
      <c r="MIN54" s="85"/>
      <c r="MIO54" s="85"/>
      <c r="MIP54" s="85"/>
      <c r="MIQ54" s="85"/>
      <c r="MIR54" s="85"/>
      <c r="MIS54" s="85"/>
      <c r="MIT54" s="85"/>
      <c r="MIU54" s="85"/>
      <c r="MIV54" s="85"/>
      <c r="MIW54" s="85"/>
      <c r="MIX54" s="85"/>
      <c r="MIY54" s="85"/>
      <c r="MIZ54" s="85"/>
      <c r="MJA54" s="85"/>
      <c r="MJB54" s="85"/>
      <c r="MJC54" s="85"/>
      <c r="MJD54" s="85"/>
      <c r="MJE54" s="85"/>
      <c r="MJF54" s="85"/>
      <c r="MJG54" s="85"/>
      <c r="MJH54" s="85"/>
      <c r="MJI54" s="85"/>
      <c r="MJJ54" s="85"/>
      <c r="MJK54" s="85"/>
      <c r="MJL54" s="85"/>
      <c r="MJM54" s="85"/>
      <c r="MJN54" s="85"/>
      <c r="MJO54" s="85"/>
      <c r="MJP54" s="85"/>
      <c r="MJQ54" s="85"/>
      <c r="MJR54" s="85"/>
      <c r="MJS54" s="85"/>
      <c r="MJT54" s="85"/>
      <c r="MJU54" s="85"/>
      <c r="MJV54" s="85"/>
      <c r="MJW54" s="85"/>
      <c r="MJX54" s="85"/>
      <c r="MJY54" s="85"/>
      <c r="MJZ54" s="85"/>
      <c r="MKA54" s="85"/>
      <c r="MKB54" s="85"/>
      <c r="MKC54" s="85"/>
      <c r="MKD54" s="85"/>
      <c r="MKE54" s="85"/>
      <c r="MKF54" s="85"/>
      <c r="MKG54" s="85"/>
      <c r="MKH54" s="85"/>
      <c r="MKI54" s="85"/>
      <c r="MKJ54" s="85"/>
      <c r="MKK54" s="85"/>
      <c r="MKL54" s="85"/>
      <c r="MKM54" s="85"/>
      <c r="MKN54" s="85"/>
      <c r="MKO54" s="85"/>
      <c r="MKP54" s="85"/>
      <c r="MKQ54" s="85"/>
      <c r="MKR54" s="85"/>
      <c r="MKS54" s="85"/>
      <c r="MKT54" s="85"/>
      <c r="MKU54" s="85"/>
      <c r="MKV54" s="85"/>
      <c r="MKW54" s="85"/>
      <c r="MKX54" s="85"/>
      <c r="MKY54" s="85"/>
      <c r="MKZ54" s="85"/>
      <c r="MLA54" s="85"/>
      <c r="MLB54" s="85"/>
      <c r="MLC54" s="85"/>
      <c r="MLD54" s="85"/>
      <c r="MLE54" s="85"/>
      <c r="MLF54" s="85"/>
      <c r="MLG54" s="85"/>
      <c r="MLH54" s="85"/>
      <c r="MLI54" s="85"/>
      <c r="MLJ54" s="85"/>
      <c r="MLK54" s="85"/>
      <c r="MLL54" s="85"/>
      <c r="MLM54" s="85"/>
      <c r="MLN54" s="85"/>
      <c r="MLO54" s="85"/>
      <c r="MLP54" s="85"/>
      <c r="MLQ54" s="85"/>
      <c r="MLR54" s="85"/>
      <c r="MLS54" s="85"/>
      <c r="MLT54" s="85"/>
      <c r="MLU54" s="85"/>
      <c r="MLV54" s="85"/>
      <c r="MLW54" s="85"/>
      <c r="MLX54" s="85"/>
      <c r="MLY54" s="85"/>
      <c r="MLZ54" s="85"/>
      <c r="MMA54" s="85"/>
      <c r="MMB54" s="85"/>
      <c r="MMC54" s="85"/>
      <c r="MMD54" s="85"/>
      <c r="MME54" s="85"/>
      <c r="MMF54" s="85"/>
      <c r="MMG54" s="85"/>
      <c r="MMH54" s="85"/>
      <c r="MMI54" s="85"/>
      <c r="MMJ54" s="85"/>
      <c r="MMK54" s="85"/>
      <c r="MML54" s="85"/>
      <c r="MMM54" s="85"/>
      <c r="MMN54" s="85"/>
      <c r="MMO54" s="85"/>
      <c r="MMP54" s="85"/>
      <c r="MMQ54" s="85"/>
      <c r="MMR54" s="85"/>
      <c r="MMS54" s="85"/>
      <c r="MMT54" s="85"/>
      <c r="MMU54" s="85"/>
      <c r="MMV54" s="85"/>
      <c r="MMW54" s="85"/>
      <c r="MMX54" s="85"/>
      <c r="MMY54" s="85"/>
      <c r="MMZ54" s="85"/>
      <c r="MNA54" s="85"/>
      <c r="MNB54" s="85"/>
      <c r="MNC54" s="85"/>
      <c r="MND54" s="85"/>
      <c r="MNE54" s="85"/>
      <c r="MNF54" s="85"/>
      <c r="MNG54" s="85"/>
      <c r="MNH54" s="85"/>
      <c r="MNI54" s="85"/>
      <c r="MNJ54" s="85"/>
      <c r="MNK54" s="85"/>
      <c r="MNL54" s="85"/>
      <c r="MNM54" s="85"/>
      <c r="MNN54" s="85"/>
      <c r="MNO54" s="85"/>
      <c r="MNP54" s="85"/>
      <c r="MNQ54" s="85"/>
      <c r="MNR54" s="85"/>
      <c r="MNS54" s="85"/>
      <c r="MNT54" s="85"/>
      <c r="MNU54" s="85"/>
      <c r="MNV54" s="85"/>
      <c r="MNW54" s="85"/>
      <c r="MNX54" s="85"/>
      <c r="MNY54" s="85"/>
      <c r="MNZ54" s="85"/>
      <c r="MOA54" s="85"/>
      <c r="MOB54" s="85"/>
      <c r="MOC54" s="85"/>
      <c r="MOD54" s="85"/>
      <c r="MOE54" s="85"/>
      <c r="MOF54" s="85"/>
      <c r="MOG54" s="85"/>
      <c r="MOH54" s="85"/>
      <c r="MOI54" s="85"/>
      <c r="MOJ54" s="85"/>
      <c r="MOK54" s="85"/>
      <c r="MOL54" s="85"/>
      <c r="MOM54" s="85"/>
      <c r="MON54" s="85"/>
      <c r="MOO54" s="85"/>
      <c r="MOP54" s="85"/>
      <c r="MOQ54" s="85"/>
      <c r="MOR54" s="85"/>
      <c r="MOS54" s="85"/>
      <c r="MOT54" s="85"/>
      <c r="MOU54" s="85"/>
      <c r="MOV54" s="85"/>
      <c r="MOW54" s="85"/>
      <c r="MOX54" s="85"/>
      <c r="MOY54" s="85"/>
      <c r="MOZ54" s="85"/>
      <c r="MPA54" s="85"/>
      <c r="MPB54" s="85"/>
      <c r="MPC54" s="85"/>
      <c r="MPD54" s="85"/>
      <c r="MPE54" s="85"/>
      <c r="MPF54" s="85"/>
      <c r="MPG54" s="85"/>
      <c r="MPH54" s="85"/>
      <c r="MPI54" s="85"/>
      <c r="MPJ54" s="85"/>
      <c r="MPK54" s="85"/>
      <c r="MPL54" s="85"/>
      <c r="MPM54" s="85"/>
      <c r="MPN54" s="85"/>
      <c r="MPO54" s="85"/>
      <c r="MPP54" s="85"/>
      <c r="MPQ54" s="85"/>
      <c r="MPR54" s="85"/>
      <c r="MPS54" s="85"/>
      <c r="MPT54" s="85"/>
      <c r="MPU54" s="85"/>
      <c r="MPV54" s="85"/>
      <c r="MPW54" s="85"/>
      <c r="MPX54" s="85"/>
      <c r="MPY54" s="85"/>
      <c r="MPZ54" s="85"/>
      <c r="MQA54" s="85"/>
      <c r="MQB54" s="85"/>
      <c r="MQC54" s="85"/>
      <c r="MQD54" s="85"/>
      <c r="MQE54" s="85"/>
      <c r="MQF54" s="85"/>
      <c r="MQG54" s="85"/>
      <c r="MQH54" s="85"/>
      <c r="MQI54" s="85"/>
      <c r="MQJ54" s="85"/>
      <c r="MQK54" s="85"/>
      <c r="MQL54" s="85"/>
      <c r="MQM54" s="85"/>
      <c r="MQN54" s="85"/>
      <c r="MQO54" s="85"/>
      <c r="MQP54" s="85"/>
      <c r="MQQ54" s="85"/>
      <c r="MQR54" s="85"/>
      <c r="MQS54" s="85"/>
      <c r="MQT54" s="85"/>
      <c r="MQU54" s="85"/>
      <c r="MQV54" s="85"/>
      <c r="MQW54" s="85"/>
      <c r="MQX54" s="85"/>
      <c r="MQY54" s="85"/>
      <c r="MQZ54" s="85"/>
      <c r="MRA54" s="85"/>
      <c r="MRB54" s="85"/>
      <c r="MRC54" s="85"/>
      <c r="MRD54" s="85"/>
      <c r="MRE54" s="85"/>
      <c r="MRF54" s="85"/>
      <c r="MRG54" s="85"/>
      <c r="MRH54" s="85"/>
      <c r="MRI54" s="85"/>
      <c r="MRJ54" s="85"/>
      <c r="MRK54" s="85"/>
      <c r="MRL54" s="85"/>
      <c r="MRM54" s="85"/>
      <c r="MRN54" s="85"/>
      <c r="MRO54" s="85"/>
      <c r="MRP54" s="85"/>
      <c r="MRQ54" s="85"/>
      <c r="MRR54" s="85"/>
      <c r="MRS54" s="85"/>
      <c r="MRT54" s="85"/>
      <c r="MRU54" s="85"/>
      <c r="MRV54" s="85"/>
      <c r="MRW54" s="85"/>
      <c r="MRX54" s="85"/>
      <c r="MRY54" s="85"/>
      <c r="MRZ54" s="85"/>
      <c r="MSA54" s="85"/>
      <c r="MSB54" s="85"/>
      <c r="MSC54" s="85"/>
      <c r="MSD54" s="85"/>
      <c r="MSE54" s="85"/>
      <c r="MSF54" s="85"/>
      <c r="MSG54" s="85"/>
      <c r="MSH54" s="85"/>
      <c r="MSI54" s="85"/>
      <c r="MSJ54" s="85"/>
      <c r="MSK54" s="85"/>
      <c r="MSL54" s="85"/>
      <c r="MSM54" s="85"/>
      <c r="MSN54" s="85"/>
      <c r="MSO54" s="85"/>
      <c r="MSP54" s="85"/>
      <c r="MSQ54" s="85"/>
      <c r="MSR54" s="85"/>
      <c r="MSS54" s="85"/>
      <c r="MST54" s="85"/>
      <c r="MSU54" s="85"/>
      <c r="MSV54" s="85"/>
      <c r="MSW54" s="85"/>
      <c r="MSX54" s="85"/>
      <c r="MSY54" s="85"/>
      <c r="MSZ54" s="85"/>
      <c r="MTA54" s="85"/>
      <c r="MTB54" s="85"/>
      <c r="MTC54" s="85"/>
      <c r="MTD54" s="85"/>
      <c r="MTE54" s="85"/>
      <c r="MTF54" s="85"/>
      <c r="MTG54" s="85"/>
      <c r="MTH54" s="85"/>
      <c r="MTI54" s="85"/>
      <c r="MTJ54" s="85"/>
      <c r="MTK54" s="85"/>
      <c r="MTL54" s="85"/>
      <c r="MTM54" s="85"/>
      <c r="MTN54" s="85"/>
      <c r="MTO54" s="85"/>
      <c r="MTP54" s="85"/>
      <c r="MTQ54" s="85"/>
      <c r="MTR54" s="85"/>
      <c r="MTS54" s="85"/>
      <c r="MTT54" s="85"/>
      <c r="MTU54" s="85"/>
      <c r="MTV54" s="85"/>
      <c r="MTW54" s="85"/>
      <c r="MTX54" s="85"/>
      <c r="MTY54" s="85"/>
      <c r="MTZ54" s="85"/>
      <c r="MUA54" s="85"/>
      <c r="MUB54" s="85"/>
      <c r="MUC54" s="85"/>
      <c r="MUD54" s="85"/>
      <c r="MUE54" s="85"/>
      <c r="MUF54" s="85"/>
      <c r="MUG54" s="85"/>
      <c r="MUH54" s="85"/>
      <c r="MUI54" s="85"/>
      <c r="MUJ54" s="85"/>
      <c r="MUK54" s="85"/>
      <c r="MUL54" s="85"/>
      <c r="MUM54" s="85"/>
      <c r="MUN54" s="85"/>
      <c r="MUO54" s="85"/>
      <c r="MUP54" s="85"/>
      <c r="MUQ54" s="85"/>
      <c r="MUR54" s="85"/>
      <c r="MUS54" s="85"/>
      <c r="MUT54" s="85"/>
      <c r="MUU54" s="85"/>
      <c r="MUV54" s="85"/>
      <c r="MUW54" s="85"/>
      <c r="MUX54" s="85"/>
      <c r="MUY54" s="85"/>
      <c r="MUZ54" s="85"/>
      <c r="MVA54" s="85"/>
      <c r="MVB54" s="85"/>
      <c r="MVC54" s="85"/>
      <c r="MVD54" s="85"/>
      <c r="MVE54" s="85"/>
      <c r="MVF54" s="85"/>
      <c r="MVG54" s="85"/>
      <c r="MVH54" s="85"/>
      <c r="MVI54" s="85"/>
      <c r="MVJ54" s="85"/>
      <c r="MVK54" s="85"/>
      <c r="MVL54" s="85"/>
      <c r="MVM54" s="85"/>
      <c r="MVN54" s="85"/>
      <c r="MVO54" s="85"/>
      <c r="MVP54" s="85"/>
      <c r="MVQ54" s="85"/>
      <c r="MVR54" s="85"/>
      <c r="MVS54" s="85"/>
      <c r="MVT54" s="85"/>
      <c r="MVU54" s="85"/>
      <c r="MVV54" s="85"/>
      <c r="MVW54" s="85"/>
      <c r="MVX54" s="85"/>
      <c r="MVY54" s="85"/>
      <c r="MVZ54" s="85"/>
      <c r="MWA54" s="85"/>
      <c r="MWB54" s="85"/>
      <c r="MWC54" s="85"/>
      <c r="MWD54" s="85"/>
      <c r="MWE54" s="85"/>
      <c r="MWF54" s="85"/>
      <c r="MWG54" s="85"/>
      <c r="MWH54" s="85"/>
      <c r="MWI54" s="85"/>
      <c r="MWJ54" s="85"/>
      <c r="MWK54" s="85"/>
      <c r="MWL54" s="85"/>
      <c r="MWM54" s="85"/>
      <c r="MWN54" s="85"/>
      <c r="MWO54" s="85"/>
      <c r="MWP54" s="85"/>
      <c r="MWQ54" s="85"/>
      <c r="MWR54" s="85"/>
      <c r="MWS54" s="85"/>
      <c r="MWT54" s="85"/>
      <c r="MWU54" s="85"/>
      <c r="MWV54" s="85"/>
      <c r="MWW54" s="85"/>
      <c r="MWX54" s="85"/>
      <c r="MWY54" s="85"/>
      <c r="MWZ54" s="85"/>
      <c r="MXA54" s="85"/>
      <c r="MXB54" s="85"/>
      <c r="MXC54" s="85"/>
      <c r="MXD54" s="85"/>
      <c r="MXE54" s="85"/>
      <c r="MXF54" s="85"/>
      <c r="MXG54" s="85"/>
      <c r="MXH54" s="85"/>
      <c r="MXI54" s="85"/>
      <c r="MXJ54" s="85"/>
      <c r="MXK54" s="85"/>
      <c r="MXL54" s="85"/>
      <c r="MXM54" s="85"/>
      <c r="MXN54" s="85"/>
      <c r="MXO54" s="85"/>
      <c r="MXP54" s="85"/>
      <c r="MXQ54" s="85"/>
      <c r="MXR54" s="85"/>
      <c r="MXS54" s="85"/>
      <c r="MXT54" s="85"/>
      <c r="MXU54" s="85"/>
      <c r="MXV54" s="85"/>
      <c r="MXW54" s="85"/>
      <c r="MXX54" s="85"/>
      <c r="MXY54" s="85"/>
      <c r="MXZ54" s="85"/>
      <c r="MYA54" s="85"/>
      <c r="MYB54" s="85"/>
      <c r="MYC54" s="85"/>
      <c r="MYD54" s="85"/>
      <c r="MYE54" s="85"/>
      <c r="MYF54" s="85"/>
      <c r="MYG54" s="85"/>
      <c r="MYH54" s="85"/>
      <c r="MYI54" s="85"/>
      <c r="MYJ54" s="85"/>
      <c r="MYK54" s="85"/>
      <c r="MYL54" s="85"/>
      <c r="MYM54" s="85"/>
      <c r="MYN54" s="85"/>
      <c r="MYO54" s="85"/>
      <c r="MYP54" s="85"/>
      <c r="MYQ54" s="85"/>
      <c r="MYR54" s="85"/>
      <c r="MYS54" s="85"/>
      <c r="MYT54" s="85"/>
      <c r="MYU54" s="85"/>
      <c r="MYV54" s="85"/>
      <c r="MYW54" s="85"/>
      <c r="MYX54" s="85"/>
      <c r="MYY54" s="85"/>
      <c r="MYZ54" s="85"/>
      <c r="MZA54" s="85"/>
      <c r="MZB54" s="85"/>
      <c r="MZC54" s="85"/>
      <c r="MZD54" s="85"/>
      <c r="MZE54" s="85"/>
      <c r="MZF54" s="85"/>
      <c r="MZG54" s="85"/>
      <c r="MZH54" s="85"/>
      <c r="MZI54" s="85"/>
      <c r="MZJ54" s="85"/>
      <c r="MZK54" s="85"/>
      <c r="MZL54" s="85"/>
      <c r="MZM54" s="85"/>
      <c r="MZN54" s="85"/>
      <c r="MZO54" s="85"/>
      <c r="MZP54" s="85"/>
      <c r="MZQ54" s="85"/>
      <c r="MZR54" s="85"/>
      <c r="MZS54" s="85"/>
      <c r="MZT54" s="85"/>
      <c r="MZU54" s="85"/>
      <c r="MZV54" s="85"/>
      <c r="MZW54" s="85"/>
      <c r="MZX54" s="85"/>
      <c r="MZY54" s="85"/>
      <c r="MZZ54" s="85"/>
      <c r="NAA54" s="85"/>
      <c r="NAB54" s="85"/>
      <c r="NAC54" s="85"/>
      <c r="NAD54" s="85"/>
      <c r="NAE54" s="85"/>
      <c r="NAF54" s="85"/>
      <c r="NAG54" s="85"/>
      <c r="NAH54" s="85"/>
      <c r="NAI54" s="85"/>
      <c r="NAJ54" s="85"/>
      <c r="NAK54" s="85"/>
      <c r="NAL54" s="85"/>
      <c r="NAM54" s="85"/>
      <c r="NAN54" s="85"/>
      <c r="NAO54" s="85"/>
      <c r="NAP54" s="85"/>
      <c r="NAQ54" s="85"/>
      <c r="NAR54" s="85"/>
      <c r="NAS54" s="85"/>
      <c r="NAT54" s="85"/>
      <c r="NAU54" s="85"/>
      <c r="NAV54" s="85"/>
      <c r="NAW54" s="85"/>
      <c r="NAX54" s="85"/>
      <c r="NAY54" s="85"/>
      <c r="NAZ54" s="85"/>
      <c r="NBA54" s="85"/>
      <c r="NBB54" s="85"/>
      <c r="NBC54" s="85"/>
      <c r="NBD54" s="85"/>
      <c r="NBE54" s="85"/>
      <c r="NBF54" s="85"/>
      <c r="NBG54" s="85"/>
      <c r="NBH54" s="85"/>
      <c r="NBI54" s="85"/>
      <c r="NBJ54" s="85"/>
      <c r="NBK54" s="85"/>
      <c r="NBL54" s="85"/>
      <c r="NBM54" s="85"/>
      <c r="NBN54" s="85"/>
      <c r="NBO54" s="85"/>
      <c r="NBP54" s="85"/>
      <c r="NBQ54" s="85"/>
      <c r="NBR54" s="85"/>
      <c r="NBS54" s="85"/>
      <c r="NBT54" s="85"/>
      <c r="NBU54" s="85"/>
      <c r="NBV54" s="85"/>
      <c r="NBW54" s="85"/>
      <c r="NBX54" s="85"/>
      <c r="NBY54" s="85"/>
      <c r="NBZ54" s="85"/>
      <c r="NCA54" s="85"/>
      <c r="NCB54" s="85"/>
      <c r="NCC54" s="85"/>
      <c r="NCD54" s="85"/>
      <c r="NCE54" s="85"/>
      <c r="NCF54" s="85"/>
      <c r="NCG54" s="85"/>
      <c r="NCH54" s="85"/>
      <c r="NCI54" s="85"/>
      <c r="NCJ54" s="85"/>
      <c r="NCK54" s="85"/>
      <c r="NCL54" s="85"/>
      <c r="NCM54" s="85"/>
      <c r="NCN54" s="85"/>
      <c r="NCO54" s="85"/>
      <c r="NCP54" s="85"/>
      <c r="NCQ54" s="85"/>
      <c r="NCR54" s="85"/>
      <c r="NCS54" s="85"/>
      <c r="NCT54" s="85"/>
      <c r="NCU54" s="85"/>
      <c r="NCV54" s="85"/>
      <c r="NCW54" s="85"/>
      <c r="NCX54" s="85"/>
      <c r="NCY54" s="85"/>
      <c r="NCZ54" s="85"/>
      <c r="NDA54" s="85"/>
      <c r="NDB54" s="85"/>
      <c r="NDC54" s="85"/>
      <c r="NDD54" s="85"/>
      <c r="NDE54" s="85"/>
      <c r="NDF54" s="85"/>
      <c r="NDG54" s="85"/>
      <c r="NDH54" s="85"/>
      <c r="NDI54" s="85"/>
      <c r="NDJ54" s="85"/>
      <c r="NDK54" s="85"/>
      <c r="NDL54" s="85"/>
      <c r="NDM54" s="85"/>
      <c r="NDN54" s="85"/>
      <c r="NDO54" s="85"/>
      <c r="NDP54" s="85"/>
      <c r="NDQ54" s="85"/>
      <c r="NDR54" s="85"/>
      <c r="NDS54" s="85"/>
      <c r="NDT54" s="85"/>
      <c r="NDU54" s="85"/>
      <c r="NDV54" s="85"/>
      <c r="NDW54" s="85"/>
      <c r="NDX54" s="85"/>
      <c r="NDY54" s="85"/>
      <c r="NDZ54" s="85"/>
      <c r="NEA54" s="85"/>
      <c r="NEB54" s="85"/>
      <c r="NEC54" s="85"/>
      <c r="NED54" s="85"/>
      <c r="NEE54" s="85"/>
      <c r="NEF54" s="85"/>
      <c r="NEG54" s="85"/>
      <c r="NEH54" s="85"/>
      <c r="NEI54" s="85"/>
      <c r="NEJ54" s="85"/>
      <c r="NEK54" s="85"/>
      <c r="NEL54" s="85"/>
      <c r="NEM54" s="85"/>
      <c r="NEN54" s="85"/>
      <c r="NEO54" s="85"/>
      <c r="NEP54" s="85"/>
      <c r="NEQ54" s="85"/>
      <c r="NER54" s="85"/>
      <c r="NES54" s="85"/>
      <c r="NET54" s="85"/>
      <c r="NEU54" s="85"/>
      <c r="NEV54" s="85"/>
      <c r="NEW54" s="85"/>
      <c r="NEX54" s="85"/>
      <c r="NEY54" s="85"/>
      <c r="NEZ54" s="85"/>
      <c r="NFA54" s="85"/>
      <c r="NFB54" s="85"/>
      <c r="NFC54" s="85"/>
      <c r="NFD54" s="85"/>
      <c r="NFE54" s="85"/>
      <c r="NFF54" s="85"/>
      <c r="NFG54" s="85"/>
      <c r="NFH54" s="85"/>
      <c r="NFI54" s="85"/>
      <c r="NFJ54" s="85"/>
      <c r="NFK54" s="85"/>
      <c r="NFL54" s="85"/>
      <c r="NFM54" s="85"/>
      <c r="NFN54" s="85"/>
      <c r="NFO54" s="85"/>
      <c r="NFP54" s="85"/>
      <c r="NFQ54" s="85"/>
      <c r="NFR54" s="85"/>
      <c r="NFS54" s="85"/>
      <c r="NFT54" s="85"/>
      <c r="NFU54" s="85"/>
      <c r="NFV54" s="85"/>
      <c r="NFW54" s="85"/>
      <c r="NFX54" s="85"/>
      <c r="NFY54" s="85"/>
      <c r="NFZ54" s="85"/>
      <c r="NGA54" s="85"/>
      <c r="NGB54" s="85"/>
      <c r="NGC54" s="85"/>
      <c r="NGD54" s="85"/>
      <c r="NGE54" s="85"/>
      <c r="NGF54" s="85"/>
      <c r="NGG54" s="85"/>
      <c r="NGH54" s="85"/>
      <c r="NGI54" s="85"/>
      <c r="NGJ54" s="85"/>
      <c r="NGK54" s="85"/>
      <c r="NGL54" s="85"/>
      <c r="NGM54" s="85"/>
      <c r="NGN54" s="85"/>
      <c r="NGO54" s="85"/>
      <c r="NGP54" s="85"/>
      <c r="NGQ54" s="85"/>
      <c r="NGR54" s="85"/>
      <c r="NGS54" s="85"/>
      <c r="NGT54" s="85"/>
      <c r="NGU54" s="85"/>
      <c r="NGV54" s="85"/>
      <c r="NGW54" s="85"/>
      <c r="NGX54" s="85"/>
      <c r="NGY54" s="85"/>
      <c r="NGZ54" s="85"/>
      <c r="NHA54" s="85"/>
      <c r="NHB54" s="85"/>
      <c r="NHC54" s="85"/>
      <c r="NHD54" s="85"/>
      <c r="NHE54" s="85"/>
      <c r="NHF54" s="85"/>
      <c r="NHG54" s="85"/>
      <c r="NHH54" s="85"/>
      <c r="NHI54" s="85"/>
      <c r="NHJ54" s="85"/>
      <c r="NHK54" s="85"/>
      <c r="NHL54" s="85"/>
      <c r="NHM54" s="85"/>
      <c r="NHN54" s="85"/>
      <c r="NHO54" s="85"/>
      <c r="NHP54" s="85"/>
      <c r="NHQ54" s="85"/>
      <c r="NHR54" s="85"/>
      <c r="NHS54" s="85"/>
      <c r="NHT54" s="85"/>
      <c r="NHU54" s="85"/>
      <c r="NHV54" s="85"/>
      <c r="NHW54" s="85"/>
      <c r="NHX54" s="85"/>
      <c r="NHY54" s="85"/>
      <c r="NHZ54" s="85"/>
      <c r="NIA54" s="85"/>
      <c r="NIB54" s="85"/>
      <c r="NIC54" s="85"/>
      <c r="NID54" s="85"/>
      <c r="NIE54" s="85"/>
      <c r="NIF54" s="85"/>
      <c r="NIG54" s="85"/>
      <c r="NIH54" s="85"/>
      <c r="NII54" s="85"/>
      <c r="NIJ54" s="85"/>
      <c r="NIK54" s="85"/>
      <c r="NIL54" s="85"/>
      <c r="NIM54" s="85"/>
      <c r="NIN54" s="85"/>
      <c r="NIO54" s="85"/>
      <c r="NIP54" s="85"/>
      <c r="NIQ54" s="85"/>
      <c r="NIR54" s="85"/>
      <c r="NIS54" s="85"/>
      <c r="NIT54" s="85"/>
      <c r="NIU54" s="85"/>
      <c r="NIV54" s="85"/>
      <c r="NIW54" s="85"/>
      <c r="NIX54" s="85"/>
      <c r="NIY54" s="85"/>
      <c r="NIZ54" s="85"/>
      <c r="NJA54" s="85"/>
      <c r="NJB54" s="85"/>
      <c r="NJC54" s="85"/>
      <c r="NJD54" s="85"/>
      <c r="NJE54" s="85"/>
      <c r="NJF54" s="85"/>
      <c r="NJG54" s="85"/>
      <c r="NJH54" s="85"/>
      <c r="NJI54" s="85"/>
      <c r="NJJ54" s="85"/>
      <c r="NJK54" s="85"/>
      <c r="NJL54" s="85"/>
      <c r="NJM54" s="85"/>
      <c r="NJN54" s="85"/>
      <c r="NJO54" s="85"/>
      <c r="NJP54" s="85"/>
      <c r="NJQ54" s="85"/>
      <c r="NJR54" s="85"/>
      <c r="NJS54" s="85"/>
      <c r="NJT54" s="85"/>
      <c r="NJU54" s="85"/>
      <c r="NJV54" s="85"/>
      <c r="NJW54" s="85"/>
      <c r="NJX54" s="85"/>
      <c r="NJY54" s="85"/>
      <c r="NJZ54" s="85"/>
      <c r="NKA54" s="85"/>
      <c r="NKB54" s="85"/>
      <c r="NKC54" s="85"/>
      <c r="NKD54" s="85"/>
      <c r="NKE54" s="85"/>
      <c r="NKF54" s="85"/>
      <c r="NKG54" s="85"/>
      <c r="NKH54" s="85"/>
      <c r="NKI54" s="85"/>
      <c r="NKJ54" s="85"/>
      <c r="NKK54" s="85"/>
      <c r="NKL54" s="85"/>
      <c r="NKM54" s="85"/>
      <c r="NKN54" s="85"/>
      <c r="NKO54" s="85"/>
      <c r="NKP54" s="85"/>
      <c r="NKQ54" s="85"/>
      <c r="NKR54" s="85"/>
      <c r="NKS54" s="85"/>
      <c r="NKT54" s="85"/>
      <c r="NKU54" s="85"/>
      <c r="NKV54" s="85"/>
      <c r="NKW54" s="85"/>
      <c r="NKX54" s="85"/>
      <c r="NKY54" s="85"/>
      <c r="NKZ54" s="85"/>
      <c r="NLA54" s="85"/>
      <c r="NLB54" s="85"/>
      <c r="NLC54" s="85"/>
      <c r="NLD54" s="85"/>
      <c r="NLE54" s="85"/>
      <c r="NLF54" s="85"/>
      <c r="NLG54" s="85"/>
      <c r="NLH54" s="85"/>
      <c r="NLI54" s="85"/>
      <c r="NLJ54" s="85"/>
      <c r="NLK54" s="85"/>
      <c r="NLL54" s="85"/>
      <c r="NLM54" s="85"/>
      <c r="NLN54" s="85"/>
      <c r="NLO54" s="85"/>
      <c r="NLP54" s="85"/>
      <c r="NLQ54" s="85"/>
      <c r="NLR54" s="85"/>
      <c r="NLS54" s="85"/>
      <c r="NLT54" s="85"/>
      <c r="NLU54" s="85"/>
      <c r="NLV54" s="85"/>
      <c r="NLW54" s="85"/>
      <c r="NLX54" s="85"/>
      <c r="NLY54" s="85"/>
      <c r="NLZ54" s="85"/>
      <c r="NMA54" s="85"/>
      <c r="NMB54" s="85"/>
      <c r="NMC54" s="85"/>
      <c r="NMD54" s="85"/>
      <c r="NME54" s="85"/>
      <c r="NMF54" s="85"/>
      <c r="NMG54" s="85"/>
      <c r="NMH54" s="85"/>
      <c r="NMI54" s="85"/>
      <c r="NMJ54" s="85"/>
      <c r="NMK54" s="85"/>
      <c r="NML54" s="85"/>
      <c r="NMM54" s="85"/>
      <c r="NMN54" s="85"/>
      <c r="NMO54" s="85"/>
      <c r="NMP54" s="85"/>
      <c r="NMQ54" s="85"/>
      <c r="NMR54" s="85"/>
      <c r="NMS54" s="85"/>
      <c r="NMT54" s="85"/>
      <c r="NMU54" s="85"/>
      <c r="NMV54" s="85"/>
      <c r="NMW54" s="85"/>
      <c r="NMX54" s="85"/>
      <c r="NMY54" s="85"/>
      <c r="NMZ54" s="85"/>
      <c r="NNA54" s="85"/>
      <c r="NNB54" s="85"/>
      <c r="NNC54" s="85"/>
      <c r="NND54" s="85"/>
      <c r="NNE54" s="85"/>
      <c r="NNF54" s="85"/>
      <c r="NNG54" s="85"/>
      <c r="NNH54" s="85"/>
      <c r="NNI54" s="85"/>
      <c r="NNJ54" s="85"/>
      <c r="NNK54" s="85"/>
      <c r="NNL54" s="85"/>
      <c r="NNM54" s="85"/>
      <c r="NNN54" s="85"/>
      <c r="NNO54" s="85"/>
      <c r="NNP54" s="85"/>
      <c r="NNQ54" s="85"/>
      <c r="NNR54" s="85"/>
      <c r="NNS54" s="85"/>
      <c r="NNT54" s="85"/>
      <c r="NNU54" s="85"/>
      <c r="NNV54" s="85"/>
      <c r="NNW54" s="85"/>
      <c r="NNX54" s="85"/>
      <c r="NNY54" s="85"/>
      <c r="NNZ54" s="85"/>
      <c r="NOA54" s="85"/>
      <c r="NOB54" s="85"/>
      <c r="NOC54" s="85"/>
      <c r="NOD54" s="85"/>
      <c r="NOE54" s="85"/>
      <c r="NOF54" s="85"/>
      <c r="NOG54" s="85"/>
      <c r="NOH54" s="85"/>
      <c r="NOI54" s="85"/>
      <c r="NOJ54" s="85"/>
      <c r="NOK54" s="85"/>
      <c r="NOL54" s="85"/>
      <c r="NOM54" s="85"/>
      <c r="NON54" s="85"/>
      <c r="NOO54" s="85"/>
      <c r="NOP54" s="85"/>
      <c r="NOQ54" s="85"/>
      <c r="NOR54" s="85"/>
      <c r="NOS54" s="85"/>
      <c r="NOT54" s="85"/>
      <c r="NOU54" s="85"/>
      <c r="NOV54" s="85"/>
      <c r="NOW54" s="85"/>
      <c r="NOX54" s="85"/>
      <c r="NOY54" s="85"/>
      <c r="NOZ54" s="85"/>
      <c r="NPA54" s="85"/>
      <c r="NPB54" s="85"/>
      <c r="NPC54" s="85"/>
      <c r="NPD54" s="85"/>
      <c r="NPE54" s="85"/>
      <c r="NPF54" s="85"/>
      <c r="NPG54" s="85"/>
      <c r="NPH54" s="85"/>
      <c r="NPI54" s="85"/>
      <c r="NPJ54" s="85"/>
      <c r="NPK54" s="85"/>
      <c r="NPL54" s="85"/>
      <c r="NPM54" s="85"/>
      <c r="NPN54" s="85"/>
      <c r="NPO54" s="85"/>
      <c r="NPP54" s="85"/>
      <c r="NPQ54" s="85"/>
      <c r="NPR54" s="85"/>
      <c r="NPS54" s="85"/>
      <c r="NPT54" s="85"/>
      <c r="NPU54" s="85"/>
      <c r="NPV54" s="85"/>
      <c r="NPW54" s="85"/>
      <c r="NPX54" s="85"/>
      <c r="NPY54" s="85"/>
      <c r="NPZ54" s="85"/>
      <c r="NQA54" s="85"/>
      <c r="NQB54" s="85"/>
      <c r="NQC54" s="85"/>
      <c r="NQD54" s="85"/>
      <c r="NQE54" s="85"/>
      <c r="NQF54" s="85"/>
      <c r="NQG54" s="85"/>
      <c r="NQH54" s="85"/>
      <c r="NQI54" s="85"/>
      <c r="NQJ54" s="85"/>
      <c r="NQK54" s="85"/>
      <c r="NQL54" s="85"/>
      <c r="NQM54" s="85"/>
      <c r="NQN54" s="85"/>
      <c r="NQO54" s="85"/>
      <c r="NQP54" s="85"/>
      <c r="NQQ54" s="85"/>
      <c r="NQR54" s="85"/>
      <c r="NQS54" s="85"/>
      <c r="NQT54" s="85"/>
      <c r="NQU54" s="85"/>
      <c r="NQV54" s="85"/>
      <c r="NQW54" s="85"/>
      <c r="NQX54" s="85"/>
      <c r="NQY54" s="85"/>
      <c r="NQZ54" s="85"/>
      <c r="NRA54" s="85"/>
      <c r="NRB54" s="85"/>
      <c r="NRC54" s="85"/>
      <c r="NRD54" s="85"/>
      <c r="NRE54" s="85"/>
      <c r="NRF54" s="85"/>
      <c r="NRG54" s="85"/>
      <c r="NRH54" s="85"/>
      <c r="NRI54" s="85"/>
      <c r="NRJ54" s="85"/>
      <c r="NRK54" s="85"/>
      <c r="NRL54" s="85"/>
      <c r="NRM54" s="85"/>
      <c r="NRN54" s="85"/>
      <c r="NRO54" s="85"/>
      <c r="NRP54" s="85"/>
      <c r="NRQ54" s="85"/>
      <c r="NRR54" s="85"/>
      <c r="NRS54" s="85"/>
      <c r="NRT54" s="85"/>
      <c r="NRU54" s="85"/>
      <c r="NRV54" s="85"/>
      <c r="NRW54" s="85"/>
      <c r="NRX54" s="85"/>
      <c r="NRY54" s="85"/>
      <c r="NRZ54" s="85"/>
      <c r="NSA54" s="85"/>
      <c r="NSB54" s="85"/>
      <c r="NSC54" s="85"/>
      <c r="NSD54" s="85"/>
      <c r="NSE54" s="85"/>
      <c r="NSF54" s="85"/>
      <c r="NSG54" s="85"/>
      <c r="NSH54" s="85"/>
      <c r="NSI54" s="85"/>
      <c r="NSJ54" s="85"/>
      <c r="NSK54" s="85"/>
      <c r="NSL54" s="85"/>
      <c r="NSM54" s="85"/>
      <c r="NSN54" s="85"/>
      <c r="NSO54" s="85"/>
      <c r="NSP54" s="85"/>
      <c r="NSQ54" s="85"/>
      <c r="NSR54" s="85"/>
      <c r="NSS54" s="85"/>
      <c r="NST54" s="85"/>
      <c r="NSU54" s="85"/>
      <c r="NSV54" s="85"/>
      <c r="NSW54" s="85"/>
      <c r="NSX54" s="85"/>
      <c r="NSY54" s="85"/>
      <c r="NSZ54" s="85"/>
      <c r="NTA54" s="85"/>
      <c r="NTB54" s="85"/>
      <c r="NTC54" s="85"/>
      <c r="NTD54" s="85"/>
      <c r="NTE54" s="85"/>
      <c r="NTF54" s="85"/>
      <c r="NTG54" s="85"/>
      <c r="NTH54" s="85"/>
      <c r="NTI54" s="85"/>
      <c r="NTJ54" s="85"/>
      <c r="NTK54" s="85"/>
      <c r="NTL54" s="85"/>
      <c r="NTM54" s="85"/>
      <c r="NTN54" s="85"/>
      <c r="NTO54" s="85"/>
      <c r="NTP54" s="85"/>
      <c r="NTQ54" s="85"/>
      <c r="NTR54" s="85"/>
      <c r="NTS54" s="85"/>
      <c r="NTT54" s="85"/>
      <c r="NTU54" s="85"/>
      <c r="NTV54" s="85"/>
      <c r="NTW54" s="85"/>
      <c r="NTX54" s="85"/>
      <c r="NTY54" s="85"/>
      <c r="NTZ54" s="85"/>
      <c r="NUA54" s="85"/>
      <c r="NUB54" s="85"/>
      <c r="NUC54" s="85"/>
      <c r="NUD54" s="85"/>
      <c r="NUE54" s="85"/>
      <c r="NUF54" s="85"/>
      <c r="NUG54" s="85"/>
      <c r="NUH54" s="85"/>
      <c r="NUI54" s="85"/>
      <c r="NUJ54" s="85"/>
      <c r="NUK54" s="85"/>
      <c r="NUL54" s="85"/>
      <c r="NUM54" s="85"/>
      <c r="NUN54" s="85"/>
      <c r="NUO54" s="85"/>
      <c r="NUP54" s="85"/>
      <c r="NUQ54" s="85"/>
      <c r="NUR54" s="85"/>
      <c r="NUS54" s="85"/>
      <c r="NUT54" s="85"/>
      <c r="NUU54" s="85"/>
      <c r="NUV54" s="85"/>
      <c r="NUW54" s="85"/>
      <c r="NUX54" s="85"/>
      <c r="NUY54" s="85"/>
      <c r="NUZ54" s="85"/>
      <c r="NVA54" s="85"/>
      <c r="NVB54" s="85"/>
      <c r="NVC54" s="85"/>
      <c r="NVD54" s="85"/>
      <c r="NVE54" s="85"/>
      <c r="NVF54" s="85"/>
      <c r="NVG54" s="85"/>
      <c r="NVH54" s="85"/>
      <c r="NVI54" s="85"/>
      <c r="NVJ54" s="85"/>
      <c r="NVK54" s="85"/>
      <c r="NVL54" s="85"/>
      <c r="NVM54" s="85"/>
      <c r="NVN54" s="85"/>
      <c r="NVO54" s="85"/>
      <c r="NVP54" s="85"/>
      <c r="NVQ54" s="85"/>
      <c r="NVR54" s="85"/>
      <c r="NVS54" s="85"/>
      <c r="NVT54" s="85"/>
      <c r="NVU54" s="85"/>
      <c r="NVV54" s="85"/>
      <c r="NVW54" s="85"/>
      <c r="NVX54" s="85"/>
      <c r="NVY54" s="85"/>
      <c r="NVZ54" s="85"/>
      <c r="NWA54" s="85"/>
      <c r="NWB54" s="85"/>
      <c r="NWC54" s="85"/>
      <c r="NWD54" s="85"/>
      <c r="NWE54" s="85"/>
      <c r="NWF54" s="85"/>
      <c r="NWG54" s="85"/>
      <c r="NWH54" s="85"/>
      <c r="NWI54" s="85"/>
      <c r="NWJ54" s="85"/>
      <c r="NWK54" s="85"/>
      <c r="NWL54" s="85"/>
      <c r="NWM54" s="85"/>
      <c r="NWN54" s="85"/>
      <c r="NWO54" s="85"/>
      <c r="NWP54" s="85"/>
      <c r="NWQ54" s="85"/>
      <c r="NWR54" s="85"/>
      <c r="NWS54" s="85"/>
      <c r="NWT54" s="85"/>
      <c r="NWU54" s="85"/>
      <c r="NWV54" s="85"/>
      <c r="NWW54" s="85"/>
      <c r="NWX54" s="85"/>
      <c r="NWY54" s="85"/>
      <c r="NWZ54" s="85"/>
      <c r="NXA54" s="85"/>
      <c r="NXB54" s="85"/>
      <c r="NXC54" s="85"/>
      <c r="NXD54" s="85"/>
      <c r="NXE54" s="85"/>
      <c r="NXF54" s="85"/>
      <c r="NXG54" s="85"/>
      <c r="NXH54" s="85"/>
      <c r="NXI54" s="85"/>
      <c r="NXJ54" s="85"/>
      <c r="NXK54" s="85"/>
      <c r="NXL54" s="85"/>
      <c r="NXM54" s="85"/>
      <c r="NXN54" s="85"/>
      <c r="NXO54" s="85"/>
      <c r="NXP54" s="85"/>
      <c r="NXQ54" s="85"/>
      <c r="NXR54" s="85"/>
      <c r="NXS54" s="85"/>
      <c r="NXT54" s="85"/>
      <c r="NXU54" s="85"/>
      <c r="NXV54" s="85"/>
      <c r="NXW54" s="85"/>
      <c r="NXX54" s="85"/>
      <c r="NXY54" s="85"/>
      <c r="NXZ54" s="85"/>
      <c r="NYA54" s="85"/>
      <c r="NYB54" s="85"/>
      <c r="NYC54" s="85"/>
      <c r="NYD54" s="85"/>
      <c r="NYE54" s="85"/>
      <c r="NYF54" s="85"/>
      <c r="NYG54" s="85"/>
      <c r="NYH54" s="85"/>
      <c r="NYI54" s="85"/>
      <c r="NYJ54" s="85"/>
      <c r="NYK54" s="85"/>
      <c r="NYL54" s="85"/>
      <c r="NYM54" s="85"/>
      <c r="NYN54" s="85"/>
      <c r="NYO54" s="85"/>
      <c r="NYP54" s="85"/>
      <c r="NYQ54" s="85"/>
      <c r="NYR54" s="85"/>
      <c r="NYS54" s="85"/>
      <c r="NYT54" s="85"/>
      <c r="NYU54" s="85"/>
      <c r="NYV54" s="85"/>
      <c r="NYW54" s="85"/>
      <c r="NYX54" s="85"/>
      <c r="NYY54" s="85"/>
      <c r="NYZ54" s="85"/>
      <c r="NZA54" s="85"/>
      <c r="NZB54" s="85"/>
      <c r="NZC54" s="85"/>
      <c r="NZD54" s="85"/>
      <c r="NZE54" s="85"/>
      <c r="NZF54" s="85"/>
      <c r="NZG54" s="85"/>
      <c r="NZH54" s="85"/>
      <c r="NZI54" s="85"/>
      <c r="NZJ54" s="85"/>
      <c r="NZK54" s="85"/>
      <c r="NZL54" s="85"/>
      <c r="NZM54" s="85"/>
      <c r="NZN54" s="85"/>
      <c r="NZO54" s="85"/>
      <c r="NZP54" s="85"/>
      <c r="NZQ54" s="85"/>
      <c r="NZR54" s="85"/>
      <c r="NZS54" s="85"/>
      <c r="NZT54" s="85"/>
      <c r="NZU54" s="85"/>
      <c r="NZV54" s="85"/>
      <c r="NZW54" s="85"/>
      <c r="NZX54" s="85"/>
      <c r="NZY54" s="85"/>
      <c r="NZZ54" s="85"/>
      <c r="OAA54" s="85"/>
      <c r="OAB54" s="85"/>
      <c r="OAC54" s="85"/>
      <c r="OAD54" s="85"/>
      <c r="OAE54" s="85"/>
      <c r="OAF54" s="85"/>
      <c r="OAG54" s="85"/>
      <c r="OAH54" s="85"/>
      <c r="OAI54" s="85"/>
      <c r="OAJ54" s="85"/>
      <c r="OAK54" s="85"/>
      <c r="OAL54" s="85"/>
      <c r="OAM54" s="85"/>
      <c r="OAN54" s="85"/>
      <c r="OAO54" s="85"/>
      <c r="OAP54" s="85"/>
      <c r="OAQ54" s="85"/>
      <c r="OAR54" s="85"/>
      <c r="OAS54" s="85"/>
      <c r="OAT54" s="85"/>
      <c r="OAU54" s="85"/>
      <c r="OAV54" s="85"/>
      <c r="OAW54" s="85"/>
      <c r="OAX54" s="85"/>
      <c r="OAY54" s="85"/>
      <c r="OAZ54" s="85"/>
      <c r="OBA54" s="85"/>
      <c r="OBB54" s="85"/>
      <c r="OBC54" s="85"/>
      <c r="OBD54" s="85"/>
      <c r="OBE54" s="85"/>
      <c r="OBF54" s="85"/>
      <c r="OBG54" s="85"/>
      <c r="OBH54" s="85"/>
      <c r="OBI54" s="85"/>
      <c r="OBJ54" s="85"/>
      <c r="OBK54" s="85"/>
      <c r="OBL54" s="85"/>
      <c r="OBM54" s="85"/>
      <c r="OBN54" s="85"/>
      <c r="OBO54" s="85"/>
      <c r="OBP54" s="85"/>
      <c r="OBQ54" s="85"/>
      <c r="OBR54" s="85"/>
      <c r="OBS54" s="85"/>
      <c r="OBT54" s="85"/>
      <c r="OBU54" s="85"/>
      <c r="OBV54" s="85"/>
      <c r="OBW54" s="85"/>
      <c r="OBX54" s="85"/>
      <c r="OBY54" s="85"/>
      <c r="OBZ54" s="85"/>
      <c r="OCA54" s="85"/>
      <c r="OCB54" s="85"/>
      <c r="OCC54" s="85"/>
      <c r="OCD54" s="85"/>
      <c r="OCE54" s="85"/>
      <c r="OCF54" s="85"/>
      <c r="OCG54" s="85"/>
      <c r="OCH54" s="85"/>
      <c r="OCI54" s="85"/>
      <c r="OCJ54" s="85"/>
      <c r="OCK54" s="85"/>
      <c r="OCL54" s="85"/>
      <c r="OCM54" s="85"/>
      <c r="OCN54" s="85"/>
      <c r="OCO54" s="85"/>
      <c r="OCP54" s="85"/>
      <c r="OCQ54" s="85"/>
      <c r="OCR54" s="85"/>
      <c r="OCS54" s="85"/>
      <c r="OCT54" s="85"/>
      <c r="OCU54" s="85"/>
      <c r="OCV54" s="85"/>
      <c r="OCW54" s="85"/>
      <c r="OCX54" s="85"/>
      <c r="OCY54" s="85"/>
      <c r="OCZ54" s="85"/>
      <c r="ODA54" s="85"/>
      <c r="ODB54" s="85"/>
      <c r="ODC54" s="85"/>
      <c r="ODD54" s="85"/>
      <c r="ODE54" s="85"/>
      <c r="ODF54" s="85"/>
      <c r="ODG54" s="85"/>
      <c r="ODH54" s="85"/>
      <c r="ODI54" s="85"/>
      <c r="ODJ54" s="85"/>
      <c r="ODK54" s="85"/>
      <c r="ODL54" s="85"/>
      <c r="ODM54" s="85"/>
      <c r="ODN54" s="85"/>
      <c r="ODO54" s="85"/>
      <c r="ODP54" s="85"/>
      <c r="ODQ54" s="85"/>
      <c r="ODR54" s="85"/>
      <c r="ODS54" s="85"/>
      <c r="ODT54" s="85"/>
      <c r="ODU54" s="85"/>
      <c r="ODV54" s="85"/>
      <c r="ODW54" s="85"/>
      <c r="ODX54" s="85"/>
      <c r="ODY54" s="85"/>
      <c r="ODZ54" s="85"/>
      <c r="OEA54" s="85"/>
      <c r="OEB54" s="85"/>
      <c r="OEC54" s="85"/>
      <c r="OED54" s="85"/>
      <c r="OEE54" s="85"/>
      <c r="OEF54" s="85"/>
      <c r="OEG54" s="85"/>
      <c r="OEH54" s="85"/>
      <c r="OEI54" s="85"/>
      <c r="OEJ54" s="85"/>
      <c r="OEK54" s="85"/>
      <c r="OEL54" s="85"/>
      <c r="OEM54" s="85"/>
      <c r="OEN54" s="85"/>
      <c r="OEO54" s="85"/>
      <c r="OEP54" s="85"/>
      <c r="OEQ54" s="85"/>
      <c r="OER54" s="85"/>
      <c r="OES54" s="85"/>
      <c r="OET54" s="85"/>
      <c r="OEU54" s="85"/>
      <c r="OEV54" s="85"/>
      <c r="OEW54" s="85"/>
      <c r="OEX54" s="85"/>
      <c r="OEY54" s="85"/>
      <c r="OEZ54" s="85"/>
      <c r="OFA54" s="85"/>
      <c r="OFB54" s="85"/>
      <c r="OFC54" s="85"/>
      <c r="OFD54" s="85"/>
      <c r="OFE54" s="85"/>
      <c r="OFF54" s="85"/>
      <c r="OFG54" s="85"/>
      <c r="OFH54" s="85"/>
      <c r="OFI54" s="85"/>
      <c r="OFJ54" s="85"/>
      <c r="OFK54" s="85"/>
      <c r="OFL54" s="85"/>
      <c r="OFM54" s="85"/>
      <c r="OFN54" s="85"/>
      <c r="OFO54" s="85"/>
      <c r="OFP54" s="85"/>
      <c r="OFQ54" s="85"/>
      <c r="OFR54" s="85"/>
      <c r="OFS54" s="85"/>
      <c r="OFT54" s="85"/>
      <c r="OFU54" s="85"/>
      <c r="OFV54" s="85"/>
      <c r="OFW54" s="85"/>
      <c r="OFX54" s="85"/>
      <c r="OFY54" s="85"/>
      <c r="OFZ54" s="85"/>
      <c r="OGA54" s="85"/>
      <c r="OGB54" s="85"/>
      <c r="OGC54" s="85"/>
      <c r="OGD54" s="85"/>
      <c r="OGE54" s="85"/>
      <c r="OGF54" s="85"/>
      <c r="OGG54" s="85"/>
      <c r="OGH54" s="85"/>
      <c r="OGI54" s="85"/>
      <c r="OGJ54" s="85"/>
      <c r="OGK54" s="85"/>
      <c r="OGL54" s="85"/>
      <c r="OGM54" s="85"/>
      <c r="OGN54" s="85"/>
      <c r="OGO54" s="85"/>
      <c r="OGP54" s="85"/>
      <c r="OGQ54" s="85"/>
      <c r="OGR54" s="85"/>
      <c r="OGS54" s="85"/>
      <c r="OGT54" s="85"/>
      <c r="OGU54" s="85"/>
      <c r="OGV54" s="85"/>
      <c r="OGW54" s="85"/>
      <c r="OGX54" s="85"/>
      <c r="OGY54" s="85"/>
      <c r="OGZ54" s="85"/>
      <c r="OHA54" s="85"/>
      <c r="OHB54" s="85"/>
      <c r="OHC54" s="85"/>
      <c r="OHD54" s="85"/>
      <c r="OHE54" s="85"/>
      <c r="OHF54" s="85"/>
      <c r="OHG54" s="85"/>
      <c r="OHH54" s="85"/>
      <c r="OHI54" s="85"/>
      <c r="OHJ54" s="85"/>
      <c r="OHK54" s="85"/>
      <c r="OHL54" s="85"/>
      <c r="OHM54" s="85"/>
      <c r="OHN54" s="85"/>
      <c r="OHO54" s="85"/>
      <c r="OHP54" s="85"/>
      <c r="OHQ54" s="85"/>
      <c r="OHR54" s="85"/>
      <c r="OHS54" s="85"/>
      <c r="OHT54" s="85"/>
      <c r="OHU54" s="85"/>
      <c r="OHV54" s="85"/>
      <c r="OHW54" s="85"/>
      <c r="OHX54" s="85"/>
      <c r="OHY54" s="85"/>
      <c r="OHZ54" s="85"/>
      <c r="OIA54" s="85"/>
      <c r="OIB54" s="85"/>
      <c r="OIC54" s="85"/>
      <c r="OID54" s="85"/>
      <c r="OIE54" s="85"/>
      <c r="OIF54" s="85"/>
      <c r="OIG54" s="85"/>
      <c r="OIH54" s="85"/>
      <c r="OII54" s="85"/>
      <c r="OIJ54" s="85"/>
      <c r="OIK54" s="85"/>
      <c r="OIL54" s="85"/>
      <c r="OIM54" s="85"/>
      <c r="OIN54" s="85"/>
      <c r="OIO54" s="85"/>
      <c r="OIP54" s="85"/>
      <c r="OIQ54" s="85"/>
      <c r="OIR54" s="85"/>
      <c r="OIS54" s="85"/>
      <c r="OIT54" s="85"/>
      <c r="OIU54" s="85"/>
      <c r="OIV54" s="85"/>
      <c r="OIW54" s="85"/>
      <c r="OIX54" s="85"/>
      <c r="OIY54" s="85"/>
      <c r="OIZ54" s="85"/>
      <c r="OJA54" s="85"/>
      <c r="OJB54" s="85"/>
      <c r="OJC54" s="85"/>
      <c r="OJD54" s="85"/>
      <c r="OJE54" s="85"/>
      <c r="OJF54" s="85"/>
      <c r="OJG54" s="85"/>
      <c r="OJH54" s="85"/>
      <c r="OJI54" s="85"/>
      <c r="OJJ54" s="85"/>
      <c r="OJK54" s="85"/>
      <c r="OJL54" s="85"/>
      <c r="OJM54" s="85"/>
      <c r="OJN54" s="85"/>
      <c r="OJO54" s="85"/>
      <c r="OJP54" s="85"/>
      <c r="OJQ54" s="85"/>
      <c r="OJR54" s="85"/>
      <c r="OJS54" s="85"/>
      <c r="OJT54" s="85"/>
      <c r="OJU54" s="85"/>
      <c r="OJV54" s="85"/>
      <c r="OJW54" s="85"/>
      <c r="OJX54" s="85"/>
      <c r="OJY54" s="85"/>
      <c r="OJZ54" s="85"/>
      <c r="OKA54" s="85"/>
      <c r="OKB54" s="85"/>
      <c r="OKC54" s="85"/>
      <c r="OKD54" s="85"/>
      <c r="OKE54" s="85"/>
      <c r="OKF54" s="85"/>
      <c r="OKG54" s="85"/>
      <c r="OKH54" s="85"/>
      <c r="OKI54" s="85"/>
      <c r="OKJ54" s="85"/>
      <c r="OKK54" s="85"/>
      <c r="OKL54" s="85"/>
      <c r="OKM54" s="85"/>
      <c r="OKN54" s="85"/>
      <c r="OKO54" s="85"/>
      <c r="OKP54" s="85"/>
      <c r="OKQ54" s="85"/>
      <c r="OKR54" s="85"/>
      <c r="OKS54" s="85"/>
      <c r="OKT54" s="85"/>
      <c r="OKU54" s="85"/>
      <c r="OKV54" s="85"/>
      <c r="OKW54" s="85"/>
      <c r="OKX54" s="85"/>
      <c r="OKY54" s="85"/>
      <c r="OKZ54" s="85"/>
      <c r="OLA54" s="85"/>
      <c r="OLB54" s="85"/>
      <c r="OLC54" s="85"/>
      <c r="OLD54" s="85"/>
      <c r="OLE54" s="85"/>
      <c r="OLF54" s="85"/>
      <c r="OLG54" s="85"/>
      <c r="OLH54" s="85"/>
      <c r="OLI54" s="85"/>
      <c r="OLJ54" s="85"/>
      <c r="OLK54" s="85"/>
      <c r="OLL54" s="85"/>
      <c r="OLM54" s="85"/>
      <c r="OLN54" s="85"/>
      <c r="OLO54" s="85"/>
      <c r="OLP54" s="85"/>
      <c r="OLQ54" s="85"/>
      <c r="OLR54" s="85"/>
      <c r="OLS54" s="85"/>
      <c r="OLT54" s="85"/>
      <c r="OLU54" s="85"/>
      <c r="OLV54" s="85"/>
      <c r="OLW54" s="85"/>
      <c r="OLX54" s="85"/>
      <c r="OLY54" s="85"/>
      <c r="OLZ54" s="85"/>
      <c r="OMA54" s="85"/>
      <c r="OMB54" s="85"/>
      <c r="OMC54" s="85"/>
      <c r="OMD54" s="85"/>
      <c r="OME54" s="85"/>
      <c r="OMF54" s="85"/>
      <c r="OMG54" s="85"/>
      <c r="OMH54" s="85"/>
      <c r="OMI54" s="85"/>
      <c r="OMJ54" s="85"/>
      <c r="OMK54" s="85"/>
      <c r="OML54" s="85"/>
      <c r="OMM54" s="85"/>
      <c r="OMN54" s="85"/>
      <c r="OMO54" s="85"/>
      <c r="OMP54" s="85"/>
      <c r="OMQ54" s="85"/>
      <c r="OMR54" s="85"/>
      <c r="OMS54" s="85"/>
      <c r="OMT54" s="85"/>
      <c r="OMU54" s="85"/>
      <c r="OMV54" s="85"/>
      <c r="OMW54" s="85"/>
      <c r="OMX54" s="85"/>
      <c r="OMY54" s="85"/>
      <c r="OMZ54" s="85"/>
      <c r="ONA54" s="85"/>
      <c r="ONB54" s="85"/>
      <c r="ONC54" s="85"/>
      <c r="OND54" s="85"/>
      <c r="ONE54" s="85"/>
      <c r="ONF54" s="85"/>
      <c r="ONG54" s="85"/>
      <c r="ONH54" s="85"/>
      <c r="ONI54" s="85"/>
      <c r="ONJ54" s="85"/>
      <c r="ONK54" s="85"/>
      <c r="ONL54" s="85"/>
      <c r="ONM54" s="85"/>
      <c r="ONN54" s="85"/>
      <c r="ONO54" s="85"/>
      <c r="ONP54" s="85"/>
      <c r="ONQ54" s="85"/>
      <c r="ONR54" s="85"/>
      <c r="ONS54" s="85"/>
      <c r="ONT54" s="85"/>
      <c r="ONU54" s="85"/>
      <c r="ONV54" s="85"/>
      <c r="ONW54" s="85"/>
      <c r="ONX54" s="85"/>
      <c r="ONY54" s="85"/>
      <c r="ONZ54" s="85"/>
      <c r="OOA54" s="85"/>
      <c r="OOB54" s="85"/>
      <c r="OOC54" s="85"/>
      <c r="OOD54" s="85"/>
      <c r="OOE54" s="85"/>
      <c r="OOF54" s="85"/>
      <c r="OOG54" s="85"/>
      <c r="OOH54" s="85"/>
      <c r="OOI54" s="85"/>
      <c r="OOJ54" s="85"/>
      <c r="OOK54" s="85"/>
      <c r="OOL54" s="85"/>
      <c r="OOM54" s="85"/>
      <c r="OON54" s="85"/>
      <c r="OOO54" s="85"/>
      <c r="OOP54" s="85"/>
      <c r="OOQ54" s="85"/>
      <c r="OOR54" s="85"/>
      <c r="OOS54" s="85"/>
      <c r="OOT54" s="85"/>
      <c r="OOU54" s="85"/>
      <c r="OOV54" s="85"/>
      <c r="OOW54" s="85"/>
      <c r="OOX54" s="85"/>
      <c r="OOY54" s="85"/>
      <c r="OOZ54" s="85"/>
      <c r="OPA54" s="85"/>
      <c r="OPB54" s="85"/>
      <c r="OPC54" s="85"/>
      <c r="OPD54" s="85"/>
      <c r="OPE54" s="85"/>
      <c r="OPF54" s="85"/>
      <c r="OPG54" s="85"/>
      <c r="OPH54" s="85"/>
      <c r="OPI54" s="85"/>
      <c r="OPJ54" s="85"/>
      <c r="OPK54" s="85"/>
      <c r="OPL54" s="85"/>
      <c r="OPM54" s="85"/>
      <c r="OPN54" s="85"/>
      <c r="OPO54" s="85"/>
      <c r="OPP54" s="85"/>
      <c r="OPQ54" s="85"/>
      <c r="OPR54" s="85"/>
      <c r="OPS54" s="85"/>
      <c r="OPT54" s="85"/>
      <c r="OPU54" s="85"/>
      <c r="OPV54" s="85"/>
      <c r="OPW54" s="85"/>
      <c r="OPX54" s="85"/>
      <c r="OPY54" s="85"/>
      <c r="OPZ54" s="85"/>
      <c r="OQA54" s="85"/>
      <c r="OQB54" s="85"/>
      <c r="OQC54" s="85"/>
      <c r="OQD54" s="85"/>
      <c r="OQE54" s="85"/>
      <c r="OQF54" s="85"/>
      <c r="OQG54" s="85"/>
      <c r="OQH54" s="85"/>
      <c r="OQI54" s="85"/>
      <c r="OQJ54" s="85"/>
      <c r="OQK54" s="85"/>
      <c r="OQL54" s="85"/>
      <c r="OQM54" s="85"/>
      <c r="OQN54" s="85"/>
      <c r="OQO54" s="85"/>
      <c r="OQP54" s="85"/>
      <c r="OQQ54" s="85"/>
      <c r="OQR54" s="85"/>
      <c r="OQS54" s="85"/>
      <c r="OQT54" s="85"/>
      <c r="OQU54" s="85"/>
      <c r="OQV54" s="85"/>
      <c r="OQW54" s="85"/>
      <c r="OQX54" s="85"/>
      <c r="OQY54" s="85"/>
      <c r="OQZ54" s="85"/>
      <c r="ORA54" s="85"/>
      <c r="ORB54" s="85"/>
      <c r="ORC54" s="85"/>
      <c r="ORD54" s="85"/>
      <c r="ORE54" s="85"/>
      <c r="ORF54" s="85"/>
      <c r="ORG54" s="85"/>
      <c r="ORH54" s="85"/>
      <c r="ORI54" s="85"/>
      <c r="ORJ54" s="85"/>
      <c r="ORK54" s="85"/>
      <c r="ORL54" s="85"/>
      <c r="ORM54" s="85"/>
      <c r="ORN54" s="85"/>
      <c r="ORO54" s="85"/>
      <c r="ORP54" s="85"/>
      <c r="ORQ54" s="85"/>
      <c r="ORR54" s="85"/>
      <c r="ORS54" s="85"/>
      <c r="ORT54" s="85"/>
      <c r="ORU54" s="85"/>
      <c r="ORV54" s="85"/>
      <c r="ORW54" s="85"/>
      <c r="ORX54" s="85"/>
      <c r="ORY54" s="85"/>
      <c r="ORZ54" s="85"/>
      <c r="OSA54" s="85"/>
      <c r="OSB54" s="85"/>
      <c r="OSC54" s="85"/>
      <c r="OSD54" s="85"/>
      <c r="OSE54" s="85"/>
      <c r="OSF54" s="85"/>
      <c r="OSG54" s="85"/>
      <c r="OSH54" s="85"/>
      <c r="OSI54" s="85"/>
      <c r="OSJ54" s="85"/>
      <c r="OSK54" s="85"/>
      <c r="OSL54" s="85"/>
      <c r="OSM54" s="85"/>
      <c r="OSN54" s="85"/>
      <c r="OSO54" s="85"/>
      <c r="OSP54" s="85"/>
      <c r="OSQ54" s="85"/>
      <c r="OSR54" s="85"/>
      <c r="OSS54" s="85"/>
      <c r="OST54" s="85"/>
      <c r="OSU54" s="85"/>
      <c r="OSV54" s="85"/>
      <c r="OSW54" s="85"/>
      <c r="OSX54" s="85"/>
      <c r="OSY54" s="85"/>
      <c r="OSZ54" s="85"/>
      <c r="OTA54" s="85"/>
      <c r="OTB54" s="85"/>
      <c r="OTC54" s="85"/>
      <c r="OTD54" s="85"/>
      <c r="OTE54" s="85"/>
      <c r="OTF54" s="85"/>
      <c r="OTG54" s="85"/>
      <c r="OTH54" s="85"/>
      <c r="OTI54" s="85"/>
      <c r="OTJ54" s="85"/>
      <c r="OTK54" s="85"/>
      <c r="OTL54" s="85"/>
      <c r="OTM54" s="85"/>
      <c r="OTN54" s="85"/>
      <c r="OTO54" s="85"/>
      <c r="OTP54" s="85"/>
      <c r="OTQ54" s="85"/>
      <c r="OTR54" s="85"/>
      <c r="OTS54" s="85"/>
      <c r="OTT54" s="85"/>
      <c r="OTU54" s="85"/>
      <c r="OTV54" s="85"/>
      <c r="OTW54" s="85"/>
      <c r="OTX54" s="85"/>
      <c r="OTY54" s="85"/>
      <c r="OTZ54" s="85"/>
      <c r="OUA54" s="85"/>
      <c r="OUB54" s="85"/>
      <c r="OUC54" s="85"/>
      <c r="OUD54" s="85"/>
      <c r="OUE54" s="85"/>
      <c r="OUF54" s="85"/>
      <c r="OUG54" s="85"/>
      <c r="OUH54" s="85"/>
      <c r="OUI54" s="85"/>
      <c r="OUJ54" s="85"/>
      <c r="OUK54" s="85"/>
      <c r="OUL54" s="85"/>
      <c r="OUM54" s="85"/>
      <c r="OUN54" s="85"/>
      <c r="OUO54" s="85"/>
      <c r="OUP54" s="85"/>
      <c r="OUQ54" s="85"/>
      <c r="OUR54" s="85"/>
      <c r="OUS54" s="85"/>
      <c r="OUT54" s="85"/>
      <c r="OUU54" s="85"/>
      <c r="OUV54" s="85"/>
      <c r="OUW54" s="85"/>
      <c r="OUX54" s="85"/>
      <c r="OUY54" s="85"/>
      <c r="OUZ54" s="85"/>
      <c r="OVA54" s="85"/>
      <c r="OVB54" s="85"/>
      <c r="OVC54" s="85"/>
      <c r="OVD54" s="85"/>
      <c r="OVE54" s="85"/>
      <c r="OVF54" s="85"/>
      <c r="OVG54" s="85"/>
      <c r="OVH54" s="85"/>
      <c r="OVI54" s="85"/>
      <c r="OVJ54" s="85"/>
      <c r="OVK54" s="85"/>
      <c r="OVL54" s="85"/>
      <c r="OVM54" s="85"/>
      <c r="OVN54" s="85"/>
      <c r="OVO54" s="85"/>
      <c r="OVP54" s="85"/>
      <c r="OVQ54" s="85"/>
      <c r="OVR54" s="85"/>
      <c r="OVS54" s="85"/>
      <c r="OVT54" s="85"/>
      <c r="OVU54" s="85"/>
      <c r="OVV54" s="85"/>
      <c r="OVW54" s="85"/>
      <c r="OVX54" s="85"/>
      <c r="OVY54" s="85"/>
      <c r="OVZ54" s="85"/>
      <c r="OWA54" s="85"/>
      <c r="OWB54" s="85"/>
      <c r="OWC54" s="85"/>
      <c r="OWD54" s="85"/>
      <c r="OWE54" s="85"/>
      <c r="OWF54" s="85"/>
      <c r="OWG54" s="85"/>
      <c r="OWH54" s="85"/>
      <c r="OWI54" s="85"/>
      <c r="OWJ54" s="85"/>
      <c r="OWK54" s="85"/>
      <c r="OWL54" s="85"/>
      <c r="OWM54" s="85"/>
      <c r="OWN54" s="85"/>
      <c r="OWO54" s="85"/>
      <c r="OWP54" s="85"/>
      <c r="OWQ54" s="85"/>
      <c r="OWR54" s="85"/>
      <c r="OWS54" s="85"/>
      <c r="OWT54" s="85"/>
      <c r="OWU54" s="85"/>
      <c r="OWV54" s="85"/>
      <c r="OWW54" s="85"/>
      <c r="OWX54" s="85"/>
      <c r="OWY54" s="85"/>
      <c r="OWZ54" s="85"/>
      <c r="OXA54" s="85"/>
      <c r="OXB54" s="85"/>
      <c r="OXC54" s="85"/>
      <c r="OXD54" s="85"/>
      <c r="OXE54" s="85"/>
      <c r="OXF54" s="85"/>
      <c r="OXG54" s="85"/>
      <c r="OXH54" s="85"/>
      <c r="OXI54" s="85"/>
      <c r="OXJ54" s="85"/>
      <c r="OXK54" s="85"/>
      <c r="OXL54" s="85"/>
      <c r="OXM54" s="85"/>
      <c r="OXN54" s="85"/>
      <c r="OXO54" s="85"/>
      <c r="OXP54" s="85"/>
      <c r="OXQ54" s="85"/>
      <c r="OXR54" s="85"/>
      <c r="OXS54" s="85"/>
      <c r="OXT54" s="85"/>
      <c r="OXU54" s="85"/>
      <c r="OXV54" s="85"/>
      <c r="OXW54" s="85"/>
      <c r="OXX54" s="85"/>
      <c r="OXY54" s="85"/>
      <c r="OXZ54" s="85"/>
      <c r="OYA54" s="85"/>
      <c r="OYB54" s="85"/>
      <c r="OYC54" s="85"/>
      <c r="OYD54" s="85"/>
      <c r="OYE54" s="85"/>
      <c r="OYF54" s="85"/>
      <c r="OYG54" s="85"/>
      <c r="OYH54" s="85"/>
      <c r="OYI54" s="85"/>
      <c r="OYJ54" s="85"/>
      <c r="OYK54" s="85"/>
      <c r="OYL54" s="85"/>
      <c r="OYM54" s="85"/>
      <c r="OYN54" s="85"/>
      <c r="OYO54" s="85"/>
      <c r="OYP54" s="85"/>
      <c r="OYQ54" s="85"/>
      <c r="OYR54" s="85"/>
      <c r="OYS54" s="85"/>
      <c r="OYT54" s="85"/>
      <c r="OYU54" s="85"/>
      <c r="OYV54" s="85"/>
      <c r="OYW54" s="85"/>
      <c r="OYX54" s="85"/>
      <c r="OYY54" s="85"/>
      <c r="OYZ54" s="85"/>
      <c r="OZA54" s="85"/>
      <c r="OZB54" s="85"/>
      <c r="OZC54" s="85"/>
      <c r="OZD54" s="85"/>
      <c r="OZE54" s="85"/>
      <c r="OZF54" s="85"/>
      <c r="OZG54" s="85"/>
      <c r="OZH54" s="85"/>
      <c r="OZI54" s="85"/>
      <c r="OZJ54" s="85"/>
      <c r="OZK54" s="85"/>
      <c r="OZL54" s="85"/>
      <c r="OZM54" s="85"/>
      <c r="OZN54" s="85"/>
      <c r="OZO54" s="85"/>
      <c r="OZP54" s="85"/>
      <c r="OZQ54" s="85"/>
      <c r="OZR54" s="85"/>
      <c r="OZS54" s="85"/>
      <c r="OZT54" s="85"/>
      <c r="OZU54" s="85"/>
      <c r="OZV54" s="85"/>
      <c r="OZW54" s="85"/>
      <c r="OZX54" s="85"/>
      <c r="OZY54" s="85"/>
      <c r="OZZ54" s="85"/>
      <c r="PAA54" s="85"/>
      <c r="PAB54" s="85"/>
      <c r="PAC54" s="85"/>
      <c r="PAD54" s="85"/>
      <c r="PAE54" s="85"/>
      <c r="PAF54" s="85"/>
      <c r="PAG54" s="85"/>
      <c r="PAH54" s="85"/>
      <c r="PAI54" s="85"/>
      <c r="PAJ54" s="85"/>
      <c r="PAK54" s="85"/>
      <c r="PAL54" s="85"/>
      <c r="PAM54" s="85"/>
      <c r="PAN54" s="85"/>
      <c r="PAO54" s="85"/>
      <c r="PAP54" s="85"/>
      <c r="PAQ54" s="85"/>
      <c r="PAR54" s="85"/>
      <c r="PAS54" s="85"/>
      <c r="PAT54" s="85"/>
      <c r="PAU54" s="85"/>
      <c r="PAV54" s="85"/>
      <c r="PAW54" s="85"/>
      <c r="PAX54" s="85"/>
      <c r="PAY54" s="85"/>
      <c r="PAZ54" s="85"/>
      <c r="PBA54" s="85"/>
      <c r="PBB54" s="85"/>
      <c r="PBC54" s="85"/>
      <c r="PBD54" s="85"/>
      <c r="PBE54" s="85"/>
      <c r="PBF54" s="85"/>
      <c r="PBG54" s="85"/>
      <c r="PBH54" s="85"/>
      <c r="PBI54" s="85"/>
      <c r="PBJ54" s="85"/>
      <c r="PBK54" s="85"/>
      <c r="PBL54" s="85"/>
      <c r="PBM54" s="85"/>
      <c r="PBN54" s="85"/>
      <c r="PBO54" s="85"/>
      <c r="PBP54" s="85"/>
      <c r="PBQ54" s="85"/>
      <c r="PBR54" s="85"/>
      <c r="PBS54" s="85"/>
      <c r="PBT54" s="85"/>
      <c r="PBU54" s="85"/>
      <c r="PBV54" s="85"/>
      <c r="PBW54" s="85"/>
      <c r="PBX54" s="85"/>
      <c r="PBY54" s="85"/>
      <c r="PBZ54" s="85"/>
      <c r="PCA54" s="85"/>
      <c r="PCB54" s="85"/>
      <c r="PCC54" s="85"/>
      <c r="PCD54" s="85"/>
      <c r="PCE54" s="85"/>
      <c r="PCF54" s="85"/>
      <c r="PCG54" s="85"/>
      <c r="PCH54" s="85"/>
      <c r="PCI54" s="85"/>
      <c r="PCJ54" s="85"/>
      <c r="PCK54" s="85"/>
      <c r="PCL54" s="85"/>
      <c r="PCM54" s="85"/>
      <c r="PCN54" s="85"/>
      <c r="PCO54" s="85"/>
      <c r="PCP54" s="85"/>
      <c r="PCQ54" s="85"/>
      <c r="PCR54" s="85"/>
      <c r="PCS54" s="85"/>
      <c r="PCT54" s="85"/>
      <c r="PCU54" s="85"/>
      <c r="PCV54" s="85"/>
      <c r="PCW54" s="85"/>
      <c r="PCX54" s="85"/>
      <c r="PCY54" s="85"/>
      <c r="PCZ54" s="85"/>
      <c r="PDA54" s="85"/>
      <c r="PDB54" s="85"/>
      <c r="PDC54" s="85"/>
      <c r="PDD54" s="85"/>
      <c r="PDE54" s="85"/>
      <c r="PDF54" s="85"/>
      <c r="PDG54" s="85"/>
      <c r="PDH54" s="85"/>
      <c r="PDI54" s="85"/>
      <c r="PDJ54" s="85"/>
      <c r="PDK54" s="85"/>
      <c r="PDL54" s="85"/>
      <c r="PDM54" s="85"/>
      <c r="PDN54" s="85"/>
      <c r="PDO54" s="85"/>
      <c r="PDP54" s="85"/>
      <c r="PDQ54" s="85"/>
      <c r="PDR54" s="85"/>
      <c r="PDS54" s="85"/>
      <c r="PDT54" s="85"/>
      <c r="PDU54" s="85"/>
      <c r="PDV54" s="85"/>
      <c r="PDW54" s="85"/>
      <c r="PDX54" s="85"/>
      <c r="PDY54" s="85"/>
      <c r="PDZ54" s="85"/>
      <c r="PEA54" s="85"/>
      <c r="PEB54" s="85"/>
      <c r="PEC54" s="85"/>
      <c r="PED54" s="85"/>
      <c r="PEE54" s="85"/>
      <c r="PEF54" s="85"/>
      <c r="PEG54" s="85"/>
      <c r="PEH54" s="85"/>
      <c r="PEI54" s="85"/>
      <c r="PEJ54" s="85"/>
      <c r="PEK54" s="85"/>
      <c r="PEL54" s="85"/>
      <c r="PEM54" s="85"/>
      <c r="PEN54" s="85"/>
      <c r="PEO54" s="85"/>
      <c r="PEP54" s="85"/>
      <c r="PEQ54" s="85"/>
      <c r="PER54" s="85"/>
      <c r="PES54" s="85"/>
      <c r="PET54" s="85"/>
      <c r="PEU54" s="85"/>
      <c r="PEV54" s="85"/>
      <c r="PEW54" s="85"/>
      <c r="PEX54" s="85"/>
      <c r="PEY54" s="85"/>
      <c r="PEZ54" s="85"/>
      <c r="PFA54" s="85"/>
      <c r="PFB54" s="85"/>
      <c r="PFC54" s="85"/>
      <c r="PFD54" s="85"/>
      <c r="PFE54" s="85"/>
      <c r="PFF54" s="85"/>
      <c r="PFG54" s="85"/>
      <c r="PFH54" s="85"/>
      <c r="PFI54" s="85"/>
      <c r="PFJ54" s="85"/>
      <c r="PFK54" s="85"/>
      <c r="PFL54" s="85"/>
      <c r="PFM54" s="85"/>
      <c r="PFN54" s="85"/>
      <c r="PFO54" s="85"/>
      <c r="PFP54" s="85"/>
      <c r="PFQ54" s="85"/>
      <c r="PFR54" s="85"/>
      <c r="PFS54" s="85"/>
      <c r="PFT54" s="85"/>
      <c r="PFU54" s="85"/>
      <c r="PFV54" s="85"/>
      <c r="PFW54" s="85"/>
      <c r="PFX54" s="85"/>
      <c r="PFY54" s="85"/>
      <c r="PFZ54" s="85"/>
      <c r="PGA54" s="85"/>
      <c r="PGB54" s="85"/>
      <c r="PGC54" s="85"/>
      <c r="PGD54" s="85"/>
      <c r="PGE54" s="85"/>
      <c r="PGF54" s="85"/>
      <c r="PGG54" s="85"/>
      <c r="PGH54" s="85"/>
      <c r="PGI54" s="85"/>
      <c r="PGJ54" s="85"/>
      <c r="PGK54" s="85"/>
      <c r="PGL54" s="85"/>
      <c r="PGM54" s="85"/>
      <c r="PGN54" s="85"/>
      <c r="PGO54" s="85"/>
      <c r="PGP54" s="85"/>
      <c r="PGQ54" s="85"/>
      <c r="PGR54" s="85"/>
      <c r="PGS54" s="85"/>
      <c r="PGT54" s="85"/>
      <c r="PGU54" s="85"/>
      <c r="PGV54" s="85"/>
      <c r="PGW54" s="85"/>
      <c r="PGX54" s="85"/>
      <c r="PGY54" s="85"/>
      <c r="PGZ54" s="85"/>
      <c r="PHA54" s="85"/>
      <c r="PHB54" s="85"/>
      <c r="PHC54" s="85"/>
      <c r="PHD54" s="85"/>
      <c r="PHE54" s="85"/>
      <c r="PHF54" s="85"/>
      <c r="PHG54" s="85"/>
      <c r="PHH54" s="85"/>
      <c r="PHI54" s="85"/>
      <c r="PHJ54" s="85"/>
      <c r="PHK54" s="85"/>
      <c r="PHL54" s="85"/>
      <c r="PHM54" s="85"/>
      <c r="PHN54" s="85"/>
      <c r="PHO54" s="85"/>
      <c r="PHP54" s="85"/>
      <c r="PHQ54" s="85"/>
      <c r="PHR54" s="85"/>
      <c r="PHS54" s="85"/>
      <c r="PHT54" s="85"/>
      <c r="PHU54" s="85"/>
      <c r="PHV54" s="85"/>
      <c r="PHW54" s="85"/>
      <c r="PHX54" s="85"/>
      <c r="PHY54" s="85"/>
      <c r="PHZ54" s="85"/>
      <c r="PIA54" s="85"/>
      <c r="PIB54" s="85"/>
      <c r="PIC54" s="85"/>
      <c r="PID54" s="85"/>
      <c r="PIE54" s="85"/>
      <c r="PIF54" s="85"/>
      <c r="PIG54" s="85"/>
      <c r="PIH54" s="85"/>
      <c r="PII54" s="85"/>
      <c r="PIJ54" s="85"/>
      <c r="PIK54" s="85"/>
      <c r="PIL54" s="85"/>
      <c r="PIM54" s="85"/>
      <c r="PIN54" s="85"/>
      <c r="PIO54" s="85"/>
      <c r="PIP54" s="85"/>
      <c r="PIQ54" s="85"/>
      <c r="PIR54" s="85"/>
      <c r="PIS54" s="85"/>
      <c r="PIT54" s="85"/>
      <c r="PIU54" s="85"/>
      <c r="PIV54" s="85"/>
      <c r="PIW54" s="85"/>
      <c r="PIX54" s="85"/>
      <c r="PIY54" s="85"/>
      <c r="PIZ54" s="85"/>
      <c r="PJA54" s="85"/>
      <c r="PJB54" s="85"/>
      <c r="PJC54" s="85"/>
      <c r="PJD54" s="85"/>
      <c r="PJE54" s="85"/>
      <c r="PJF54" s="85"/>
      <c r="PJG54" s="85"/>
      <c r="PJH54" s="85"/>
      <c r="PJI54" s="85"/>
      <c r="PJJ54" s="85"/>
      <c r="PJK54" s="85"/>
      <c r="PJL54" s="85"/>
      <c r="PJM54" s="85"/>
      <c r="PJN54" s="85"/>
      <c r="PJO54" s="85"/>
      <c r="PJP54" s="85"/>
      <c r="PJQ54" s="85"/>
      <c r="PJR54" s="85"/>
      <c r="PJS54" s="85"/>
      <c r="PJT54" s="85"/>
      <c r="PJU54" s="85"/>
      <c r="PJV54" s="85"/>
      <c r="PJW54" s="85"/>
      <c r="PJX54" s="85"/>
      <c r="PJY54" s="85"/>
      <c r="PJZ54" s="85"/>
      <c r="PKA54" s="85"/>
      <c r="PKB54" s="85"/>
      <c r="PKC54" s="85"/>
      <c r="PKD54" s="85"/>
      <c r="PKE54" s="85"/>
      <c r="PKF54" s="85"/>
      <c r="PKG54" s="85"/>
      <c r="PKH54" s="85"/>
      <c r="PKI54" s="85"/>
      <c r="PKJ54" s="85"/>
      <c r="PKK54" s="85"/>
      <c r="PKL54" s="85"/>
      <c r="PKM54" s="85"/>
      <c r="PKN54" s="85"/>
      <c r="PKO54" s="85"/>
      <c r="PKP54" s="85"/>
      <c r="PKQ54" s="85"/>
      <c r="PKR54" s="85"/>
      <c r="PKS54" s="85"/>
      <c r="PKT54" s="85"/>
      <c r="PKU54" s="85"/>
      <c r="PKV54" s="85"/>
      <c r="PKW54" s="85"/>
      <c r="PKX54" s="85"/>
      <c r="PKY54" s="85"/>
      <c r="PKZ54" s="85"/>
      <c r="PLA54" s="85"/>
      <c r="PLB54" s="85"/>
      <c r="PLC54" s="85"/>
      <c r="PLD54" s="85"/>
      <c r="PLE54" s="85"/>
      <c r="PLF54" s="85"/>
      <c r="PLG54" s="85"/>
      <c r="PLH54" s="85"/>
      <c r="PLI54" s="85"/>
      <c r="PLJ54" s="85"/>
      <c r="PLK54" s="85"/>
      <c r="PLL54" s="85"/>
      <c r="PLM54" s="85"/>
      <c r="PLN54" s="85"/>
      <c r="PLO54" s="85"/>
      <c r="PLP54" s="85"/>
      <c r="PLQ54" s="85"/>
      <c r="PLR54" s="85"/>
      <c r="PLS54" s="85"/>
      <c r="PLT54" s="85"/>
      <c r="PLU54" s="85"/>
      <c r="PLV54" s="85"/>
      <c r="PLW54" s="85"/>
      <c r="PLX54" s="85"/>
      <c r="PLY54" s="85"/>
      <c r="PLZ54" s="85"/>
      <c r="PMA54" s="85"/>
      <c r="PMB54" s="85"/>
      <c r="PMC54" s="85"/>
      <c r="PMD54" s="85"/>
      <c r="PME54" s="85"/>
      <c r="PMF54" s="85"/>
      <c r="PMG54" s="85"/>
      <c r="PMH54" s="85"/>
      <c r="PMI54" s="85"/>
      <c r="PMJ54" s="85"/>
      <c r="PMK54" s="85"/>
      <c r="PML54" s="85"/>
      <c r="PMM54" s="85"/>
      <c r="PMN54" s="85"/>
      <c r="PMO54" s="85"/>
      <c r="PMP54" s="85"/>
      <c r="PMQ54" s="85"/>
      <c r="PMR54" s="85"/>
      <c r="PMS54" s="85"/>
      <c r="PMT54" s="85"/>
      <c r="PMU54" s="85"/>
      <c r="PMV54" s="85"/>
      <c r="PMW54" s="85"/>
      <c r="PMX54" s="85"/>
      <c r="PMY54" s="85"/>
      <c r="PMZ54" s="85"/>
      <c r="PNA54" s="85"/>
      <c r="PNB54" s="85"/>
      <c r="PNC54" s="85"/>
      <c r="PND54" s="85"/>
      <c r="PNE54" s="85"/>
      <c r="PNF54" s="85"/>
      <c r="PNG54" s="85"/>
      <c r="PNH54" s="85"/>
      <c r="PNI54" s="85"/>
      <c r="PNJ54" s="85"/>
      <c r="PNK54" s="85"/>
      <c r="PNL54" s="85"/>
      <c r="PNM54" s="85"/>
      <c r="PNN54" s="85"/>
      <c r="PNO54" s="85"/>
      <c r="PNP54" s="85"/>
      <c r="PNQ54" s="85"/>
      <c r="PNR54" s="85"/>
      <c r="PNS54" s="85"/>
      <c r="PNT54" s="85"/>
      <c r="PNU54" s="85"/>
      <c r="PNV54" s="85"/>
      <c r="PNW54" s="85"/>
      <c r="PNX54" s="85"/>
      <c r="PNY54" s="85"/>
      <c r="PNZ54" s="85"/>
      <c r="POA54" s="85"/>
      <c r="POB54" s="85"/>
      <c r="POC54" s="85"/>
      <c r="POD54" s="85"/>
      <c r="POE54" s="85"/>
      <c r="POF54" s="85"/>
      <c r="POG54" s="85"/>
      <c r="POH54" s="85"/>
      <c r="POI54" s="85"/>
      <c r="POJ54" s="85"/>
      <c r="POK54" s="85"/>
      <c r="POL54" s="85"/>
      <c r="POM54" s="85"/>
      <c r="PON54" s="85"/>
      <c r="POO54" s="85"/>
      <c r="POP54" s="85"/>
      <c r="POQ54" s="85"/>
      <c r="POR54" s="85"/>
      <c r="POS54" s="85"/>
      <c r="POT54" s="85"/>
      <c r="POU54" s="85"/>
      <c r="POV54" s="85"/>
      <c r="POW54" s="85"/>
      <c r="POX54" s="85"/>
      <c r="POY54" s="85"/>
      <c r="POZ54" s="85"/>
      <c r="PPA54" s="85"/>
      <c r="PPB54" s="85"/>
      <c r="PPC54" s="85"/>
      <c r="PPD54" s="85"/>
      <c r="PPE54" s="85"/>
      <c r="PPF54" s="85"/>
      <c r="PPG54" s="85"/>
      <c r="PPH54" s="85"/>
      <c r="PPI54" s="85"/>
      <c r="PPJ54" s="85"/>
      <c r="PPK54" s="85"/>
      <c r="PPL54" s="85"/>
      <c r="PPM54" s="85"/>
      <c r="PPN54" s="85"/>
      <c r="PPO54" s="85"/>
      <c r="PPP54" s="85"/>
      <c r="PPQ54" s="85"/>
      <c r="PPR54" s="85"/>
      <c r="PPS54" s="85"/>
      <c r="PPT54" s="85"/>
      <c r="PPU54" s="85"/>
      <c r="PPV54" s="85"/>
      <c r="PPW54" s="85"/>
      <c r="PPX54" s="85"/>
      <c r="PPY54" s="85"/>
      <c r="PPZ54" s="85"/>
      <c r="PQA54" s="85"/>
      <c r="PQB54" s="85"/>
      <c r="PQC54" s="85"/>
      <c r="PQD54" s="85"/>
      <c r="PQE54" s="85"/>
      <c r="PQF54" s="85"/>
      <c r="PQG54" s="85"/>
      <c r="PQH54" s="85"/>
      <c r="PQI54" s="85"/>
      <c r="PQJ54" s="85"/>
      <c r="PQK54" s="85"/>
      <c r="PQL54" s="85"/>
      <c r="PQM54" s="85"/>
      <c r="PQN54" s="85"/>
      <c r="PQO54" s="85"/>
      <c r="PQP54" s="85"/>
      <c r="PQQ54" s="85"/>
      <c r="PQR54" s="85"/>
      <c r="PQS54" s="85"/>
      <c r="PQT54" s="85"/>
      <c r="PQU54" s="85"/>
      <c r="PQV54" s="85"/>
      <c r="PQW54" s="85"/>
      <c r="PQX54" s="85"/>
      <c r="PQY54" s="85"/>
      <c r="PQZ54" s="85"/>
      <c r="PRA54" s="85"/>
      <c r="PRB54" s="85"/>
      <c r="PRC54" s="85"/>
      <c r="PRD54" s="85"/>
      <c r="PRE54" s="85"/>
      <c r="PRF54" s="85"/>
      <c r="PRG54" s="85"/>
      <c r="PRH54" s="85"/>
      <c r="PRI54" s="85"/>
      <c r="PRJ54" s="85"/>
      <c r="PRK54" s="85"/>
      <c r="PRL54" s="85"/>
      <c r="PRM54" s="85"/>
      <c r="PRN54" s="85"/>
      <c r="PRO54" s="85"/>
      <c r="PRP54" s="85"/>
      <c r="PRQ54" s="85"/>
      <c r="PRR54" s="85"/>
      <c r="PRS54" s="85"/>
      <c r="PRT54" s="85"/>
      <c r="PRU54" s="85"/>
      <c r="PRV54" s="85"/>
      <c r="PRW54" s="85"/>
      <c r="PRX54" s="85"/>
      <c r="PRY54" s="85"/>
      <c r="PRZ54" s="85"/>
      <c r="PSA54" s="85"/>
      <c r="PSB54" s="85"/>
      <c r="PSC54" s="85"/>
      <c r="PSD54" s="85"/>
      <c r="PSE54" s="85"/>
      <c r="PSF54" s="85"/>
      <c r="PSG54" s="85"/>
      <c r="PSH54" s="85"/>
      <c r="PSI54" s="85"/>
      <c r="PSJ54" s="85"/>
      <c r="PSK54" s="85"/>
      <c r="PSL54" s="85"/>
      <c r="PSM54" s="85"/>
      <c r="PSN54" s="85"/>
      <c r="PSO54" s="85"/>
      <c r="PSP54" s="85"/>
      <c r="PSQ54" s="85"/>
      <c r="PSR54" s="85"/>
      <c r="PSS54" s="85"/>
      <c r="PST54" s="85"/>
      <c r="PSU54" s="85"/>
      <c r="PSV54" s="85"/>
      <c r="PSW54" s="85"/>
      <c r="PSX54" s="85"/>
      <c r="PSY54" s="85"/>
      <c r="PSZ54" s="85"/>
      <c r="PTA54" s="85"/>
      <c r="PTB54" s="85"/>
      <c r="PTC54" s="85"/>
      <c r="PTD54" s="85"/>
      <c r="PTE54" s="85"/>
      <c r="PTF54" s="85"/>
      <c r="PTG54" s="85"/>
      <c r="PTH54" s="85"/>
      <c r="PTI54" s="85"/>
      <c r="PTJ54" s="85"/>
      <c r="PTK54" s="85"/>
      <c r="PTL54" s="85"/>
      <c r="PTM54" s="85"/>
      <c r="PTN54" s="85"/>
      <c r="PTO54" s="85"/>
      <c r="PTP54" s="85"/>
      <c r="PTQ54" s="85"/>
      <c r="PTR54" s="85"/>
      <c r="PTS54" s="85"/>
      <c r="PTT54" s="85"/>
      <c r="PTU54" s="85"/>
      <c r="PTV54" s="85"/>
      <c r="PTW54" s="85"/>
      <c r="PTX54" s="85"/>
      <c r="PTY54" s="85"/>
      <c r="PTZ54" s="85"/>
      <c r="PUA54" s="85"/>
      <c r="PUB54" s="85"/>
      <c r="PUC54" s="85"/>
      <c r="PUD54" s="85"/>
      <c r="PUE54" s="85"/>
      <c r="PUF54" s="85"/>
      <c r="PUG54" s="85"/>
      <c r="PUH54" s="85"/>
      <c r="PUI54" s="85"/>
      <c r="PUJ54" s="85"/>
      <c r="PUK54" s="85"/>
      <c r="PUL54" s="85"/>
      <c r="PUM54" s="85"/>
      <c r="PUN54" s="85"/>
      <c r="PUO54" s="85"/>
      <c r="PUP54" s="85"/>
      <c r="PUQ54" s="85"/>
      <c r="PUR54" s="85"/>
      <c r="PUS54" s="85"/>
      <c r="PUT54" s="85"/>
      <c r="PUU54" s="85"/>
      <c r="PUV54" s="85"/>
      <c r="PUW54" s="85"/>
      <c r="PUX54" s="85"/>
      <c r="PUY54" s="85"/>
      <c r="PUZ54" s="85"/>
      <c r="PVA54" s="85"/>
      <c r="PVB54" s="85"/>
      <c r="PVC54" s="85"/>
      <c r="PVD54" s="85"/>
      <c r="PVE54" s="85"/>
      <c r="PVF54" s="85"/>
      <c r="PVG54" s="85"/>
      <c r="PVH54" s="85"/>
      <c r="PVI54" s="85"/>
      <c r="PVJ54" s="85"/>
      <c r="PVK54" s="85"/>
      <c r="PVL54" s="85"/>
      <c r="PVM54" s="85"/>
      <c r="PVN54" s="85"/>
      <c r="PVO54" s="85"/>
      <c r="PVP54" s="85"/>
      <c r="PVQ54" s="85"/>
      <c r="PVR54" s="85"/>
      <c r="PVS54" s="85"/>
      <c r="PVT54" s="85"/>
      <c r="PVU54" s="85"/>
      <c r="PVV54" s="85"/>
      <c r="PVW54" s="85"/>
      <c r="PVX54" s="85"/>
      <c r="PVY54" s="85"/>
      <c r="PVZ54" s="85"/>
      <c r="PWA54" s="85"/>
      <c r="PWB54" s="85"/>
      <c r="PWC54" s="85"/>
      <c r="PWD54" s="85"/>
      <c r="PWE54" s="85"/>
      <c r="PWF54" s="85"/>
      <c r="PWG54" s="85"/>
      <c r="PWH54" s="85"/>
      <c r="PWI54" s="85"/>
      <c r="PWJ54" s="85"/>
      <c r="PWK54" s="85"/>
      <c r="PWL54" s="85"/>
      <c r="PWM54" s="85"/>
      <c r="PWN54" s="85"/>
      <c r="PWO54" s="85"/>
      <c r="PWP54" s="85"/>
      <c r="PWQ54" s="85"/>
      <c r="PWR54" s="85"/>
      <c r="PWS54" s="85"/>
      <c r="PWT54" s="85"/>
      <c r="PWU54" s="85"/>
      <c r="PWV54" s="85"/>
      <c r="PWW54" s="85"/>
      <c r="PWX54" s="85"/>
      <c r="PWY54" s="85"/>
      <c r="PWZ54" s="85"/>
      <c r="PXA54" s="85"/>
      <c r="PXB54" s="85"/>
      <c r="PXC54" s="85"/>
      <c r="PXD54" s="85"/>
      <c r="PXE54" s="85"/>
      <c r="PXF54" s="85"/>
      <c r="PXG54" s="85"/>
      <c r="PXH54" s="85"/>
      <c r="PXI54" s="85"/>
      <c r="PXJ54" s="85"/>
      <c r="PXK54" s="85"/>
      <c r="PXL54" s="85"/>
      <c r="PXM54" s="85"/>
      <c r="PXN54" s="85"/>
      <c r="PXO54" s="85"/>
      <c r="PXP54" s="85"/>
      <c r="PXQ54" s="85"/>
      <c r="PXR54" s="85"/>
      <c r="PXS54" s="85"/>
      <c r="PXT54" s="85"/>
      <c r="PXU54" s="85"/>
      <c r="PXV54" s="85"/>
      <c r="PXW54" s="85"/>
      <c r="PXX54" s="85"/>
      <c r="PXY54" s="85"/>
      <c r="PXZ54" s="85"/>
      <c r="PYA54" s="85"/>
      <c r="PYB54" s="85"/>
      <c r="PYC54" s="85"/>
      <c r="PYD54" s="85"/>
      <c r="PYE54" s="85"/>
      <c r="PYF54" s="85"/>
      <c r="PYG54" s="85"/>
      <c r="PYH54" s="85"/>
      <c r="PYI54" s="85"/>
      <c r="PYJ54" s="85"/>
      <c r="PYK54" s="85"/>
      <c r="PYL54" s="85"/>
      <c r="PYM54" s="85"/>
      <c r="PYN54" s="85"/>
      <c r="PYO54" s="85"/>
      <c r="PYP54" s="85"/>
      <c r="PYQ54" s="85"/>
      <c r="PYR54" s="85"/>
      <c r="PYS54" s="85"/>
      <c r="PYT54" s="85"/>
      <c r="PYU54" s="85"/>
      <c r="PYV54" s="85"/>
      <c r="PYW54" s="85"/>
      <c r="PYX54" s="85"/>
      <c r="PYY54" s="85"/>
      <c r="PYZ54" s="85"/>
      <c r="PZA54" s="85"/>
      <c r="PZB54" s="85"/>
      <c r="PZC54" s="85"/>
      <c r="PZD54" s="85"/>
      <c r="PZE54" s="85"/>
      <c r="PZF54" s="85"/>
      <c r="PZG54" s="85"/>
      <c r="PZH54" s="85"/>
      <c r="PZI54" s="85"/>
      <c r="PZJ54" s="85"/>
      <c r="PZK54" s="85"/>
      <c r="PZL54" s="85"/>
      <c r="PZM54" s="85"/>
      <c r="PZN54" s="85"/>
      <c r="PZO54" s="85"/>
      <c r="PZP54" s="85"/>
      <c r="PZQ54" s="85"/>
      <c r="PZR54" s="85"/>
      <c r="PZS54" s="85"/>
      <c r="PZT54" s="85"/>
      <c r="PZU54" s="85"/>
      <c r="PZV54" s="85"/>
      <c r="PZW54" s="85"/>
      <c r="PZX54" s="85"/>
      <c r="PZY54" s="85"/>
      <c r="PZZ54" s="85"/>
      <c r="QAA54" s="85"/>
      <c r="QAB54" s="85"/>
      <c r="QAC54" s="85"/>
      <c r="QAD54" s="85"/>
      <c r="QAE54" s="85"/>
      <c r="QAF54" s="85"/>
      <c r="QAG54" s="85"/>
      <c r="QAH54" s="85"/>
      <c r="QAI54" s="85"/>
      <c r="QAJ54" s="85"/>
      <c r="QAK54" s="85"/>
      <c r="QAL54" s="85"/>
      <c r="QAM54" s="85"/>
      <c r="QAN54" s="85"/>
      <c r="QAO54" s="85"/>
      <c r="QAP54" s="85"/>
      <c r="QAQ54" s="85"/>
      <c r="QAR54" s="85"/>
      <c r="QAS54" s="85"/>
      <c r="QAT54" s="85"/>
      <c r="QAU54" s="85"/>
      <c r="QAV54" s="85"/>
      <c r="QAW54" s="85"/>
      <c r="QAX54" s="85"/>
      <c r="QAY54" s="85"/>
      <c r="QAZ54" s="85"/>
      <c r="QBA54" s="85"/>
      <c r="QBB54" s="85"/>
      <c r="QBC54" s="85"/>
      <c r="QBD54" s="85"/>
      <c r="QBE54" s="85"/>
      <c r="QBF54" s="85"/>
      <c r="QBG54" s="85"/>
      <c r="QBH54" s="85"/>
      <c r="QBI54" s="85"/>
      <c r="QBJ54" s="85"/>
      <c r="QBK54" s="85"/>
      <c r="QBL54" s="85"/>
      <c r="QBM54" s="85"/>
      <c r="QBN54" s="85"/>
      <c r="QBO54" s="85"/>
      <c r="QBP54" s="85"/>
      <c r="QBQ54" s="85"/>
      <c r="QBR54" s="85"/>
      <c r="QBS54" s="85"/>
      <c r="QBT54" s="85"/>
      <c r="QBU54" s="85"/>
      <c r="QBV54" s="85"/>
      <c r="QBW54" s="85"/>
      <c r="QBX54" s="85"/>
      <c r="QBY54" s="85"/>
      <c r="QBZ54" s="85"/>
      <c r="QCA54" s="85"/>
      <c r="QCB54" s="85"/>
      <c r="QCC54" s="85"/>
      <c r="QCD54" s="85"/>
      <c r="QCE54" s="85"/>
      <c r="QCF54" s="85"/>
      <c r="QCG54" s="85"/>
      <c r="QCH54" s="85"/>
      <c r="QCI54" s="85"/>
      <c r="QCJ54" s="85"/>
      <c r="QCK54" s="85"/>
      <c r="QCL54" s="85"/>
      <c r="QCM54" s="85"/>
      <c r="QCN54" s="85"/>
      <c r="QCO54" s="85"/>
      <c r="QCP54" s="85"/>
      <c r="QCQ54" s="85"/>
      <c r="QCR54" s="85"/>
      <c r="QCS54" s="85"/>
      <c r="QCT54" s="85"/>
      <c r="QCU54" s="85"/>
      <c r="QCV54" s="85"/>
      <c r="QCW54" s="85"/>
      <c r="QCX54" s="85"/>
      <c r="QCY54" s="85"/>
      <c r="QCZ54" s="85"/>
      <c r="QDA54" s="85"/>
      <c r="QDB54" s="85"/>
      <c r="QDC54" s="85"/>
      <c r="QDD54" s="85"/>
      <c r="QDE54" s="85"/>
      <c r="QDF54" s="85"/>
      <c r="QDG54" s="85"/>
      <c r="QDH54" s="85"/>
      <c r="QDI54" s="85"/>
      <c r="QDJ54" s="85"/>
      <c r="QDK54" s="85"/>
      <c r="QDL54" s="85"/>
      <c r="QDM54" s="85"/>
      <c r="QDN54" s="85"/>
      <c r="QDO54" s="85"/>
      <c r="QDP54" s="85"/>
      <c r="QDQ54" s="85"/>
      <c r="QDR54" s="85"/>
      <c r="QDS54" s="85"/>
      <c r="QDT54" s="85"/>
      <c r="QDU54" s="85"/>
      <c r="QDV54" s="85"/>
      <c r="QDW54" s="85"/>
      <c r="QDX54" s="85"/>
      <c r="QDY54" s="85"/>
      <c r="QDZ54" s="85"/>
      <c r="QEA54" s="85"/>
      <c r="QEB54" s="85"/>
      <c r="QEC54" s="85"/>
      <c r="QED54" s="85"/>
      <c r="QEE54" s="85"/>
      <c r="QEF54" s="85"/>
      <c r="QEG54" s="85"/>
      <c r="QEH54" s="85"/>
      <c r="QEI54" s="85"/>
      <c r="QEJ54" s="85"/>
      <c r="QEK54" s="85"/>
      <c r="QEL54" s="85"/>
      <c r="QEM54" s="85"/>
      <c r="QEN54" s="85"/>
      <c r="QEO54" s="85"/>
      <c r="QEP54" s="85"/>
      <c r="QEQ54" s="85"/>
      <c r="QER54" s="85"/>
      <c r="QES54" s="85"/>
      <c r="QET54" s="85"/>
      <c r="QEU54" s="85"/>
      <c r="QEV54" s="85"/>
      <c r="QEW54" s="85"/>
      <c r="QEX54" s="85"/>
      <c r="QEY54" s="85"/>
      <c r="QEZ54" s="85"/>
      <c r="QFA54" s="85"/>
      <c r="QFB54" s="85"/>
      <c r="QFC54" s="85"/>
      <c r="QFD54" s="85"/>
      <c r="QFE54" s="85"/>
      <c r="QFF54" s="85"/>
      <c r="QFG54" s="85"/>
      <c r="QFH54" s="85"/>
      <c r="QFI54" s="85"/>
      <c r="QFJ54" s="85"/>
      <c r="QFK54" s="85"/>
      <c r="QFL54" s="85"/>
      <c r="QFM54" s="85"/>
      <c r="QFN54" s="85"/>
      <c r="QFO54" s="85"/>
      <c r="QFP54" s="85"/>
      <c r="QFQ54" s="85"/>
      <c r="QFR54" s="85"/>
      <c r="QFS54" s="85"/>
      <c r="QFT54" s="85"/>
      <c r="QFU54" s="85"/>
      <c r="QFV54" s="85"/>
      <c r="QFW54" s="85"/>
      <c r="QFX54" s="85"/>
      <c r="QFY54" s="85"/>
      <c r="QFZ54" s="85"/>
      <c r="QGA54" s="85"/>
      <c r="QGB54" s="85"/>
      <c r="QGC54" s="85"/>
      <c r="QGD54" s="85"/>
      <c r="QGE54" s="85"/>
      <c r="QGF54" s="85"/>
      <c r="QGG54" s="85"/>
      <c r="QGH54" s="85"/>
      <c r="QGI54" s="85"/>
      <c r="QGJ54" s="85"/>
      <c r="QGK54" s="85"/>
      <c r="QGL54" s="85"/>
      <c r="QGM54" s="85"/>
      <c r="QGN54" s="85"/>
      <c r="QGO54" s="85"/>
      <c r="QGP54" s="85"/>
      <c r="QGQ54" s="85"/>
      <c r="QGR54" s="85"/>
      <c r="QGS54" s="85"/>
      <c r="QGT54" s="85"/>
      <c r="QGU54" s="85"/>
      <c r="QGV54" s="85"/>
      <c r="QGW54" s="85"/>
      <c r="QGX54" s="85"/>
      <c r="QGY54" s="85"/>
      <c r="QGZ54" s="85"/>
      <c r="QHA54" s="85"/>
      <c r="QHB54" s="85"/>
      <c r="QHC54" s="85"/>
      <c r="QHD54" s="85"/>
      <c r="QHE54" s="85"/>
      <c r="QHF54" s="85"/>
      <c r="QHG54" s="85"/>
      <c r="QHH54" s="85"/>
      <c r="QHI54" s="85"/>
      <c r="QHJ54" s="85"/>
      <c r="QHK54" s="85"/>
      <c r="QHL54" s="85"/>
      <c r="QHM54" s="85"/>
      <c r="QHN54" s="85"/>
      <c r="QHO54" s="85"/>
      <c r="QHP54" s="85"/>
      <c r="QHQ54" s="85"/>
      <c r="QHR54" s="85"/>
      <c r="QHS54" s="85"/>
      <c r="QHT54" s="85"/>
      <c r="QHU54" s="85"/>
      <c r="QHV54" s="85"/>
      <c r="QHW54" s="85"/>
      <c r="QHX54" s="85"/>
      <c r="QHY54" s="85"/>
      <c r="QHZ54" s="85"/>
      <c r="QIA54" s="85"/>
      <c r="QIB54" s="85"/>
      <c r="QIC54" s="85"/>
      <c r="QID54" s="85"/>
      <c r="QIE54" s="85"/>
      <c r="QIF54" s="85"/>
      <c r="QIG54" s="85"/>
      <c r="QIH54" s="85"/>
      <c r="QII54" s="85"/>
      <c r="QIJ54" s="85"/>
      <c r="QIK54" s="85"/>
      <c r="QIL54" s="85"/>
      <c r="QIM54" s="85"/>
      <c r="QIN54" s="85"/>
      <c r="QIO54" s="85"/>
      <c r="QIP54" s="85"/>
      <c r="QIQ54" s="85"/>
      <c r="QIR54" s="85"/>
      <c r="QIS54" s="85"/>
      <c r="QIT54" s="85"/>
      <c r="QIU54" s="85"/>
      <c r="QIV54" s="85"/>
      <c r="QIW54" s="85"/>
      <c r="QIX54" s="85"/>
      <c r="QIY54" s="85"/>
      <c r="QIZ54" s="85"/>
      <c r="QJA54" s="85"/>
      <c r="QJB54" s="85"/>
      <c r="QJC54" s="85"/>
      <c r="QJD54" s="85"/>
      <c r="QJE54" s="85"/>
      <c r="QJF54" s="85"/>
      <c r="QJG54" s="85"/>
      <c r="QJH54" s="85"/>
      <c r="QJI54" s="85"/>
      <c r="QJJ54" s="85"/>
      <c r="QJK54" s="85"/>
      <c r="QJL54" s="85"/>
      <c r="QJM54" s="85"/>
      <c r="QJN54" s="85"/>
      <c r="QJO54" s="85"/>
      <c r="QJP54" s="85"/>
      <c r="QJQ54" s="85"/>
      <c r="QJR54" s="85"/>
      <c r="QJS54" s="85"/>
      <c r="QJT54" s="85"/>
      <c r="QJU54" s="85"/>
      <c r="QJV54" s="85"/>
      <c r="QJW54" s="85"/>
      <c r="QJX54" s="85"/>
      <c r="QJY54" s="85"/>
      <c r="QJZ54" s="85"/>
      <c r="QKA54" s="85"/>
      <c r="QKB54" s="85"/>
      <c r="QKC54" s="85"/>
      <c r="QKD54" s="85"/>
      <c r="QKE54" s="85"/>
      <c r="QKF54" s="85"/>
      <c r="QKG54" s="85"/>
      <c r="QKH54" s="85"/>
      <c r="QKI54" s="85"/>
      <c r="QKJ54" s="85"/>
      <c r="QKK54" s="85"/>
      <c r="QKL54" s="85"/>
      <c r="QKM54" s="85"/>
      <c r="QKN54" s="85"/>
      <c r="QKO54" s="85"/>
      <c r="QKP54" s="85"/>
      <c r="QKQ54" s="85"/>
      <c r="QKR54" s="85"/>
      <c r="QKS54" s="85"/>
      <c r="QKT54" s="85"/>
      <c r="QKU54" s="85"/>
      <c r="QKV54" s="85"/>
      <c r="QKW54" s="85"/>
      <c r="QKX54" s="85"/>
      <c r="QKY54" s="85"/>
      <c r="QKZ54" s="85"/>
      <c r="QLA54" s="85"/>
      <c r="QLB54" s="85"/>
      <c r="QLC54" s="85"/>
      <c r="QLD54" s="85"/>
      <c r="QLE54" s="85"/>
      <c r="QLF54" s="85"/>
      <c r="QLG54" s="85"/>
      <c r="QLH54" s="85"/>
      <c r="QLI54" s="85"/>
      <c r="QLJ54" s="85"/>
      <c r="QLK54" s="85"/>
      <c r="QLL54" s="85"/>
      <c r="QLM54" s="85"/>
      <c r="QLN54" s="85"/>
      <c r="QLO54" s="85"/>
      <c r="QLP54" s="85"/>
      <c r="QLQ54" s="85"/>
      <c r="QLR54" s="85"/>
      <c r="QLS54" s="85"/>
      <c r="QLT54" s="85"/>
      <c r="QLU54" s="85"/>
      <c r="QLV54" s="85"/>
      <c r="QLW54" s="85"/>
      <c r="QLX54" s="85"/>
      <c r="QLY54" s="85"/>
      <c r="QLZ54" s="85"/>
      <c r="QMA54" s="85"/>
      <c r="QMB54" s="85"/>
      <c r="QMC54" s="85"/>
      <c r="QMD54" s="85"/>
      <c r="QME54" s="85"/>
      <c r="QMF54" s="85"/>
      <c r="QMG54" s="85"/>
      <c r="QMH54" s="85"/>
      <c r="QMI54" s="85"/>
      <c r="QMJ54" s="85"/>
      <c r="QMK54" s="85"/>
      <c r="QML54" s="85"/>
      <c r="QMM54" s="85"/>
      <c r="QMN54" s="85"/>
      <c r="QMO54" s="85"/>
      <c r="QMP54" s="85"/>
      <c r="QMQ54" s="85"/>
      <c r="QMR54" s="85"/>
      <c r="QMS54" s="85"/>
      <c r="QMT54" s="85"/>
      <c r="QMU54" s="85"/>
      <c r="QMV54" s="85"/>
      <c r="QMW54" s="85"/>
      <c r="QMX54" s="85"/>
      <c r="QMY54" s="85"/>
      <c r="QMZ54" s="85"/>
      <c r="QNA54" s="85"/>
      <c r="QNB54" s="85"/>
      <c r="QNC54" s="85"/>
      <c r="QND54" s="85"/>
      <c r="QNE54" s="85"/>
      <c r="QNF54" s="85"/>
      <c r="QNG54" s="85"/>
      <c r="QNH54" s="85"/>
      <c r="QNI54" s="85"/>
      <c r="QNJ54" s="85"/>
      <c r="QNK54" s="85"/>
      <c r="QNL54" s="85"/>
      <c r="QNM54" s="85"/>
      <c r="QNN54" s="85"/>
      <c r="QNO54" s="85"/>
      <c r="QNP54" s="85"/>
      <c r="QNQ54" s="85"/>
      <c r="QNR54" s="85"/>
      <c r="QNS54" s="85"/>
      <c r="QNT54" s="85"/>
      <c r="QNU54" s="85"/>
      <c r="QNV54" s="85"/>
      <c r="QNW54" s="85"/>
      <c r="QNX54" s="85"/>
      <c r="QNY54" s="85"/>
      <c r="QNZ54" s="85"/>
      <c r="QOA54" s="85"/>
      <c r="QOB54" s="85"/>
      <c r="QOC54" s="85"/>
      <c r="QOD54" s="85"/>
      <c r="QOE54" s="85"/>
      <c r="QOF54" s="85"/>
      <c r="QOG54" s="85"/>
      <c r="QOH54" s="85"/>
      <c r="QOI54" s="85"/>
      <c r="QOJ54" s="85"/>
      <c r="QOK54" s="85"/>
      <c r="QOL54" s="85"/>
      <c r="QOM54" s="85"/>
      <c r="QON54" s="85"/>
      <c r="QOO54" s="85"/>
      <c r="QOP54" s="85"/>
      <c r="QOQ54" s="85"/>
      <c r="QOR54" s="85"/>
      <c r="QOS54" s="85"/>
      <c r="QOT54" s="85"/>
      <c r="QOU54" s="85"/>
      <c r="QOV54" s="85"/>
      <c r="QOW54" s="85"/>
      <c r="QOX54" s="85"/>
      <c r="QOY54" s="85"/>
      <c r="QOZ54" s="85"/>
      <c r="QPA54" s="85"/>
      <c r="QPB54" s="85"/>
      <c r="QPC54" s="85"/>
      <c r="QPD54" s="85"/>
      <c r="QPE54" s="85"/>
      <c r="QPF54" s="85"/>
      <c r="QPG54" s="85"/>
      <c r="QPH54" s="85"/>
      <c r="QPI54" s="85"/>
      <c r="QPJ54" s="85"/>
      <c r="QPK54" s="85"/>
      <c r="QPL54" s="85"/>
      <c r="QPM54" s="85"/>
      <c r="QPN54" s="85"/>
      <c r="QPO54" s="85"/>
      <c r="QPP54" s="85"/>
      <c r="QPQ54" s="85"/>
      <c r="QPR54" s="85"/>
      <c r="QPS54" s="85"/>
      <c r="QPT54" s="85"/>
      <c r="QPU54" s="85"/>
      <c r="QPV54" s="85"/>
      <c r="QPW54" s="85"/>
      <c r="QPX54" s="85"/>
      <c r="QPY54" s="85"/>
      <c r="QPZ54" s="85"/>
      <c r="QQA54" s="85"/>
      <c r="QQB54" s="85"/>
      <c r="QQC54" s="85"/>
      <c r="QQD54" s="85"/>
      <c r="QQE54" s="85"/>
      <c r="QQF54" s="85"/>
      <c r="QQG54" s="85"/>
      <c r="QQH54" s="85"/>
      <c r="QQI54" s="85"/>
      <c r="QQJ54" s="85"/>
      <c r="QQK54" s="85"/>
      <c r="QQL54" s="85"/>
      <c r="QQM54" s="85"/>
      <c r="QQN54" s="85"/>
      <c r="QQO54" s="85"/>
      <c r="QQP54" s="85"/>
      <c r="QQQ54" s="85"/>
      <c r="QQR54" s="85"/>
      <c r="QQS54" s="85"/>
      <c r="QQT54" s="85"/>
      <c r="QQU54" s="85"/>
      <c r="QQV54" s="85"/>
      <c r="QQW54" s="85"/>
      <c r="QQX54" s="85"/>
      <c r="QQY54" s="85"/>
      <c r="QQZ54" s="85"/>
      <c r="QRA54" s="85"/>
      <c r="QRB54" s="85"/>
      <c r="QRC54" s="85"/>
      <c r="QRD54" s="85"/>
      <c r="QRE54" s="85"/>
      <c r="QRF54" s="85"/>
      <c r="QRG54" s="85"/>
      <c r="QRH54" s="85"/>
      <c r="QRI54" s="85"/>
      <c r="QRJ54" s="85"/>
      <c r="QRK54" s="85"/>
      <c r="QRL54" s="85"/>
      <c r="QRM54" s="85"/>
      <c r="QRN54" s="85"/>
      <c r="QRO54" s="85"/>
      <c r="QRP54" s="85"/>
      <c r="QRQ54" s="85"/>
      <c r="QRR54" s="85"/>
      <c r="QRS54" s="85"/>
      <c r="QRT54" s="85"/>
      <c r="QRU54" s="85"/>
      <c r="QRV54" s="85"/>
      <c r="QRW54" s="85"/>
      <c r="QRX54" s="85"/>
      <c r="QRY54" s="85"/>
      <c r="QRZ54" s="85"/>
      <c r="QSA54" s="85"/>
      <c r="QSB54" s="85"/>
      <c r="QSC54" s="85"/>
      <c r="QSD54" s="85"/>
      <c r="QSE54" s="85"/>
      <c r="QSF54" s="85"/>
      <c r="QSG54" s="85"/>
      <c r="QSH54" s="85"/>
      <c r="QSI54" s="85"/>
      <c r="QSJ54" s="85"/>
      <c r="QSK54" s="85"/>
      <c r="QSL54" s="85"/>
      <c r="QSM54" s="85"/>
      <c r="QSN54" s="85"/>
      <c r="QSO54" s="85"/>
      <c r="QSP54" s="85"/>
      <c r="QSQ54" s="85"/>
      <c r="QSR54" s="85"/>
      <c r="QSS54" s="85"/>
      <c r="QST54" s="85"/>
      <c r="QSU54" s="85"/>
      <c r="QSV54" s="85"/>
      <c r="QSW54" s="85"/>
      <c r="QSX54" s="85"/>
      <c r="QSY54" s="85"/>
      <c r="QSZ54" s="85"/>
      <c r="QTA54" s="85"/>
      <c r="QTB54" s="85"/>
      <c r="QTC54" s="85"/>
      <c r="QTD54" s="85"/>
      <c r="QTE54" s="85"/>
      <c r="QTF54" s="85"/>
      <c r="QTG54" s="85"/>
      <c r="QTH54" s="85"/>
      <c r="QTI54" s="85"/>
      <c r="QTJ54" s="85"/>
      <c r="QTK54" s="85"/>
      <c r="QTL54" s="85"/>
      <c r="QTM54" s="85"/>
      <c r="QTN54" s="85"/>
      <c r="QTO54" s="85"/>
      <c r="QTP54" s="85"/>
      <c r="QTQ54" s="85"/>
      <c r="QTR54" s="85"/>
      <c r="QTS54" s="85"/>
      <c r="QTT54" s="85"/>
      <c r="QTU54" s="85"/>
      <c r="QTV54" s="85"/>
      <c r="QTW54" s="85"/>
      <c r="QTX54" s="85"/>
      <c r="QTY54" s="85"/>
      <c r="QTZ54" s="85"/>
      <c r="QUA54" s="85"/>
      <c r="QUB54" s="85"/>
      <c r="QUC54" s="85"/>
      <c r="QUD54" s="85"/>
      <c r="QUE54" s="85"/>
      <c r="QUF54" s="85"/>
      <c r="QUG54" s="85"/>
      <c r="QUH54" s="85"/>
      <c r="QUI54" s="85"/>
      <c r="QUJ54" s="85"/>
      <c r="QUK54" s="85"/>
      <c r="QUL54" s="85"/>
      <c r="QUM54" s="85"/>
      <c r="QUN54" s="85"/>
      <c r="QUO54" s="85"/>
      <c r="QUP54" s="85"/>
      <c r="QUQ54" s="85"/>
      <c r="QUR54" s="85"/>
      <c r="QUS54" s="85"/>
      <c r="QUT54" s="85"/>
      <c r="QUU54" s="85"/>
      <c r="QUV54" s="85"/>
      <c r="QUW54" s="85"/>
      <c r="QUX54" s="85"/>
      <c r="QUY54" s="85"/>
      <c r="QUZ54" s="85"/>
      <c r="QVA54" s="85"/>
      <c r="QVB54" s="85"/>
      <c r="QVC54" s="85"/>
      <c r="QVD54" s="85"/>
      <c r="QVE54" s="85"/>
      <c r="QVF54" s="85"/>
      <c r="QVG54" s="85"/>
      <c r="QVH54" s="85"/>
      <c r="QVI54" s="85"/>
      <c r="QVJ54" s="85"/>
      <c r="QVK54" s="85"/>
      <c r="QVL54" s="85"/>
      <c r="QVM54" s="85"/>
      <c r="QVN54" s="85"/>
      <c r="QVO54" s="85"/>
      <c r="QVP54" s="85"/>
      <c r="QVQ54" s="85"/>
      <c r="QVR54" s="85"/>
      <c r="QVS54" s="85"/>
      <c r="QVT54" s="85"/>
      <c r="QVU54" s="85"/>
      <c r="QVV54" s="85"/>
      <c r="QVW54" s="85"/>
      <c r="QVX54" s="85"/>
      <c r="QVY54" s="85"/>
      <c r="QVZ54" s="85"/>
      <c r="QWA54" s="85"/>
      <c r="QWB54" s="85"/>
      <c r="QWC54" s="85"/>
      <c r="QWD54" s="85"/>
      <c r="QWE54" s="85"/>
      <c r="QWF54" s="85"/>
      <c r="QWG54" s="85"/>
      <c r="QWH54" s="85"/>
      <c r="QWI54" s="85"/>
      <c r="QWJ54" s="85"/>
      <c r="QWK54" s="85"/>
      <c r="QWL54" s="85"/>
      <c r="QWM54" s="85"/>
      <c r="QWN54" s="85"/>
      <c r="QWO54" s="85"/>
      <c r="QWP54" s="85"/>
      <c r="QWQ54" s="85"/>
      <c r="QWR54" s="85"/>
      <c r="QWS54" s="85"/>
      <c r="QWT54" s="85"/>
      <c r="QWU54" s="85"/>
      <c r="QWV54" s="85"/>
      <c r="QWW54" s="85"/>
      <c r="QWX54" s="85"/>
      <c r="QWY54" s="85"/>
      <c r="QWZ54" s="85"/>
      <c r="QXA54" s="85"/>
      <c r="QXB54" s="85"/>
      <c r="QXC54" s="85"/>
      <c r="QXD54" s="85"/>
      <c r="QXE54" s="85"/>
      <c r="QXF54" s="85"/>
      <c r="QXG54" s="85"/>
      <c r="QXH54" s="85"/>
      <c r="QXI54" s="85"/>
      <c r="QXJ54" s="85"/>
      <c r="QXK54" s="85"/>
      <c r="QXL54" s="85"/>
      <c r="QXM54" s="85"/>
      <c r="QXN54" s="85"/>
      <c r="QXO54" s="85"/>
      <c r="QXP54" s="85"/>
      <c r="QXQ54" s="85"/>
      <c r="QXR54" s="85"/>
      <c r="QXS54" s="85"/>
      <c r="QXT54" s="85"/>
      <c r="QXU54" s="85"/>
      <c r="QXV54" s="85"/>
      <c r="QXW54" s="85"/>
      <c r="QXX54" s="85"/>
      <c r="QXY54" s="85"/>
      <c r="QXZ54" s="85"/>
      <c r="QYA54" s="85"/>
      <c r="QYB54" s="85"/>
      <c r="QYC54" s="85"/>
      <c r="QYD54" s="85"/>
      <c r="QYE54" s="85"/>
      <c r="QYF54" s="85"/>
      <c r="QYG54" s="85"/>
      <c r="QYH54" s="85"/>
      <c r="QYI54" s="85"/>
      <c r="QYJ54" s="85"/>
      <c r="QYK54" s="85"/>
      <c r="QYL54" s="85"/>
      <c r="QYM54" s="85"/>
      <c r="QYN54" s="85"/>
      <c r="QYO54" s="85"/>
      <c r="QYP54" s="85"/>
      <c r="QYQ54" s="85"/>
      <c r="QYR54" s="85"/>
      <c r="QYS54" s="85"/>
      <c r="QYT54" s="85"/>
      <c r="QYU54" s="85"/>
      <c r="QYV54" s="85"/>
      <c r="QYW54" s="85"/>
      <c r="QYX54" s="85"/>
      <c r="QYY54" s="85"/>
      <c r="QYZ54" s="85"/>
      <c r="QZA54" s="85"/>
      <c r="QZB54" s="85"/>
      <c r="QZC54" s="85"/>
      <c r="QZD54" s="85"/>
      <c r="QZE54" s="85"/>
      <c r="QZF54" s="85"/>
      <c r="QZG54" s="85"/>
      <c r="QZH54" s="85"/>
      <c r="QZI54" s="85"/>
      <c r="QZJ54" s="85"/>
      <c r="QZK54" s="85"/>
      <c r="QZL54" s="85"/>
      <c r="QZM54" s="85"/>
      <c r="QZN54" s="85"/>
      <c r="QZO54" s="85"/>
      <c r="QZP54" s="85"/>
      <c r="QZQ54" s="85"/>
      <c r="QZR54" s="85"/>
      <c r="QZS54" s="85"/>
      <c r="QZT54" s="85"/>
      <c r="QZU54" s="85"/>
      <c r="QZV54" s="85"/>
      <c r="QZW54" s="85"/>
      <c r="QZX54" s="85"/>
      <c r="QZY54" s="85"/>
      <c r="QZZ54" s="85"/>
      <c r="RAA54" s="85"/>
      <c r="RAB54" s="85"/>
      <c r="RAC54" s="85"/>
      <c r="RAD54" s="85"/>
      <c r="RAE54" s="85"/>
      <c r="RAF54" s="85"/>
      <c r="RAG54" s="85"/>
      <c r="RAH54" s="85"/>
      <c r="RAI54" s="85"/>
      <c r="RAJ54" s="85"/>
      <c r="RAK54" s="85"/>
      <c r="RAL54" s="85"/>
      <c r="RAM54" s="85"/>
      <c r="RAN54" s="85"/>
      <c r="RAO54" s="85"/>
      <c r="RAP54" s="85"/>
      <c r="RAQ54" s="85"/>
      <c r="RAR54" s="85"/>
      <c r="RAS54" s="85"/>
      <c r="RAT54" s="85"/>
      <c r="RAU54" s="85"/>
      <c r="RAV54" s="85"/>
      <c r="RAW54" s="85"/>
      <c r="RAX54" s="85"/>
      <c r="RAY54" s="85"/>
      <c r="RAZ54" s="85"/>
      <c r="RBA54" s="85"/>
      <c r="RBB54" s="85"/>
      <c r="RBC54" s="85"/>
      <c r="RBD54" s="85"/>
      <c r="RBE54" s="85"/>
      <c r="RBF54" s="85"/>
      <c r="RBG54" s="85"/>
      <c r="RBH54" s="85"/>
      <c r="RBI54" s="85"/>
      <c r="RBJ54" s="85"/>
      <c r="RBK54" s="85"/>
      <c r="RBL54" s="85"/>
      <c r="RBM54" s="85"/>
      <c r="RBN54" s="85"/>
      <c r="RBO54" s="85"/>
      <c r="RBP54" s="85"/>
      <c r="RBQ54" s="85"/>
      <c r="RBR54" s="85"/>
      <c r="RBS54" s="85"/>
      <c r="RBT54" s="85"/>
      <c r="RBU54" s="85"/>
      <c r="RBV54" s="85"/>
      <c r="RBW54" s="85"/>
      <c r="RBX54" s="85"/>
      <c r="RBY54" s="85"/>
      <c r="RBZ54" s="85"/>
      <c r="RCA54" s="85"/>
      <c r="RCB54" s="85"/>
      <c r="RCC54" s="85"/>
      <c r="RCD54" s="85"/>
      <c r="RCE54" s="85"/>
      <c r="RCF54" s="85"/>
      <c r="RCG54" s="85"/>
      <c r="RCH54" s="85"/>
      <c r="RCI54" s="85"/>
      <c r="RCJ54" s="85"/>
      <c r="RCK54" s="85"/>
      <c r="RCL54" s="85"/>
      <c r="RCM54" s="85"/>
      <c r="RCN54" s="85"/>
      <c r="RCO54" s="85"/>
      <c r="RCP54" s="85"/>
      <c r="RCQ54" s="85"/>
      <c r="RCR54" s="85"/>
      <c r="RCS54" s="85"/>
      <c r="RCT54" s="85"/>
      <c r="RCU54" s="85"/>
      <c r="RCV54" s="85"/>
      <c r="RCW54" s="85"/>
      <c r="RCX54" s="85"/>
      <c r="RCY54" s="85"/>
      <c r="RCZ54" s="85"/>
      <c r="RDA54" s="85"/>
      <c r="RDB54" s="85"/>
      <c r="RDC54" s="85"/>
      <c r="RDD54" s="85"/>
      <c r="RDE54" s="85"/>
      <c r="RDF54" s="85"/>
      <c r="RDG54" s="85"/>
      <c r="RDH54" s="85"/>
      <c r="RDI54" s="85"/>
      <c r="RDJ54" s="85"/>
      <c r="RDK54" s="85"/>
      <c r="RDL54" s="85"/>
      <c r="RDM54" s="85"/>
      <c r="RDN54" s="85"/>
      <c r="RDO54" s="85"/>
      <c r="RDP54" s="85"/>
      <c r="RDQ54" s="85"/>
      <c r="RDR54" s="85"/>
      <c r="RDS54" s="85"/>
      <c r="RDT54" s="85"/>
      <c r="RDU54" s="85"/>
      <c r="RDV54" s="85"/>
      <c r="RDW54" s="85"/>
      <c r="RDX54" s="85"/>
      <c r="RDY54" s="85"/>
      <c r="RDZ54" s="85"/>
      <c r="REA54" s="85"/>
      <c r="REB54" s="85"/>
      <c r="REC54" s="85"/>
      <c r="RED54" s="85"/>
      <c r="REE54" s="85"/>
      <c r="REF54" s="85"/>
      <c r="REG54" s="85"/>
      <c r="REH54" s="85"/>
      <c r="REI54" s="85"/>
      <c r="REJ54" s="85"/>
      <c r="REK54" s="85"/>
      <c r="REL54" s="85"/>
      <c r="REM54" s="85"/>
      <c r="REN54" s="85"/>
      <c r="REO54" s="85"/>
      <c r="REP54" s="85"/>
      <c r="REQ54" s="85"/>
      <c r="RER54" s="85"/>
      <c r="RES54" s="85"/>
      <c r="RET54" s="85"/>
      <c r="REU54" s="85"/>
      <c r="REV54" s="85"/>
      <c r="REW54" s="85"/>
      <c r="REX54" s="85"/>
      <c r="REY54" s="85"/>
      <c r="REZ54" s="85"/>
      <c r="RFA54" s="85"/>
      <c r="RFB54" s="85"/>
      <c r="RFC54" s="85"/>
      <c r="RFD54" s="85"/>
      <c r="RFE54" s="85"/>
      <c r="RFF54" s="85"/>
      <c r="RFG54" s="85"/>
      <c r="RFH54" s="85"/>
      <c r="RFI54" s="85"/>
      <c r="RFJ54" s="85"/>
      <c r="RFK54" s="85"/>
      <c r="RFL54" s="85"/>
      <c r="RFM54" s="85"/>
      <c r="RFN54" s="85"/>
      <c r="RFO54" s="85"/>
      <c r="RFP54" s="85"/>
      <c r="RFQ54" s="85"/>
      <c r="RFR54" s="85"/>
      <c r="RFS54" s="85"/>
      <c r="RFT54" s="85"/>
      <c r="RFU54" s="85"/>
      <c r="RFV54" s="85"/>
      <c r="RFW54" s="85"/>
      <c r="RFX54" s="85"/>
      <c r="RFY54" s="85"/>
      <c r="RFZ54" s="85"/>
      <c r="RGA54" s="85"/>
      <c r="RGB54" s="85"/>
      <c r="RGC54" s="85"/>
      <c r="RGD54" s="85"/>
      <c r="RGE54" s="85"/>
      <c r="RGF54" s="85"/>
      <c r="RGG54" s="85"/>
      <c r="RGH54" s="85"/>
      <c r="RGI54" s="85"/>
      <c r="RGJ54" s="85"/>
      <c r="RGK54" s="85"/>
      <c r="RGL54" s="85"/>
      <c r="RGM54" s="85"/>
      <c r="RGN54" s="85"/>
      <c r="RGO54" s="85"/>
      <c r="RGP54" s="85"/>
      <c r="RGQ54" s="85"/>
      <c r="RGR54" s="85"/>
      <c r="RGS54" s="85"/>
      <c r="RGT54" s="85"/>
      <c r="RGU54" s="85"/>
      <c r="RGV54" s="85"/>
      <c r="RGW54" s="85"/>
      <c r="RGX54" s="85"/>
      <c r="RGY54" s="85"/>
      <c r="RGZ54" s="85"/>
      <c r="RHA54" s="85"/>
      <c r="RHB54" s="85"/>
      <c r="RHC54" s="85"/>
      <c r="RHD54" s="85"/>
      <c r="RHE54" s="85"/>
      <c r="RHF54" s="85"/>
      <c r="RHG54" s="85"/>
      <c r="RHH54" s="85"/>
      <c r="RHI54" s="85"/>
      <c r="RHJ54" s="85"/>
      <c r="RHK54" s="85"/>
      <c r="RHL54" s="85"/>
      <c r="RHM54" s="85"/>
      <c r="RHN54" s="85"/>
      <c r="RHO54" s="85"/>
      <c r="RHP54" s="85"/>
      <c r="RHQ54" s="85"/>
      <c r="RHR54" s="85"/>
      <c r="RHS54" s="85"/>
      <c r="RHT54" s="85"/>
      <c r="RHU54" s="85"/>
      <c r="RHV54" s="85"/>
      <c r="RHW54" s="85"/>
      <c r="RHX54" s="85"/>
      <c r="RHY54" s="85"/>
      <c r="RHZ54" s="85"/>
      <c r="RIA54" s="85"/>
      <c r="RIB54" s="85"/>
      <c r="RIC54" s="85"/>
      <c r="RID54" s="85"/>
      <c r="RIE54" s="85"/>
      <c r="RIF54" s="85"/>
      <c r="RIG54" s="85"/>
      <c r="RIH54" s="85"/>
      <c r="RII54" s="85"/>
      <c r="RIJ54" s="85"/>
      <c r="RIK54" s="85"/>
      <c r="RIL54" s="85"/>
      <c r="RIM54" s="85"/>
      <c r="RIN54" s="85"/>
      <c r="RIO54" s="85"/>
      <c r="RIP54" s="85"/>
      <c r="RIQ54" s="85"/>
      <c r="RIR54" s="85"/>
      <c r="RIS54" s="85"/>
      <c r="RIT54" s="85"/>
      <c r="RIU54" s="85"/>
      <c r="RIV54" s="85"/>
      <c r="RIW54" s="85"/>
      <c r="RIX54" s="85"/>
      <c r="RIY54" s="85"/>
      <c r="RIZ54" s="85"/>
      <c r="RJA54" s="85"/>
      <c r="RJB54" s="85"/>
      <c r="RJC54" s="85"/>
      <c r="RJD54" s="85"/>
      <c r="RJE54" s="85"/>
      <c r="RJF54" s="85"/>
      <c r="RJG54" s="85"/>
      <c r="RJH54" s="85"/>
      <c r="RJI54" s="85"/>
      <c r="RJJ54" s="85"/>
      <c r="RJK54" s="85"/>
      <c r="RJL54" s="85"/>
      <c r="RJM54" s="85"/>
      <c r="RJN54" s="85"/>
      <c r="RJO54" s="85"/>
      <c r="RJP54" s="85"/>
      <c r="RJQ54" s="85"/>
      <c r="RJR54" s="85"/>
      <c r="RJS54" s="85"/>
      <c r="RJT54" s="85"/>
      <c r="RJU54" s="85"/>
      <c r="RJV54" s="85"/>
      <c r="RJW54" s="85"/>
      <c r="RJX54" s="85"/>
      <c r="RJY54" s="85"/>
      <c r="RJZ54" s="85"/>
      <c r="RKA54" s="85"/>
      <c r="RKB54" s="85"/>
      <c r="RKC54" s="85"/>
      <c r="RKD54" s="85"/>
      <c r="RKE54" s="85"/>
      <c r="RKF54" s="85"/>
      <c r="RKG54" s="85"/>
      <c r="RKH54" s="85"/>
      <c r="RKI54" s="85"/>
      <c r="RKJ54" s="85"/>
      <c r="RKK54" s="85"/>
      <c r="RKL54" s="85"/>
      <c r="RKM54" s="85"/>
      <c r="RKN54" s="85"/>
      <c r="RKO54" s="85"/>
      <c r="RKP54" s="85"/>
      <c r="RKQ54" s="85"/>
      <c r="RKR54" s="85"/>
      <c r="RKS54" s="85"/>
      <c r="RKT54" s="85"/>
      <c r="RKU54" s="85"/>
      <c r="RKV54" s="85"/>
      <c r="RKW54" s="85"/>
      <c r="RKX54" s="85"/>
      <c r="RKY54" s="85"/>
      <c r="RKZ54" s="85"/>
      <c r="RLA54" s="85"/>
      <c r="RLB54" s="85"/>
      <c r="RLC54" s="85"/>
      <c r="RLD54" s="85"/>
      <c r="RLE54" s="85"/>
      <c r="RLF54" s="85"/>
      <c r="RLG54" s="85"/>
      <c r="RLH54" s="85"/>
      <c r="RLI54" s="85"/>
      <c r="RLJ54" s="85"/>
      <c r="RLK54" s="85"/>
      <c r="RLL54" s="85"/>
      <c r="RLM54" s="85"/>
      <c r="RLN54" s="85"/>
      <c r="RLO54" s="85"/>
      <c r="RLP54" s="85"/>
      <c r="RLQ54" s="85"/>
      <c r="RLR54" s="85"/>
      <c r="RLS54" s="85"/>
      <c r="RLT54" s="85"/>
      <c r="RLU54" s="85"/>
      <c r="RLV54" s="85"/>
      <c r="RLW54" s="85"/>
      <c r="RLX54" s="85"/>
      <c r="RLY54" s="85"/>
      <c r="RLZ54" s="85"/>
      <c r="RMA54" s="85"/>
      <c r="RMB54" s="85"/>
      <c r="RMC54" s="85"/>
      <c r="RMD54" s="85"/>
      <c r="RME54" s="85"/>
      <c r="RMF54" s="85"/>
      <c r="RMG54" s="85"/>
      <c r="RMH54" s="85"/>
      <c r="RMI54" s="85"/>
      <c r="RMJ54" s="85"/>
      <c r="RMK54" s="85"/>
      <c r="RML54" s="85"/>
      <c r="RMM54" s="85"/>
      <c r="RMN54" s="85"/>
      <c r="RMO54" s="85"/>
      <c r="RMP54" s="85"/>
      <c r="RMQ54" s="85"/>
      <c r="RMR54" s="85"/>
      <c r="RMS54" s="85"/>
      <c r="RMT54" s="85"/>
      <c r="RMU54" s="85"/>
      <c r="RMV54" s="85"/>
      <c r="RMW54" s="85"/>
      <c r="RMX54" s="85"/>
      <c r="RMY54" s="85"/>
      <c r="RMZ54" s="85"/>
      <c r="RNA54" s="85"/>
      <c r="RNB54" s="85"/>
      <c r="RNC54" s="85"/>
      <c r="RND54" s="85"/>
      <c r="RNE54" s="85"/>
      <c r="RNF54" s="85"/>
      <c r="RNG54" s="85"/>
      <c r="RNH54" s="85"/>
      <c r="RNI54" s="85"/>
      <c r="RNJ54" s="85"/>
      <c r="RNK54" s="85"/>
      <c r="RNL54" s="85"/>
      <c r="RNM54" s="85"/>
      <c r="RNN54" s="85"/>
      <c r="RNO54" s="85"/>
      <c r="RNP54" s="85"/>
      <c r="RNQ54" s="85"/>
      <c r="RNR54" s="85"/>
      <c r="RNS54" s="85"/>
      <c r="RNT54" s="85"/>
      <c r="RNU54" s="85"/>
      <c r="RNV54" s="85"/>
      <c r="RNW54" s="85"/>
      <c r="RNX54" s="85"/>
      <c r="RNY54" s="85"/>
      <c r="RNZ54" s="85"/>
      <c r="ROA54" s="85"/>
      <c r="ROB54" s="85"/>
      <c r="ROC54" s="85"/>
      <c r="ROD54" s="85"/>
      <c r="ROE54" s="85"/>
      <c r="ROF54" s="85"/>
      <c r="ROG54" s="85"/>
      <c r="ROH54" s="85"/>
      <c r="ROI54" s="85"/>
      <c r="ROJ54" s="85"/>
      <c r="ROK54" s="85"/>
      <c r="ROL54" s="85"/>
      <c r="ROM54" s="85"/>
      <c r="RON54" s="85"/>
      <c r="ROO54" s="85"/>
      <c r="ROP54" s="85"/>
      <c r="ROQ54" s="85"/>
      <c r="ROR54" s="85"/>
      <c r="ROS54" s="85"/>
      <c r="ROT54" s="85"/>
      <c r="ROU54" s="85"/>
      <c r="ROV54" s="85"/>
      <c r="ROW54" s="85"/>
      <c r="ROX54" s="85"/>
      <c r="ROY54" s="85"/>
      <c r="ROZ54" s="85"/>
      <c r="RPA54" s="85"/>
      <c r="RPB54" s="85"/>
      <c r="RPC54" s="85"/>
      <c r="RPD54" s="85"/>
      <c r="RPE54" s="85"/>
      <c r="RPF54" s="85"/>
      <c r="RPG54" s="85"/>
      <c r="RPH54" s="85"/>
      <c r="RPI54" s="85"/>
      <c r="RPJ54" s="85"/>
      <c r="RPK54" s="85"/>
      <c r="RPL54" s="85"/>
      <c r="RPM54" s="85"/>
      <c r="RPN54" s="85"/>
      <c r="RPO54" s="85"/>
      <c r="RPP54" s="85"/>
      <c r="RPQ54" s="85"/>
      <c r="RPR54" s="85"/>
      <c r="RPS54" s="85"/>
      <c r="RPT54" s="85"/>
      <c r="RPU54" s="85"/>
      <c r="RPV54" s="85"/>
      <c r="RPW54" s="85"/>
      <c r="RPX54" s="85"/>
      <c r="RPY54" s="85"/>
      <c r="RPZ54" s="85"/>
      <c r="RQA54" s="85"/>
      <c r="RQB54" s="85"/>
      <c r="RQC54" s="85"/>
      <c r="RQD54" s="85"/>
      <c r="RQE54" s="85"/>
      <c r="RQF54" s="85"/>
      <c r="RQG54" s="85"/>
      <c r="RQH54" s="85"/>
      <c r="RQI54" s="85"/>
      <c r="RQJ54" s="85"/>
      <c r="RQK54" s="85"/>
      <c r="RQL54" s="85"/>
      <c r="RQM54" s="85"/>
      <c r="RQN54" s="85"/>
      <c r="RQO54" s="85"/>
      <c r="RQP54" s="85"/>
      <c r="RQQ54" s="85"/>
      <c r="RQR54" s="85"/>
      <c r="RQS54" s="85"/>
      <c r="RQT54" s="85"/>
      <c r="RQU54" s="85"/>
      <c r="RQV54" s="85"/>
      <c r="RQW54" s="85"/>
      <c r="RQX54" s="85"/>
      <c r="RQY54" s="85"/>
      <c r="RQZ54" s="85"/>
      <c r="RRA54" s="85"/>
      <c r="RRB54" s="85"/>
      <c r="RRC54" s="85"/>
      <c r="RRD54" s="85"/>
      <c r="RRE54" s="85"/>
      <c r="RRF54" s="85"/>
      <c r="RRG54" s="85"/>
      <c r="RRH54" s="85"/>
      <c r="RRI54" s="85"/>
      <c r="RRJ54" s="85"/>
      <c r="RRK54" s="85"/>
      <c r="RRL54" s="85"/>
      <c r="RRM54" s="85"/>
      <c r="RRN54" s="85"/>
      <c r="RRO54" s="85"/>
      <c r="RRP54" s="85"/>
      <c r="RRQ54" s="85"/>
      <c r="RRR54" s="85"/>
      <c r="RRS54" s="85"/>
      <c r="RRT54" s="85"/>
      <c r="RRU54" s="85"/>
      <c r="RRV54" s="85"/>
      <c r="RRW54" s="85"/>
      <c r="RRX54" s="85"/>
      <c r="RRY54" s="85"/>
      <c r="RRZ54" s="85"/>
      <c r="RSA54" s="85"/>
      <c r="RSB54" s="85"/>
      <c r="RSC54" s="85"/>
      <c r="RSD54" s="85"/>
      <c r="RSE54" s="85"/>
      <c r="RSF54" s="85"/>
      <c r="RSG54" s="85"/>
      <c r="RSH54" s="85"/>
      <c r="RSI54" s="85"/>
      <c r="RSJ54" s="85"/>
      <c r="RSK54" s="85"/>
      <c r="RSL54" s="85"/>
      <c r="RSM54" s="85"/>
      <c r="RSN54" s="85"/>
      <c r="RSO54" s="85"/>
      <c r="RSP54" s="85"/>
      <c r="RSQ54" s="85"/>
      <c r="RSR54" s="85"/>
      <c r="RSS54" s="85"/>
      <c r="RST54" s="85"/>
      <c r="RSU54" s="85"/>
      <c r="RSV54" s="85"/>
      <c r="RSW54" s="85"/>
      <c r="RSX54" s="85"/>
      <c r="RSY54" s="85"/>
      <c r="RSZ54" s="85"/>
      <c r="RTA54" s="85"/>
      <c r="RTB54" s="85"/>
      <c r="RTC54" s="85"/>
      <c r="RTD54" s="85"/>
      <c r="RTE54" s="85"/>
      <c r="RTF54" s="85"/>
      <c r="RTG54" s="85"/>
      <c r="RTH54" s="85"/>
      <c r="RTI54" s="85"/>
      <c r="RTJ54" s="85"/>
      <c r="RTK54" s="85"/>
      <c r="RTL54" s="85"/>
      <c r="RTM54" s="85"/>
      <c r="RTN54" s="85"/>
      <c r="RTO54" s="85"/>
      <c r="RTP54" s="85"/>
      <c r="RTQ54" s="85"/>
      <c r="RTR54" s="85"/>
      <c r="RTS54" s="85"/>
      <c r="RTT54" s="85"/>
      <c r="RTU54" s="85"/>
      <c r="RTV54" s="85"/>
      <c r="RTW54" s="85"/>
      <c r="RTX54" s="85"/>
      <c r="RTY54" s="85"/>
      <c r="RTZ54" s="85"/>
      <c r="RUA54" s="85"/>
      <c r="RUB54" s="85"/>
      <c r="RUC54" s="85"/>
      <c r="RUD54" s="85"/>
      <c r="RUE54" s="85"/>
      <c r="RUF54" s="85"/>
      <c r="RUG54" s="85"/>
      <c r="RUH54" s="85"/>
      <c r="RUI54" s="85"/>
      <c r="RUJ54" s="85"/>
      <c r="RUK54" s="85"/>
      <c r="RUL54" s="85"/>
      <c r="RUM54" s="85"/>
      <c r="RUN54" s="85"/>
      <c r="RUO54" s="85"/>
      <c r="RUP54" s="85"/>
      <c r="RUQ54" s="85"/>
      <c r="RUR54" s="85"/>
      <c r="RUS54" s="85"/>
      <c r="RUT54" s="85"/>
      <c r="RUU54" s="85"/>
      <c r="RUV54" s="85"/>
      <c r="RUW54" s="85"/>
      <c r="RUX54" s="85"/>
      <c r="RUY54" s="85"/>
      <c r="RUZ54" s="85"/>
      <c r="RVA54" s="85"/>
      <c r="RVB54" s="85"/>
      <c r="RVC54" s="85"/>
      <c r="RVD54" s="85"/>
      <c r="RVE54" s="85"/>
      <c r="RVF54" s="85"/>
      <c r="RVG54" s="85"/>
      <c r="RVH54" s="85"/>
      <c r="RVI54" s="85"/>
      <c r="RVJ54" s="85"/>
      <c r="RVK54" s="85"/>
      <c r="RVL54" s="85"/>
      <c r="RVM54" s="85"/>
      <c r="RVN54" s="85"/>
      <c r="RVO54" s="85"/>
      <c r="RVP54" s="85"/>
      <c r="RVQ54" s="85"/>
      <c r="RVR54" s="85"/>
      <c r="RVS54" s="85"/>
      <c r="RVT54" s="85"/>
      <c r="RVU54" s="85"/>
      <c r="RVV54" s="85"/>
      <c r="RVW54" s="85"/>
      <c r="RVX54" s="85"/>
      <c r="RVY54" s="85"/>
      <c r="RVZ54" s="85"/>
      <c r="RWA54" s="85"/>
      <c r="RWB54" s="85"/>
      <c r="RWC54" s="85"/>
      <c r="RWD54" s="85"/>
      <c r="RWE54" s="85"/>
      <c r="RWF54" s="85"/>
      <c r="RWG54" s="85"/>
      <c r="RWH54" s="85"/>
      <c r="RWI54" s="85"/>
      <c r="RWJ54" s="85"/>
      <c r="RWK54" s="85"/>
      <c r="RWL54" s="85"/>
      <c r="RWM54" s="85"/>
      <c r="RWN54" s="85"/>
      <c r="RWO54" s="85"/>
      <c r="RWP54" s="85"/>
      <c r="RWQ54" s="85"/>
      <c r="RWR54" s="85"/>
      <c r="RWS54" s="85"/>
      <c r="RWT54" s="85"/>
      <c r="RWU54" s="85"/>
      <c r="RWV54" s="85"/>
      <c r="RWW54" s="85"/>
      <c r="RWX54" s="85"/>
      <c r="RWY54" s="85"/>
      <c r="RWZ54" s="85"/>
      <c r="RXA54" s="85"/>
      <c r="RXB54" s="85"/>
      <c r="RXC54" s="85"/>
      <c r="RXD54" s="85"/>
      <c r="RXE54" s="85"/>
      <c r="RXF54" s="85"/>
      <c r="RXG54" s="85"/>
      <c r="RXH54" s="85"/>
      <c r="RXI54" s="85"/>
      <c r="RXJ54" s="85"/>
      <c r="RXK54" s="85"/>
      <c r="RXL54" s="85"/>
      <c r="RXM54" s="85"/>
      <c r="RXN54" s="85"/>
      <c r="RXO54" s="85"/>
      <c r="RXP54" s="85"/>
      <c r="RXQ54" s="85"/>
      <c r="RXR54" s="85"/>
      <c r="RXS54" s="85"/>
      <c r="RXT54" s="85"/>
      <c r="RXU54" s="85"/>
      <c r="RXV54" s="85"/>
      <c r="RXW54" s="85"/>
      <c r="RXX54" s="85"/>
      <c r="RXY54" s="85"/>
      <c r="RXZ54" s="85"/>
      <c r="RYA54" s="85"/>
      <c r="RYB54" s="85"/>
      <c r="RYC54" s="85"/>
      <c r="RYD54" s="85"/>
      <c r="RYE54" s="85"/>
      <c r="RYF54" s="85"/>
      <c r="RYG54" s="85"/>
      <c r="RYH54" s="85"/>
      <c r="RYI54" s="85"/>
      <c r="RYJ54" s="85"/>
      <c r="RYK54" s="85"/>
      <c r="RYL54" s="85"/>
      <c r="RYM54" s="85"/>
      <c r="RYN54" s="85"/>
      <c r="RYO54" s="85"/>
      <c r="RYP54" s="85"/>
      <c r="RYQ54" s="85"/>
      <c r="RYR54" s="85"/>
      <c r="RYS54" s="85"/>
      <c r="RYT54" s="85"/>
      <c r="RYU54" s="85"/>
      <c r="RYV54" s="85"/>
      <c r="RYW54" s="85"/>
      <c r="RYX54" s="85"/>
      <c r="RYY54" s="85"/>
      <c r="RYZ54" s="85"/>
      <c r="RZA54" s="85"/>
      <c r="RZB54" s="85"/>
      <c r="RZC54" s="85"/>
      <c r="RZD54" s="85"/>
      <c r="RZE54" s="85"/>
      <c r="RZF54" s="85"/>
      <c r="RZG54" s="85"/>
      <c r="RZH54" s="85"/>
      <c r="RZI54" s="85"/>
      <c r="RZJ54" s="85"/>
      <c r="RZK54" s="85"/>
      <c r="RZL54" s="85"/>
      <c r="RZM54" s="85"/>
      <c r="RZN54" s="85"/>
      <c r="RZO54" s="85"/>
      <c r="RZP54" s="85"/>
      <c r="RZQ54" s="85"/>
      <c r="RZR54" s="85"/>
      <c r="RZS54" s="85"/>
      <c r="RZT54" s="85"/>
      <c r="RZU54" s="85"/>
      <c r="RZV54" s="85"/>
      <c r="RZW54" s="85"/>
      <c r="RZX54" s="85"/>
      <c r="RZY54" s="85"/>
      <c r="RZZ54" s="85"/>
      <c r="SAA54" s="85"/>
      <c r="SAB54" s="85"/>
      <c r="SAC54" s="85"/>
      <c r="SAD54" s="85"/>
      <c r="SAE54" s="85"/>
      <c r="SAF54" s="85"/>
      <c r="SAG54" s="85"/>
      <c r="SAH54" s="85"/>
      <c r="SAI54" s="85"/>
      <c r="SAJ54" s="85"/>
      <c r="SAK54" s="85"/>
      <c r="SAL54" s="85"/>
      <c r="SAM54" s="85"/>
      <c r="SAN54" s="85"/>
      <c r="SAO54" s="85"/>
      <c r="SAP54" s="85"/>
      <c r="SAQ54" s="85"/>
      <c r="SAR54" s="85"/>
      <c r="SAS54" s="85"/>
      <c r="SAT54" s="85"/>
      <c r="SAU54" s="85"/>
      <c r="SAV54" s="85"/>
      <c r="SAW54" s="85"/>
      <c r="SAX54" s="85"/>
      <c r="SAY54" s="85"/>
      <c r="SAZ54" s="85"/>
      <c r="SBA54" s="85"/>
      <c r="SBB54" s="85"/>
      <c r="SBC54" s="85"/>
      <c r="SBD54" s="85"/>
      <c r="SBE54" s="85"/>
      <c r="SBF54" s="85"/>
      <c r="SBG54" s="85"/>
      <c r="SBH54" s="85"/>
      <c r="SBI54" s="85"/>
      <c r="SBJ54" s="85"/>
      <c r="SBK54" s="85"/>
      <c r="SBL54" s="85"/>
      <c r="SBM54" s="85"/>
      <c r="SBN54" s="85"/>
      <c r="SBO54" s="85"/>
      <c r="SBP54" s="85"/>
      <c r="SBQ54" s="85"/>
      <c r="SBR54" s="85"/>
      <c r="SBS54" s="85"/>
      <c r="SBT54" s="85"/>
      <c r="SBU54" s="85"/>
      <c r="SBV54" s="85"/>
      <c r="SBW54" s="85"/>
      <c r="SBX54" s="85"/>
      <c r="SBY54" s="85"/>
      <c r="SBZ54" s="85"/>
      <c r="SCA54" s="85"/>
      <c r="SCB54" s="85"/>
      <c r="SCC54" s="85"/>
      <c r="SCD54" s="85"/>
      <c r="SCE54" s="85"/>
      <c r="SCF54" s="85"/>
      <c r="SCG54" s="85"/>
      <c r="SCH54" s="85"/>
      <c r="SCI54" s="85"/>
      <c r="SCJ54" s="85"/>
      <c r="SCK54" s="85"/>
      <c r="SCL54" s="85"/>
      <c r="SCM54" s="85"/>
      <c r="SCN54" s="85"/>
      <c r="SCO54" s="85"/>
      <c r="SCP54" s="85"/>
      <c r="SCQ54" s="85"/>
      <c r="SCR54" s="85"/>
      <c r="SCS54" s="85"/>
      <c r="SCT54" s="85"/>
      <c r="SCU54" s="85"/>
      <c r="SCV54" s="85"/>
      <c r="SCW54" s="85"/>
      <c r="SCX54" s="85"/>
      <c r="SCY54" s="85"/>
      <c r="SCZ54" s="85"/>
      <c r="SDA54" s="85"/>
      <c r="SDB54" s="85"/>
      <c r="SDC54" s="85"/>
      <c r="SDD54" s="85"/>
      <c r="SDE54" s="85"/>
      <c r="SDF54" s="85"/>
      <c r="SDG54" s="85"/>
      <c r="SDH54" s="85"/>
      <c r="SDI54" s="85"/>
      <c r="SDJ54" s="85"/>
      <c r="SDK54" s="85"/>
      <c r="SDL54" s="85"/>
      <c r="SDM54" s="85"/>
      <c r="SDN54" s="85"/>
      <c r="SDO54" s="85"/>
      <c r="SDP54" s="85"/>
      <c r="SDQ54" s="85"/>
      <c r="SDR54" s="85"/>
      <c r="SDS54" s="85"/>
      <c r="SDT54" s="85"/>
      <c r="SDU54" s="85"/>
      <c r="SDV54" s="85"/>
      <c r="SDW54" s="85"/>
      <c r="SDX54" s="85"/>
      <c r="SDY54" s="85"/>
      <c r="SDZ54" s="85"/>
      <c r="SEA54" s="85"/>
      <c r="SEB54" s="85"/>
      <c r="SEC54" s="85"/>
      <c r="SED54" s="85"/>
      <c r="SEE54" s="85"/>
      <c r="SEF54" s="85"/>
      <c r="SEG54" s="85"/>
      <c r="SEH54" s="85"/>
      <c r="SEI54" s="85"/>
      <c r="SEJ54" s="85"/>
      <c r="SEK54" s="85"/>
      <c r="SEL54" s="85"/>
      <c r="SEM54" s="85"/>
      <c r="SEN54" s="85"/>
      <c r="SEO54" s="85"/>
      <c r="SEP54" s="85"/>
      <c r="SEQ54" s="85"/>
      <c r="SER54" s="85"/>
      <c r="SES54" s="85"/>
      <c r="SET54" s="85"/>
      <c r="SEU54" s="85"/>
      <c r="SEV54" s="85"/>
      <c r="SEW54" s="85"/>
      <c r="SEX54" s="85"/>
      <c r="SEY54" s="85"/>
      <c r="SEZ54" s="85"/>
      <c r="SFA54" s="85"/>
      <c r="SFB54" s="85"/>
      <c r="SFC54" s="85"/>
      <c r="SFD54" s="85"/>
      <c r="SFE54" s="85"/>
      <c r="SFF54" s="85"/>
      <c r="SFG54" s="85"/>
      <c r="SFH54" s="85"/>
      <c r="SFI54" s="85"/>
      <c r="SFJ54" s="85"/>
      <c r="SFK54" s="85"/>
      <c r="SFL54" s="85"/>
      <c r="SFM54" s="85"/>
      <c r="SFN54" s="85"/>
      <c r="SFO54" s="85"/>
      <c r="SFP54" s="85"/>
      <c r="SFQ54" s="85"/>
      <c r="SFR54" s="85"/>
      <c r="SFS54" s="85"/>
      <c r="SFT54" s="85"/>
      <c r="SFU54" s="85"/>
      <c r="SFV54" s="85"/>
      <c r="SFW54" s="85"/>
      <c r="SFX54" s="85"/>
      <c r="SFY54" s="85"/>
      <c r="SFZ54" s="85"/>
      <c r="SGA54" s="85"/>
      <c r="SGB54" s="85"/>
      <c r="SGC54" s="85"/>
      <c r="SGD54" s="85"/>
      <c r="SGE54" s="85"/>
      <c r="SGF54" s="85"/>
      <c r="SGG54" s="85"/>
      <c r="SGH54" s="85"/>
      <c r="SGI54" s="85"/>
      <c r="SGJ54" s="85"/>
      <c r="SGK54" s="85"/>
      <c r="SGL54" s="85"/>
      <c r="SGM54" s="85"/>
      <c r="SGN54" s="85"/>
      <c r="SGO54" s="85"/>
      <c r="SGP54" s="85"/>
      <c r="SGQ54" s="85"/>
      <c r="SGR54" s="85"/>
      <c r="SGS54" s="85"/>
      <c r="SGT54" s="85"/>
      <c r="SGU54" s="85"/>
      <c r="SGV54" s="85"/>
      <c r="SGW54" s="85"/>
      <c r="SGX54" s="85"/>
      <c r="SGY54" s="85"/>
      <c r="SGZ54" s="85"/>
      <c r="SHA54" s="85"/>
      <c r="SHB54" s="85"/>
      <c r="SHC54" s="85"/>
      <c r="SHD54" s="85"/>
      <c r="SHE54" s="85"/>
      <c r="SHF54" s="85"/>
      <c r="SHG54" s="85"/>
      <c r="SHH54" s="85"/>
      <c r="SHI54" s="85"/>
      <c r="SHJ54" s="85"/>
      <c r="SHK54" s="85"/>
      <c r="SHL54" s="85"/>
      <c r="SHM54" s="85"/>
      <c r="SHN54" s="85"/>
      <c r="SHO54" s="85"/>
      <c r="SHP54" s="85"/>
      <c r="SHQ54" s="85"/>
      <c r="SHR54" s="85"/>
      <c r="SHS54" s="85"/>
      <c r="SHT54" s="85"/>
      <c r="SHU54" s="85"/>
      <c r="SHV54" s="85"/>
      <c r="SHW54" s="85"/>
      <c r="SHX54" s="85"/>
      <c r="SHY54" s="85"/>
      <c r="SHZ54" s="85"/>
      <c r="SIA54" s="85"/>
      <c r="SIB54" s="85"/>
      <c r="SIC54" s="85"/>
      <c r="SID54" s="85"/>
      <c r="SIE54" s="85"/>
      <c r="SIF54" s="85"/>
      <c r="SIG54" s="85"/>
      <c r="SIH54" s="85"/>
      <c r="SII54" s="85"/>
      <c r="SIJ54" s="85"/>
      <c r="SIK54" s="85"/>
      <c r="SIL54" s="85"/>
      <c r="SIM54" s="85"/>
      <c r="SIN54" s="85"/>
      <c r="SIO54" s="85"/>
      <c r="SIP54" s="85"/>
      <c r="SIQ54" s="85"/>
      <c r="SIR54" s="85"/>
      <c r="SIS54" s="85"/>
      <c r="SIT54" s="85"/>
      <c r="SIU54" s="85"/>
      <c r="SIV54" s="85"/>
      <c r="SIW54" s="85"/>
      <c r="SIX54" s="85"/>
      <c r="SIY54" s="85"/>
      <c r="SIZ54" s="85"/>
      <c r="SJA54" s="85"/>
      <c r="SJB54" s="85"/>
      <c r="SJC54" s="85"/>
      <c r="SJD54" s="85"/>
      <c r="SJE54" s="85"/>
      <c r="SJF54" s="85"/>
      <c r="SJG54" s="85"/>
      <c r="SJH54" s="85"/>
      <c r="SJI54" s="85"/>
      <c r="SJJ54" s="85"/>
      <c r="SJK54" s="85"/>
      <c r="SJL54" s="85"/>
      <c r="SJM54" s="85"/>
      <c r="SJN54" s="85"/>
      <c r="SJO54" s="85"/>
      <c r="SJP54" s="85"/>
      <c r="SJQ54" s="85"/>
      <c r="SJR54" s="85"/>
      <c r="SJS54" s="85"/>
      <c r="SJT54" s="85"/>
      <c r="SJU54" s="85"/>
      <c r="SJV54" s="85"/>
      <c r="SJW54" s="85"/>
      <c r="SJX54" s="85"/>
      <c r="SJY54" s="85"/>
      <c r="SJZ54" s="85"/>
      <c r="SKA54" s="85"/>
      <c r="SKB54" s="85"/>
      <c r="SKC54" s="85"/>
      <c r="SKD54" s="85"/>
      <c r="SKE54" s="85"/>
      <c r="SKF54" s="85"/>
      <c r="SKG54" s="85"/>
      <c r="SKH54" s="85"/>
      <c r="SKI54" s="85"/>
      <c r="SKJ54" s="85"/>
      <c r="SKK54" s="85"/>
      <c r="SKL54" s="85"/>
      <c r="SKM54" s="85"/>
      <c r="SKN54" s="85"/>
      <c r="SKO54" s="85"/>
      <c r="SKP54" s="85"/>
      <c r="SKQ54" s="85"/>
      <c r="SKR54" s="85"/>
      <c r="SKS54" s="85"/>
      <c r="SKT54" s="85"/>
      <c r="SKU54" s="85"/>
      <c r="SKV54" s="85"/>
      <c r="SKW54" s="85"/>
      <c r="SKX54" s="85"/>
      <c r="SKY54" s="85"/>
      <c r="SKZ54" s="85"/>
      <c r="SLA54" s="85"/>
      <c r="SLB54" s="85"/>
      <c r="SLC54" s="85"/>
      <c r="SLD54" s="85"/>
      <c r="SLE54" s="85"/>
      <c r="SLF54" s="85"/>
      <c r="SLG54" s="85"/>
      <c r="SLH54" s="85"/>
      <c r="SLI54" s="85"/>
      <c r="SLJ54" s="85"/>
      <c r="SLK54" s="85"/>
      <c r="SLL54" s="85"/>
      <c r="SLM54" s="85"/>
      <c r="SLN54" s="85"/>
      <c r="SLO54" s="85"/>
      <c r="SLP54" s="85"/>
      <c r="SLQ54" s="85"/>
      <c r="SLR54" s="85"/>
      <c r="SLS54" s="85"/>
      <c r="SLT54" s="85"/>
      <c r="SLU54" s="85"/>
      <c r="SLV54" s="85"/>
      <c r="SLW54" s="85"/>
      <c r="SLX54" s="85"/>
      <c r="SLY54" s="85"/>
      <c r="SLZ54" s="85"/>
      <c r="SMA54" s="85"/>
      <c r="SMB54" s="85"/>
      <c r="SMC54" s="85"/>
      <c r="SMD54" s="85"/>
      <c r="SME54" s="85"/>
      <c r="SMF54" s="85"/>
      <c r="SMG54" s="85"/>
      <c r="SMH54" s="85"/>
      <c r="SMI54" s="85"/>
      <c r="SMJ54" s="85"/>
      <c r="SMK54" s="85"/>
      <c r="SML54" s="85"/>
      <c r="SMM54" s="85"/>
      <c r="SMN54" s="85"/>
      <c r="SMO54" s="85"/>
      <c r="SMP54" s="85"/>
      <c r="SMQ54" s="85"/>
      <c r="SMR54" s="85"/>
      <c r="SMS54" s="85"/>
      <c r="SMT54" s="85"/>
      <c r="SMU54" s="85"/>
      <c r="SMV54" s="85"/>
      <c r="SMW54" s="85"/>
      <c r="SMX54" s="85"/>
      <c r="SMY54" s="85"/>
      <c r="SMZ54" s="85"/>
      <c r="SNA54" s="85"/>
      <c r="SNB54" s="85"/>
      <c r="SNC54" s="85"/>
      <c r="SND54" s="85"/>
      <c r="SNE54" s="85"/>
      <c r="SNF54" s="85"/>
      <c r="SNG54" s="85"/>
      <c r="SNH54" s="85"/>
      <c r="SNI54" s="85"/>
      <c r="SNJ54" s="85"/>
      <c r="SNK54" s="85"/>
      <c r="SNL54" s="85"/>
      <c r="SNM54" s="85"/>
      <c r="SNN54" s="85"/>
      <c r="SNO54" s="85"/>
      <c r="SNP54" s="85"/>
      <c r="SNQ54" s="85"/>
      <c r="SNR54" s="85"/>
      <c r="SNS54" s="85"/>
      <c r="SNT54" s="85"/>
      <c r="SNU54" s="85"/>
      <c r="SNV54" s="85"/>
      <c r="SNW54" s="85"/>
      <c r="SNX54" s="85"/>
      <c r="SNY54" s="85"/>
      <c r="SNZ54" s="85"/>
      <c r="SOA54" s="85"/>
      <c r="SOB54" s="85"/>
      <c r="SOC54" s="85"/>
      <c r="SOD54" s="85"/>
      <c r="SOE54" s="85"/>
      <c r="SOF54" s="85"/>
      <c r="SOG54" s="85"/>
      <c r="SOH54" s="85"/>
      <c r="SOI54" s="85"/>
      <c r="SOJ54" s="85"/>
      <c r="SOK54" s="85"/>
      <c r="SOL54" s="85"/>
      <c r="SOM54" s="85"/>
      <c r="SON54" s="85"/>
      <c r="SOO54" s="85"/>
      <c r="SOP54" s="85"/>
      <c r="SOQ54" s="85"/>
      <c r="SOR54" s="85"/>
      <c r="SOS54" s="85"/>
      <c r="SOT54" s="85"/>
      <c r="SOU54" s="85"/>
      <c r="SOV54" s="85"/>
      <c r="SOW54" s="85"/>
      <c r="SOX54" s="85"/>
      <c r="SOY54" s="85"/>
      <c r="SOZ54" s="85"/>
      <c r="SPA54" s="85"/>
      <c r="SPB54" s="85"/>
      <c r="SPC54" s="85"/>
      <c r="SPD54" s="85"/>
      <c r="SPE54" s="85"/>
      <c r="SPF54" s="85"/>
      <c r="SPG54" s="85"/>
      <c r="SPH54" s="85"/>
      <c r="SPI54" s="85"/>
      <c r="SPJ54" s="85"/>
      <c r="SPK54" s="85"/>
      <c r="SPL54" s="85"/>
      <c r="SPM54" s="85"/>
      <c r="SPN54" s="85"/>
      <c r="SPO54" s="85"/>
      <c r="SPP54" s="85"/>
      <c r="SPQ54" s="85"/>
      <c r="SPR54" s="85"/>
      <c r="SPS54" s="85"/>
      <c r="SPT54" s="85"/>
      <c r="SPU54" s="85"/>
      <c r="SPV54" s="85"/>
      <c r="SPW54" s="85"/>
      <c r="SPX54" s="85"/>
      <c r="SPY54" s="85"/>
      <c r="SPZ54" s="85"/>
      <c r="SQA54" s="85"/>
      <c r="SQB54" s="85"/>
      <c r="SQC54" s="85"/>
      <c r="SQD54" s="85"/>
      <c r="SQE54" s="85"/>
      <c r="SQF54" s="85"/>
      <c r="SQG54" s="85"/>
      <c r="SQH54" s="85"/>
      <c r="SQI54" s="85"/>
      <c r="SQJ54" s="85"/>
      <c r="SQK54" s="85"/>
      <c r="SQL54" s="85"/>
      <c r="SQM54" s="85"/>
      <c r="SQN54" s="85"/>
      <c r="SQO54" s="85"/>
      <c r="SQP54" s="85"/>
      <c r="SQQ54" s="85"/>
      <c r="SQR54" s="85"/>
      <c r="SQS54" s="85"/>
      <c r="SQT54" s="85"/>
      <c r="SQU54" s="85"/>
      <c r="SQV54" s="85"/>
      <c r="SQW54" s="85"/>
      <c r="SQX54" s="85"/>
      <c r="SQY54" s="85"/>
      <c r="SQZ54" s="85"/>
      <c r="SRA54" s="85"/>
      <c r="SRB54" s="85"/>
      <c r="SRC54" s="85"/>
      <c r="SRD54" s="85"/>
      <c r="SRE54" s="85"/>
      <c r="SRF54" s="85"/>
      <c r="SRG54" s="85"/>
      <c r="SRH54" s="85"/>
      <c r="SRI54" s="85"/>
      <c r="SRJ54" s="85"/>
      <c r="SRK54" s="85"/>
      <c r="SRL54" s="85"/>
      <c r="SRM54" s="85"/>
      <c r="SRN54" s="85"/>
      <c r="SRO54" s="85"/>
      <c r="SRP54" s="85"/>
      <c r="SRQ54" s="85"/>
      <c r="SRR54" s="85"/>
      <c r="SRS54" s="85"/>
      <c r="SRT54" s="85"/>
      <c r="SRU54" s="85"/>
      <c r="SRV54" s="85"/>
      <c r="SRW54" s="85"/>
      <c r="SRX54" s="85"/>
      <c r="SRY54" s="85"/>
      <c r="SRZ54" s="85"/>
      <c r="SSA54" s="85"/>
      <c r="SSB54" s="85"/>
      <c r="SSC54" s="85"/>
      <c r="SSD54" s="85"/>
      <c r="SSE54" s="85"/>
      <c r="SSF54" s="85"/>
      <c r="SSG54" s="85"/>
      <c r="SSH54" s="85"/>
      <c r="SSI54" s="85"/>
      <c r="SSJ54" s="85"/>
      <c r="SSK54" s="85"/>
      <c r="SSL54" s="85"/>
      <c r="SSM54" s="85"/>
      <c r="SSN54" s="85"/>
      <c r="SSO54" s="85"/>
      <c r="SSP54" s="85"/>
      <c r="SSQ54" s="85"/>
      <c r="SSR54" s="85"/>
      <c r="SSS54" s="85"/>
      <c r="SST54" s="85"/>
      <c r="SSU54" s="85"/>
      <c r="SSV54" s="85"/>
      <c r="SSW54" s="85"/>
      <c r="SSX54" s="85"/>
      <c r="SSY54" s="85"/>
      <c r="SSZ54" s="85"/>
      <c r="STA54" s="85"/>
      <c r="STB54" s="85"/>
      <c r="STC54" s="85"/>
      <c r="STD54" s="85"/>
      <c r="STE54" s="85"/>
      <c r="STF54" s="85"/>
      <c r="STG54" s="85"/>
      <c r="STH54" s="85"/>
      <c r="STI54" s="85"/>
      <c r="STJ54" s="85"/>
      <c r="STK54" s="85"/>
      <c r="STL54" s="85"/>
      <c r="STM54" s="85"/>
      <c r="STN54" s="85"/>
      <c r="STO54" s="85"/>
      <c r="STP54" s="85"/>
      <c r="STQ54" s="85"/>
      <c r="STR54" s="85"/>
      <c r="STS54" s="85"/>
      <c r="STT54" s="85"/>
      <c r="STU54" s="85"/>
      <c r="STV54" s="85"/>
      <c r="STW54" s="85"/>
      <c r="STX54" s="85"/>
      <c r="STY54" s="85"/>
      <c r="STZ54" s="85"/>
      <c r="SUA54" s="85"/>
      <c r="SUB54" s="85"/>
      <c r="SUC54" s="85"/>
      <c r="SUD54" s="85"/>
      <c r="SUE54" s="85"/>
      <c r="SUF54" s="85"/>
      <c r="SUG54" s="85"/>
      <c r="SUH54" s="85"/>
      <c r="SUI54" s="85"/>
      <c r="SUJ54" s="85"/>
      <c r="SUK54" s="85"/>
      <c r="SUL54" s="85"/>
      <c r="SUM54" s="85"/>
      <c r="SUN54" s="85"/>
      <c r="SUO54" s="85"/>
      <c r="SUP54" s="85"/>
      <c r="SUQ54" s="85"/>
      <c r="SUR54" s="85"/>
      <c r="SUS54" s="85"/>
      <c r="SUT54" s="85"/>
      <c r="SUU54" s="85"/>
      <c r="SUV54" s="85"/>
      <c r="SUW54" s="85"/>
      <c r="SUX54" s="85"/>
      <c r="SUY54" s="85"/>
      <c r="SUZ54" s="85"/>
      <c r="SVA54" s="85"/>
      <c r="SVB54" s="85"/>
      <c r="SVC54" s="85"/>
      <c r="SVD54" s="85"/>
      <c r="SVE54" s="85"/>
      <c r="SVF54" s="85"/>
      <c r="SVG54" s="85"/>
      <c r="SVH54" s="85"/>
      <c r="SVI54" s="85"/>
      <c r="SVJ54" s="85"/>
      <c r="SVK54" s="85"/>
      <c r="SVL54" s="85"/>
      <c r="SVM54" s="85"/>
      <c r="SVN54" s="85"/>
      <c r="SVO54" s="85"/>
      <c r="SVP54" s="85"/>
      <c r="SVQ54" s="85"/>
      <c r="SVR54" s="85"/>
      <c r="SVS54" s="85"/>
      <c r="SVT54" s="85"/>
      <c r="SVU54" s="85"/>
      <c r="SVV54" s="85"/>
      <c r="SVW54" s="85"/>
      <c r="SVX54" s="85"/>
      <c r="SVY54" s="85"/>
      <c r="SVZ54" s="85"/>
      <c r="SWA54" s="85"/>
      <c r="SWB54" s="85"/>
      <c r="SWC54" s="85"/>
      <c r="SWD54" s="85"/>
      <c r="SWE54" s="85"/>
      <c r="SWF54" s="85"/>
      <c r="SWG54" s="85"/>
      <c r="SWH54" s="85"/>
      <c r="SWI54" s="85"/>
      <c r="SWJ54" s="85"/>
      <c r="SWK54" s="85"/>
      <c r="SWL54" s="85"/>
      <c r="SWM54" s="85"/>
      <c r="SWN54" s="85"/>
      <c r="SWO54" s="85"/>
      <c r="SWP54" s="85"/>
      <c r="SWQ54" s="85"/>
      <c r="SWR54" s="85"/>
      <c r="SWS54" s="85"/>
      <c r="SWT54" s="85"/>
      <c r="SWU54" s="85"/>
      <c r="SWV54" s="85"/>
      <c r="SWW54" s="85"/>
      <c r="SWX54" s="85"/>
      <c r="SWY54" s="85"/>
      <c r="SWZ54" s="85"/>
      <c r="SXA54" s="85"/>
      <c r="SXB54" s="85"/>
      <c r="SXC54" s="85"/>
      <c r="SXD54" s="85"/>
      <c r="SXE54" s="85"/>
      <c r="SXF54" s="85"/>
      <c r="SXG54" s="85"/>
      <c r="SXH54" s="85"/>
      <c r="SXI54" s="85"/>
      <c r="SXJ54" s="85"/>
      <c r="SXK54" s="85"/>
      <c r="SXL54" s="85"/>
      <c r="SXM54" s="85"/>
      <c r="SXN54" s="85"/>
      <c r="SXO54" s="85"/>
      <c r="SXP54" s="85"/>
      <c r="SXQ54" s="85"/>
      <c r="SXR54" s="85"/>
      <c r="SXS54" s="85"/>
      <c r="SXT54" s="85"/>
      <c r="SXU54" s="85"/>
      <c r="SXV54" s="85"/>
      <c r="SXW54" s="85"/>
      <c r="SXX54" s="85"/>
      <c r="SXY54" s="85"/>
      <c r="SXZ54" s="85"/>
      <c r="SYA54" s="85"/>
      <c r="SYB54" s="85"/>
      <c r="SYC54" s="85"/>
      <c r="SYD54" s="85"/>
      <c r="SYE54" s="85"/>
      <c r="SYF54" s="85"/>
      <c r="SYG54" s="85"/>
      <c r="SYH54" s="85"/>
      <c r="SYI54" s="85"/>
      <c r="SYJ54" s="85"/>
      <c r="SYK54" s="85"/>
      <c r="SYL54" s="85"/>
      <c r="SYM54" s="85"/>
      <c r="SYN54" s="85"/>
      <c r="SYO54" s="85"/>
      <c r="SYP54" s="85"/>
      <c r="SYQ54" s="85"/>
      <c r="SYR54" s="85"/>
      <c r="SYS54" s="85"/>
      <c r="SYT54" s="85"/>
      <c r="SYU54" s="85"/>
      <c r="SYV54" s="85"/>
      <c r="SYW54" s="85"/>
      <c r="SYX54" s="85"/>
      <c r="SYY54" s="85"/>
      <c r="SYZ54" s="85"/>
      <c r="SZA54" s="85"/>
      <c r="SZB54" s="85"/>
      <c r="SZC54" s="85"/>
      <c r="SZD54" s="85"/>
      <c r="SZE54" s="85"/>
      <c r="SZF54" s="85"/>
      <c r="SZG54" s="85"/>
      <c r="SZH54" s="85"/>
      <c r="SZI54" s="85"/>
      <c r="SZJ54" s="85"/>
      <c r="SZK54" s="85"/>
      <c r="SZL54" s="85"/>
      <c r="SZM54" s="85"/>
      <c r="SZN54" s="85"/>
      <c r="SZO54" s="85"/>
      <c r="SZP54" s="85"/>
      <c r="SZQ54" s="85"/>
      <c r="SZR54" s="85"/>
      <c r="SZS54" s="85"/>
      <c r="SZT54" s="85"/>
      <c r="SZU54" s="85"/>
      <c r="SZV54" s="85"/>
      <c r="SZW54" s="85"/>
      <c r="SZX54" s="85"/>
      <c r="SZY54" s="85"/>
      <c r="SZZ54" s="85"/>
      <c r="TAA54" s="85"/>
      <c r="TAB54" s="85"/>
      <c r="TAC54" s="85"/>
      <c r="TAD54" s="85"/>
      <c r="TAE54" s="85"/>
      <c r="TAF54" s="85"/>
      <c r="TAG54" s="85"/>
      <c r="TAH54" s="85"/>
      <c r="TAI54" s="85"/>
      <c r="TAJ54" s="85"/>
      <c r="TAK54" s="85"/>
      <c r="TAL54" s="85"/>
      <c r="TAM54" s="85"/>
      <c r="TAN54" s="85"/>
      <c r="TAO54" s="85"/>
      <c r="TAP54" s="85"/>
      <c r="TAQ54" s="85"/>
      <c r="TAR54" s="85"/>
      <c r="TAS54" s="85"/>
      <c r="TAT54" s="85"/>
      <c r="TAU54" s="85"/>
      <c r="TAV54" s="85"/>
      <c r="TAW54" s="85"/>
      <c r="TAX54" s="85"/>
      <c r="TAY54" s="85"/>
      <c r="TAZ54" s="85"/>
      <c r="TBA54" s="85"/>
      <c r="TBB54" s="85"/>
      <c r="TBC54" s="85"/>
      <c r="TBD54" s="85"/>
      <c r="TBE54" s="85"/>
      <c r="TBF54" s="85"/>
      <c r="TBG54" s="85"/>
      <c r="TBH54" s="85"/>
      <c r="TBI54" s="85"/>
      <c r="TBJ54" s="85"/>
      <c r="TBK54" s="85"/>
      <c r="TBL54" s="85"/>
      <c r="TBM54" s="85"/>
      <c r="TBN54" s="85"/>
      <c r="TBO54" s="85"/>
      <c r="TBP54" s="85"/>
      <c r="TBQ54" s="85"/>
      <c r="TBR54" s="85"/>
      <c r="TBS54" s="85"/>
      <c r="TBT54" s="85"/>
      <c r="TBU54" s="85"/>
      <c r="TBV54" s="85"/>
      <c r="TBW54" s="85"/>
      <c r="TBX54" s="85"/>
      <c r="TBY54" s="85"/>
      <c r="TBZ54" s="85"/>
      <c r="TCA54" s="85"/>
      <c r="TCB54" s="85"/>
      <c r="TCC54" s="85"/>
      <c r="TCD54" s="85"/>
      <c r="TCE54" s="85"/>
      <c r="TCF54" s="85"/>
      <c r="TCG54" s="85"/>
      <c r="TCH54" s="85"/>
      <c r="TCI54" s="85"/>
      <c r="TCJ54" s="85"/>
      <c r="TCK54" s="85"/>
      <c r="TCL54" s="85"/>
      <c r="TCM54" s="85"/>
      <c r="TCN54" s="85"/>
      <c r="TCO54" s="85"/>
      <c r="TCP54" s="85"/>
      <c r="TCQ54" s="85"/>
      <c r="TCR54" s="85"/>
      <c r="TCS54" s="85"/>
      <c r="TCT54" s="85"/>
      <c r="TCU54" s="85"/>
      <c r="TCV54" s="85"/>
      <c r="TCW54" s="85"/>
      <c r="TCX54" s="85"/>
      <c r="TCY54" s="85"/>
      <c r="TCZ54" s="85"/>
      <c r="TDA54" s="85"/>
      <c r="TDB54" s="85"/>
      <c r="TDC54" s="85"/>
      <c r="TDD54" s="85"/>
      <c r="TDE54" s="85"/>
      <c r="TDF54" s="85"/>
      <c r="TDG54" s="85"/>
      <c r="TDH54" s="85"/>
      <c r="TDI54" s="85"/>
      <c r="TDJ54" s="85"/>
      <c r="TDK54" s="85"/>
      <c r="TDL54" s="85"/>
      <c r="TDM54" s="85"/>
      <c r="TDN54" s="85"/>
      <c r="TDO54" s="85"/>
      <c r="TDP54" s="85"/>
      <c r="TDQ54" s="85"/>
      <c r="TDR54" s="85"/>
      <c r="TDS54" s="85"/>
      <c r="TDT54" s="85"/>
      <c r="TDU54" s="85"/>
      <c r="TDV54" s="85"/>
      <c r="TDW54" s="85"/>
      <c r="TDX54" s="85"/>
      <c r="TDY54" s="85"/>
      <c r="TDZ54" s="85"/>
      <c r="TEA54" s="85"/>
      <c r="TEB54" s="85"/>
      <c r="TEC54" s="85"/>
      <c r="TED54" s="85"/>
      <c r="TEE54" s="85"/>
      <c r="TEF54" s="85"/>
      <c r="TEG54" s="85"/>
      <c r="TEH54" s="85"/>
      <c r="TEI54" s="85"/>
      <c r="TEJ54" s="85"/>
      <c r="TEK54" s="85"/>
      <c r="TEL54" s="85"/>
      <c r="TEM54" s="85"/>
      <c r="TEN54" s="85"/>
      <c r="TEO54" s="85"/>
      <c r="TEP54" s="85"/>
      <c r="TEQ54" s="85"/>
      <c r="TER54" s="85"/>
      <c r="TES54" s="85"/>
      <c r="TET54" s="85"/>
      <c r="TEU54" s="85"/>
      <c r="TEV54" s="85"/>
      <c r="TEW54" s="85"/>
      <c r="TEX54" s="85"/>
      <c r="TEY54" s="85"/>
      <c r="TEZ54" s="85"/>
      <c r="TFA54" s="85"/>
      <c r="TFB54" s="85"/>
      <c r="TFC54" s="85"/>
      <c r="TFD54" s="85"/>
      <c r="TFE54" s="85"/>
      <c r="TFF54" s="85"/>
      <c r="TFG54" s="85"/>
      <c r="TFH54" s="85"/>
      <c r="TFI54" s="85"/>
      <c r="TFJ54" s="85"/>
      <c r="TFK54" s="85"/>
      <c r="TFL54" s="85"/>
      <c r="TFM54" s="85"/>
      <c r="TFN54" s="85"/>
      <c r="TFO54" s="85"/>
      <c r="TFP54" s="85"/>
      <c r="TFQ54" s="85"/>
      <c r="TFR54" s="85"/>
      <c r="TFS54" s="85"/>
      <c r="TFT54" s="85"/>
      <c r="TFU54" s="85"/>
      <c r="TFV54" s="85"/>
      <c r="TFW54" s="85"/>
      <c r="TFX54" s="85"/>
      <c r="TFY54" s="85"/>
      <c r="TFZ54" s="85"/>
      <c r="TGA54" s="85"/>
      <c r="TGB54" s="85"/>
      <c r="TGC54" s="85"/>
      <c r="TGD54" s="85"/>
      <c r="TGE54" s="85"/>
      <c r="TGF54" s="85"/>
      <c r="TGG54" s="85"/>
      <c r="TGH54" s="85"/>
      <c r="TGI54" s="85"/>
      <c r="TGJ54" s="85"/>
      <c r="TGK54" s="85"/>
      <c r="TGL54" s="85"/>
      <c r="TGM54" s="85"/>
      <c r="TGN54" s="85"/>
      <c r="TGO54" s="85"/>
      <c r="TGP54" s="85"/>
      <c r="TGQ54" s="85"/>
      <c r="TGR54" s="85"/>
      <c r="TGS54" s="85"/>
      <c r="TGT54" s="85"/>
      <c r="TGU54" s="85"/>
      <c r="TGV54" s="85"/>
      <c r="TGW54" s="85"/>
      <c r="TGX54" s="85"/>
      <c r="TGY54" s="85"/>
      <c r="TGZ54" s="85"/>
      <c r="THA54" s="85"/>
      <c r="THB54" s="85"/>
      <c r="THC54" s="85"/>
      <c r="THD54" s="85"/>
      <c r="THE54" s="85"/>
      <c r="THF54" s="85"/>
      <c r="THG54" s="85"/>
      <c r="THH54" s="85"/>
      <c r="THI54" s="85"/>
      <c r="THJ54" s="85"/>
      <c r="THK54" s="85"/>
      <c r="THL54" s="85"/>
      <c r="THM54" s="85"/>
      <c r="THN54" s="85"/>
      <c r="THO54" s="85"/>
      <c r="THP54" s="85"/>
      <c r="THQ54" s="85"/>
      <c r="THR54" s="85"/>
      <c r="THS54" s="85"/>
      <c r="THT54" s="85"/>
      <c r="THU54" s="85"/>
      <c r="THV54" s="85"/>
      <c r="THW54" s="85"/>
      <c r="THX54" s="85"/>
      <c r="THY54" s="85"/>
      <c r="THZ54" s="85"/>
      <c r="TIA54" s="85"/>
      <c r="TIB54" s="85"/>
      <c r="TIC54" s="85"/>
      <c r="TID54" s="85"/>
      <c r="TIE54" s="85"/>
      <c r="TIF54" s="85"/>
      <c r="TIG54" s="85"/>
      <c r="TIH54" s="85"/>
      <c r="TII54" s="85"/>
      <c r="TIJ54" s="85"/>
      <c r="TIK54" s="85"/>
      <c r="TIL54" s="85"/>
      <c r="TIM54" s="85"/>
      <c r="TIN54" s="85"/>
      <c r="TIO54" s="85"/>
      <c r="TIP54" s="85"/>
      <c r="TIQ54" s="85"/>
      <c r="TIR54" s="85"/>
      <c r="TIS54" s="85"/>
      <c r="TIT54" s="85"/>
      <c r="TIU54" s="85"/>
      <c r="TIV54" s="85"/>
      <c r="TIW54" s="85"/>
      <c r="TIX54" s="85"/>
      <c r="TIY54" s="85"/>
      <c r="TIZ54" s="85"/>
      <c r="TJA54" s="85"/>
      <c r="TJB54" s="85"/>
      <c r="TJC54" s="85"/>
      <c r="TJD54" s="85"/>
      <c r="TJE54" s="85"/>
      <c r="TJF54" s="85"/>
      <c r="TJG54" s="85"/>
      <c r="TJH54" s="85"/>
      <c r="TJI54" s="85"/>
      <c r="TJJ54" s="85"/>
      <c r="TJK54" s="85"/>
      <c r="TJL54" s="85"/>
      <c r="TJM54" s="85"/>
      <c r="TJN54" s="85"/>
      <c r="TJO54" s="85"/>
      <c r="TJP54" s="85"/>
      <c r="TJQ54" s="85"/>
      <c r="TJR54" s="85"/>
      <c r="TJS54" s="85"/>
      <c r="TJT54" s="85"/>
      <c r="TJU54" s="85"/>
      <c r="TJV54" s="85"/>
      <c r="TJW54" s="85"/>
      <c r="TJX54" s="85"/>
      <c r="TJY54" s="85"/>
      <c r="TJZ54" s="85"/>
      <c r="TKA54" s="85"/>
      <c r="TKB54" s="85"/>
      <c r="TKC54" s="85"/>
      <c r="TKD54" s="85"/>
      <c r="TKE54" s="85"/>
      <c r="TKF54" s="85"/>
      <c r="TKG54" s="85"/>
      <c r="TKH54" s="85"/>
      <c r="TKI54" s="85"/>
      <c r="TKJ54" s="85"/>
      <c r="TKK54" s="85"/>
      <c r="TKL54" s="85"/>
      <c r="TKM54" s="85"/>
      <c r="TKN54" s="85"/>
      <c r="TKO54" s="85"/>
      <c r="TKP54" s="85"/>
      <c r="TKQ54" s="85"/>
      <c r="TKR54" s="85"/>
      <c r="TKS54" s="85"/>
      <c r="TKT54" s="85"/>
      <c r="TKU54" s="85"/>
      <c r="TKV54" s="85"/>
      <c r="TKW54" s="85"/>
      <c r="TKX54" s="85"/>
      <c r="TKY54" s="85"/>
      <c r="TKZ54" s="85"/>
      <c r="TLA54" s="85"/>
      <c r="TLB54" s="85"/>
      <c r="TLC54" s="85"/>
      <c r="TLD54" s="85"/>
      <c r="TLE54" s="85"/>
      <c r="TLF54" s="85"/>
      <c r="TLG54" s="85"/>
      <c r="TLH54" s="85"/>
      <c r="TLI54" s="85"/>
      <c r="TLJ54" s="85"/>
      <c r="TLK54" s="85"/>
      <c r="TLL54" s="85"/>
      <c r="TLM54" s="85"/>
      <c r="TLN54" s="85"/>
      <c r="TLO54" s="85"/>
      <c r="TLP54" s="85"/>
      <c r="TLQ54" s="85"/>
      <c r="TLR54" s="85"/>
      <c r="TLS54" s="85"/>
      <c r="TLT54" s="85"/>
      <c r="TLU54" s="85"/>
      <c r="TLV54" s="85"/>
      <c r="TLW54" s="85"/>
      <c r="TLX54" s="85"/>
      <c r="TLY54" s="85"/>
      <c r="TLZ54" s="85"/>
      <c r="TMA54" s="85"/>
      <c r="TMB54" s="85"/>
      <c r="TMC54" s="85"/>
      <c r="TMD54" s="85"/>
      <c r="TME54" s="85"/>
      <c r="TMF54" s="85"/>
      <c r="TMG54" s="85"/>
      <c r="TMH54" s="85"/>
      <c r="TMI54" s="85"/>
      <c r="TMJ54" s="85"/>
      <c r="TMK54" s="85"/>
      <c r="TML54" s="85"/>
      <c r="TMM54" s="85"/>
      <c r="TMN54" s="85"/>
      <c r="TMO54" s="85"/>
      <c r="TMP54" s="85"/>
      <c r="TMQ54" s="85"/>
      <c r="TMR54" s="85"/>
      <c r="TMS54" s="85"/>
      <c r="TMT54" s="85"/>
      <c r="TMU54" s="85"/>
      <c r="TMV54" s="85"/>
      <c r="TMW54" s="85"/>
      <c r="TMX54" s="85"/>
      <c r="TMY54" s="85"/>
      <c r="TMZ54" s="85"/>
      <c r="TNA54" s="85"/>
      <c r="TNB54" s="85"/>
      <c r="TNC54" s="85"/>
      <c r="TND54" s="85"/>
      <c r="TNE54" s="85"/>
      <c r="TNF54" s="85"/>
      <c r="TNG54" s="85"/>
      <c r="TNH54" s="85"/>
      <c r="TNI54" s="85"/>
      <c r="TNJ54" s="85"/>
      <c r="TNK54" s="85"/>
      <c r="TNL54" s="85"/>
      <c r="TNM54" s="85"/>
      <c r="TNN54" s="85"/>
      <c r="TNO54" s="85"/>
      <c r="TNP54" s="85"/>
      <c r="TNQ54" s="85"/>
      <c r="TNR54" s="85"/>
      <c r="TNS54" s="85"/>
      <c r="TNT54" s="85"/>
      <c r="TNU54" s="85"/>
      <c r="TNV54" s="85"/>
      <c r="TNW54" s="85"/>
      <c r="TNX54" s="85"/>
      <c r="TNY54" s="85"/>
      <c r="TNZ54" s="85"/>
      <c r="TOA54" s="85"/>
      <c r="TOB54" s="85"/>
      <c r="TOC54" s="85"/>
      <c r="TOD54" s="85"/>
      <c r="TOE54" s="85"/>
      <c r="TOF54" s="85"/>
      <c r="TOG54" s="85"/>
      <c r="TOH54" s="85"/>
      <c r="TOI54" s="85"/>
      <c r="TOJ54" s="85"/>
      <c r="TOK54" s="85"/>
      <c r="TOL54" s="85"/>
      <c r="TOM54" s="85"/>
      <c r="TON54" s="85"/>
      <c r="TOO54" s="85"/>
      <c r="TOP54" s="85"/>
      <c r="TOQ54" s="85"/>
      <c r="TOR54" s="85"/>
      <c r="TOS54" s="85"/>
      <c r="TOT54" s="85"/>
      <c r="TOU54" s="85"/>
      <c r="TOV54" s="85"/>
      <c r="TOW54" s="85"/>
      <c r="TOX54" s="85"/>
      <c r="TOY54" s="85"/>
      <c r="TOZ54" s="85"/>
      <c r="TPA54" s="85"/>
      <c r="TPB54" s="85"/>
      <c r="TPC54" s="85"/>
      <c r="TPD54" s="85"/>
      <c r="TPE54" s="85"/>
      <c r="TPF54" s="85"/>
      <c r="TPG54" s="85"/>
      <c r="TPH54" s="85"/>
      <c r="TPI54" s="85"/>
      <c r="TPJ54" s="85"/>
      <c r="TPK54" s="85"/>
      <c r="TPL54" s="85"/>
      <c r="TPM54" s="85"/>
      <c r="TPN54" s="85"/>
      <c r="TPO54" s="85"/>
      <c r="TPP54" s="85"/>
      <c r="TPQ54" s="85"/>
      <c r="TPR54" s="85"/>
      <c r="TPS54" s="85"/>
      <c r="TPT54" s="85"/>
      <c r="TPU54" s="85"/>
      <c r="TPV54" s="85"/>
      <c r="TPW54" s="85"/>
      <c r="TPX54" s="85"/>
      <c r="TPY54" s="85"/>
      <c r="TPZ54" s="85"/>
      <c r="TQA54" s="85"/>
      <c r="TQB54" s="85"/>
      <c r="TQC54" s="85"/>
      <c r="TQD54" s="85"/>
      <c r="TQE54" s="85"/>
      <c r="TQF54" s="85"/>
      <c r="TQG54" s="85"/>
      <c r="TQH54" s="85"/>
      <c r="TQI54" s="85"/>
      <c r="TQJ54" s="85"/>
      <c r="TQK54" s="85"/>
      <c r="TQL54" s="85"/>
      <c r="TQM54" s="85"/>
      <c r="TQN54" s="85"/>
      <c r="TQO54" s="85"/>
      <c r="TQP54" s="85"/>
      <c r="TQQ54" s="85"/>
      <c r="TQR54" s="85"/>
      <c r="TQS54" s="85"/>
      <c r="TQT54" s="85"/>
      <c r="TQU54" s="85"/>
      <c r="TQV54" s="85"/>
      <c r="TQW54" s="85"/>
      <c r="TQX54" s="85"/>
      <c r="TQY54" s="85"/>
      <c r="TQZ54" s="85"/>
      <c r="TRA54" s="85"/>
      <c r="TRB54" s="85"/>
      <c r="TRC54" s="85"/>
      <c r="TRD54" s="85"/>
      <c r="TRE54" s="85"/>
      <c r="TRF54" s="85"/>
      <c r="TRG54" s="85"/>
      <c r="TRH54" s="85"/>
      <c r="TRI54" s="85"/>
      <c r="TRJ54" s="85"/>
      <c r="TRK54" s="85"/>
      <c r="TRL54" s="85"/>
      <c r="TRM54" s="85"/>
      <c r="TRN54" s="85"/>
      <c r="TRO54" s="85"/>
      <c r="TRP54" s="85"/>
      <c r="TRQ54" s="85"/>
      <c r="TRR54" s="85"/>
      <c r="TRS54" s="85"/>
      <c r="TRT54" s="85"/>
      <c r="TRU54" s="85"/>
      <c r="TRV54" s="85"/>
      <c r="TRW54" s="85"/>
      <c r="TRX54" s="85"/>
      <c r="TRY54" s="85"/>
      <c r="TRZ54" s="85"/>
      <c r="TSA54" s="85"/>
      <c r="TSB54" s="85"/>
      <c r="TSC54" s="85"/>
      <c r="TSD54" s="85"/>
      <c r="TSE54" s="85"/>
      <c r="TSF54" s="85"/>
      <c r="TSG54" s="85"/>
      <c r="TSH54" s="85"/>
      <c r="TSI54" s="85"/>
      <c r="TSJ54" s="85"/>
      <c r="TSK54" s="85"/>
      <c r="TSL54" s="85"/>
      <c r="TSM54" s="85"/>
      <c r="TSN54" s="85"/>
      <c r="TSO54" s="85"/>
      <c r="TSP54" s="85"/>
      <c r="TSQ54" s="85"/>
      <c r="TSR54" s="85"/>
      <c r="TSS54" s="85"/>
      <c r="TST54" s="85"/>
      <c r="TSU54" s="85"/>
      <c r="TSV54" s="85"/>
      <c r="TSW54" s="85"/>
      <c r="TSX54" s="85"/>
      <c r="TSY54" s="85"/>
      <c r="TSZ54" s="85"/>
      <c r="TTA54" s="85"/>
      <c r="TTB54" s="85"/>
      <c r="TTC54" s="85"/>
      <c r="TTD54" s="85"/>
      <c r="TTE54" s="85"/>
      <c r="TTF54" s="85"/>
      <c r="TTG54" s="85"/>
      <c r="TTH54" s="85"/>
      <c r="TTI54" s="85"/>
      <c r="TTJ54" s="85"/>
      <c r="TTK54" s="85"/>
      <c r="TTL54" s="85"/>
      <c r="TTM54" s="85"/>
      <c r="TTN54" s="85"/>
      <c r="TTO54" s="85"/>
      <c r="TTP54" s="85"/>
      <c r="TTQ54" s="85"/>
      <c r="TTR54" s="85"/>
      <c r="TTS54" s="85"/>
      <c r="TTT54" s="85"/>
      <c r="TTU54" s="85"/>
      <c r="TTV54" s="85"/>
      <c r="TTW54" s="85"/>
      <c r="TTX54" s="85"/>
      <c r="TTY54" s="85"/>
      <c r="TTZ54" s="85"/>
      <c r="TUA54" s="85"/>
      <c r="TUB54" s="85"/>
      <c r="TUC54" s="85"/>
      <c r="TUD54" s="85"/>
      <c r="TUE54" s="85"/>
      <c r="TUF54" s="85"/>
      <c r="TUG54" s="85"/>
      <c r="TUH54" s="85"/>
      <c r="TUI54" s="85"/>
      <c r="TUJ54" s="85"/>
      <c r="TUK54" s="85"/>
      <c r="TUL54" s="85"/>
      <c r="TUM54" s="85"/>
      <c r="TUN54" s="85"/>
      <c r="TUO54" s="85"/>
      <c r="TUP54" s="85"/>
      <c r="TUQ54" s="85"/>
      <c r="TUR54" s="85"/>
      <c r="TUS54" s="85"/>
      <c r="TUT54" s="85"/>
      <c r="TUU54" s="85"/>
      <c r="TUV54" s="85"/>
      <c r="TUW54" s="85"/>
      <c r="TUX54" s="85"/>
      <c r="TUY54" s="85"/>
      <c r="TUZ54" s="85"/>
      <c r="TVA54" s="85"/>
      <c r="TVB54" s="85"/>
      <c r="TVC54" s="85"/>
      <c r="TVD54" s="85"/>
      <c r="TVE54" s="85"/>
      <c r="TVF54" s="85"/>
      <c r="TVG54" s="85"/>
      <c r="TVH54" s="85"/>
      <c r="TVI54" s="85"/>
      <c r="TVJ54" s="85"/>
      <c r="TVK54" s="85"/>
      <c r="TVL54" s="85"/>
      <c r="TVM54" s="85"/>
      <c r="TVN54" s="85"/>
      <c r="TVO54" s="85"/>
      <c r="TVP54" s="85"/>
      <c r="TVQ54" s="85"/>
      <c r="TVR54" s="85"/>
      <c r="TVS54" s="85"/>
      <c r="TVT54" s="85"/>
      <c r="TVU54" s="85"/>
      <c r="TVV54" s="85"/>
      <c r="TVW54" s="85"/>
      <c r="TVX54" s="85"/>
      <c r="TVY54" s="85"/>
      <c r="TVZ54" s="85"/>
      <c r="TWA54" s="85"/>
      <c r="TWB54" s="85"/>
      <c r="TWC54" s="85"/>
      <c r="TWD54" s="85"/>
      <c r="TWE54" s="85"/>
      <c r="TWF54" s="85"/>
      <c r="TWG54" s="85"/>
      <c r="TWH54" s="85"/>
      <c r="TWI54" s="85"/>
      <c r="TWJ54" s="85"/>
      <c r="TWK54" s="85"/>
      <c r="TWL54" s="85"/>
      <c r="TWM54" s="85"/>
      <c r="TWN54" s="85"/>
      <c r="TWO54" s="85"/>
      <c r="TWP54" s="85"/>
      <c r="TWQ54" s="85"/>
      <c r="TWR54" s="85"/>
      <c r="TWS54" s="85"/>
      <c r="TWT54" s="85"/>
      <c r="TWU54" s="85"/>
      <c r="TWV54" s="85"/>
      <c r="TWW54" s="85"/>
      <c r="TWX54" s="85"/>
      <c r="TWY54" s="85"/>
      <c r="TWZ54" s="85"/>
      <c r="TXA54" s="85"/>
      <c r="TXB54" s="85"/>
      <c r="TXC54" s="85"/>
      <c r="TXD54" s="85"/>
      <c r="TXE54" s="85"/>
      <c r="TXF54" s="85"/>
      <c r="TXG54" s="85"/>
      <c r="TXH54" s="85"/>
      <c r="TXI54" s="85"/>
      <c r="TXJ54" s="85"/>
      <c r="TXK54" s="85"/>
      <c r="TXL54" s="85"/>
      <c r="TXM54" s="85"/>
      <c r="TXN54" s="85"/>
      <c r="TXO54" s="85"/>
      <c r="TXP54" s="85"/>
      <c r="TXQ54" s="85"/>
      <c r="TXR54" s="85"/>
      <c r="TXS54" s="85"/>
      <c r="TXT54" s="85"/>
      <c r="TXU54" s="85"/>
      <c r="TXV54" s="85"/>
      <c r="TXW54" s="85"/>
      <c r="TXX54" s="85"/>
      <c r="TXY54" s="85"/>
      <c r="TXZ54" s="85"/>
      <c r="TYA54" s="85"/>
      <c r="TYB54" s="85"/>
      <c r="TYC54" s="85"/>
      <c r="TYD54" s="85"/>
      <c r="TYE54" s="85"/>
      <c r="TYF54" s="85"/>
      <c r="TYG54" s="85"/>
      <c r="TYH54" s="85"/>
      <c r="TYI54" s="85"/>
      <c r="TYJ54" s="85"/>
      <c r="TYK54" s="85"/>
      <c r="TYL54" s="85"/>
      <c r="TYM54" s="85"/>
      <c r="TYN54" s="85"/>
      <c r="TYO54" s="85"/>
      <c r="TYP54" s="85"/>
      <c r="TYQ54" s="85"/>
      <c r="TYR54" s="85"/>
      <c r="TYS54" s="85"/>
      <c r="TYT54" s="85"/>
      <c r="TYU54" s="85"/>
      <c r="TYV54" s="85"/>
      <c r="TYW54" s="85"/>
      <c r="TYX54" s="85"/>
      <c r="TYY54" s="85"/>
      <c r="TYZ54" s="85"/>
      <c r="TZA54" s="85"/>
      <c r="TZB54" s="85"/>
      <c r="TZC54" s="85"/>
      <c r="TZD54" s="85"/>
      <c r="TZE54" s="85"/>
      <c r="TZF54" s="85"/>
      <c r="TZG54" s="85"/>
      <c r="TZH54" s="85"/>
      <c r="TZI54" s="85"/>
      <c r="TZJ54" s="85"/>
      <c r="TZK54" s="85"/>
      <c r="TZL54" s="85"/>
      <c r="TZM54" s="85"/>
      <c r="TZN54" s="85"/>
      <c r="TZO54" s="85"/>
      <c r="TZP54" s="85"/>
      <c r="TZQ54" s="85"/>
      <c r="TZR54" s="85"/>
      <c r="TZS54" s="85"/>
      <c r="TZT54" s="85"/>
      <c r="TZU54" s="85"/>
      <c r="TZV54" s="85"/>
      <c r="TZW54" s="85"/>
      <c r="TZX54" s="85"/>
      <c r="TZY54" s="85"/>
      <c r="TZZ54" s="85"/>
      <c r="UAA54" s="85"/>
      <c r="UAB54" s="85"/>
      <c r="UAC54" s="85"/>
      <c r="UAD54" s="85"/>
      <c r="UAE54" s="85"/>
      <c r="UAF54" s="85"/>
      <c r="UAG54" s="85"/>
      <c r="UAH54" s="85"/>
      <c r="UAI54" s="85"/>
      <c r="UAJ54" s="85"/>
      <c r="UAK54" s="85"/>
      <c r="UAL54" s="85"/>
      <c r="UAM54" s="85"/>
      <c r="UAN54" s="85"/>
      <c r="UAO54" s="85"/>
      <c r="UAP54" s="85"/>
      <c r="UAQ54" s="85"/>
      <c r="UAR54" s="85"/>
      <c r="UAS54" s="85"/>
      <c r="UAT54" s="85"/>
      <c r="UAU54" s="85"/>
      <c r="UAV54" s="85"/>
      <c r="UAW54" s="85"/>
      <c r="UAX54" s="85"/>
      <c r="UAY54" s="85"/>
      <c r="UAZ54" s="85"/>
      <c r="UBA54" s="85"/>
      <c r="UBB54" s="85"/>
      <c r="UBC54" s="85"/>
      <c r="UBD54" s="85"/>
      <c r="UBE54" s="85"/>
      <c r="UBF54" s="85"/>
      <c r="UBG54" s="85"/>
      <c r="UBH54" s="85"/>
      <c r="UBI54" s="85"/>
      <c r="UBJ54" s="85"/>
      <c r="UBK54" s="85"/>
      <c r="UBL54" s="85"/>
      <c r="UBM54" s="85"/>
      <c r="UBN54" s="85"/>
      <c r="UBO54" s="85"/>
      <c r="UBP54" s="85"/>
      <c r="UBQ54" s="85"/>
      <c r="UBR54" s="85"/>
      <c r="UBS54" s="85"/>
      <c r="UBT54" s="85"/>
      <c r="UBU54" s="85"/>
      <c r="UBV54" s="85"/>
      <c r="UBW54" s="85"/>
      <c r="UBX54" s="85"/>
      <c r="UBY54" s="85"/>
      <c r="UBZ54" s="85"/>
      <c r="UCA54" s="85"/>
      <c r="UCB54" s="85"/>
      <c r="UCC54" s="85"/>
      <c r="UCD54" s="85"/>
      <c r="UCE54" s="85"/>
      <c r="UCF54" s="85"/>
      <c r="UCG54" s="85"/>
      <c r="UCH54" s="85"/>
      <c r="UCI54" s="85"/>
      <c r="UCJ54" s="85"/>
      <c r="UCK54" s="85"/>
      <c r="UCL54" s="85"/>
      <c r="UCM54" s="85"/>
      <c r="UCN54" s="85"/>
      <c r="UCO54" s="85"/>
      <c r="UCP54" s="85"/>
      <c r="UCQ54" s="85"/>
      <c r="UCR54" s="85"/>
      <c r="UCS54" s="85"/>
      <c r="UCT54" s="85"/>
      <c r="UCU54" s="85"/>
      <c r="UCV54" s="85"/>
      <c r="UCW54" s="85"/>
      <c r="UCX54" s="85"/>
      <c r="UCY54" s="85"/>
      <c r="UCZ54" s="85"/>
      <c r="UDA54" s="85"/>
      <c r="UDB54" s="85"/>
      <c r="UDC54" s="85"/>
      <c r="UDD54" s="85"/>
      <c r="UDE54" s="85"/>
      <c r="UDF54" s="85"/>
      <c r="UDG54" s="85"/>
      <c r="UDH54" s="85"/>
      <c r="UDI54" s="85"/>
      <c r="UDJ54" s="85"/>
      <c r="UDK54" s="85"/>
      <c r="UDL54" s="85"/>
      <c r="UDM54" s="85"/>
      <c r="UDN54" s="85"/>
      <c r="UDO54" s="85"/>
      <c r="UDP54" s="85"/>
      <c r="UDQ54" s="85"/>
      <c r="UDR54" s="85"/>
      <c r="UDS54" s="85"/>
      <c r="UDT54" s="85"/>
      <c r="UDU54" s="85"/>
      <c r="UDV54" s="85"/>
      <c r="UDW54" s="85"/>
      <c r="UDX54" s="85"/>
      <c r="UDY54" s="85"/>
      <c r="UDZ54" s="85"/>
      <c r="UEA54" s="85"/>
      <c r="UEB54" s="85"/>
      <c r="UEC54" s="85"/>
      <c r="UED54" s="85"/>
      <c r="UEE54" s="85"/>
      <c r="UEF54" s="85"/>
      <c r="UEG54" s="85"/>
      <c r="UEH54" s="85"/>
      <c r="UEI54" s="85"/>
      <c r="UEJ54" s="85"/>
      <c r="UEK54" s="85"/>
      <c r="UEL54" s="85"/>
      <c r="UEM54" s="85"/>
      <c r="UEN54" s="85"/>
      <c r="UEO54" s="85"/>
      <c r="UEP54" s="85"/>
      <c r="UEQ54" s="85"/>
      <c r="UER54" s="85"/>
      <c r="UES54" s="85"/>
      <c r="UET54" s="85"/>
      <c r="UEU54" s="85"/>
      <c r="UEV54" s="85"/>
      <c r="UEW54" s="85"/>
      <c r="UEX54" s="85"/>
      <c r="UEY54" s="85"/>
      <c r="UEZ54" s="85"/>
      <c r="UFA54" s="85"/>
      <c r="UFB54" s="85"/>
      <c r="UFC54" s="85"/>
      <c r="UFD54" s="85"/>
      <c r="UFE54" s="85"/>
      <c r="UFF54" s="85"/>
      <c r="UFG54" s="85"/>
      <c r="UFH54" s="85"/>
      <c r="UFI54" s="85"/>
      <c r="UFJ54" s="85"/>
      <c r="UFK54" s="85"/>
      <c r="UFL54" s="85"/>
      <c r="UFM54" s="85"/>
      <c r="UFN54" s="85"/>
      <c r="UFO54" s="85"/>
      <c r="UFP54" s="85"/>
      <c r="UFQ54" s="85"/>
      <c r="UFR54" s="85"/>
      <c r="UFS54" s="85"/>
      <c r="UFT54" s="85"/>
      <c r="UFU54" s="85"/>
      <c r="UFV54" s="85"/>
      <c r="UFW54" s="85"/>
      <c r="UFX54" s="85"/>
      <c r="UFY54" s="85"/>
      <c r="UFZ54" s="85"/>
      <c r="UGA54" s="85"/>
      <c r="UGB54" s="85"/>
      <c r="UGC54" s="85"/>
      <c r="UGD54" s="85"/>
      <c r="UGE54" s="85"/>
      <c r="UGF54" s="85"/>
      <c r="UGG54" s="85"/>
      <c r="UGH54" s="85"/>
      <c r="UGI54" s="85"/>
      <c r="UGJ54" s="85"/>
      <c r="UGK54" s="85"/>
      <c r="UGL54" s="85"/>
      <c r="UGM54" s="85"/>
      <c r="UGN54" s="85"/>
      <c r="UGO54" s="85"/>
      <c r="UGP54" s="85"/>
      <c r="UGQ54" s="85"/>
      <c r="UGR54" s="85"/>
      <c r="UGS54" s="85"/>
      <c r="UGT54" s="85"/>
      <c r="UGU54" s="85"/>
      <c r="UGV54" s="85"/>
      <c r="UGW54" s="85"/>
      <c r="UGX54" s="85"/>
      <c r="UGY54" s="85"/>
      <c r="UGZ54" s="85"/>
      <c r="UHA54" s="85"/>
      <c r="UHB54" s="85"/>
      <c r="UHC54" s="85"/>
      <c r="UHD54" s="85"/>
      <c r="UHE54" s="85"/>
      <c r="UHF54" s="85"/>
      <c r="UHG54" s="85"/>
      <c r="UHH54" s="85"/>
      <c r="UHI54" s="85"/>
      <c r="UHJ54" s="85"/>
      <c r="UHK54" s="85"/>
      <c r="UHL54" s="85"/>
      <c r="UHM54" s="85"/>
      <c r="UHN54" s="85"/>
      <c r="UHO54" s="85"/>
      <c r="UHP54" s="85"/>
      <c r="UHQ54" s="85"/>
      <c r="UHR54" s="85"/>
      <c r="UHS54" s="85"/>
      <c r="UHT54" s="85"/>
      <c r="UHU54" s="85"/>
      <c r="UHV54" s="85"/>
      <c r="UHW54" s="85"/>
      <c r="UHX54" s="85"/>
      <c r="UHY54" s="85"/>
      <c r="UHZ54" s="85"/>
      <c r="UIA54" s="85"/>
      <c r="UIB54" s="85"/>
      <c r="UIC54" s="85"/>
      <c r="UID54" s="85"/>
      <c r="UIE54" s="85"/>
      <c r="UIF54" s="85"/>
      <c r="UIG54" s="85"/>
      <c r="UIH54" s="85"/>
      <c r="UII54" s="85"/>
      <c r="UIJ54" s="85"/>
      <c r="UIK54" s="85"/>
      <c r="UIL54" s="85"/>
      <c r="UIM54" s="85"/>
      <c r="UIN54" s="85"/>
      <c r="UIO54" s="85"/>
      <c r="UIP54" s="85"/>
      <c r="UIQ54" s="85"/>
      <c r="UIR54" s="85"/>
      <c r="UIS54" s="85"/>
      <c r="UIT54" s="85"/>
      <c r="UIU54" s="85"/>
      <c r="UIV54" s="85"/>
      <c r="UIW54" s="85"/>
      <c r="UIX54" s="85"/>
      <c r="UIY54" s="85"/>
      <c r="UIZ54" s="85"/>
      <c r="UJA54" s="85"/>
      <c r="UJB54" s="85"/>
      <c r="UJC54" s="85"/>
      <c r="UJD54" s="85"/>
      <c r="UJE54" s="85"/>
      <c r="UJF54" s="85"/>
      <c r="UJG54" s="85"/>
      <c r="UJH54" s="85"/>
      <c r="UJI54" s="85"/>
      <c r="UJJ54" s="85"/>
      <c r="UJK54" s="85"/>
      <c r="UJL54" s="85"/>
      <c r="UJM54" s="85"/>
      <c r="UJN54" s="85"/>
      <c r="UJO54" s="85"/>
      <c r="UJP54" s="85"/>
      <c r="UJQ54" s="85"/>
      <c r="UJR54" s="85"/>
      <c r="UJS54" s="85"/>
      <c r="UJT54" s="85"/>
      <c r="UJU54" s="85"/>
      <c r="UJV54" s="85"/>
      <c r="UJW54" s="85"/>
      <c r="UJX54" s="85"/>
      <c r="UJY54" s="85"/>
      <c r="UJZ54" s="85"/>
      <c r="UKA54" s="85"/>
      <c r="UKB54" s="85"/>
      <c r="UKC54" s="85"/>
      <c r="UKD54" s="85"/>
      <c r="UKE54" s="85"/>
      <c r="UKF54" s="85"/>
      <c r="UKG54" s="85"/>
      <c r="UKH54" s="85"/>
      <c r="UKI54" s="85"/>
      <c r="UKJ54" s="85"/>
      <c r="UKK54" s="85"/>
      <c r="UKL54" s="85"/>
      <c r="UKM54" s="85"/>
      <c r="UKN54" s="85"/>
      <c r="UKO54" s="85"/>
      <c r="UKP54" s="85"/>
      <c r="UKQ54" s="85"/>
      <c r="UKR54" s="85"/>
      <c r="UKS54" s="85"/>
      <c r="UKT54" s="85"/>
      <c r="UKU54" s="85"/>
      <c r="UKV54" s="85"/>
      <c r="UKW54" s="85"/>
      <c r="UKX54" s="85"/>
      <c r="UKY54" s="85"/>
      <c r="UKZ54" s="85"/>
      <c r="ULA54" s="85"/>
      <c r="ULB54" s="85"/>
      <c r="ULC54" s="85"/>
      <c r="ULD54" s="85"/>
      <c r="ULE54" s="85"/>
      <c r="ULF54" s="85"/>
      <c r="ULG54" s="85"/>
      <c r="ULH54" s="85"/>
      <c r="ULI54" s="85"/>
      <c r="ULJ54" s="85"/>
      <c r="ULK54" s="85"/>
      <c r="ULL54" s="85"/>
      <c r="ULM54" s="85"/>
      <c r="ULN54" s="85"/>
      <c r="ULO54" s="85"/>
      <c r="ULP54" s="85"/>
      <c r="ULQ54" s="85"/>
      <c r="ULR54" s="85"/>
      <c r="ULS54" s="85"/>
      <c r="ULT54" s="85"/>
      <c r="ULU54" s="85"/>
      <c r="ULV54" s="85"/>
      <c r="ULW54" s="85"/>
      <c r="ULX54" s="85"/>
      <c r="ULY54" s="85"/>
      <c r="ULZ54" s="85"/>
      <c r="UMA54" s="85"/>
      <c r="UMB54" s="85"/>
      <c r="UMC54" s="85"/>
      <c r="UMD54" s="85"/>
      <c r="UME54" s="85"/>
      <c r="UMF54" s="85"/>
      <c r="UMG54" s="85"/>
      <c r="UMH54" s="85"/>
      <c r="UMI54" s="85"/>
      <c r="UMJ54" s="85"/>
      <c r="UMK54" s="85"/>
      <c r="UML54" s="85"/>
      <c r="UMM54" s="85"/>
      <c r="UMN54" s="85"/>
      <c r="UMO54" s="85"/>
      <c r="UMP54" s="85"/>
      <c r="UMQ54" s="85"/>
      <c r="UMR54" s="85"/>
      <c r="UMS54" s="85"/>
      <c r="UMT54" s="85"/>
      <c r="UMU54" s="85"/>
      <c r="UMV54" s="85"/>
      <c r="UMW54" s="85"/>
      <c r="UMX54" s="85"/>
      <c r="UMY54" s="85"/>
      <c r="UMZ54" s="85"/>
      <c r="UNA54" s="85"/>
      <c r="UNB54" s="85"/>
      <c r="UNC54" s="85"/>
      <c r="UND54" s="85"/>
      <c r="UNE54" s="85"/>
      <c r="UNF54" s="85"/>
      <c r="UNG54" s="85"/>
      <c r="UNH54" s="85"/>
      <c r="UNI54" s="85"/>
      <c r="UNJ54" s="85"/>
      <c r="UNK54" s="85"/>
      <c r="UNL54" s="85"/>
      <c r="UNM54" s="85"/>
      <c r="UNN54" s="85"/>
      <c r="UNO54" s="85"/>
      <c r="UNP54" s="85"/>
      <c r="UNQ54" s="85"/>
      <c r="UNR54" s="85"/>
      <c r="UNS54" s="85"/>
      <c r="UNT54" s="85"/>
      <c r="UNU54" s="85"/>
      <c r="UNV54" s="85"/>
      <c r="UNW54" s="85"/>
      <c r="UNX54" s="85"/>
      <c r="UNY54" s="85"/>
      <c r="UNZ54" s="85"/>
      <c r="UOA54" s="85"/>
      <c r="UOB54" s="85"/>
      <c r="UOC54" s="85"/>
      <c r="UOD54" s="85"/>
      <c r="UOE54" s="85"/>
      <c r="UOF54" s="85"/>
      <c r="UOG54" s="85"/>
      <c r="UOH54" s="85"/>
      <c r="UOI54" s="85"/>
      <c r="UOJ54" s="85"/>
      <c r="UOK54" s="85"/>
      <c r="UOL54" s="85"/>
      <c r="UOM54" s="85"/>
      <c r="UON54" s="85"/>
      <c r="UOO54" s="85"/>
      <c r="UOP54" s="85"/>
      <c r="UOQ54" s="85"/>
      <c r="UOR54" s="85"/>
      <c r="UOS54" s="85"/>
      <c r="UOT54" s="85"/>
      <c r="UOU54" s="85"/>
      <c r="UOV54" s="85"/>
      <c r="UOW54" s="85"/>
      <c r="UOX54" s="85"/>
      <c r="UOY54" s="85"/>
      <c r="UOZ54" s="85"/>
      <c r="UPA54" s="85"/>
      <c r="UPB54" s="85"/>
      <c r="UPC54" s="85"/>
      <c r="UPD54" s="85"/>
      <c r="UPE54" s="85"/>
      <c r="UPF54" s="85"/>
      <c r="UPG54" s="85"/>
      <c r="UPH54" s="85"/>
      <c r="UPI54" s="85"/>
      <c r="UPJ54" s="85"/>
      <c r="UPK54" s="85"/>
      <c r="UPL54" s="85"/>
      <c r="UPM54" s="85"/>
      <c r="UPN54" s="85"/>
      <c r="UPO54" s="85"/>
      <c r="UPP54" s="85"/>
      <c r="UPQ54" s="85"/>
      <c r="UPR54" s="85"/>
      <c r="UPS54" s="85"/>
      <c r="UPT54" s="85"/>
      <c r="UPU54" s="85"/>
      <c r="UPV54" s="85"/>
      <c r="UPW54" s="85"/>
      <c r="UPX54" s="85"/>
      <c r="UPY54" s="85"/>
      <c r="UPZ54" s="85"/>
      <c r="UQA54" s="85"/>
      <c r="UQB54" s="85"/>
      <c r="UQC54" s="85"/>
      <c r="UQD54" s="85"/>
      <c r="UQE54" s="85"/>
      <c r="UQF54" s="85"/>
      <c r="UQG54" s="85"/>
      <c r="UQH54" s="85"/>
      <c r="UQI54" s="85"/>
      <c r="UQJ54" s="85"/>
      <c r="UQK54" s="85"/>
      <c r="UQL54" s="85"/>
      <c r="UQM54" s="85"/>
      <c r="UQN54" s="85"/>
      <c r="UQO54" s="85"/>
      <c r="UQP54" s="85"/>
      <c r="UQQ54" s="85"/>
      <c r="UQR54" s="85"/>
      <c r="UQS54" s="85"/>
      <c r="UQT54" s="85"/>
      <c r="UQU54" s="85"/>
      <c r="UQV54" s="85"/>
      <c r="UQW54" s="85"/>
      <c r="UQX54" s="85"/>
      <c r="UQY54" s="85"/>
      <c r="UQZ54" s="85"/>
      <c r="URA54" s="85"/>
      <c r="URB54" s="85"/>
      <c r="URC54" s="85"/>
      <c r="URD54" s="85"/>
      <c r="URE54" s="85"/>
      <c r="URF54" s="85"/>
      <c r="URG54" s="85"/>
      <c r="URH54" s="85"/>
      <c r="URI54" s="85"/>
      <c r="URJ54" s="85"/>
      <c r="URK54" s="85"/>
      <c r="URL54" s="85"/>
      <c r="URM54" s="85"/>
      <c r="URN54" s="85"/>
      <c r="URO54" s="85"/>
      <c r="URP54" s="85"/>
      <c r="URQ54" s="85"/>
      <c r="URR54" s="85"/>
      <c r="URS54" s="85"/>
      <c r="URT54" s="85"/>
      <c r="URU54" s="85"/>
      <c r="URV54" s="85"/>
      <c r="URW54" s="85"/>
      <c r="URX54" s="85"/>
      <c r="URY54" s="85"/>
      <c r="URZ54" s="85"/>
      <c r="USA54" s="85"/>
      <c r="USB54" s="85"/>
      <c r="USC54" s="85"/>
      <c r="USD54" s="85"/>
      <c r="USE54" s="85"/>
      <c r="USF54" s="85"/>
      <c r="USG54" s="85"/>
      <c r="USH54" s="85"/>
      <c r="USI54" s="85"/>
      <c r="USJ54" s="85"/>
      <c r="USK54" s="85"/>
      <c r="USL54" s="85"/>
      <c r="USM54" s="85"/>
      <c r="USN54" s="85"/>
      <c r="USO54" s="85"/>
      <c r="USP54" s="85"/>
      <c r="USQ54" s="85"/>
      <c r="USR54" s="85"/>
      <c r="USS54" s="85"/>
      <c r="UST54" s="85"/>
      <c r="USU54" s="85"/>
      <c r="USV54" s="85"/>
      <c r="USW54" s="85"/>
      <c r="USX54" s="85"/>
      <c r="USY54" s="85"/>
      <c r="USZ54" s="85"/>
      <c r="UTA54" s="85"/>
      <c r="UTB54" s="85"/>
      <c r="UTC54" s="85"/>
      <c r="UTD54" s="85"/>
      <c r="UTE54" s="85"/>
      <c r="UTF54" s="85"/>
      <c r="UTG54" s="85"/>
      <c r="UTH54" s="85"/>
      <c r="UTI54" s="85"/>
      <c r="UTJ54" s="85"/>
      <c r="UTK54" s="85"/>
      <c r="UTL54" s="85"/>
      <c r="UTM54" s="85"/>
      <c r="UTN54" s="85"/>
      <c r="UTO54" s="85"/>
      <c r="UTP54" s="85"/>
      <c r="UTQ54" s="85"/>
      <c r="UTR54" s="85"/>
      <c r="UTS54" s="85"/>
      <c r="UTT54" s="85"/>
      <c r="UTU54" s="85"/>
      <c r="UTV54" s="85"/>
      <c r="UTW54" s="85"/>
      <c r="UTX54" s="85"/>
      <c r="UTY54" s="85"/>
      <c r="UTZ54" s="85"/>
      <c r="UUA54" s="85"/>
      <c r="UUB54" s="85"/>
      <c r="UUC54" s="85"/>
      <c r="UUD54" s="85"/>
      <c r="UUE54" s="85"/>
      <c r="UUF54" s="85"/>
      <c r="UUG54" s="85"/>
      <c r="UUH54" s="85"/>
      <c r="UUI54" s="85"/>
      <c r="UUJ54" s="85"/>
      <c r="UUK54" s="85"/>
      <c r="UUL54" s="85"/>
      <c r="UUM54" s="85"/>
      <c r="UUN54" s="85"/>
      <c r="UUO54" s="85"/>
      <c r="UUP54" s="85"/>
      <c r="UUQ54" s="85"/>
      <c r="UUR54" s="85"/>
      <c r="UUS54" s="85"/>
      <c r="UUT54" s="85"/>
      <c r="UUU54" s="85"/>
      <c r="UUV54" s="85"/>
      <c r="UUW54" s="85"/>
      <c r="UUX54" s="85"/>
      <c r="UUY54" s="85"/>
      <c r="UUZ54" s="85"/>
      <c r="UVA54" s="85"/>
      <c r="UVB54" s="85"/>
      <c r="UVC54" s="85"/>
      <c r="UVD54" s="85"/>
      <c r="UVE54" s="85"/>
      <c r="UVF54" s="85"/>
      <c r="UVG54" s="85"/>
      <c r="UVH54" s="85"/>
      <c r="UVI54" s="85"/>
      <c r="UVJ54" s="85"/>
      <c r="UVK54" s="85"/>
      <c r="UVL54" s="85"/>
      <c r="UVM54" s="85"/>
      <c r="UVN54" s="85"/>
      <c r="UVO54" s="85"/>
      <c r="UVP54" s="85"/>
      <c r="UVQ54" s="85"/>
      <c r="UVR54" s="85"/>
      <c r="UVS54" s="85"/>
      <c r="UVT54" s="85"/>
      <c r="UVU54" s="85"/>
      <c r="UVV54" s="85"/>
      <c r="UVW54" s="85"/>
      <c r="UVX54" s="85"/>
      <c r="UVY54" s="85"/>
      <c r="UVZ54" s="85"/>
      <c r="UWA54" s="85"/>
      <c r="UWB54" s="85"/>
      <c r="UWC54" s="85"/>
      <c r="UWD54" s="85"/>
      <c r="UWE54" s="85"/>
      <c r="UWF54" s="85"/>
      <c r="UWG54" s="85"/>
      <c r="UWH54" s="85"/>
      <c r="UWI54" s="85"/>
      <c r="UWJ54" s="85"/>
      <c r="UWK54" s="85"/>
      <c r="UWL54" s="85"/>
      <c r="UWM54" s="85"/>
      <c r="UWN54" s="85"/>
      <c r="UWO54" s="85"/>
      <c r="UWP54" s="85"/>
      <c r="UWQ54" s="85"/>
      <c r="UWR54" s="85"/>
      <c r="UWS54" s="85"/>
      <c r="UWT54" s="85"/>
      <c r="UWU54" s="85"/>
      <c r="UWV54" s="85"/>
      <c r="UWW54" s="85"/>
      <c r="UWX54" s="85"/>
      <c r="UWY54" s="85"/>
      <c r="UWZ54" s="85"/>
      <c r="UXA54" s="85"/>
      <c r="UXB54" s="85"/>
      <c r="UXC54" s="85"/>
      <c r="UXD54" s="85"/>
      <c r="UXE54" s="85"/>
      <c r="UXF54" s="85"/>
      <c r="UXG54" s="85"/>
      <c r="UXH54" s="85"/>
      <c r="UXI54" s="85"/>
      <c r="UXJ54" s="85"/>
      <c r="UXK54" s="85"/>
      <c r="UXL54" s="85"/>
      <c r="UXM54" s="85"/>
      <c r="UXN54" s="85"/>
      <c r="UXO54" s="85"/>
      <c r="UXP54" s="85"/>
      <c r="UXQ54" s="85"/>
      <c r="UXR54" s="85"/>
      <c r="UXS54" s="85"/>
      <c r="UXT54" s="85"/>
      <c r="UXU54" s="85"/>
      <c r="UXV54" s="85"/>
      <c r="UXW54" s="85"/>
      <c r="UXX54" s="85"/>
      <c r="UXY54" s="85"/>
      <c r="UXZ54" s="85"/>
      <c r="UYA54" s="85"/>
      <c r="UYB54" s="85"/>
      <c r="UYC54" s="85"/>
      <c r="UYD54" s="85"/>
      <c r="UYE54" s="85"/>
      <c r="UYF54" s="85"/>
      <c r="UYG54" s="85"/>
      <c r="UYH54" s="85"/>
      <c r="UYI54" s="85"/>
      <c r="UYJ54" s="85"/>
      <c r="UYK54" s="85"/>
      <c r="UYL54" s="85"/>
      <c r="UYM54" s="85"/>
      <c r="UYN54" s="85"/>
      <c r="UYO54" s="85"/>
      <c r="UYP54" s="85"/>
      <c r="UYQ54" s="85"/>
      <c r="UYR54" s="85"/>
      <c r="UYS54" s="85"/>
      <c r="UYT54" s="85"/>
      <c r="UYU54" s="85"/>
      <c r="UYV54" s="85"/>
      <c r="UYW54" s="85"/>
      <c r="UYX54" s="85"/>
      <c r="UYY54" s="85"/>
      <c r="UYZ54" s="85"/>
      <c r="UZA54" s="85"/>
      <c r="UZB54" s="85"/>
      <c r="UZC54" s="85"/>
      <c r="UZD54" s="85"/>
      <c r="UZE54" s="85"/>
      <c r="UZF54" s="85"/>
      <c r="UZG54" s="85"/>
      <c r="UZH54" s="85"/>
      <c r="UZI54" s="85"/>
      <c r="UZJ54" s="85"/>
      <c r="UZK54" s="85"/>
      <c r="UZL54" s="85"/>
      <c r="UZM54" s="85"/>
      <c r="UZN54" s="85"/>
      <c r="UZO54" s="85"/>
      <c r="UZP54" s="85"/>
      <c r="UZQ54" s="85"/>
      <c r="UZR54" s="85"/>
      <c r="UZS54" s="85"/>
      <c r="UZT54" s="85"/>
      <c r="UZU54" s="85"/>
      <c r="UZV54" s="85"/>
      <c r="UZW54" s="85"/>
      <c r="UZX54" s="85"/>
      <c r="UZY54" s="85"/>
      <c r="UZZ54" s="85"/>
      <c r="VAA54" s="85"/>
      <c r="VAB54" s="85"/>
      <c r="VAC54" s="85"/>
      <c r="VAD54" s="85"/>
      <c r="VAE54" s="85"/>
      <c r="VAF54" s="85"/>
      <c r="VAG54" s="85"/>
      <c r="VAH54" s="85"/>
      <c r="VAI54" s="85"/>
      <c r="VAJ54" s="85"/>
      <c r="VAK54" s="85"/>
      <c r="VAL54" s="85"/>
      <c r="VAM54" s="85"/>
      <c r="VAN54" s="85"/>
      <c r="VAO54" s="85"/>
      <c r="VAP54" s="85"/>
      <c r="VAQ54" s="85"/>
      <c r="VAR54" s="85"/>
      <c r="VAS54" s="85"/>
      <c r="VAT54" s="85"/>
      <c r="VAU54" s="85"/>
      <c r="VAV54" s="85"/>
      <c r="VAW54" s="85"/>
      <c r="VAX54" s="85"/>
      <c r="VAY54" s="85"/>
      <c r="VAZ54" s="85"/>
      <c r="VBA54" s="85"/>
      <c r="VBB54" s="85"/>
      <c r="VBC54" s="85"/>
      <c r="VBD54" s="85"/>
      <c r="VBE54" s="85"/>
      <c r="VBF54" s="85"/>
      <c r="VBG54" s="85"/>
      <c r="VBH54" s="85"/>
      <c r="VBI54" s="85"/>
      <c r="VBJ54" s="85"/>
      <c r="VBK54" s="85"/>
      <c r="VBL54" s="85"/>
      <c r="VBM54" s="85"/>
      <c r="VBN54" s="85"/>
      <c r="VBO54" s="85"/>
      <c r="VBP54" s="85"/>
      <c r="VBQ54" s="85"/>
      <c r="VBR54" s="85"/>
      <c r="VBS54" s="85"/>
      <c r="VBT54" s="85"/>
      <c r="VBU54" s="85"/>
      <c r="VBV54" s="85"/>
      <c r="VBW54" s="85"/>
      <c r="VBX54" s="85"/>
      <c r="VBY54" s="85"/>
      <c r="VBZ54" s="85"/>
      <c r="VCA54" s="85"/>
      <c r="VCB54" s="85"/>
      <c r="VCC54" s="85"/>
      <c r="VCD54" s="85"/>
      <c r="VCE54" s="85"/>
      <c r="VCF54" s="85"/>
      <c r="VCG54" s="85"/>
      <c r="VCH54" s="85"/>
      <c r="VCI54" s="85"/>
      <c r="VCJ54" s="85"/>
      <c r="VCK54" s="85"/>
      <c r="VCL54" s="85"/>
      <c r="VCM54" s="85"/>
      <c r="VCN54" s="85"/>
      <c r="VCO54" s="85"/>
      <c r="VCP54" s="85"/>
      <c r="VCQ54" s="85"/>
      <c r="VCR54" s="85"/>
      <c r="VCS54" s="85"/>
      <c r="VCT54" s="85"/>
      <c r="VCU54" s="85"/>
      <c r="VCV54" s="85"/>
      <c r="VCW54" s="85"/>
      <c r="VCX54" s="85"/>
      <c r="VCY54" s="85"/>
      <c r="VCZ54" s="85"/>
      <c r="VDA54" s="85"/>
      <c r="VDB54" s="85"/>
      <c r="VDC54" s="85"/>
      <c r="VDD54" s="85"/>
      <c r="VDE54" s="85"/>
      <c r="VDF54" s="85"/>
      <c r="VDG54" s="85"/>
      <c r="VDH54" s="85"/>
      <c r="VDI54" s="85"/>
      <c r="VDJ54" s="85"/>
      <c r="VDK54" s="85"/>
      <c r="VDL54" s="85"/>
      <c r="VDM54" s="85"/>
      <c r="VDN54" s="85"/>
      <c r="VDO54" s="85"/>
      <c r="VDP54" s="85"/>
      <c r="VDQ54" s="85"/>
      <c r="VDR54" s="85"/>
      <c r="VDS54" s="85"/>
      <c r="VDT54" s="85"/>
      <c r="VDU54" s="85"/>
      <c r="VDV54" s="85"/>
      <c r="VDW54" s="85"/>
      <c r="VDX54" s="85"/>
      <c r="VDY54" s="85"/>
      <c r="VDZ54" s="85"/>
      <c r="VEA54" s="85"/>
      <c r="VEB54" s="85"/>
      <c r="VEC54" s="85"/>
      <c r="VED54" s="85"/>
      <c r="VEE54" s="85"/>
      <c r="VEF54" s="85"/>
      <c r="VEG54" s="85"/>
      <c r="VEH54" s="85"/>
      <c r="VEI54" s="85"/>
      <c r="VEJ54" s="85"/>
      <c r="VEK54" s="85"/>
      <c r="VEL54" s="85"/>
      <c r="VEM54" s="85"/>
      <c r="VEN54" s="85"/>
      <c r="VEO54" s="85"/>
      <c r="VEP54" s="85"/>
      <c r="VEQ54" s="85"/>
      <c r="VER54" s="85"/>
      <c r="VES54" s="85"/>
      <c r="VET54" s="85"/>
      <c r="VEU54" s="85"/>
      <c r="VEV54" s="85"/>
      <c r="VEW54" s="85"/>
      <c r="VEX54" s="85"/>
      <c r="VEY54" s="85"/>
      <c r="VEZ54" s="85"/>
      <c r="VFA54" s="85"/>
      <c r="VFB54" s="85"/>
      <c r="VFC54" s="85"/>
      <c r="VFD54" s="85"/>
      <c r="VFE54" s="85"/>
      <c r="VFF54" s="85"/>
      <c r="VFG54" s="85"/>
      <c r="VFH54" s="85"/>
      <c r="VFI54" s="85"/>
      <c r="VFJ54" s="85"/>
      <c r="VFK54" s="85"/>
      <c r="VFL54" s="85"/>
      <c r="VFM54" s="85"/>
      <c r="VFN54" s="85"/>
      <c r="VFO54" s="85"/>
      <c r="VFP54" s="85"/>
      <c r="VFQ54" s="85"/>
      <c r="VFR54" s="85"/>
      <c r="VFS54" s="85"/>
      <c r="VFT54" s="85"/>
      <c r="VFU54" s="85"/>
      <c r="VFV54" s="85"/>
      <c r="VFW54" s="85"/>
      <c r="VFX54" s="85"/>
      <c r="VFY54" s="85"/>
      <c r="VFZ54" s="85"/>
      <c r="VGA54" s="85"/>
      <c r="VGB54" s="85"/>
      <c r="VGC54" s="85"/>
      <c r="VGD54" s="85"/>
      <c r="VGE54" s="85"/>
      <c r="VGF54" s="85"/>
      <c r="VGG54" s="85"/>
      <c r="VGH54" s="85"/>
      <c r="VGI54" s="85"/>
      <c r="VGJ54" s="85"/>
      <c r="VGK54" s="85"/>
      <c r="VGL54" s="85"/>
      <c r="VGM54" s="85"/>
      <c r="VGN54" s="85"/>
      <c r="VGO54" s="85"/>
      <c r="VGP54" s="85"/>
      <c r="VGQ54" s="85"/>
      <c r="VGR54" s="85"/>
      <c r="VGS54" s="85"/>
      <c r="VGT54" s="85"/>
      <c r="VGU54" s="85"/>
      <c r="VGV54" s="85"/>
      <c r="VGW54" s="85"/>
      <c r="VGX54" s="85"/>
      <c r="VGY54" s="85"/>
      <c r="VGZ54" s="85"/>
      <c r="VHA54" s="85"/>
      <c r="VHB54" s="85"/>
      <c r="VHC54" s="85"/>
      <c r="VHD54" s="85"/>
      <c r="VHE54" s="85"/>
      <c r="VHF54" s="85"/>
      <c r="VHG54" s="85"/>
      <c r="VHH54" s="85"/>
      <c r="VHI54" s="85"/>
      <c r="VHJ54" s="85"/>
      <c r="VHK54" s="85"/>
      <c r="VHL54" s="85"/>
      <c r="VHM54" s="85"/>
      <c r="VHN54" s="85"/>
      <c r="VHO54" s="85"/>
      <c r="VHP54" s="85"/>
      <c r="VHQ54" s="85"/>
      <c r="VHR54" s="85"/>
      <c r="VHS54" s="85"/>
      <c r="VHT54" s="85"/>
      <c r="VHU54" s="85"/>
      <c r="VHV54" s="85"/>
      <c r="VHW54" s="85"/>
      <c r="VHX54" s="85"/>
      <c r="VHY54" s="85"/>
      <c r="VHZ54" s="85"/>
      <c r="VIA54" s="85"/>
      <c r="VIB54" s="85"/>
      <c r="VIC54" s="85"/>
      <c r="VID54" s="85"/>
      <c r="VIE54" s="85"/>
      <c r="VIF54" s="85"/>
      <c r="VIG54" s="85"/>
      <c r="VIH54" s="85"/>
      <c r="VII54" s="85"/>
      <c r="VIJ54" s="85"/>
      <c r="VIK54" s="85"/>
      <c r="VIL54" s="85"/>
      <c r="VIM54" s="85"/>
      <c r="VIN54" s="85"/>
      <c r="VIO54" s="85"/>
      <c r="VIP54" s="85"/>
      <c r="VIQ54" s="85"/>
      <c r="VIR54" s="85"/>
      <c r="VIS54" s="85"/>
      <c r="VIT54" s="85"/>
      <c r="VIU54" s="85"/>
      <c r="VIV54" s="85"/>
      <c r="VIW54" s="85"/>
      <c r="VIX54" s="85"/>
      <c r="VIY54" s="85"/>
      <c r="VIZ54" s="85"/>
      <c r="VJA54" s="85"/>
      <c r="VJB54" s="85"/>
      <c r="VJC54" s="85"/>
      <c r="VJD54" s="85"/>
      <c r="VJE54" s="85"/>
      <c r="VJF54" s="85"/>
      <c r="VJG54" s="85"/>
      <c r="VJH54" s="85"/>
      <c r="VJI54" s="85"/>
      <c r="VJJ54" s="85"/>
      <c r="VJK54" s="85"/>
      <c r="VJL54" s="85"/>
      <c r="VJM54" s="85"/>
      <c r="VJN54" s="85"/>
      <c r="VJO54" s="85"/>
      <c r="VJP54" s="85"/>
      <c r="VJQ54" s="85"/>
      <c r="VJR54" s="85"/>
      <c r="VJS54" s="85"/>
      <c r="VJT54" s="85"/>
      <c r="VJU54" s="85"/>
      <c r="VJV54" s="85"/>
      <c r="VJW54" s="85"/>
      <c r="VJX54" s="85"/>
      <c r="VJY54" s="85"/>
      <c r="VJZ54" s="85"/>
      <c r="VKA54" s="85"/>
      <c r="VKB54" s="85"/>
      <c r="VKC54" s="85"/>
      <c r="VKD54" s="85"/>
      <c r="VKE54" s="85"/>
      <c r="VKF54" s="85"/>
      <c r="VKG54" s="85"/>
      <c r="VKH54" s="85"/>
      <c r="VKI54" s="85"/>
      <c r="VKJ54" s="85"/>
      <c r="VKK54" s="85"/>
      <c r="VKL54" s="85"/>
      <c r="VKM54" s="85"/>
      <c r="VKN54" s="85"/>
      <c r="VKO54" s="85"/>
      <c r="VKP54" s="85"/>
      <c r="VKQ54" s="85"/>
      <c r="VKR54" s="85"/>
      <c r="VKS54" s="85"/>
      <c r="VKT54" s="85"/>
      <c r="VKU54" s="85"/>
      <c r="VKV54" s="85"/>
      <c r="VKW54" s="85"/>
      <c r="VKX54" s="85"/>
      <c r="VKY54" s="85"/>
      <c r="VKZ54" s="85"/>
      <c r="VLA54" s="85"/>
      <c r="VLB54" s="85"/>
      <c r="VLC54" s="85"/>
      <c r="VLD54" s="85"/>
      <c r="VLE54" s="85"/>
      <c r="VLF54" s="85"/>
      <c r="VLG54" s="85"/>
      <c r="VLH54" s="85"/>
      <c r="VLI54" s="85"/>
      <c r="VLJ54" s="85"/>
      <c r="VLK54" s="85"/>
      <c r="VLL54" s="85"/>
      <c r="VLM54" s="85"/>
      <c r="VLN54" s="85"/>
      <c r="VLO54" s="85"/>
      <c r="VLP54" s="85"/>
      <c r="VLQ54" s="85"/>
      <c r="VLR54" s="85"/>
      <c r="VLS54" s="85"/>
      <c r="VLT54" s="85"/>
      <c r="VLU54" s="85"/>
      <c r="VLV54" s="85"/>
      <c r="VLW54" s="85"/>
      <c r="VLX54" s="85"/>
      <c r="VLY54" s="85"/>
      <c r="VLZ54" s="85"/>
      <c r="VMA54" s="85"/>
      <c r="VMB54" s="85"/>
      <c r="VMC54" s="85"/>
      <c r="VMD54" s="85"/>
      <c r="VME54" s="85"/>
      <c r="VMF54" s="85"/>
      <c r="VMG54" s="85"/>
      <c r="VMH54" s="85"/>
      <c r="VMI54" s="85"/>
      <c r="VMJ54" s="85"/>
      <c r="VMK54" s="85"/>
      <c r="VML54" s="85"/>
      <c r="VMM54" s="85"/>
      <c r="VMN54" s="85"/>
      <c r="VMO54" s="85"/>
      <c r="VMP54" s="85"/>
      <c r="VMQ54" s="85"/>
      <c r="VMR54" s="85"/>
      <c r="VMS54" s="85"/>
      <c r="VMT54" s="85"/>
      <c r="VMU54" s="85"/>
      <c r="VMV54" s="85"/>
      <c r="VMW54" s="85"/>
      <c r="VMX54" s="85"/>
      <c r="VMY54" s="85"/>
      <c r="VMZ54" s="85"/>
      <c r="VNA54" s="85"/>
      <c r="VNB54" s="85"/>
      <c r="VNC54" s="85"/>
      <c r="VND54" s="85"/>
      <c r="VNE54" s="85"/>
      <c r="VNF54" s="85"/>
      <c r="VNG54" s="85"/>
      <c r="VNH54" s="85"/>
      <c r="VNI54" s="85"/>
      <c r="VNJ54" s="85"/>
      <c r="VNK54" s="85"/>
      <c r="VNL54" s="85"/>
      <c r="VNM54" s="85"/>
      <c r="VNN54" s="85"/>
      <c r="VNO54" s="85"/>
      <c r="VNP54" s="85"/>
      <c r="VNQ54" s="85"/>
      <c r="VNR54" s="85"/>
      <c r="VNS54" s="85"/>
      <c r="VNT54" s="85"/>
      <c r="VNU54" s="85"/>
      <c r="VNV54" s="85"/>
      <c r="VNW54" s="85"/>
      <c r="VNX54" s="85"/>
      <c r="VNY54" s="85"/>
      <c r="VNZ54" s="85"/>
      <c r="VOA54" s="85"/>
      <c r="VOB54" s="85"/>
      <c r="VOC54" s="85"/>
      <c r="VOD54" s="85"/>
      <c r="VOE54" s="85"/>
      <c r="VOF54" s="85"/>
      <c r="VOG54" s="85"/>
      <c r="VOH54" s="85"/>
      <c r="VOI54" s="85"/>
      <c r="VOJ54" s="85"/>
      <c r="VOK54" s="85"/>
      <c r="VOL54" s="85"/>
      <c r="VOM54" s="85"/>
      <c r="VON54" s="85"/>
      <c r="VOO54" s="85"/>
      <c r="VOP54" s="85"/>
      <c r="VOQ54" s="85"/>
      <c r="VOR54" s="85"/>
      <c r="VOS54" s="85"/>
      <c r="VOT54" s="85"/>
      <c r="VOU54" s="85"/>
      <c r="VOV54" s="85"/>
      <c r="VOW54" s="85"/>
      <c r="VOX54" s="85"/>
      <c r="VOY54" s="85"/>
      <c r="VOZ54" s="85"/>
      <c r="VPA54" s="85"/>
      <c r="VPB54" s="85"/>
      <c r="VPC54" s="85"/>
      <c r="VPD54" s="85"/>
      <c r="VPE54" s="85"/>
      <c r="VPF54" s="85"/>
      <c r="VPG54" s="85"/>
      <c r="VPH54" s="85"/>
      <c r="VPI54" s="85"/>
      <c r="VPJ54" s="85"/>
      <c r="VPK54" s="85"/>
      <c r="VPL54" s="85"/>
      <c r="VPM54" s="85"/>
      <c r="VPN54" s="85"/>
      <c r="VPO54" s="85"/>
      <c r="VPP54" s="85"/>
      <c r="VPQ54" s="85"/>
      <c r="VPR54" s="85"/>
      <c r="VPS54" s="85"/>
      <c r="VPT54" s="85"/>
      <c r="VPU54" s="85"/>
      <c r="VPV54" s="85"/>
      <c r="VPW54" s="85"/>
      <c r="VPX54" s="85"/>
      <c r="VPY54" s="85"/>
      <c r="VPZ54" s="85"/>
      <c r="VQA54" s="85"/>
      <c r="VQB54" s="85"/>
      <c r="VQC54" s="85"/>
      <c r="VQD54" s="85"/>
      <c r="VQE54" s="85"/>
      <c r="VQF54" s="85"/>
      <c r="VQG54" s="85"/>
      <c r="VQH54" s="85"/>
      <c r="VQI54" s="85"/>
      <c r="VQJ54" s="85"/>
      <c r="VQK54" s="85"/>
      <c r="VQL54" s="85"/>
      <c r="VQM54" s="85"/>
      <c r="VQN54" s="85"/>
      <c r="VQO54" s="85"/>
      <c r="VQP54" s="85"/>
      <c r="VQQ54" s="85"/>
      <c r="VQR54" s="85"/>
      <c r="VQS54" s="85"/>
      <c r="VQT54" s="85"/>
      <c r="VQU54" s="85"/>
      <c r="VQV54" s="85"/>
      <c r="VQW54" s="85"/>
      <c r="VQX54" s="85"/>
      <c r="VQY54" s="85"/>
      <c r="VQZ54" s="85"/>
      <c r="VRA54" s="85"/>
      <c r="VRB54" s="85"/>
      <c r="VRC54" s="85"/>
      <c r="VRD54" s="85"/>
      <c r="VRE54" s="85"/>
      <c r="VRF54" s="85"/>
      <c r="VRG54" s="85"/>
      <c r="VRH54" s="85"/>
      <c r="VRI54" s="85"/>
      <c r="VRJ54" s="85"/>
      <c r="VRK54" s="85"/>
      <c r="VRL54" s="85"/>
      <c r="VRM54" s="85"/>
      <c r="VRN54" s="85"/>
      <c r="VRO54" s="85"/>
      <c r="VRP54" s="85"/>
      <c r="VRQ54" s="85"/>
      <c r="VRR54" s="85"/>
      <c r="VRS54" s="85"/>
      <c r="VRT54" s="85"/>
      <c r="VRU54" s="85"/>
      <c r="VRV54" s="85"/>
      <c r="VRW54" s="85"/>
      <c r="VRX54" s="85"/>
      <c r="VRY54" s="85"/>
      <c r="VRZ54" s="85"/>
      <c r="VSA54" s="85"/>
      <c r="VSB54" s="85"/>
      <c r="VSC54" s="85"/>
      <c r="VSD54" s="85"/>
      <c r="VSE54" s="85"/>
      <c r="VSF54" s="85"/>
      <c r="VSG54" s="85"/>
      <c r="VSH54" s="85"/>
      <c r="VSI54" s="85"/>
      <c r="VSJ54" s="85"/>
      <c r="VSK54" s="85"/>
      <c r="VSL54" s="85"/>
      <c r="VSM54" s="85"/>
      <c r="VSN54" s="85"/>
      <c r="VSO54" s="85"/>
      <c r="VSP54" s="85"/>
      <c r="VSQ54" s="85"/>
      <c r="VSR54" s="85"/>
      <c r="VSS54" s="85"/>
      <c r="VST54" s="85"/>
      <c r="VSU54" s="85"/>
      <c r="VSV54" s="85"/>
      <c r="VSW54" s="85"/>
      <c r="VSX54" s="85"/>
      <c r="VSY54" s="85"/>
      <c r="VSZ54" s="85"/>
      <c r="VTA54" s="85"/>
      <c r="VTB54" s="85"/>
      <c r="VTC54" s="85"/>
      <c r="VTD54" s="85"/>
      <c r="VTE54" s="85"/>
      <c r="VTF54" s="85"/>
      <c r="VTG54" s="85"/>
      <c r="VTH54" s="85"/>
      <c r="VTI54" s="85"/>
      <c r="VTJ54" s="85"/>
      <c r="VTK54" s="85"/>
      <c r="VTL54" s="85"/>
      <c r="VTM54" s="85"/>
      <c r="VTN54" s="85"/>
      <c r="VTO54" s="85"/>
      <c r="VTP54" s="85"/>
      <c r="VTQ54" s="85"/>
      <c r="VTR54" s="85"/>
      <c r="VTS54" s="85"/>
      <c r="VTT54" s="85"/>
      <c r="VTU54" s="85"/>
      <c r="VTV54" s="85"/>
      <c r="VTW54" s="85"/>
      <c r="VTX54" s="85"/>
      <c r="VTY54" s="85"/>
      <c r="VTZ54" s="85"/>
      <c r="VUA54" s="85"/>
      <c r="VUB54" s="85"/>
      <c r="VUC54" s="85"/>
      <c r="VUD54" s="85"/>
      <c r="VUE54" s="85"/>
      <c r="VUF54" s="85"/>
      <c r="VUG54" s="85"/>
      <c r="VUH54" s="85"/>
      <c r="VUI54" s="85"/>
      <c r="VUJ54" s="85"/>
      <c r="VUK54" s="85"/>
      <c r="VUL54" s="85"/>
      <c r="VUM54" s="85"/>
      <c r="VUN54" s="85"/>
      <c r="VUO54" s="85"/>
      <c r="VUP54" s="85"/>
      <c r="VUQ54" s="85"/>
      <c r="VUR54" s="85"/>
      <c r="VUS54" s="85"/>
      <c r="VUT54" s="85"/>
      <c r="VUU54" s="85"/>
      <c r="VUV54" s="85"/>
      <c r="VUW54" s="85"/>
      <c r="VUX54" s="85"/>
      <c r="VUY54" s="85"/>
      <c r="VUZ54" s="85"/>
      <c r="VVA54" s="85"/>
      <c r="VVB54" s="85"/>
      <c r="VVC54" s="85"/>
      <c r="VVD54" s="85"/>
      <c r="VVE54" s="85"/>
      <c r="VVF54" s="85"/>
      <c r="VVG54" s="85"/>
      <c r="VVH54" s="85"/>
      <c r="VVI54" s="85"/>
      <c r="VVJ54" s="85"/>
      <c r="VVK54" s="85"/>
      <c r="VVL54" s="85"/>
      <c r="VVM54" s="85"/>
      <c r="VVN54" s="85"/>
      <c r="VVO54" s="85"/>
      <c r="VVP54" s="85"/>
      <c r="VVQ54" s="85"/>
      <c r="VVR54" s="85"/>
      <c r="VVS54" s="85"/>
      <c r="VVT54" s="85"/>
      <c r="VVU54" s="85"/>
      <c r="VVV54" s="85"/>
      <c r="VVW54" s="85"/>
      <c r="VVX54" s="85"/>
      <c r="VVY54" s="85"/>
      <c r="VVZ54" s="85"/>
      <c r="VWA54" s="85"/>
      <c r="VWB54" s="85"/>
      <c r="VWC54" s="85"/>
      <c r="VWD54" s="85"/>
      <c r="VWE54" s="85"/>
      <c r="VWF54" s="85"/>
      <c r="VWG54" s="85"/>
      <c r="VWH54" s="85"/>
      <c r="VWI54" s="85"/>
      <c r="VWJ54" s="85"/>
      <c r="VWK54" s="85"/>
      <c r="VWL54" s="85"/>
      <c r="VWM54" s="85"/>
      <c r="VWN54" s="85"/>
      <c r="VWO54" s="85"/>
      <c r="VWP54" s="85"/>
      <c r="VWQ54" s="85"/>
      <c r="VWR54" s="85"/>
      <c r="VWS54" s="85"/>
      <c r="VWT54" s="85"/>
      <c r="VWU54" s="85"/>
      <c r="VWV54" s="85"/>
      <c r="VWW54" s="85"/>
      <c r="VWX54" s="85"/>
      <c r="VWY54" s="85"/>
      <c r="VWZ54" s="85"/>
      <c r="VXA54" s="85"/>
      <c r="VXB54" s="85"/>
      <c r="VXC54" s="85"/>
      <c r="VXD54" s="85"/>
      <c r="VXE54" s="85"/>
      <c r="VXF54" s="85"/>
      <c r="VXG54" s="85"/>
      <c r="VXH54" s="85"/>
      <c r="VXI54" s="85"/>
      <c r="VXJ54" s="85"/>
      <c r="VXK54" s="85"/>
      <c r="VXL54" s="85"/>
      <c r="VXM54" s="85"/>
      <c r="VXN54" s="85"/>
      <c r="VXO54" s="85"/>
      <c r="VXP54" s="85"/>
      <c r="VXQ54" s="85"/>
      <c r="VXR54" s="85"/>
      <c r="VXS54" s="85"/>
      <c r="VXT54" s="85"/>
      <c r="VXU54" s="85"/>
      <c r="VXV54" s="85"/>
      <c r="VXW54" s="85"/>
      <c r="VXX54" s="85"/>
      <c r="VXY54" s="85"/>
      <c r="VXZ54" s="85"/>
      <c r="VYA54" s="85"/>
      <c r="VYB54" s="85"/>
      <c r="VYC54" s="85"/>
      <c r="VYD54" s="85"/>
      <c r="VYE54" s="85"/>
      <c r="VYF54" s="85"/>
      <c r="VYG54" s="85"/>
      <c r="VYH54" s="85"/>
      <c r="VYI54" s="85"/>
      <c r="VYJ54" s="85"/>
      <c r="VYK54" s="85"/>
      <c r="VYL54" s="85"/>
      <c r="VYM54" s="85"/>
      <c r="VYN54" s="85"/>
      <c r="VYO54" s="85"/>
      <c r="VYP54" s="85"/>
      <c r="VYQ54" s="85"/>
      <c r="VYR54" s="85"/>
      <c r="VYS54" s="85"/>
      <c r="VYT54" s="85"/>
      <c r="VYU54" s="85"/>
      <c r="VYV54" s="85"/>
      <c r="VYW54" s="85"/>
      <c r="VYX54" s="85"/>
      <c r="VYY54" s="85"/>
      <c r="VYZ54" s="85"/>
      <c r="VZA54" s="85"/>
      <c r="VZB54" s="85"/>
      <c r="VZC54" s="85"/>
      <c r="VZD54" s="85"/>
      <c r="VZE54" s="85"/>
      <c r="VZF54" s="85"/>
      <c r="VZG54" s="85"/>
      <c r="VZH54" s="85"/>
      <c r="VZI54" s="85"/>
      <c r="VZJ54" s="85"/>
      <c r="VZK54" s="85"/>
      <c r="VZL54" s="85"/>
      <c r="VZM54" s="85"/>
      <c r="VZN54" s="85"/>
      <c r="VZO54" s="85"/>
      <c r="VZP54" s="85"/>
      <c r="VZQ54" s="85"/>
      <c r="VZR54" s="85"/>
      <c r="VZS54" s="85"/>
      <c r="VZT54" s="85"/>
      <c r="VZU54" s="85"/>
      <c r="VZV54" s="85"/>
      <c r="VZW54" s="85"/>
      <c r="VZX54" s="85"/>
      <c r="VZY54" s="85"/>
      <c r="VZZ54" s="85"/>
      <c r="WAA54" s="85"/>
      <c r="WAB54" s="85"/>
      <c r="WAC54" s="85"/>
      <c r="WAD54" s="85"/>
      <c r="WAE54" s="85"/>
      <c r="WAF54" s="85"/>
      <c r="WAG54" s="85"/>
      <c r="WAH54" s="85"/>
      <c r="WAI54" s="85"/>
      <c r="WAJ54" s="85"/>
      <c r="WAK54" s="85"/>
      <c r="WAL54" s="85"/>
      <c r="WAM54" s="85"/>
      <c r="WAN54" s="85"/>
      <c r="WAO54" s="85"/>
      <c r="WAP54" s="85"/>
      <c r="WAQ54" s="85"/>
      <c r="WAR54" s="85"/>
      <c r="WAS54" s="85"/>
      <c r="WAT54" s="85"/>
      <c r="WAU54" s="85"/>
      <c r="WAV54" s="85"/>
      <c r="WAW54" s="85"/>
      <c r="WAX54" s="85"/>
      <c r="WAY54" s="85"/>
      <c r="WAZ54" s="85"/>
      <c r="WBA54" s="85"/>
      <c r="WBB54" s="85"/>
      <c r="WBC54" s="85"/>
      <c r="WBD54" s="85"/>
      <c r="WBE54" s="85"/>
      <c r="WBF54" s="85"/>
      <c r="WBG54" s="85"/>
      <c r="WBH54" s="85"/>
      <c r="WBI54" s="85"/>
      <c r="WBJ54" s="85"/>
      <c r="WBK54" s="85"/>
      <c r="WBL54" s="85"/>
      <c r="WBM54" s="85"/>
      <c r="WBN54" s="85"/>
      <c r="WBO54" s="85"/>
      <c r="WBP54" s="85"/>
      <c r="WBQ54" s="85"/>
      <c r="WBR54" s="85"/>
      <c r="WBS54" s="85"/>
      <c r="WBT54" s="85"/>
      <c r="WBU54" s="85"/>
      <c r="WBV54" s="85"/>
      <c r="WBW54" s="85"/>
      <c r="WBX54" s="85"/>
      <c r="WBY54" s="85"/>
      <c r="WBZ54" s="85"/>
      <c r="WCA54" s="85"/>
      <c r="WCB54" s="85"/>
      <c r="WCC54" s="85"/>
      <c r="WCD54" s="85"/>
      <c r="WCE54" s="85"/>
      <c r="WCF54" s="85"/>
      <c r="WCG54" s="85"/>
      <c r="WCH54" s="85"/>
      <c r="WCI54" s="85"/>
      <c r="WCJ54" s="85"/>
      <c r="WCK54" s="85"/>
      <c r="WCL54" s="85"/>
      <c r="WCM54" s="85"/>
      <c r="WCN54" s="85"/>
      <c r="WCO54" s="85"/>
      <c r="WCP54" s="85"/>
      <c r="WCQ54" s="85"/>
      <c r="WCR54" s="85"/>
      <c r="WCS54" s="85"/>
      <c r="WCT54" s="85"/>
      <c r="WCU54" s="85"/>
      <c r="WCV54" s="85"/>
      <c r="WCW54" s="85"/>
      <c r="WCX54" s="85"/>
      <c r="WCY54" s="85"/>
      <c r="WCZ54" s="85"/>
      <c r="WDA54" s="85"/>
      <c r="WDB54" s="85"/>
      <c r="WDC54" s="85"/>
      <c r="WDD54" s="85"/>
      <c r="WDE54" s="85"/>
      <c r="WDF54" s="85"/>
      <c r="WDG54" s="85"/>
      <c r="WDH54" s="85"/>
      <c r="WDI54" s="85"/>
      <c r="WDJ54" s="85"/>
      <c r="WDK54" s="85"/>
      <c r="WDL54" s="85"/>
      <c r="WDM54" s="85"/>
      <c r="WDN54" s="85"/>
      <c r="WDO54" s="85"/>
      <c r="WDP54" s="85"/>
      <c r="WDQ54" s="85"/>
      <c r="WDR54" s="85"/>
      <c r="WDS54" s="85"/>
      <c r="WDT54" s="85"/>
      <c r="WDU54" s="85"/>
      <c r="WDV54" s="85"/>
      <c r="WDW54" s="85"/>
      <c r="WDX54" s="85"/>
      <c r="WDY54" s="85"/>
      <c r="WDZ54" s="85"/>
      <c r="WEA54" s="85"/>
      <c r="WEB54" s="85"/>
      <c r="WEC54" s="85"/>
      <c r="WED54" s="85"/>
      <c r="WEE54" s="85"/>
      <c r="WEF54" s="85"/>
      <c r="WEG54" s="85"/>
      <c r="WEH54" s="85"/>
      <c r="WEI54" s="85"/>
      <c r="WEJ54" s="85"/>
      <c r="WEK54" s="85"/>
      <c r="WEL54" s="85"/>
      <c r="WEM54" s="85"/>
      <c r="WEN54" s="85"/>
      <c r="WEO54" s="85"/>
      <c r="WEP54" s="85"/>
      <c r="WEQ54" s="85"/>
      <c r="WER54" s="85"/>
      <c r="WES54" s="85"/>
      <c r="WET54" s="85"/>
      <c r="WEU54" s="85"/>
      <c r="WEV54" s="85"/>
      <c r="WEW54" s="85"/>
      <c r="WEX54" s="85"/>
      <c r="WEY54" s="85"/>
      <c r="WEZ54" s="85"/>
      <c r="WFA54" s="85"/>
      <c r="WFB54" s="85"/>
      <c r="WFC54" s="85"/>
      <c r="WFD54" s="85"/>
      <c r="WFE54" s="85"/>
      <c r="WFF54" s="85"/>
      <c r="WFG54" s="85"/>
      <c r="WFH54" s="85"/>
      <c r="WFI54" s="85"/>
      <c r="WFJ54" s="85"/>
      <c r="WFK54" s="85"/>
      <c r="WFL54" s="85"/>
      <c r="WFM54" s="85"/>
      <c r="WFN54" s="85"/>
      <c r="WFO54" s="85"/>
      <c r="WFP54" s="85"/>
      <c r="WFQ54" s="85"/>
      <c r="WFR54" s="85"/>
      <c r="WFS54" s="85"/>
      <c r="WFT54" s="85"/>
      <c r="WFU54" s="85"/>
      <c r="WFV54" s="85"/>
      <c r="WFW54" s="85"/>
      <c r="WFX54" s="85"/>
      <c r="WFY54" s="85"/>
      <c r="WFZ54" s="85"/>
      <c r="WGA54" s="85"/>
      <c r="WGB54" s="85"/>
      <c r="WGC54" s="85"/>
      <c r="WGD54" s="85"/>
      <c r="WGE54" s="85"/>
      <c r="WGF54" s="85"/>
      <c r="WGG54" s="85"/>
      <c r="WGH54" s="85"/>
      <c r="WGI54" s="85"/>
      <c r="WGJ54" s="85"/>
      <c r="WGK54" s="85"/>
      <c r="WGL54" s="85"/>
      <c r="WGM54" s="85"/>
      <c r="WGN54" s="85"/>
      <c r="WGO54" s="85"/>
      <c r="WGP54" s="85"/>
      <c r="WGQ54" s="85"/>
      <c r="WGR54" s="85"/>
      <c r="WGS54" s="85"/>
      <c r="WGT54" s="85"/>
      <c r="WGU54" s="85"/>
      <c r="WGV54" s="85"/>
      <c r="WGW54" s="85"/>
      <c r="WGX54" s="85"/>
      <c r="WGY54" s="85"/>
      <c r="WGZ54" s="85"/>
      <c r="WHA54" s="85"/>
      <c r="WHB54" s="85"/>
      <c r="WHC54" s="85"/>
      <c r="WHD54" s="85"/>
      <c r="WHE54" s="85"/>
      <c r="WHF54" s="85"/>
      <c r="WHG54" s="85"/>
      <c r="WHH54" s="85"/>
      <c r="WHI54" s="85"/>
      <c r="WHJ54" s="85"/>
      <c r="WHK54" s="85"/>
      <c r="WHL54" s="85"/>
      <c r="WHM54" s="85"/>
      <c r="WHN54" s="85"/>
      <c r="WHO54" s="85"/>
      <c r="WHP54" s="85"/>
      <c r="WHQ54" s="85"/>
      <c r="WHR54" s="85"/>
      <c r="WHS54" s="85"/>
      <c r="WHT54" s="85"/>
      <c r="WHU54" s="85"/>
      <c r="WHV54" s="85"/>
      <c r="WHW54" s="85"/>
      <c r="WHX54" s="85"/>
      <c r="WHY54" s="85"/>
      <c r="WHZ54" s="85"/>
      <c r="WIA54" s="85"/>
      <c r="WIB54" s="85"/>
      <c r="WIC54" s="85"/>
      <c r="WID54" s="85"/>
      <c r="WIE54" s="85"/>
      <c r="WIF54" s="85"/>
      <c r="WIG54" s="85"/>
      <c r="WIH54" s="85"/>
      <c r="WII54" s="85"/>
      <c r="WIJ54" s="85"/>
      <c r="WIK54" s="85"/>
      <c r="WIL54" s="85"/>
      <c r="WIM54" s="85"/>
      <c r="WIN54" s="85"/>
      <c r="WIO54" s="85"/>
      <c r="WIP54" s="85"/>
      <c r="WIQ54" s="85"/>
      <c r="WIR54" s="85"/>
      <c r="WIS54" s="85"/>
      <c r="WIT54" s="85"/>
      <c r="WIU54" s="85"/>
      <c r="WIV54" s="85"/>
      <c r="WIW54" s="85"/>
      <c r="WIX54" s="85"/>
      <c r="WIY54" s="85"/>
      <c r="WIZ54" s="85"/>
      <c r="WJA54" s="85"/>
      <c r="WJB54" s="85"/>
      <c r="WJC54" s="85"/>
      <c r="WJD54" s="85"/>
      <c r="WJE54" s="85"/>
      <c r="WJF54" s="85"/>
      <c r="WJG54" s="85"/>
      <c r="WJH54" s="85"/>
      <c r="WJI54" s="85"/>
      <c r="WJJ54" s="85"/>
      <c r="WJK54" s="85"/>
      <c r="WJL54" s="85"/>
      <c r="WJM54" s="85"/>
      <c r="WJN54" s="85"/>
      <c r="WJO54" s="85"/>
      <c r="WJP54" s="85"/>
      <c r="WJQ54" s="85"/>
      <c r="WJR54" s="85"/>
      <c r="WJS54" s="85"/>
      <c r="WJT54" s="85"/>
      <c r="WJU54" s="85"/>
      <c r="WJV54" s="85"/>
      <c r="WJW54" s="85"/>
      <c r="WJX54" s="85"/>
      <c r="WJY54" s="85"/>
      <c r="WJZ54" s="85"/>
      <c r="WKA54" s="85"/>
      <c r="WKB54" s="85"/>
      <c r="WKC54" s="85"/>
      <c r="WKD54" s="85"/>
      <c r="WKE54" s="85"/>
      <c r="WKF54" s="85"/>
      <c r="WKG54" s="85"/>
      <c r="WKH54" s="85"/>
      <c r="WKI54" s="85"/>
      <c r="WKJ54" s="85"/>
      <c r="WKK54" s="85"/>
      <c r="WKL54" s="85"/>
      <c r="WKM54" s="85"/>
      <c r="WKN54" s="85"/>
      <c r="WKO54" s="85"/>
      <c r="WKP54" s="85"/>
      <c r="WKQ54" s="85"/>
      <c r="WKR54" s="85"/>
      <c r="WKS54" s="85"/>
      <c r="WKT54" s="85"/>
      <c r="WKU54" s="85"/>
      <c r="WKV54" s="85"/>
      <c r="WKW54" s="85"/>
      <c r="WKX54" s="85"/>
      <c r="WKY54" s="85"/>
      <c r="WKZ54" s="85"/>
      <c r="WLA54" s="85"/>
      <c r="WLB54" s="85"/>
      <c r="WLC54" s="85"/>
      <c r="WLD54" s="85"/>
      <c r="WLE54" s="85"/>
      <c r="WLF54" s="85"/>
      <c r="WLG54" s="85"/>
      <c r="WLH54" s="85"/>
      <c r="WLI54" s="85"/>
      <c r="WLJ54" s="85"/>
      <c r="WLK54" s="85"/>
      <c r="WLL54" s="85"/>
      <c r="WLM54" s="85"/>
      <c r="WLN54" s="85"/>
      <c r="WLO54" s="85"/>
      <c r="WLP54" s="85"/>
      <c r="WLQ54" s="85"/>
      <c r="WLR54" s="85"/>
      <c r="WLS54" s="85"/>
      <c r="WLT54" s="85"/>
      <c r="WLU54" s="85"/>
      <c r="WLV54" s="85"/>
      <c r="WLW54" s="85"/>
      <c r="WLX54" s="85"/>
      <c r="WLY54" s="85"/>
      <c r="WLZ54" s="85"/>
      <c r="WMA54" s="85"/>
      <c r="WMB54" s="85"/>
      <c r="WMC54" s="85"/>
      <c r="WMD54" s="85"/>
      <c r="WME54" s="85"/>
      <c r="WMF54" s="85"/>
      <c r="WMG54" s="85"/>
      <c r="WMH54" s="85"/>
      <c r="WMI54" s="85"/>
      <c r="WMJ54" s="85"/>
      <c r="WMK54" s="85"/>
      <c r="WML54" s="85"/>
      <c r="WMM54" s="85"/>
      <c r="WMN54" s="85"/>
      <c r="WMO54" s="85"/>
      <c r="WMP54" s="85"/>
      <c r="WMQ54" s="85"/>
      <c r="WMR54" s="85"/>
      <c r="WMS54" s="85"/>
      <c r="WMT54" s="85"/>
      <c r="WMU54" s="85"/>
      <c r="WMV54" s="85"/>
      <c r="WMW54" s="85"/>
      <c r="WMX54" s="85"/>
      <c r="WMY54" s="85"/>
      <c r="WMZ54" s="85"/>
      <c r="WNA54" s="85"/>
      <c r="WNB54" s="85"/>
      <c r="WNC54" s="85"/>
      <c r="WND54" s="85"/>
      <c r="WNE54" s="85"/>
      <c r="WNF54" s="85"/>
      <c r="WNG54" s="85"/>
      <c r="WNH54" s="85"/>
      <c r="WNI54" s="85"/>
      <c r="WNJ54" s="85"/>
      <c r="WNK54" s="85"/>
      <c r="WNL54" s="85"/>
      <c r="WNM54" s="85"/>
      <c r="WNN54" s="85"/>
      <c r="WNO54" s="85"/>
      <c r="WNP54" s="85"/>
      <c r="WNQ54" s="85"/>
      <c r="WNR54" s="85"/>
      <c r="WNS54" s="85"/>
      <c r="WNT54" s="85"/>
      <c r="WNU54" s="85"/>
      <c r="WNV54" s="85"/>
      <c r="WNW54" s="85"/>
      <c r="WNX54" s="85"/>
      <c r="WNY54" s="85"/>
      <c r="WNZ54" s="85"/>
      <c r="WOA54" s="85"/>
      <c r="WOB54" s="85"/>
      <c r="WOC54" s="85"/>
      <c r="WOD54" s="85"/>
      <c r="WOE54" s="85"/>
      <c r="WOF54" s="85"/>
      <c r="WOG54" s="85"/>
      <c r="WOH54" s="85"/>
      <c r="WOI54" s="85"/>
      <c r="WOJ54" s="85"/>
      <c r="WOK54" s="85"/>
      <c r="WOL54" s="85"/>
      <c r="WOM54" s="85"/>
      <c r="WON54" s="85"/>
      <c r="WOO54" s="85"/>
      <c r="WOP54" s="85"/>
      <c r="WOQ54" s="85"/>
      <c r="WOR54" s="85"/>
      <c r="WOS54" s="85"/>
      <c r="WOT54" s="85"/>
      <c r="WOU54" s="85"/>
      <c r="WOV54" s="85"/>
      <c r="WOW54" s="85"/>
      <c r="WOX54" s="85"/>
      <c r="WOY54" s="85"/>
      <c r="WOZ54" s="85"/>
      <c r="WPA54" s="85"/>
      <c r="WPB54" s="85"/>
      <c r="WPC54" s="85"/>
      <c r="WPD54" s="85"/>
      <c r="WPE54" s="85"/>
      <c r="WPF54" s="85"/>
      <c r="WPG54" s="85"/>
      <c r="WPH54" s="85"/>
      <c r="WPI54" s="85"/>
      <c r="WPJ54" s="85"/>
      <c r="WPK54" s="85"/>
      <c r="WPL54" s="85"/>
      <c r="WPM54" s="85"/>
      <c r="WPN54" s="85"/>
      <c r="WPO54" s="85"/>
      <c r="WPP54" s="85"/>
      <c r="WPQ54" s="85"/>
      <c r="WPR54" s="85"/>
      <c r="WPS54" s="85"/>
      <c r="WPT54" s="85"/>
      <c r="WPU54" s="85"/>
      <c r="WPV54" s="85"/>
      <c r="WPW54" s="85"/>
      <c r="WPX54" s="85"/>
      <c r="WPY54" s="85"/>
      <c r="WPZ54" s="85"/>
      <c r="WQA54" s="85"/>
      <c r="WQB54" s="85"/>
      <c r="WQC54" s="85"/>
      <c r="WQD54" s="85"/>
      <c r="WQE54" s="85"/>
      <c r="WQF54" s="85"/>
      <c r="WQG54" s="85"/>
      <c r="WQH54" s="85"/>
      <c r="WQI54" s="85"/>
      <c r="WQJ54" s="85"/>
      <c r="WQK54" s="85"/>
      <c r="WQL54" s="85"/>
      <c r="WQM54" s="85"/>
      <c r="WQN54" s="85"/>
      <c r="WQO54" s="85"/>
      <c r="WQP54" s="85"/>
      <c r="WQQ54" s="85"/>
      <c r="WQR54" s="85"/>
      <c r="WQS54" s="85"/>
      <c r="WQT54" s="85"/>
      <c r="WQU54" s="85"/>
      <c r="WQV54" s="85"/>
      <c r="WQW54" s="85"/>
      <c r="WQX54" s="85"/>
      <c r="WQY54" s="85"/>
      <c r="WQZ54" s="85"/>
      <c r="WRA54" s="85"/>
      <c r="WRB54" s="85"/>
      <c r="WRC54" s="85"/>
      <c r="WRD54" s="85"/>
      <c r="WRE54" s="85"/>
      <c r="WRF54" s="85"/>
      <c r="WRG54" s="85"/>
      <c r="WRH54" s="85"/>
      <c r="WRI54" s="85"/>
      <c r="WRJ54" s="85"/>
      <c r="WRK54" s="85"/>
      <c r="WRL54" s="85"/>
      <c r="WRM54" s="85"/>
      <c r="WRN54" s="85"/>
      <c r="WRO54" s="85"/>
      <c r="WRP54" s="85"/>
      <c r="WRQ54" s="85"/>
      <c r="WRR54" s="85"/>
      <c r="WRS54" s="85"/>
      <c r="WRT54" s="85"/>
      <c r="WRU54" s="85"/>
      <c r="WRV54" s="85"/>
      <c r="WRW54" s="85"/>
      <c r="WRX54" s="85"/>
      <c r="WRY54" s="85"/>
      <c r="WRZ54" s="85"/>
      <c r="WSA54" s="85"/>
      <c r="WSB54" s="85"/>
      <c r="WSC54" s="85"/>
      <c r="WSD54" s="85"/>
      <c r="WSE54" s="85"/>
      <c r="WSF54" s="85"/>
      <c r="WSG54" s="85"/>
      <c r="WSH54" s="85"/>
      <c r="WSI54" s="85"/>
      <c r="WSJ54" s="85"/>
      <c r="WSK54" s="85"/>
      <c r="WSL54" s="85"/>
      <c r="WSM54" s="85"/>
      <c r="WSN54" s="85"/>
      <c r="WSO54" s="85"/>
      <c r="WSP54" s="85"/>
      <c r="WSQ54" s="85"/>
      <c r="WSR54" s="85"/>
      <c r="WSS54" s="85"/>
      <c r="WST54" s="85"/>
      <c r="WSU54" s="85"/>
      <c r="WSV54" s="85"/>
      <c r="WSW54" s="85"/>
      <c r="WSX54" s="85"/>
      <c r="WSY54" s="85"/>
      <c r="WSZ54" s="85"/>
      <c r="WTA54" s="85"/>
      <c r="WTB54" s="85"/>
      <c r="WTC54" s="85"/>
      <c r="WTD54" s="85"/>
      <c r="WTE54" s="85"/>
      <c r="WTF54" s="85"/>
      <c r="WTG54" s="85"/>
      <c r="WTH54" s="85"/>
      <c r="WTI54" s="85"/>
      <c r="WTJ54" s="85"/>
      <c r="WTK54" s="85"/>
      <c r="WTL54" s="85"/>
      <c r="WTM54" s="85"/>
      <c r="WTN54" s="85"/>
      <c r="WTO54" s="85"/>
      <c r="WTP54" s="85"/>
      <c r="WTQ54" s="85"/>
      <c r="WTR54" s="85"/>
      <c r="WTS54" s="85"/>
      <c r="WTT54" s="85"/>
      <c r="WTU54" s="85"/>
      <c r="WTV54" s="85"/>
      <c r="WTW54" s="85"/>
      <c r="WTX54" s="85"/>
      <c r="WTY54" s="85"/>
      <c r="WTZ54" s="85"/>
      <c r="WUA54" s="85"/>
      <c r="WUB54" s="85"/>
      <c r="WUC54" s="85"/>
      <c r="WUD54" s="85"/>
      <c r="WUE54" s="85"/>
      <c r="WUF54" s="85"/>
      <c r="WUG54" s="85"/>
      <c r="WUH54" s="85"/>
      <c r="WUI54" s="85"/>
      <c r="WUJ54" s="85"/>
      <c r="WUK54" s="85"/>
      <c r="WUL54" s="85"/>
      <c r="WUM54" s="85"/>
      <c r="WUN54" s="85"/>
      <c r="WUO54" s="85"/>
      <c r="WUP54" s="85"/>
      <c r="WUQ54" s="85"/>
      <c r="WUR54" s="85"/>
      <c r="WUS54" s="85"/>
      <c r="WUT54" s="85"/>
      <c r="WUU54" s="85"/>
      <c r="WUV54" s="85"/>
      <c r="WUW54" s="85"/>
      <c r="WUX54" s="85"/>
      <c r="WUY54" s="85"/>
      <c r="WUZ54" s="85"/>
      <c r="WVA54" s="85"/>
      <c r="WVB54" s="85"/>
      <c r="WVC54" s="85"/>
      <c r="WVD54" s="85"/>
      <c r="WVE54" s="85"/>
      <c r="WVF54" s="85"/>
      <c r="WVG54" s="85"/>
      <c r="WVH54" s="85"/>
      <c r="WVI54" s="85"/>
      <c r="WVJ54" s="85"/>
      <c r="WVK54" s="85"/>
      <c r="WVL54" s="85"/>
      <c r="WVM54" s="85"/>
      <c r="WVN54" s="85"/>
      <c r="WVO54" s="85"/>
      <c r="WVP54" s="85"/>
      <c r="WVQ54" s="85"/>
      <c r="WVR54" s="85"/>
      <c r="WVS54" s="85"/>
      <c r="WVT54" s="85"/>
      <c r="WVU54" s="85"/>
      <c r="WVV54" s="85"/>
      <c r="WVW54" s="85"/>
      <c r="WVX54" s="85"/>
      <c r="WVY54" s="85"/>
      <c r="WVZ54" s="85"/>
      <c r="WWA54" s="85"/>
      <c r="WWB54" s="85"/>
      <c r="WWC54" s="85"/>
      <c r="WWD54" s="85"/>
      <c r="WWE54" s="85"/>
      <c r="WWF54" s="85"/>
      <c r="WWG54" s="85"/>
      <c r="WWH54" s="85"/>
      <c r="WWI54" s="85"/>
      <c r="WWJ54" s="85"/>
      <c r="WWK54" s="85"/>
      <c r="WWL54" s="85"/>
      <c r="WWM54" s="85"/>
      <c r="WWN54" s="85"/>
      <c r="WWO54" s="85"/>
      <c r="WWP54" s="85"/>
      <c r="WWQ54" s="85"/>
      <c r="WWR54" s="85"/>
      <c r="WWS54" s="85"/>
      <c r="WWT54" s="85"/>
      <c r="WWU54" s="85"/>
      <c r="WWV54" s="85"/>
      <c r="WWW54" s="85"/>
      <c r="WWX54" s="85"/>
      <c r="WWY54" s="85"/>
      <c r="WWZ54" s="85"/>
      <c r="WXA54" s="85"/>
      <c r="WXB54" s="85"/>
      <c r="WXC54" s="85"/>
      <c r="WXD54" s="85"/>
      <c r="WXE54" s="85"/>
      <c r="WXF54" s="85"/>
      <c r="WXG54" s="85"/>
      <c r="WXH54" s="85"/>
      <c r="WXI54" s="85"/>
      <c r="WXJ54" s="85"/>
      <c r="WXK54" s="85"/>
      <c r="WXL54" s="85"/>
      <c r="WXM54" s="85"/>
      <c r="WXN54" s="85"/>
      <c r="WXO54" s="85"/>
      <c r="WXP54" s="85"/>
      <c r="WXQ54" s="85"/>
      <c r="WXR54" s="85"/>
      <c r="WXS54" s="85"/>
      <c r="WXT54" s="85"/>
      <c r="WXU54" s="85"/>
      <c r="WXV54" s="85"/>
      <c r="WXW54" s="85"/>
      <c r="WXX54" s="85"/>
      <c r="WXY54" s="85"/>
      <c r="WXZ54" s="85"/>
      <c r="WYA54" s="85"/>
      <c r="WYB54" s="85"/>
      <c r="WYC54" s="85"/>
      <c r="WYD54" s="85"/>
      <c r="WYE54" s="85"/>
      <c r="WYF54" s="85"/>
      <c r="WYG54" s="85"/>
      <c r="WYH54" s="85"/>
      <c r="WYI54" s="85"/>
      <c r="WYJ54" s="85"/>
      <c r="WYK54" s="85"/>
      <c r="WYL54" s="85"/>
      <c r="WYM54" s="85"/>
      <c r="WYN54" s="85"/>
      <c r="WYO54" s="85"/>
      <c r="WYP54" s="85"/>
      <c r="WYQ54" s="85"/>
      <c r="WYR54" s="85"/>
      <c r="WYS54" s="85"/>
      <c r="WYT54" s="85"/>
      <c r="WYU54" s="85"/>
      <c r="WYV54" s="85"/>
      <c r="WYW54" s="85"/>
      <c r="WYX54" s="85"/>
      <c r="WYY54" s="85"/>
      <c r="WYZ54" s="85"/>
      <c r="WZA54" s="85"/>
      <c r="WZB54" s="85"/>
      <c r="WZC54" s="85"/>
      <c r="WZD54" s="85"/>
      <c r="WZE54" s="85"/>
      <c r="WZF54" s="85"/>
      <c r="WZG54" s="85"/>
      <c r="WZH54" s="85"/>
      <c r="WZI54" s="85"/>
      <c r="WZJ54" s="85"/>
      <c r="WZK54" s="85"/>
      <c r="WZL54" s="85"/>
      <c r="WZM54" s="85"/>
      <c r="WZN54" s="85"/>
      <c r="WZO54" s="85"/>
      <c r="WZP54" s="85"/>
      <c r="WZQ54" s="85"/>
      <c r="WZR54" s="85"/>
      <c r="WZS54" s="85"/>
      <c r="WZT54" s="85"/>
      <c r="WZU54" s="85"/>
      <c r="WZV54" s="85"/>
      <c r="WZW54" s="85"/>
      <c r="WZX54" s="85"/>
      <c r="WZY54" s="85"/>
      <c r="WZZ54" s="85"/>
      <c r="XAA54" s="85"/>
      <c r="XAB54" s="85"/>
      <c r="XAC54" s="85"/>
      <c r="XAD54" s="85"/>
      <c r="XAE54" s="85"/>
      <c r="XAF54" s="85"/>
      <c r="XAG54" s="85"/>
      <c r="XAH54" s="85"/>
      <c r="XAI54" s="85"/>
      <c r="XAJ54" s="85"/>
      <c r="XAK54" s="85"/>
      <c r="XAL54" s="85"/>
      <c r="XAM54" s="85"/>
      <c r="XAN54" s="85"/>
      <c r="XAO54" s="85"/>
      <c r="XAP54" s="85"/>
      <c r="XAQ54" s="85"/>
      <c r="XAR54" s="85"/>
      <c r="XAS54" s="85"/>
      <c r="XAT54" s="85"/>
      <c r="XAU54" s="85"/>
      <c r="XAV54" s="85"/>
      <c r="XAW54" s="85"/>
      <c r="XAX54" s="85"/>
      <c r="XAY54" s="85"/>
      <c r="XAZ54" s="85"/>
      <c r="XBA54" s="85"/>
      <c r="XBB54" s="85"/>
      <c r="XBC54" s="85"/>
      <c r="XBD54" s="85"/>
      <c r="XBE54" s="85"/>
      <c r="XBF54" s="85"/>
      <c r="XBG54" s="85"/>
      <c r="XBH54" s="85"/>
      <c r="XBI54" s="85"/>
      <c r="XBJ54" s="85"/>
      <c r="XBK54" s="85"/>
      <c r="XBL54" s="85"/>
      <c r="XBM54" s="85"/>
      <c r="XBN54" s="85"/>
      <c r="XBO54" s="85"/>
      <c r="XBP54" s="85"/>
      <c r="XBQ54" s="85"/>
      <c r="XBR54" s="85"/>
      <c r="XBS54" s="85"/>
      <c r="XBT54" s="85"/>
      <c r="XBU54" s="85"/>
      <c r="XBV54" s="85"/>
      <c r="XBW54" s="85"/>
      <c r="XBX54" s="85"/>
      <c r="XBY54" s="85"/>
      <c r="XBZ54" s="85"/>
      <c r="XCA54" s="85"/>
      <c r="XCB54" s="85"/>
      <c r="XCC54" s="85"/>
      <c r="XCD54" s="85"/>
      <c r="XCE54" s="85"/>
      <c r="XCF54" s="85"/>
      <c r="XCG54" s="85"/>
      <c r="XCH54" s="85"/>
      <c r="XCI54" s="85"/>
      <c r="XCJ54" s="85"/>
      <c r="XCK54" s="85"/>
      <c r="XCL54" s="85"/>
      <c r="XCM54" s="85"/>
      <c r="XCN54" s="85"/>
      <c r="XCO54" s="85"/>
      <c r="XCP54" s="85"/>
      <c r="XCQ54" s="85"/>
      <c r="XCR54" s="85"/>
      <c r="XCS54" s="85"/>
      <c r="XCT54" s="85"/>
      <c r="XCU54" s="85"/>
      <c r="XCV54" s="85"/>
      <c r="XCW54" s="85"/>
      <c r="XCX54" s="85"/>
      <c r="XCY54" s="85"/>
      <c r="XCZ54" s="85"/>
      <c r="XDA54" s="85"/>
      <c r="XDB54" s="85"/>
      <c r="XDC54" s="85"/>
      <c r="XDD54" s="85"/>
      <c r="XDE54" s="85"/>
      <c r="XDF54" s="85"/>
      <c r="XDG54" s="85"/>
      <c r="XDH54" s="85"/>
      <c r="XDI54" s="85"/>
      <c r="XDJ54" s="85"/>
      <c r="XDK54" s="85"/>
      <c r="XDL54" s="85"/>
      <c r="XDM54" s="85"/>
      <c r="XDN54" s="85"/>
      <c r="XDO54" s="85"/>
      <c r="XDP54" s="85"/>
      <c r="XDQ54" s="85"/>
      <c r="XDR54" s="85"/>
      <c r="XDS54" s="85"/>
      <c r="XDT54" s="85"/>
      <c r="XDU54" s="85"/>
      <c r="XDV54" s="85"/>
      <c r="XDW54" s="85"/>
      <c r="XDX54" s="85"/>
      <c r="XDY54" s="85"/>
      <c r="XDZ54" s="85"/>
      <c r="XEA54" s="85"/>
      <c r="XEB54" s="85"/>
      <c r="XEC54" s="85"/>
      <c r="XED54" s="85"/>
      <c r="XEE54" s="85"/>
      <c r="XEF54" s="85"/>
      <c r="XEG54" s="85"/>
      <c r="XEH54" s="85"/>
      <c r="XEI54" s="85"/>
      <c r="XEJ54" s="85"/>
    </row>
    <row r="55" spans="1:16364" customFormat="1" ht="99" hidden="1" customHeight="1" x14ac:dyDescent="0.25">
      <c r="A55" s="263" t="s">
        <v>92</v>
      </c>
      <c r="B55" s="60" t="str">
        <f>IFERROR((VLOOKUP(A55,'Mapa de Proceso'!$C$12:$G$31,5,0)),0)</f>
        <v>s</v>
      </c>
      <c r="C55" s="60">
        <v>5</v>
      </c>
      <c r="D55" s="153" t="str">
        <f t="shared" si="6"/>
        <v>s5</v>
      </c>
      <c r="E55" s="182" t="s">
        <v>133</v>
      </c>
      <c r="F55" s="182"/>
      <c r="G55" s="268" t="s">
        <v>988</v>
      </c>
      <c r="H55" s="155" t="s">
        <v>989</v>
      </c>
      <c r="I55" s="160" t="s">
        <v>127</v>
      </c>
      <c r="J55" s="155" t="s">
        <v>990</v>
      </c>
      <c r="K55" s="249">
        <v>4</v>
      </c>
      <c r="L55" s="249">
        <v>0</v>
      </c>
      <c r="M55" s="248" t="s">
        <v>150</v>
      </c>
      <c r="N55" s="80">
        <f t="shared" si="12"/>
        <v>0</v>
      </c>
      <c r="O55" s="80">
        <f t="shared" si="13"/>
        <v>0.4</v>
      </c>
      <c r="P55" s="80" cm="1">
        <f t="array" ref="P55">_xlfn.IFS($K55=0,0,AND($K55&gt;0,$K55&lt;=2),20%,AND($K55&gt;2,$K55&lt;=24),40%,AND($K55&gt;24,$K55&lt;=60),60%,AND($K55&gt;60,$K55&lt;=360),80%,$K55&gt;360,100%)</f>
        <v>0.4</v>
      </c>
      <c r="Q55" s="80">
        <f t="shared" si="14"/>
        <v>0.4</v>
      </c>
      <c r="R55" s="81">
        <f t="shared" si="10"/>
        <v>7</v>
      </c>
      <c r="S55" s="82" t="str" cm="1">
        <f t="array" ref="S55">IFERROR((_xlfn.IFS(R55=1,"BAJA",R55=2,"BAJA",R55=6,"BAJA",R55=3,"MODERADA",R55=7,"MODERADA",R55=8,"MODERADA",R55=11,"MODERADA",R55=12,"MODERADA",R55=13,"MODERADA",R55=16,"MODERADA",R55=17,"MODERADA",R55=21,"MODERADA",R55=22,"MODERADA",R55=4,"ALTA",R55=9,"ALTA",R55=14,"ALTA",R55=18,"ALTA",R55=19,"ALTA",R55=23,"ALTA",R55=24,"ALTA",R55=5,"EXTREMA",R55=10,"EXTREMA",R55=15,"EXTREMA",R55=20,"EXTREMA",R55=25,"EXTREMA")),0)</f>
        <v>MODERADA</v>
      </c>
      <c r="T55" s="83" cm="1">
        <f t="array" ref="T55">IFERROR((MIN(IF('Matriz de Controles'!$A$8:$A$10000='Matriz de Riesgos'!#REF!,'Matriz de Controles'!$W$8:$W$10000))),0)</f>
        <v>0</v>
      </c>
      <c r="U55" s="83" cm="1">
        <f t="array" ref="U55">IFERROR((MIN(IF('Matriz de Controles'!$A$8:$A$10000='Matriz de Riesgos'!#REF!,'Matriz de Controles'!$Z$8:$Z$10000))),0)</f>
        <v>0</v>
      </c>
      <c r="V55" s="83" t="e" cm="1">
        <f t="array" aca="1" ref="V55" ca="1">_xlfn.IFS(T55=0,0,AND(T55&gt;0%,T55&lt;=20%),20%,AND(T55&gt;20%,T55&lt;=40%),40%,AND(T55&gt;40%,T55&lt;=60%),60%,AND(T55&gt;60%,T55&lt;=80%),80%,AND(T55&gt;80%,T55&lt;=100%),100%)</f>
        <v>#NAME?</v>
      </c>
      <c r="W55" s="83" t="e" cm="1">
        <f t="array" aca="1" ref="W55" ca="1">_xlfn.IFS(U55=0,0,AND(U55&gt;=0%,U55&lt;=20%),20%,AND(U55&gt;20%,U55&lt;=40%),40%,AND(U55&gt;40%,U55&lt;=60%),60%,AND(U55&gt;60%,U55&lt;=80%),80%,AND(76&gt;80%,U55&lt;=100%),100%)</f>
        <v>#NAME?</v>
      </c>
      <c r="X55" s="84" t="e">
        <f t="shared" ca="1" si="11"/>
        <v>#NAME?</v>
      </c>
      <c r="Y55" s="82" cm="1">
        <f t="array" aca="1" ref="Y55" ca="1">IFERROR((_xlfn.IFS(X55=1,"BAJA",X55=2,"BAJA",X55=6,"BAJA",X55=3,"MODERADA",X55=7,"MODERADA",X55=8,"MODERADA",X55=11,"MODERADA",X55=12,"MODERADA",X55=13,"MODERADA",X55=16,"MODERADA",X55=17,"MODERADA",X55=21,"MODERADA",X55=22,"MODERADA",X55=4,"ALTA",X55=9,"ALTA",X55=14,"ALTA",X55=18,"ALTA",X55=19,"ALTA",X55=23,"ALTA",X55=24,"ALTA",X55=5,"EXTREMA",X55=10,"EXTREMA",X55=15,"EXTREMA",X55=20,"EXTREMA",X55=25,"EXTREMA")),0)</f>
        <v>0</v>
      </c>
      <c r="Z55" s="89" cm="1">
        <f t="array" aca="1" ref="Z55" ca="1">IFERROR((_xlfn.IFS(Y55="BAJA","ACEPTAR",Y55="MODERADA","ACEPTAR/REDUCIR(OPCIONAL)",Y55="ALTA","REDUCIR",Y55="EXTREMA","REDUCIR/EVITAR")),0)</f>
        <v>0</v>
      </c>
      <c r="AA55" s="184" t="s">
        <v>146</v>
      </c>
      <c r="AB55" s="261" t="s">
        <v>1069</v>
      </c>
      <c r="AC55" s="261" t="s">
        <v>1069</v>
      </c>
      <c r="AD55" s="261" t="s">
        <v>1069</v>
      </c>
      <c r="AE55" s="261" t="s">
        <v>1068</v>
      </c>
      <c r="AF55" s="261" t="s">
        <v>1068</v>
      </c>
      <c r="AG55" s="271" t="s">
        <v>1069</v>
      </c>
      <c r="AH55" s="270" t="s">
        <v>1128</v>
      </c>
      <c r="AI55" s="276"/>
      <c r="AJ55" s="276"/>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c r="JN55" s="85"/>
      <c r="JO55" s="85"/>
      <c r="JP55" s="85"/>
      <c r="JQ55" s="85"/>
      <c r="JR55" s="85"/>
      <c r="JS55" s="85"/>
      <c r="JT55" s="85"/>
      <c r="JU55" s="85"/>
      <c r="JV55" s="85"/>
      <c r="JW55" s="85"/>
      <c r="JX55" s="85"/>
      <c r="JY55" s="85"/>
      <c r="JZ55" s="85"/>
      <c r="KA55" s="85"/>
      <c r="KB55" s="85"/>
      <c r="KC55" s="85"/>
      <c r="KD55" s="85"/>
      <c r="KE55" s="85"/>
      <c r="KF55" s="85"/>
      <c r="KG55" s="85"/>
      <c r="KH55" s="85"/>
      <c r="KI55" s="85"/>
      <c r="KJ55" s="85"/>
      <c r="KK55" s="85"/>
      <c r="KL55" s="85"/>
      <c r="KM55" s="85"/>
      <c r="KN55" s="85"/>
      <c r="KO55" s="85"/>
      <c r="KP55" s="85"/>
      <c r="KQ55" s="85"/>
      <c r="KR55" s="85"/>
      <c r="KS55" s="85"/>
      <c r="KT55" s="85"/>
      <c r="KU55" s="85"/>
      <c r="KV55" s="85"/>
      <c r="KW55" s="85"/>
      <c r="KX55" s="85"/>
      <c r="KY55" s="85"/>
      <c r="KZ55" s="85"/>
      <c r="LA55" s="85"/>
      <c r="LB55" s="85"/>
      <c r="LC55" s="85"/>
      <c r="LD55" s="85"/>
      <c r="LE55" s="85"/>
      <c r="LF55" s="85"/>
      <c r="LG55" s="85"/>
      <c r="LH55" s="85"/>
      <c r="LI55" s="85"/>
      <c r="LJ55" s="85"/>
      <c r="LK55" s="85"/>
      <c r="LL55" s="85"/>
      <c r="LM55" s="85"/>
      <c r="LN55" s="85"/>
      <c r="LO55" s="85"/>
      <c r="LP55" s="85"/>
      <c r="LQ55" s="85"/>
      <c r="LR55" s="85"/>
      <c r="LS55" s="85"/>
      <c r="LT55" s="85"/>
      <c r="LU55" s="85"/>
      <c r="LV55" s="85"/>
      <c r="LW55" s="85"/>
      <c r="LX55" s="85"/>
      <c r="LY55" s="85"/>
      <c r="LZ55" s="85"/>
      <c r="MA55" s="85"/>
      <c r="MB55" s="85"/>
      <c r="MC55" s="85"/>
      <c r="MD55" s="85"/>
      <c r="ME55" s="85"/>
      <c r="MF55" s="85"/>
      <c r="MG55" s="85"/>
      <c r="MH55" s="85"/>
      <c r="MI55" s="85"/>
      <c r="MJ55" s="85"/>
      <c r="MK55" s="85"/>
      <c r="ML55" s="85"/>
      <c r="MM55" s="85"/>
      <c r="MN55" s="85"/>
      <c r="MO55" s="85"/>
      <c r="MP55" s="85"/>
      <c r="MQ55" s="85"/>
      <c r="MR55" s="85"/>
      <c r="MS55" s="85"/>
      <c r="MT55" s="85"/>
      <c r="MU55" s="85"/>
      <c r="MV55" s="85"/>
      <c r="MW55" s="85"/>
      <c r="MX55" s="85"/>
      <c r="MY55" s="85"/>
      <c r="MZ55" s="85"/>
      <c r="NA55" s="85"/>
      <c r="NB55" s="85"/>
      <c r="NC55" s="85"/>
      <c r="ND55" s="85"/>
      <c r="NE55" s="85"/>
      <c r="NF55" s="85"/>
      <c r="NG55" s="85"/>
      <c r="NH55" s="85"/>
      <c r="NI55" s="85"/>
      <c r="NJ55" s="85"/>
      <c r="NK55" s="85"/>
      <c r="NL55" s="85"/>
      <c r="NM55" s="85"/>
      <c r="NN55" s="85"/>
      <c r="NO55" s="85"/>
      <c r="NP55" s="85"/>
      <c r="NQ55" s="85"/>
      <c r="NR55" s="85"/>
      <c r="NS55" s="85"/>
      <c r="NT55" s="85"/>
      <c r="NU55" s="85"/>
      <c r="NV55" s="85"/>
      <c r="NW55" s="85"/>
      <c r="NX55" s="85"/>
      <c r="NY55" s="85"/>
      <c r="NZ55" s="85"/>
      <c r="OA55" s="85"/>
      <c r="OB55" s="85"/>
      <c r="OC55" s="85"/>
      <c r="OD55" s="85"/>
      <c r="OE55" s="85"/>
      <c r="OF55" s="85"/>
      <c r="OG55" s="85"/>
      <c r="OH55" s="85"/>
      <c r="OI55" s="85"/>
      <c r="OJ55" s="85"/>
      <c r="OK55" s="85"/>
      <c r="OL55" s="85"/>
      <c r="OM55" s="85"/>
      <c r="ON55" s="85"/>
      <c r="OO55" s="85"/>
      <c r="OP55" s="85"/>
      <c r="OQ55" s="85"/>
      <c r="OR55" s="85"/>
      <c r="OS55" s="85"/>
      <c r="OT55" s="85"/>
      <c r="OU55" s="85"/>
      <c r="OV55" s="85"/>
      <c r="OW55" s="85"/>
      <c r="OX55" s="85"/>
      <c r="OY55" s="85"/>
      <c r="OZ55" s="85"/>
      <c r="PA55" s="85"/>
      <c r="PB55" s="85"/>
      <c r="PC55" s="85"/>
      <c r="PD55" s="85"/>
      <c r="PE55" s="85"/>
      <c r="PF55" s="85"/>
      <c r="PG55" s="85"/>
      <c r="PH55" s="85"/>
      <c r="PI55" s="85"/>
      <c r="PJ55" s="85"/>
      <c r="PK55" s="85"/>
      <c r="PL55" s="85"/>
      <c r="PM55" s="85"/>
      <c r="PN55" s="85"/>
      <c r="PO55" s="85"/>
      <c r="PP55" s="85"/>
      <c r="PQ55" s="85"/>
      <c r="PR55" s="85"/>
      <c r="PS55" s="85"/>
      <c r="PT55" s="85"/>
      <c r="PU55" s="85"/>
      <c r="PV55" s="85"/>
      <c r="PW55" s="85"/>
      <c r="PX55" s="85"/>
      <c r="PY55" s="85"/>
      <c r="PZ55" s="85"/>
      <c r="QA55" s="85"/>
      <c r="QB55" s="85"/>
      <c r="QC55" s="85"/>
      <c r="QD55" s="85"/>
      <c r="QE55" s="85"/>
      <c r="QF55" s="85"/>
      <c r="QG55" s="85"/>
      <c r="QH55" s="85"/>
      <c r="QI55" s="85"/>
      <c r="QJ55" s="85"/>
      <c r="QK55" s="85"/>
      <c r="QL55" s="85"/>
      <c r="QM55" s="85"/>
      <c r="QN55" s="85"/>
      <c r="QO55" s="85"/>
      <c r="QP55" s="85"/>
      <c r="QQ55" s="85"/>
      <c r="QR55" s="85"/>
      <c r="QS55" s="85"/>
      <c r="QT55" s="85"/>
      <c r="QU55" s="85"/>
      <c r="QV55" s="85"/>
      <c r="QW55" s="85"/>
      <c r="QX55" s="85"/>
      <c r="QY55" s="85"/>
      <c r="QZ55" s="85"/>
      <c r="RA55" s="85"/>
      <c r="RB55" s="85"/>
      <c r="RC55" s="85"/>
      <c r="RD55" s="85"/>
      <c r="RE55" s="85"/>
      <c r="RF55" s="85"/>
      <c r="RG55" s="85"/>
      <c r="RH55" s="85"/>
      <c r="RI55" s="85"/>
      <c r="RJ55" s="85"/>
      <c r="RK55" s="85"/>
      <c r="RL55" s="85"/>
      <c r="RM55" s="85"/>
      <c r="RN55" s="85"/>
      <c r="RO55" s="85"/>
      <c r="RP55" s="85"/>
      <c r="RQ55" s="85"/>
      <c r="RR55" s="85"/>
      <c r="RS55" s="85"/>
      <c r="RT55" s="85"/>
      <c r="RU55" s="85"/>
      <c r="RV55" s="85"/>
      <c r="RW55" s="85"/>
      <c r="RX55" s="85"/>
      <c r="RY55" s="85"/>
      <c r="RZ55" s="85"/>
      <c r="SA55" s="85"/>
      <c r="SB55" s="85"/>
      <c r="SC55" s="85"/>
      <c r="SD55" s="85"/>
      <c r="SE55" s="85"/>
      <c r="SF55" s="85"/>
      <c r="SG55" s="85"/>
      <c r="SH55" s="85"/>
      <c r="SI55" s="85"/>
      <c r="SJ55" s="85"/>
      <c r="SK55" s="85"/>
      <c r="SL55" s="85"/>
      <c r="SM55" s="85"/>
      <c r="SN55" s="85"/>
      <c r="SO55" s="85"/>
      <c r="SP55" s="85"/>
      <c r="SQ55" s="85"/>
      <c r="SR55" s="85"/>
      <c r="SS55" s="85"/>
      <c r="ST55" s="85"/>
      <c r="SU55" s="85"/>
      <c r="SV55" s="85"/>
      <c r="SW55" s="85"/>
      <c r="SX55" s="85"/>
      <c r="SY55" s="85"/>
      <c r="SZ55" s="85"/>
      <c r="TA55" s="85"/>
      <c r="TB55" s="85"/>
      <c r="TC55" s="85"/>
      <c r="TD55" s="85"/>
      <c r="TE55" s="85"/>
      <c r="TF55" s="85"/>
      <c r="TG55" s="85"/>
      <c r="TH55" s="85"/>
      <c r="TI55" s="85"/>
      <c r="TJ55" s="85"/>
      <c r="TK55" s="85"/>
      <c r="TL55" s="85"/>
      <c r="TM55" s="85"/>
      <c r="TN55" s="85"/>
      <c r="TO55" s="85"/>
      <c r="TP55" s="85"/>
      <c r="TQ55" s="85"/>
      <c r="TR55" s="85"/>
      <c r="TS55" s="85"/>
      <c r="TT55" s="85"/>
      <c r="TU55" s="85"/>
      <c r="TV55" s="85"/>
      <c r="TW55" s="85"/>
      <c r="TX55" s="85"/>
      <c r="TY55" s="85"/>
      <c r="TZ55" s="85"/>
      <c r="UA55" s="85"/>
      <c r="UB55" s="85"/>
      <c r="UC55" s="85"/>
      <c r="UD55" s="85"/>
      <c r="UE55" s="85"/>
      <c r="UF55" s="85"/>
      <c r="UG55" s="85"/>
      <c r="UH55" s="85"/>
      <c r="UI55" s="85"/>
      <c r="UJ55" s="85"/>
      <c r="UK55" s="85"/>
      <c r="UL55" s="85"/>
      <c r="UM55" s="85"/>
      <c r="UN55" s="85"/>
      <c r="UO55" s="85"/>
      <c r="UP55" s="85"/>
      <c r="UQ55" s="85"/>
      <c r="UR55" s="85"/>
      <c r="US55" s="85"/>
      <c r="UT55" s="85"/>
      <c r="UU55" s="85"/>
      <c r="UV55" s="85"/>
      <c r="UW55" s="85"/>
      <c r="UX55" s="85"/>
      <c r="UY55" s="85"/>
      <c r="UZ55" s="85"/>
      <c r="VA55" s="85"/>
      <c r="VB55" s="85"/>
      <c r="VC55" s="85"/>
      <c r="VD55" s="85"/>
      <c r="VE55" s="85"/>
      <c r="VF55" s="85"/>
      <c r="VG55" s="85"/>
      <c r="VH55" s="85"/>
      <c r="VI55" s="85"/>
      <c r="VJ55" s="85"/>
      <c r="VK55" s="85"/>
      <c r="VL55" s="85"/>
      <c r="VM55" s="85"/>
      <c r="VN55" s="85"/>
      <c r="VO55" s="85"/>
      <c r="VP55" s="85"/>
      <c r="VQ55" s="85"/>
      <c r="VR55" s="85"/>
      <c r="VS55" s="85"/>
      <c r="VT55" s="85"/>
      <c r="VU55" s="85"/>
      <c r="VV55" s="85"/>
      <c r="VW55" s="85"/>
      <c r="VX55" s="85"/>
      <c r="VY55" s="85"/>
      <c r="VZ55" s="85"/>
      <c r="WA55" s="85"/>
      <c r="WB55" s="85"/>
      <c r="WC55" s="85"/>
      <c r="WD55" s="85"/>
      <c r="WE55" s="85"/>
      <c r="WF55" s="85"/>
      <c r="WG55" s="85"/>
      <c r="WH55" s="85"/>
      <c r="WI55" s="85"/>
      <c r="WJ55" s="85"/>
      <c r="WK55" s="85"/>
      <c r="WL55" s="85"/>
      <c r="WM55" s="85"/>
      <c r="WN55" s="85"/>
      <c r="WO55" s="85"/>
      <c r="WP55" s="85"/>
      <c r="WQ55" s="85"/>
      <c r="WR55" s="85"/>
      <c r="WS55" s="85"/>
      <c r="WT55" s="85"/>
      <c r="WU55" s="85"/>
      <c r="WV55" s="85"/>
      <c r="WW55" s="85"/>
      <c r="WX55" s="85"/>
      <c r="WY55" s="85"/>
      <c r="WZ55" s="85"/>
      <c r="XA55" s="85"/>
      <c r="XB55" s="85"/>
      <c r="XC55" s="85"/>
      <c r="XD55" s="85"/>
      <c r="XE55" s="85"/>
      <c r="XF55" s="85"/>
      <c r="XG55" s="85"/>
      <c r="XH55" s="85"/>
      <c r="XI55" s="85"/>
      <c r="XJ55" s="85"/>
      <c r="XK55" s="85"/>
      <c r="XL55" s="85"/>
      <c r="XM55" s="85"/>
      <c r="XN55" s="85"/>
      <c r="XO55" s="85"/>
      <c r="XP55" s="85"/>
      <c r="XQ55" s="85"/>
      <c r="XR55" s="85"/>
      <c r="XS55" s="85"/>
      <c r="XT55" s="85"/>
      <c r="XU55" s="85"/>
      <c r="XV55" s="85"/>
      <c r="XW55" s="85"/>
      <c r="XX55" s="85"/>
      <c r="XY55" s="85"/>
      <c r="XZ55" s="85"/>
      <c r="YA55" s="85"/>
      <c r="YB55" s="85"/>
      <c r="YC55" s="85"/>
      <c r="YD55" s="85"/>
      <c r="YE55" s="85"/>
      <c r="YF55" s="85"/>
      <c r="YG55" s="85"/>
      <c r="YH55" s="85"/>
      <c r="YI55" s="85"/>
      <c r="YJ55" s="85"/>
      <c r="YK55" s="85"/>
      <c r="YL55" s="85"/>
      <c r="YM55" s="85"/>
      <c r="YN55" s="85"/>
      <c r="YO55" s="85"/>
      <c r="YP55" s="85"/>
      <c r="YQ55" s="85"/>
      <c r="YR55" s="85"/>
      <c r="YS55" s="85"/>
      <c r="YT55" s="85"/>
      <c r="YU55" s="85"/>
      <c r="YV55" s="85"/>
      <c r="YW55" s="85"/>
      <c r="YX55" s="85"/>
      <c r="YY55" s="85"/>
      <c r="YZ55" s="85"/>
      <c r="ZA55" s="85"/>
      <c r="ZB55" s="85"/>
      <c r="ZC55" s="85"/>
      <c r="ZD55" s="85"/>
      <c r="ZE55" s="85"/>
      <c r="ZF55" s="85"/>
      <c r="ZG55" s="85"/>
      <c r="ZH55" s="85"/>
      <c r="ZI55" s="85"/>
      <c r="ZJ55" s="85"/>
      <c r="ZK55" s="85"/>
      <c r="ZL55" s="85"/>
      <c r="ZM55" s="85"/>
      <c r="ZN55" s="85"/>
      <c r="ZO55" s="85"/>
      <c r="ZP55" s="85"/>
      <c r="ZQ55" s="85"/>
      <c r="ZR55" s="85"/>
      <c r="ZS55" s="85"/>
      <c r="ZT55" s="85"/>
      <c r="ZU55" s="85"/>
      <c r="ZV55" s="85"/>
      <c r="ZW55" s="85"/>
      <c r="ZX55" s="85"/>
      <c r="ZY55" s="85"/>
      <c r="ZZ55" s="85"/>
      <c r="AAA55" s="85"/>
      <c r="AAB55" s="85"/>
      <c r="AAC55" s="85"/>
      <c r="AAD55" s="85"/>
      <c r="AAE55" s="85"/>
      <c r="AAF55" s="85"/>
      <c r="AAG55" s="85"/>
      <c r="AAH55" s="85"/>
      <c r="AAI55" s="85"/>
      <c r="AAJ55" s="85"/>
      <c r="AAK55" s="85"/>
      <c r="AAL55" s="85"/>
      <c r="AAM55" s="85"/>
      <c r="AAN55" s="85"/>
      <c r="AAO55" s="85"/>
      <c r="AAP55" s="85"/>
      <c r="AAQ55" s="85"/>
      <c r="AAR55" s="85"/>
      <c r="AAS55" s="85"/>
      <c r="AAT55" s="85"/>
      <c r="AAU55" s="85"/>
      <c r="AAV55" s="85"/>
      <c r="AAW55" s="85"/>
      <c r="AAX55" s="85"/>
      <c r="AAY55" s="85"/>
      <c r="AAZ55" s="85"/>
      <c r="ABA55" s="85"/>
      <c r="ABB55" s="85"/>
      <c r="ABC55" s="85"/>
      <c r="ABD55" s="85"/>
      <c r="ABE55" s="85"/>
      <c r="ABF55" s="85"/>
      <c r="ABG55" s="85"/>
      <c r="ABH55" s="85"/>
      <c r="ABI55" s="85"/>
      <c r="ABJ55" s="85"/>
      <c r="ABK55" s="85"/>
      <c r="ABL55" s="85"/>
      <c r="ABM55" s="85"/>
      <c r="ABN55" s="85"/>
      <c r="ABO55" s="85"/>
      <c r="ABP55" s="85"/>
      <c r="ABQ55" s="85"/>
      <c r="ABR55" s="85"/>
      <c r="ABS55" s="85"/>
      <c r="ABT55" s="85"/>
      <c r="ABU55" s="85"/>
      <c r="ABV55" s="85"/>
      <c r="ABW55" s="85"/>
      <c r="ABX55" s="85"/>
      <c r="ABY55" s="85"/>
      <c r="ABZ55" s="85"/>
      <c r="ACA55" s="85"/>
      <c r="ACB55" s="85"/>
      <c r="ACC55" s="85"/>
      <c r="ACD55" s="85"/>
      <c r="ACE55" s="85"/>
      <c r="ACF55" s="85"/>
      <c r="ACG55" s="85"/>
      <c r="ACH55" s="85"/>
      <c r="ACI55" s="85"/>
      <c r="ACJ55" s="85"/>
      <c r="ACK55" s="85"/>
      <c r="ACL55" s="85"/>
      <c r="ACM55" s="85"/>
      <c r="ACN55" s="85"/>
      <c r="ACO55" s="85"/>
      <c r="ACP55" s="85"/>
      <c r="ACQ55" s="85"/>
      <c r="ACR55" s="85"/>
      <c r="ACS55" s="85"/>
      <c r="ACT55" s="85"/>
      <c r="ACU55" s="85"/>
      <c r="ACV55" s="85"/>
      <c r="ACW55" s="85"/>
      <c r="ACX55" s="85"/>
      <c r="ACY55" s="85"/>
      <c r="ACZ55" s="85"/>
      <c r="ADA55" s="85"/>
      <c r="ADB55" s="85"/>
      <c r="ADC55" s="85"/>
      <c r="ADD55" s="85"/>
      <c r="ADE55" s="85"/>
      <c r="ADF55" s="85"/>
      <c r="ADG55" s="85"/>
      <c r="ADH55" s="85"/>
      <c r="ADI55" s="85"/>
      <c r="ADJ55" s="85"/>
      <c r="ADK55" s="85"/>
      <c r="ADL55" s="85"/>
      <c r="ADM55" s="85"/>
      <c r="ADN55" s="85"/>
      <c r="ADO55" s="85"/>
      <c r="ADP55" s="85"/>
      <c r="ADQ55" s="85"/>
      <c r="ADR55" s="85"/>
      <c r="ADS55" s="85"/>
      <c r="ADT55" s="85"/>
      <c r="ADU55" s="85"/>
      <c r="ADV55" s="85"/>
      <c r="ADW55" s="85"/>
      <c r="ADX55" s="85"/>
      <c r="ADY55" s="85"/>
      <c r="ADZ55" s="85"/>
      <c r="AEA55" s="85"/>
      <c r="AEB55" s="85"/>
      <c r="AEC55" s="85"/>
      <c r="AED55" s="85"/>
      <c r="AEE55" s="85"/>
      <c r="AEF55" s="85"/>
      <c r="AEG55" s="85"/>
      <c r="AEH55" s="85"/>
      <c r="AEI55" s="85"/>
      <c r="AEJ55" s="85"/>
      <c r="AEK55" s="85"/>
      <c r="AEL55" s="85"/>
      <c r="AEM55" s="85"/>
      <c r="AEN55" s="85"/>
      <c r="AEO55" s="85"/>
      <c r="AEP55" s="85"/>
      <c r="AEQ55" s="85"/>
      <c r="AER55" s="85"/>
      <c r="AES55" s="85"/>
      <c r="AET55" s="85"/>
      <c r="AEU55" s="85"/>
      <c r="AEV55" s="85"/>
      <c r="AEW55" s="85"/>
      <c r="AEX55" s="85"/>
      <c r="AEY55" s="85"/>
      <c r="AEZ55" s="85"/>
      <c r="AFA55" s="85"/>
      <c r="AFB55" s="85"/>
      <c r="AFC55" s="85"/>
      <c r="AFD55" s="85"/>
      <c r="AFE55" s="85"/>
      <c r="AFF55" s="85"/>
      <c r="AFG55" s="85"/>
      <c r="AFH55" s="85"/>
      <c r="AFI55" s="85"/>
      <c r="AFJ55" s="85"/>
      <c r="AFK55" s="85"/>
      <c r="AFL55" s="85"/>
      <c r="AFM55" s="85"/>
      <c r="AFN55" s="85"/>
      <c r="AFO55" s="85"/>
      <c r="AFP55" s="85"/>
      <c r="AFQ55" s="85"/>
      <c r="AFR55" s="85"/>
      <c r="AFS55" s="85"/>
      <c r="AFT55" s="85"/>
      <c r="AFU55" s="85"/>
      <c r="AFV55" s="85"/>
      <c r="AFW55" s="85"/>
      <c r="AFX55" s="85"/>
      <c r="AFY55" s="85"/>
      <c r="AFZ55" s="85"/>
      <c r="AGA55" s="85"/>
      <c r="AGB55" s="85"/>
      <c r="AGC55" s="85"/>
      <c r="AGD55" s="85"/>
      <c r="AGE55" s="85"/>
      <c r="AGF55" s="85"/>
      <c r="AGG55" s="85"/>
      <c r="AGH55" s="85"/>
      <c r="AGI55" s="85"/>
      <c r="AGJ55" s="85"/>
      <c r="AGK55" s="85"/>
      <c r="AGL55" s="85"/>
      <c r="AGM55" s="85"/>
      <c r="AGN55" s="85"/>
      <c r="AGO55" s="85"/>
      <c r="AGP55" s="85"/>
      <c r="AGQ55" s="85"/>
      <c r="AGR55" s="85"/>
      <c r="AGS55" s="85"/>
      <c r="AGT55" s="85"/>
      <c r="AGU55" s="85"/>
      <c r="AGV55" s="85"/>
      <c r="AGW55" s="85"/>
      <c r="AGX55" s="85"/>
      <c r="AGY55" s="85"/>
      <c r="AGZ55" s="85"/>
      <c r="AHA55" s="85"/>
      <c r="AHB55" s="85"/>
      <c r="AHC55" s="85"/>
      <c r="AHD55" s="85"/>
      <c r="AHE55" s="85"/>
      <c r="AHF55" s="85"/>
      <c r="AHG55" s="85"/>
      <c r="AHH55" s="85"/>
      <c r="AHI55" s="85"/>
      <c r="AHJ55" s="85"/>
      <c r="AHK55" s="85"/>
      <c r="AHL55" s="85"/>
      <c r="AHM55" s="85"/>
      <c r="AHN55" s="85"/>
      <c r="AHO55" s="85"/>
      <c r="AHP55" s="85"/>
      <c r="AHQ55" s="85"/>
      <c r="AHR55" s="85"/>
      <c r="AHS55" s="85"/>
      <c r="AHT55" s="85"/>
      <c r="AHU55" s="85"/>
      <c r="AHV55" s="85"/>
      <c r="AHW55" s="85"/>
      <c r="AHX55" s="85"/>
      <c r="AHY55" s="85"/>
      <c r="AHZ55" s="85"/>
      <c r="AIA55" s="85"/>
      <c r="AIB55" s="85"/>
      <c r="AIC55" s="85"/>
      <c r="AID55" s="85"/>
      <c r="AIE55" s="85"/>
      <c r="AIF55" s="85"/>
      <c r="AIG55" s="85"/>
      <c r="AIH55" s="85"/>
      <c r="AII55" s="85"/>
      <c r="AIJ55" s="85"/>
      <c r="AIK55" s="85"/>
      <c r="AIL55" s="85"/>
      <c r="AIM55" s="85"/>
      <c r="AIN55" s="85"/>
      <c r="AIO55" s="85"/>
      <c r="AIP55" s="85"/>
      <c r="AIQ55" s="85"/>
      <c r="AIR55" s="85"/>
      <c r="AIS55" s="85"/>
      <c r="AIT55" s="85"/>
      <c r="AIU55" s="85"/>
      <c r="AIV55" s="85"/>
      <c r="AIW55" s="85"/>
      <c r="AIX55" s="85"/>
      <c r="AIY55" s="85"/>
      <c r="AIZ55" s="85"/>
      <c r="AJA55" s="85"/>
      <c r="AJB55" s="85"/>
      <c r="AJC55" s="85"/>
      <c r="AJD55" s="85"/>
      <c r="AJE55" s="85"/>
      <c r="AJF55" s="85"/>
      <c r="AJG55" s="85"/>
      <c r="AJH55" s="85"/>
      <c r="AJI55" s="85"/>
      <c r="AJJ55" s="85"/>
      <c r="AJK55" s="85"/>
      <c r="AJL55" s="85"/>
      <c r="AJM55" s="85"/>
      <c r="AJN55" s="85"/>
      <c r="AJO55" s="85"/>
      <c r="AJP55" s="85"/>
      <c r="AJQ55" s="85"/>
      <c r="AJR55" s="85"/>
      <c r="AJS55" s="85"/>
      <c r="AJT55" s="85"/>
      <c r="AJU55" s="85"/>
      <c r="AJV55" s="85"/>
      <c r="AJW55" s="85"/>
      <c r="AJX55" s="85"/>
      <c r="AJY55" s="85"/>
      <c r="AJZ55" s="85"/>
      <c r="AKA55" s="85"/>
      <c r="AKB55" s="85"/>
      <c r="AKC55" s="85"/>
      <c r="AKD55" s="85"/>
      <c r="AKE55" s="85"/>
      <c r="AKF55" s="85"/>
      <c r="AKG55" s="85"/>
      <c r="AKH55" s="85"/>
      <c r="AKI55" s="85"/>
      <c r="AKJ55" s="85"/>
      <c r="AKK55" s="85"/>
      <c r="AKL55" s="85"/>
      <c r="AKM55" s="85"/>
      <c r="AKN55" s="85"/>
      <c r="AKO55" s="85"/>
      <c r="AKP55" s="85"/>
      <c r="AKQ55" s="85"/>
      <c r="AKR55" s="85"/>
      <c r="AKS55" s="85"/>
      <c r="AKT55" s="85"/>
      <c r="AKU55" s="85"/>
      <c r="AKV55" s="85"/>
      <c r="AKW55" s="85"/>
      <c r="AKX55" s="85"/>
      <c r="AKY55" s="85"/>
      <c r="AKZ55" s="85"/>
      <c r="ALA55" s="85"/>
      <c r="ALB55" s="85"/>
      <c r="ALC55" s="85"/>
      <c r="ALD55" s="85"/>
      <c r="ALE55" s="85"/>
      <c r="ALF55" s="85"/>
      <c r="ALG55" s="85"/>
      <c r="ALH55" s="85"/>
      <c r="ALI55" s="85"/>
      <c r="ALJ55" s="85"/>
      <c r="ALK55" s="85"/>
      <c r="ALL55" s="85"/>
      <c r="ALM55" s="85"/>
      <c r="ALN55" s="85"/>
      <c r="ALO55" s="85"/>
      <c r="ALP55" s="85"/>
      <c r="ALQ55" s="85"/>
      <c r="ALR55" s="85"/>
      <c r="ALS55" s="85"/>
      <c r="ALT55" s="85"/>
      <c r="ALU55" s="85"/>
      <c r="ALV55" s="85"/>
      <c r="ALW55" s="85"/>
      <c r="ALX55" s="85"/>
      <c r="ALY55" s="85"/>
      <c r="ALZ55" s="85"/>
      <c r="AMA55" s="85"/>
      <c r="AMB55" s="85"/>
      <c r="AMC55" s="85"/>
      <c r="AMD55" s="85"/>
      <c r="AME55" s="85"/>
      <c r="AMF55" s="85"/>
      <c r="AMG55" s="85"/>
      <c r="AMH55" s="85"/>
      <c r="AMI55" s="85"/>
      <c r="AMJ55" s="85"/>
      <c r="AMK55" s="85"/>
      <c r="AML55" s="85"/>
      <c r="AMM55" s="85"/>
      <c r="AMN55" s="85"/>
      <c r="AMO55" s="85"/>
      <c r="AMP55" s="85"/>
      <c r="AMQ55" s="85"/>
      <c r="AMR55" s="85"/>
      <c r="AMS55" s="85"/>
      <c r="AMT55" s="85"/>
      <c r="AMU55" s="85"/>
      <c r="AMV55" s="85"/>
      <c r="AMW55" s="85"/>
      <c r="AMX55" s="85"/>
      <c r="AMY55" s="85"/>
      <c r="AMZ55" s="85"/>
      <c r="ANA55" s="85"/>
      <c r="ANB55" s="85"/>
      <c r="ANC55" s="85"/>
      <c r="AND55" s="85"/>
      <c r="ANE55" s="85"/>
      <c r="ANF55" s="85"/>
      <c r="ANG55" s="85"/>
      <c r="ANH55" s="85"/>
      <c r="ANI55" s="85"/>
      <c r="ANJ55" s="85"/>
      <c r="ANK55" s="85"/>
      <c r="ANL55" s="85"/>
      <c r="ANM55" s="85"/>
      <c r="ANN55" s="85"/>
      <c r="ANO55" s="85"/>
      <c r="ANP55" s="85"/>
      <c r="ANQ55" s="85"/>
      <c r="ANR55" s="85"/>
      <c r="ANS55" s="85"/>
      <c r="ANT55" s="85"/>
      <c r="ANU55" s="85"/>
      <c r="ANV55" s="85"/>
      <c r="ANW55" s="85"/>
      <c r="ANX55" s="85"/>
      <c r="ANY55" s="85"/>
      <c r="ANZ55" s="85"/>
      <c r="AOA55" s="85"/>
      <c r="AOB55" s="85"/>
      <c r="AOC55" s="85"/>
      <c r="AOD55" s="85"/>
      <c r="AOE55" s="85"/>
      <c r="AOF55" s="85"/>
      <c r="AOG55" s="85"/>
      <c r="AOH55" s="85"/>
      <c r="AOI55" s="85"/>
      <c r="AOJ55" s="85"/>
      <c r="AOK55" s="85"/>
      <c r="AOL55" s="85"/>
      <c r="AOM55" s="85"/>
      <c r="AON55" s="85"/>
      <c r="AOO55" s="85"/>
      <c r="AOP55" s="85"/>
      <c r="AOQ55" s="85"/>
      <c r="AOR55" s="85"/>
      <c r="AOS55" s="85"/>
      <c r="AOT55" s="85"/>
      <c r="AOU55" s="85"/>
      <c r="AOV55" s="85"/>
      <c r="AOW55" s="85"/>
      <c r="AOX55" s="85"/>
      <c r="AOY55" s="85"/>
      <c r="AOZ55" s="85"/>
      <c r="APA55" s="85"/>
      <c r="APB55" s="85"/>
      <c r="APC55" s="85"/>
      <c r="APD55" s="85"/>
      <c r="APE55" s="85"/>
      <c r="APF55" s="85"/>
      <c r="APG55" s="85"/>
      <c r="APH55" s="85"/>
      <c r="API55" s="85"/>
      <c r="APJ55" s="85"/>
      <c r="APK55" s="85"/>
      <c r="APL55" s="85"/>
      <c r="APM55" s="85"/>
      <c r="APN55" s="85"/>
      <c r="APO55" s="85"/>
      <c r="APP55" s="85"/>
      <c r="APQ55" s="85"/>
      <c r="APR55" s="85"/>
      <c r="APS55" s="85"/>
      <c r="APT55" s="85"/>
      <c r="APU55" s="85"/>
      <c r="APV55" s="85"/>
      <c r="APW55" s="85"/>
      <c r="APX55" s="85"/>
      <c r="APY55" s="85"/>
      <c r="APZ55" s="85"/>
      <c r="AQA55" s="85"/>
      <c r="AQB55" s="85"/>
      <c r="AQC55" s="85"/>
      <c r="AQD55" s="85"/>
      <c r="AQE55" s="85"/>
      <c r="AQF55" s="85"/>
      <c r="AQG55" s="85"/>
      <c r="AQH55" s="85"/>
      <c r="AQI55" s="85"/>
      <c r="AQJ55" s="85"/>
      <c r="AQK55" s="85"/>
      <c r="AQL55" s="85"/>
      <c r="AQM55" s="85"/>
      <c r="AQN55" s="85"/>
      <c r="AQO55" s="85"/>
      <c r="AQP55" s="85"/>
      <c r="AQQ55" s="85"/>
      <c r="AQR55" s="85"/>
      <c r="AQS55" s="85"/>
      <c r="AQT55" s="85"/>
      <c r="AQU55" s="85"/>
      <c r="AQV55" s="85"/>
      <c r="AQW55" s="85"/>
      <c r="AQX55" s="85"/>
      <c r="AQY55" s="85"/>
      <c r="AQZ55" s="85"/>
      <c r="ARA55" s="85"/>
      <c r="ARB55" s="85"/>
      <c r="ARC55" s="85"/>
      <c r="ARD55" s="85"/>
      <c r="ARE55" s="85"/>
      <c r="ARF55" s="85"/>
      <c r="ARG55" s="85"/>
      <c r="ARH55" s="85"/>
      <c r="ARI55" s="85"/>
      <c r="ARJ55" s="85"/>
      <c r="ARK55" s="85"/>
      <c r="ARL55" s="85"/>
      <c r="ARM55" s="85"/>
      <c r="ARN55" s="85"/>
      <c r="ARO55" s="85"/>
      <c r="ARP55" s="85"/>
      <c r="ARQ55" s="85"/>
      <c r="ARR55" s="85"/>
      <c r="ARS55" s="85"/>
      <c r="ART55" s="85"/>
      <c r="ARU55" s="85"/>
      <c r="ARV55" s="85"/>
      <c r="ARW55" s="85"/>
      <c r="ARX55" s="85"/>
      <c r="ARY55" s="85"/>
      <c r="ARZ55" s="85"/>
      <c r="ASA55" s="85"/>
      <c r="ASB55" s="85"/>
      <c r="ASC55" s="85"/>
      <c r="ASD55" s="85"/>
      <c r="ASE55" s="85"/>
      <c r="ASF55" s="85"/>
      <c r="ASG55" s="85"/>
      <c r="ASH55" s="85"/>
      <c r="ASI55" s="85"/>
      <c r="ASJ55" s="85"/>
      <c r="ASK55" s="85"/>
      <c r="ASL55" s="85"/>
      <c r="ASM55" s="85"/>
      <c r="ASN55" s="85"/>
      <c r="ASO55" s="85"/>
      <c r="ASP55" s="85"/>
      <c r="ASQ55" s="85"/>
      <c r="ASR55" s="85"/>
      <c r="ASS55" s="85"/>
      <c r="AST55" s="85"/>
      <c r="ASU55" s="85"/>
      <c r="ASV55" s="85"/>
      <c r="ASW55" s="85"/>
      <c r="ASX55" s="85"/>
      <c r="ASY55" s="85"/>
      <c r="ASZ55" s="85"/>
      <c r="ATA55" s="85"/>
      <c r="ATB55" s="85"/>
      <c r="ATC55" s="85"/>
      <c r="ATD55" s="85"/>
      <c r="ATE55" s="85"/>
      <c r="ATF55" s="85"/>
      <c r="ATG55" s="85"/>
      <c r="ATH55" s="85"/>
      <c r="ATI55" s="85"/>
      <c r="ATJ55" s="85"/>
      <c r="ATK55" s="85"/>
      <c r="ATL55" s="85"/>
      <c r="ATM55" s="85"/>
      <c r="ATN55" s="85"/>
      <c r="ATO55" s="85"/>
      <c r="ATP55" s="85"/>
      <c r="ATQ55" s="85"/>
      <c r="ATR55" s="85"/>
      <c r="ATS55" s="85"/>
      <c r="ATT55" s="85"/>
      <c r="ATU55" s="85"/>
      <c r="ATV55" s="85"/>
      <c r="ATW55" s="85"/>
      <c r="ATX55" s="85"/>
      <c r="ATY55" s="85"/>
      <c r="ATZ55" s="85"/>
      <c r="AUA55" s="85"/>
      <c r="AUB55" s="85"/>
      <c r="AUC55" s="85"/>
      <c r="AUD55" s="85"/>
      <c r="AUE55" s="85"/>
      <c r="AUF55" s="85"/>
      <c r="AUG55" s="85"/>
      <c r="AUH55" s="85"/>
      <c r="AUI55" s="85"/>
      <c r="AUJ55" s="85"/>
      <c r="AUK55" s="85"/>
      <c r="AUL55" s="85"/>
      <c r="AUM55" s="85"/>
      <c r="AUN55" s="85"/>
      <c r="AUO55" s="85"/>
      <c r="AUP55" s="85"/>
      <c r="AUQ55" s="85"/>
      <c r="AUR55" s="85"/>
      <c r="AUS55" s="85"/>
      <c r="AUT55" s="85"/>
      <c r="AUU55" s="85"/>
      <c r="AUV55" s="85"/>
      <c r="AUW55" s="85"/>
      <c r="AUX55" s="85"/>
      <c r="AUY55" s="85"/>
      <c r="AUZ55" s="85"/>
      <c r="AVA55" s="85"/>
      <c r="AVB55" s="85"/>
      <c r="AVC55" s="85"/>
      <c r="AVD55" s="85"/>
      <c r="AVE55" s="85"/>
      <c r="AVF55" s="85"/>
      <c r="AVG55" s="85"/>
      <c r="AVH55" s="85"/>
      <c r="AVI55" s="85"/>
      <c r="AVJ55" s="85"/>
      <c r="AVK55" s="85"/>
      <c r="AVL55" s="85"/>
      <c r="AVM55" s="85"/>
      <c r="AVN55" s="85"/>
      <c r="AVO55" s="85"/>
      <c r="AVP55" s="85"/>
      <c r="AVQ55" s="85"/>
      <c r="AVR55" s="85"/>
      <c r="AVS55" s="85"/>
      <c r="AVT55" s="85"/>
      <c r="AVU55" s="85"/>
      <c r="AVV55" s="85"/>
      <c r="AVW55" s="85"/>
      <c r="AVX55" s="85"/>
      <c r="AVY55" s="85"/>
      <c r="AVZ55" s="85"/>
      <c r="AWA55" s="85"/>
      <c r="AWB55" s="85"/>
      <c r="AWC55" s="85"/>
      <c r="AWD55" s="85"/>
      <c r="AWE55" s="85"/>
      <c r="AWF55" s="85"/>
      <c r="AWG55" s="85"/>
      <c r="AWH55" s="85"/>
      <c r="AWI55" s="85"/>
      <c r="AWJ55" s="85"/>
      <c r="AWK55" s="85"/>
      <c r="AWL55" s="85"/>
      <c r="AWM55" s="85"/>
      <c r="AWN55" s="85"/>
      <c r="AWO55" s="85"/>
      <c r="AWP55" s="85"/>
      <c r="AWQ55" s="85"/>
      <c r="AWR55" s="85"/>
      <c r="AWS55" s="85"/>
      <c r="AWT55" s="85"/>
      <c r="AWU55" s="85"/>
      <c r="AWV55" s="85"/>
      <c r="AWW55" s="85"/>
      <c r="AWX55" s="85"/>
      <c r="AWY55" s="85"/>
      <c r="AWZ55" s="85"/>
      <c r="AXA55" s="85"/>
      <c r="AXB55" s="85"/>
      <c r="AXC55" s="85"/>
      <c r="AXD55" s="85"/>
      <c r="AXE55" s="85"/>
      <c r="AXF55" s="85"/>
      <c r="AXG55" s="85"/>
      <c r="AXH55" s="85"/>
      <c r="AXI55" s="85"/>
      <c r="AXJ55" s="85"/>
      <c r="AXK55" s="85"/>
      <c r="AXL55" s="85"/>
      <c r="AXM55" s="85"/>
      <c r="AXN55" s="85"/>
      <c r="AXO55" s="85"/>
      <c r="AXP55" s="85"/>
      <c r="AXQ55" s="85"/>
      <c r="AXR55" s="85"/>
      <c r="AXS55" s="85"/>
      <c r="AXT55" s="85"/>
      <c r="AXU55" s="85"/>
      <c r="AXV55" s="85"/>
      <c r="AXW55" s="85"/>
      <c r="AXX55" s="85"/>
      <c r="AXY55" s="85"/>
      <c r="AXZ55" s="85"/>
      <c r="AYA55" s="85"/>
      <c r="AYB55" s="85"/>
      <c r="AYC55" s="85"/>
      <c r="AYD55" s="85"/>
      <c r="AYE55" s="85"/>
      <c r="AYF55" s="85"/>
      <c r="AYG55" s="85"/>
      <c r="AYH55" s="85"/>
      <c r="AYI55" s="85"/>
      <c r="AYJ55" s="85"/>
      <c r="AYK55" s="85"/>
      <c r="AYL55" s="85"/>
      <c r="AYM55" s="85"/>
      <c r="AYN55" s="85"/>
      <c r="AYO55" s="85"/>
      <c r="AYP55" s="85"/>
      <c r="AYQ55" s="85"/>
      <c r="AYR55" s="85"/>
      <c r="AYS55" s="85"/>
      <c r="AYT55" s="85"/>
      <c r="AYU55" s="85"/>
      <c r="AYV55" s="85"/>
      <c r="AYW55" s="85"/>
      <c r="AYX55" s="85"/>
      <c r="AYY55" s="85"/>
      <c r="AYZ55" s="85"/>
      <c r="AZA55" s="85"/>
      <c r="AZB55" s="85"/>
      <c r="AZC55" s="85"/>
      <c r="AZD55" s="85"/>
      <c r="AZE55" s="85"/>
      <c r="AZF55" s="85"/>
      <c r="AZG55" s="85"/>
      <c r="AZH55" s="85"/>
      <c r="AZI55" s="85"/>
      <c r="AZJ55" s="85"/>
      <c r="AZK55" s="85"/>
      <c r="AZL55" s="85"/>
      <c r="AZM55" s="85"/>
      <c r="AZN55" s="85"/>
      <c r="AZO55" s="85"/>
      <c r="AZP55" s="85"/>
      <c r="AZQ55" s="85"/>
      <c r="AZR55" s="85"/>
      <c r="AZS55" s="85"/>
      <c r="AZT55" s="85"/>
      <c r="AZU55" s="85"/>
      <c r="AZV55" s="85"/>
      <c r="AZW55" s="85"/>
      <c r="AZX55" s="85"/>
      <c r="AZY55" s="85"/>
      <c r="AZZ55" s="85"/>
      <c r="BAA55" s="85"/>
      <c r="BAB55" s="85"/>
      <c r="BAC55" s="85"/>
      <c r="BAD55" s="85"/>
      <c r="BAE55" s="85"/>
      <c r="BAF55" s="85"/>
      <c r="BAG55" s="85"/>
      <c r="BAH55" s="85"/>
      <c r="BAI55" s="85"/>
      <c r="BAJ55" s="85"/>
      <c r="BAK55" s="85"/>
      <c r="BAL55" s="85"/>
      <c r="BAM55" s="85"/>
      <c r="BAN55" s="85"/>
      <c r="BAO55" s="85"/>
      <c r="BAP55" s="85"/>
      <c r="BAQ55" s="85"/>
      <c r="BAR55" s="85"/>
      <c r="BAS55" s="85"/>
      <c r="BAT55" s="85"/>
      <c r="BAU55" s="85"/>
      <c r="BAV55" s="85"/>
      <c r="BAW55" s="85"/>
      <c r="BAX55" s="85"/>
      <c r="BAY55" s="85"/>
      <c r="BAZ55" s="85"/>
      <c r="BBA55" s="85"/>
      <c r="BBB55" s="85"/>
      <c r="BBC55" s="85"/>
      <c r="BBD55" s="85"/>
      <c r="BBE55" s="85"/>
      <c r="BBF55" s="85"/>
      <c r="BBG55" s="85"/>
      <c r="BBH55" s="85"/>
      <c r="BBI55" s="85"/>
      <c r="BBJ55" s="85"/>
      <c r="BBK55" s="85"/>
      <c r="BBL55" s="85"/>
      <c r="BBM55" s="85"/>
      <c r="BBN55" s="85"/>
      <c r="BBO55" s="85"/>
      <c r="BBP55" s="85"/>
      <c r="BBQ55" s="85"/>
      <c r="BBR55" s="85"/>
      <c r="BBS55" s="85"/>
      <c r="BBT55" s="85"/>
      <c r="BBU55" s="85"/>
      <c r="BBV55" s="85"/>
      <c r="BBW55" s="85"/>
      <c r="BBX55" s="85"/>
      <c r="BBY55" s="85"/>
      <c r="BBZ55" s="85"/>
      <c r="BCA55" s="85"/>
      <c r="BCB55" s="85"/>
      <c r="BCC55" s="85"/>
      <c r="BCD55" s="85"/>
      <c r="BCE55" s="85"/>
      <c r="BCF55" s="85"/>
      <c r="BCG55" s="85"/>
      <c r="BCH55" s="85"/>
      <c r="BCI55" s="85"/>
      <c r="BCJ55" s="85"/>
      <c r="BCK55" s="85"/>
      <c r="BCL55" s="85"/>
      <c r="BCM55" s="85"/>
      <c r="BCN55" s="85"/>
      <c r="BCO55" s="85"/>
      <c r="BCP55" s="85"/>
      <c r="BCQ55" s="85"/>
      <c r="BCR55" s="85"/>
      <c r="BCS55" s="85"/>
      <c r="BCT55" s="85"/>
      <c r="BCU55" s="85"/>
      <c r="BCV55" s="85"/>
      <c r="BCW55" s="85"/>
      <c r="BCX55" s="85"/>
      <c r="BCY55" s="85"/>
      <c r="BCZ55" s="85"/>
      <c r="BDA55" s="85"/>
      <c r="BDB55" s="85"/>
      <c r="BDC55" s="85"/>
      <c r="BDD55" s="85"/>
      <c r="BDE55" s="85"/>
      <c r="BDF55" s="85"/>
      <c r="BDG55" s="85"/>
      <c r="BDH55" s="85"/>
      <c r="BDI55" s="85"/>
      <c r="BDJ55" s="85"/>
      <c r="BDK55" s="85"/>
      <c r="BDL55" s="85"/>
      <c r="BDM55" s="85"/>
      <c r="BDN55" s="85"/>
      <c r="BDO55" s="85"/>
      <c r="BDP55" s="85"/>
      <c r="BDQ55" s="85"/>
      <c r="BDR55" s="85"/>
      <c r="BDS55" s="85"/>
      <c r="BDT55" s="85"/>
      <c r="BDU55" s="85"/>
      <c r="BDV55" s="85"/>
      <c r="BDW55" s="85"/>
      <c r="BDX55" s="85"/>
      <c r="BDY55" s="85"/>
      <c r="BDZ55" s="85"/>
      <c r="BEA55" s="85"/>
      <c r="BEB55" s="85"/>
      <c r="BEC55" s="85"/>
      <c r="BED55" s="85"/>
      <c r="BEE55" s="85"/>
      <c r="BEF55" s="85"/>
      <c r="BEG55" s="85"/>
      <c r="BEH55" s="85"/>
      <c r="BEI55" s="85"/>
      <c r="BEJ55" s="85"/>
      <c r="BEK55" s="85"/>
      <c r="BEL55" s="85"/>
      <c r="BEM55" s="85"/>
      <c r="BEN55" s="85"/>
      <c r="BEO55" s="85"/>
      <c r="BEP55" s="85"/>
      <c r="BEQ55" s="85"/>
      <c r="BER55" s="85"/>
      <c r="BES55" s="85"/>
      <c r="BET55" s="85"/>
      <c r="BEU55" s="85"/>
      <c r="BEV55" s="85"/>
      <c r="BEW55" s="85"/>
      <c r="BEX55" s="85"/>
      <c r="BEY55" s="85"/>
      <c r="BEZ55" s="85"/>
      <c r="BFA55" s="85"/>
      <c r="BFB55" s="85"/>
      <c r="BFC55" s="85"/>
      <c r="BFD55" s="85"/>
      <c r="BFE55" s="85"/>
      <c r="BFF55" s="85"/>
      <c r="BFG55" s="85"/>
      <c r="BFH55" s="85"/>
      <c r="BFI55" s="85"/>
      <c r="BFJ55" s="85"/>
      <c r="BFK55" s="85"/>
      <c r="BFL55" s="85"/>
      <c r="BFM55" s="85"/>
      <c r="BFN55" s="85"/>
      <c r="BFO55" s="85"/>
      <c r="BFP55" s="85"/>
      <c r="BFQ55" s="85"/>
      <c r="BFR55" s="85"/>
      <c r="BFS55" s="85"/>
      <c r="BFT55" s="85"/>
      <c r="BFU55" s="85"/>
      <c r="BFV55" s="85"/>
      <c r="BFW55" s="85"/>
      <c r="BFX55" s="85"/>
      <c r="BFY55" s="85"/>
      <c r="BFZ55" s="85"/>
      <c r="BGA55" s="85"/>
      <c r="BGB55" s="85"/>
      <c r="BGC55" s="85"/>
      <c r="BGD55" s="85"/>
      <c r="BGE55" s="85"/>
      <c r="BGF55" s="85"/>
      <c r="BGG55" s="85"/>
      <c r="BGH55" s="85"/>
      <c r="BGI55" s="85"/>
      <c r="BGJ55" s="85"/>
      <c r="BGK55" s="85"/>
      <c r="BGL55" s="85"/>
      <c r="BGM55" s="85"/>
      <c r="BGN55" s="85"/>
      <c r="BGO55" s="85"/>
      <c r="BGP55" s="85"/>
      <c r="BGQ55" s="85"/>
      <c r="BGR55" s="85"/>
      <c r="BGS55" s="85"/>
      <c r="BGT55" s="85"/>
      <c r="BGU55" s="85"/>
      <c r="BGV55" s="85"/>
      <c r="BGW55" s="85"/>
      <c r="BGX55" s="85"/>
      <c r="BGY55" s="85"/>
      <c r="BGZ55" s="85"/>
      <c r="BHA55" s="85"/>
      <c r="BHB55" s="85"/>
      <c r="BHC55" s="85"/>
      <c r="BHD55" s="85"/>
      <c r="BHE55" s="85"/>
      <c r="BHF55" s="85"/>
      <c r="BHG55" s="85"/>
      <c r="BHH55" s="85"/>
      <c r="BHI55" s="85"/>
      <c r="BHJ55" s="85"/>
      <c r="BHK55" s="85"/>
      <c r="BHL55" s="85"/>
      <c r="BHM55" s="85"/>
      <c r="BHN55" s="85"/>
      <c r="BHO55" s="85"/>
      <c r="BHP55" s="85"/>
      <c r="BHQ55" s="85"/>
      <c r="BHR55" s="85"/>
      <c r="BHS55" s="85"/>
      <c r="BHT55" s="85"/>
      <c r="BHU55" s="85"/>
      <c r="BHV55" s="85"/>
      <c r="BHW55" s="85"/>
      <c r="BHX55" s="85"/>
      <c r="BHY55" s="85"/>
      <c r="BHZ55" s="85"/>
      <c r="BIA55" s="85"/>
      <c r="BIB55" s="85"/>
      <c r="BIC55" s="85"/>
      <c r="BID55" s="85"/>
      <c r="BIE55" s="85"/>
      <c r="BIF55" s="85"/>
      <c r="BIG55" s="85"/>
      <c r="BIH55" s="85"/>
      <c r="BII55" s="85"/>
      <c r="BIJ55" s="85"/>
      <c r="BIK55" s="85"/>
      <c r="BIL55" s="85"/>
      <c r="BIM55" s="85"/>
      <c r="BIN55" s="85"/>
      <c r="BIO55" s="85"/>
      <c r="BIP55" s="85"/>
      <c r="BIQ55" s="85"/>
      <c r="BIR55" s="85"/>
      <c r="BIS55" s="85"/>
      <c r="BIT55" s="85"/>
      <c r="BIU55" s="85"/>
      <c r="BIV55" s="85"/>
      <c r="BIW55" s="85"/>
      <c r="BIX55" s="85"/>
      <c r="BIY55" s="85"/>
      <c r="BIZ55" s="85"/>
      <c r="BJA55" s="85"/>
      <c r="BJB55" s="85"/>
      <c r="BJC55" s="85"/>
      <c r="BJD55" s="85"/>
      <c r="BJE55" s="85"/>
      <c r="BJF55" s="85"/>
      <c r="BJG55" s="85"/>
      <c r="BJH55" s="85"/>
      <c r="BJI55" s="85"/>
      <c r="BJJ55" s="85"/>
      <c r="BJK55" s="85"/>
      <c r="BJL55" s="85"/>
      <c r="BJM55" s="85"/>
      <c r="BJN55" s="85"/>
      <c r="BJO55" s="85"/>
      <c r="BJP55" s="85"/>
      <c r="BJQ55" s="85"/>
      <c r="BJR55" s="85"/>
      <c r="BJS55" s="85"/>
      <c r="BJT55" s="85"/>
      <c r="BJU55" s="85"/>
      <c r="BJV55" s="85"/>
      <c r="BJW55" s="85"/>
      <c r="BJX55" s="85"/>
      <c r="BJY55" s="85"/>
      <c r="BJZ55" s="85"/>
      <c r="BKA55" s="85"/>
      <c r="BKB55" s="85"/>
      <c r="BKC55" s="85"/>
      <c r="BKD55" s="85"/>
      <c r="BKE55" s="85"/>
      <c r="BKF55" s="85"/>
      <c r="BKG55" s="85"/>
      <c r="BKH55" s="85"/>
      <c r="BKI55" s="85"/>
      <c r="BKJ55" s="85"/>
      <c r="BKK55" s="85"/>
      <c r="BKL55" s="85"/>
      <c r="BKM55" s="85"/>
      <c r="BKN55" s="85"/>
      <c r="BKO55" s="85"/>
      <c r="BKP55" s="85"/>
      <c r="BKQ55" s="85"/>
      <c r="BKR55" s="85"/>
      <c r="BKS55" s="85"/>
      <c r="BKT55" s="85"/>
      <c r="BKU55" s="85"/>
      <c r="BKV55" s="85"/>
      <c r="BKW55" s="85"/>
      <c r="BKX55" s="85"/>
      <c r="BKY55" s="85"/>
      <c r="BKZ55" s="85"/>
      <c r="BLA55" s="85"/>
      <c r="BLB55" s="85"/>
      <c r="BLC55" s="85"/>
      <c r="BLD55" s="85"/>
      <c r="BLE55" s="85"/>
      <c r="BLF55" s="85"/>
      <c r="BLG55" s="85"/>
      <c r="BLH55" s="85"/>
      <c r="BLI55" s="85"/>
      <c r="BLJ55" s="85"/>
      <c r="BLK55" s="85"/>
      <c r="BLL55" s="85"/>
      <c r="BLM55" s="85"/>
      <c r="BLN55" s="85"/>
      <c r="BLO55" s="85"/>
      <c r="BLP55" s="85"/>
      <c r="BLQ55" s="85"/>
      <c r="BLR55" s="85"/>
      <c r="BLS55" s="85"/>
      <c r="BLT55" s="85"/>
      <c r="BLU55" s="85"/>
      <c r="BLV55" s="85"/>
      <c r="BLW55" s="85"/>
      <c r="BLX55" s="85"/>
      <c r="BLY55" s="85"/>
      <c r="BLZ55" s="85"/>
      <c r="BMA55" s="85"/>
      <c r="BMB55" s="85"/>
      <c r="BMC55" s="85"/>
      <c r="BMD55" s="85"/>
      <c r="BME55" s="85"/>
      <c r="BMF55" s="85"/>
      <c r="BMG55" s="85"/>
      <c r="BMH55" s="85"/>
      <c r="BMI55" s="85"/>
      <c r="BMJ55" s="85"/>
      <c r="BMK55" s="85"/>
      <c r="BML55" s="85"/>
      <c r="BMM55" s="85"/>
      <c r="BMN55" s="85"/>
      <c r="BMO55" s="85"/>
      <c r="BMP55" s="85"/>
      <c r="BMQ55" s="85"/>
      <c r="BMR55" s="85"/>
      <c r="BMS55" s="85"/>
      <c r="BMT55" s="85"/>
      <c r="BMU55" s="85"/>
      <c r="BMV55" s="85"/>
      <c r="BMW55" s="85"/>
      <c r="BMX55" s="85"/>
      <c r="BMY55" s="85"/>
      <c r="BMZ55" s="85"/>
      <c r="BNA55" s="85"/>
      <c r="BNB55" s="85"/>
      <c r="BNC55" s="85"/>
      <c r="BND55" s="85"/>
      <c r="BNE55" s="85"/>
      <c r="BNF55" s="85"/>
      <c r="BNG55" s="85"/>
      <c r="BNH55" s="85"/>
      <c r="BNI55" s="85"/>
      <c r="BNJ55" s="85"/>
      <c r="BNK55" s="85"/>
      <c r="BNL55" s="85"/>
      <c r="BNM55" s="85"/>
      <c r="BNN55" s="85"/>
      <c r="BNO55" s="85"/>
      <c r="BNP55" s="85"/>
      <c r="BNQ55" s="85"/>
      <c r="BNR55" s="85"/>
      <c r="BNS55" s="85"/>
      <c r="BNT55" s="85"/>
      <c r="BNU55" s="85"/>
      <c r="BNV55" s="85"/>
      <c r="BNW55" s="85"/>
      <c r="BNX55" s="85"/>
      <c r="BNY55" s="85"/>
      <c r="BNZ55" s="85"/>
      <c r="BOA55" s="85"/>
      <c r="BOB55" s="85"/>
      <c r="BOC55" s="85"/>
      <c r="BOD55" s="85"/>
      <c r="BOE55" s="85"/>
      <c r="BOF55" s="85"/>
      <c r="BOG55" s="85"/>
      <c r="BOH55" s="85"/>
      <c r="BOI55" s="85"/>
      <c r="BOJ55" s="85"/>
      <c r="BOK55" s="85"/>
      <c r="BOL55" s="85"/>
      <c r="BOM55" s="85"/>
      <c r="BON55" s="85"/>
      <c r="BOO55" s="85"/>
      <c r="BOP55" s="85"/>
      <c r="BOQ55" s="85"/>
      <c r="BOR55" s="85"/>
      <c r="BOS55" s="85"/>
      <c r="BOT55" s="85"/>
      <c r="BOU55" s="85"/>
      <c r="BOV55" s="85"/>
      <c r="BOW55" s="85"/>
      <c r="BOX55" s="85"/>
      <c r="BOY55" s="85"/>
      <c r="BOZ55" s="85"/>
      <c r="BPA55" s="85"/>
      <c r="BPB55" s="85"/>
      <c r="BPC55" s="85"/>
      <c r="BPD55" s="85"/>
      <c r="BPE55" s="85"/>
      <c r="BPF55" s="85"/>
      <c r="BPG55" s="85"/>
      <c r="BPH55" s="85"/>
      <c r="BPI55" s="85"/>
      <c r="BPJ55" s="85"/>
      <c r="BPK55" s="85"/>
      <c r="BPL55" s="85"/>
      <c r="BPM55" s="85"/>
      <c r="BPN55" s="85"/>
      <c r="BPO55" s="85"/>
      <c r="BPP55" s="85"/>
      <c r="BPQ55" s="85"/>
      <c r="BPR55" s="85"/>
      <c r="BPS55" s="85"/>
      <c r="BPT55" s="85"/>
      <c r="BPU55" s="85"/>
      <c r="BPV55" s="85"/>
      <c r="BPW55" s="85"/>
      <c r="BPX55" s="85"/>
      <c r="BPY55" s="85"/>
      <c r="BPZ55" s="85"/>
      <c r="BQA55" s="85"/>
      <c r="BQB55" s="85"/>
      <c r="BQC55" s="85"/>
      <c r="BQD55" s="85"/>
      <c r="BQE55" s="85"/>
      <c r="BQF55" s="85"/>
      <c r="BQG55" s="85"/>
      <c r="BQH55" s="85"/>
      <c r="BQI55" s="85"/>
      <c r="BQJ55" s="85"/>
      <c r="BQK55" s="85"/>
      <c r="BQL55" s="85"/>
      <c r="BQM55" s="85"/>
      <c r="BQN55" s="85"/>
      <c r="BQO55" s="85"/>
      <c r="BQP55" s="85"/>
      <c r="BQQ55" s="85"/>
      <c r="BQR55" s="85"/>
      <c r="BQS55" s="85"/>
      <c r="BQT55" s="85"/>
      <c r="BQU55" s="85"/>
      <c r="BQV55" s="85"/>
      <c r="BQW55" s="85"/>
      <c r="BQX55" s="85"/>
      <c r="BQY55" s="85"/>
      <c r="BQZ55" s="85"/>
      <c r="BRA55" s="85"/>
      <c r="BRB55" s="85"/>
      <c r="BRC55" s="85"/>
      <c r="BRD55" s="85"/>
      <c r="BRE55" s="85"/>
      <c r="BRF55" s="85"/>
      <c r="BRG55" s="85"/>
      <c r="BRH55" s="85"/>
      <c r="BRI55" s="85"/>
      <c r="BRJ55" s="85"/>
      <c r="BRK55" s="85"/>
      <c r="BRL55" s="85"/>
      <c r="BRM55" s="85"/>
      <c r="BRN55" s="85"/>
      <c r="BRO55" s="85"/>
      <c r="BRP55" s="85"/>
      <c r="BRQ55" s="85"/>
      <c r="BRR55" s="85"/>
      <c r="BRS55" s="85"/>
      <c r="BRT55" s="85"/>
      <c r="BRU55" s="85"/>
      <c r="BRV55" s="85"/>
      <c r="BRW55" s="85"/>
      <c r="BRX55" s="85"/>
      <c r="BRY55" s="85"/>
      <c r="BRZ55" s="85"/>
      <c r="BSA55" s="85"/>
      <c r="BSB55" s="85"/>
      <c r="BSC55" s="85"/>
      <c r="BSD55" s="85"/>
      <c r="BSE55" s="85"/>
      <c r="BSF55" s="85"/>
      <c r="BSG55" s="85"/>
      <c r="BSH55" s="85"/>
      <c r="BSI55" s="85"/>
      <c r="BSJ55" s="85"/>
      <c r="BSK55" s="85"/>
      <c r="BSL55" s="85"/>
      <c r="BSM55" s="85"/>
      <c r="BSN55" s="85"/>
      <c r="BSO55" s="85"/>
      <c r="BSP55" s="85"/>
      <c r="BSQ55" s="85"/>
      <c r="BSR55" s="85"/>
      <c r="BSS55" s="85"/>
      <c r="BST55" s="85"/>
      <c r="BSU55" s="85"/>
      <c r="BSV55" s="85"/>
      <c r="BSW55" s="85"/>
      <c r="BSX55" s="85"/>
      <c r="BSY55" s="85"/>
      <c r="BSZ55" s="85"/>
      <c r="BTA55" s="85"/>
      <c r="BTB55" s="85"/>
      <c r="BTC55" s="85"/>
      <c r="BTD55" s="85"/>
      <c r="BTE55" s="85"/>
      <c r="BTF55" s="85"/>
      <c r="BTG55" s="85"/>
      <c r="BTH55" s="85"/>
      <c r="BTI55" s="85"/>
      <c r="BTJ55" s="85"/>
      <c r="BTK55" s="85"/>
      <c r="BTL55" s="85"/>
      <c r="BTM55" s="85"/>
      <c r="BTN55" s="85"/>
      <c r="BTO55" s="85"/>
      <c r="BTP55" s="85"/>
      <c r="BTQ55" s="85"/>
      <c r="BTR55" s="85"/>
      <c r="BTS55" s="85"/>
      <c r="BTT55" s="85"/>
      <c r="BTU55" s="85"/>
      <c r="BTV55" s="85"/>
      <c r="BTW55" s="85"/>
      <c r="BTX55" s="85"/>
      <c r="BTY55" s="85"/>
      <c r="BTZ55" s="85"/>
      <c r="BUA55" s="85"/>
      <c r="BUB55" s="85"/>
      <c r="BUC55" s="85"/>
      <c r="BUD55" s="85"/>
      <c r="BUE55" s="85"/>
      <c r="BUF55" s="85"/>
      <c r="BUG55" s="85"/>
      <c r="BUH55" s="85"/>
      <c r="BUI55" s="85"/>
      <c r="BUJ55" s="85"/>
      <c r="BUK55" s="85"/>
      <c r="BUL55" s="85"/>
      <c r="BUM55" s="85"/>
      <c r="BUN55" s="85"/>
      <c r="BUO55" s="85"/>
      <c r="BUP55" s="85"/>
      <c r="BUQ55" s="85"/>
      <c r="BUR55" s="85"/>
      <c r="BUS55" s="85"/>
      <c r="BUT55" s="85"/>
      <c r="BUU55" s="85"/>
      <c r="BUV55" s="85"/>
      <c r="BUW55" s="85"/>
      <c r="BUX55" s="85"/>
      <c r="BUY55" s="85"/>
      <c r="BUZ55" s="85"/>
      <c r="BVA55" s="85"/>
      <c r="BVB55" s="85"/>
      <c r="BVC55" s="85"/>
      <c r="BVD55" s="85"/>
      <c r="BVE55" s="85"/>
      <c r="BVF55" s="85"/>
      <c r="BVG55" s="85"/>
      <c r="BVH55" s="85"/>
      <c r="BVI55" s="85"/>
      <c r="BVJ55" s="85"/>
      <c r="BVK55" s="85"/>
      <c r="BVL55" s="85"/>
      <c r="BVM55" s="85"/>
      <c r="BVN55" s="85"/>
      <c r="BVO55" s="85"/>
      <c r="BVP55" s="85"/>
      <c r="BVQ55" s="85"/>
      <c r="BVR55" s="85"/>
      <c r="BVS55" s="85"/>
      <c r="BVT55" s="85"/>
      <c r="BVU55" s="85"/>
      <c r="BVV55" s="85"/>
      <c r="BVW55" s="85"/>
      <c r="BVX55" s="85"/>
      <c r="BVY55" s="85"/>
      <c r="BVZ55" s="85"/>
      <c r="BWA55" s="85"/>
      <c r="BWB55" s="85"/>
      <c r="BWC55" s="85"/>
      <c r="BWD55" s="85"/>
      <c r="BWE55" s="85"/>
      <c r="BWF55" s="85"/>
      <c r="BWG55" s="85"/>
      <c r="BWH55" s="85"/>
      <c r="BWI55" s="85"/>
      <c r="BWJ55" s="85"/>
      <c r="BWK55" s="85"/>
      <c r="BWL55" s="85"/>
      <c r="BWM55" s="85"/>
      <c r="BWN55" s="85"/>
      <c r="BWO55" s="85"/>
      <c r="BWP55" s="85"/>
      <c r="BWQ55" s="85"/>
      <c r="BWR55" s="85"/>
      <c r="BWS55" s="85"/>
      <c r="BWT55" s="85"/>
      <c r="BWU55" s="85"/>
      <c r="BWV55" s="85"/>
      <c r="BWW55" s="85"/>
      <c r="BWX55" s="85"/>
      <c r="BWY55" s="85"/>
      <c r="BWZ55" s="85"/>
      <c r="BXA55" s="85"/>
      <c r="BXB55" s="85"/>
      <c r="BXC55" s="85"/>
      <c r="BXD55" s="85"/>
      <c r="BXE55" s="85"/>
      <c r="BXF55" s="85"/>
      <c r="BXG55" s="85"/>
      <c r="BXH55" s="85"/>
      <c r="BXI55" s="85"/>
      <c r="BXJ55" s="85"/>
      <c r="BXK55" s="85"/>
      <c r="BXL55" s="85"/>
      <c r="BXM55" s="85"/>
      <c r="BXN55" s="85"/>
      <c r="BXO55" s="85"/>
      <c r="BXP55" s="85"/>
      <c r="BXQ55" s="85"/>
      <c r="BXR55" s="85"/>
      <c r="BXS55" s="85"/>
      <c r="BXT55" s="85"/>
      <c r="BXU55" s="85"/>
      <c r="BXV55" s="85"/>
      <c r="BXW55" s="85"/>
      <c r="BXX55" s="85"/>
      <c r="BXY55" s="85"/>
      <c r="BXZ55" s="85"/>
      <c r="BYA55" s="85"/>
      <c r="BYB55" s="85"/>
      <c r="BYC55" s="85"/>
      <c r="BYD55" s="85"/>
      <c r="BYE55" s="85"/>
      <c r="BYF55" s="85"/>
      <c r="BYG55" s="85"/>
      <c r="BYH55" s="85"/>
      <c r="BYI55" s="85"/>
      <c r="BYJ55" s="85"/>
      <c r="BYK55" s="85"/>
      <c r="BYL55" s="85"/>
      <c r="BYM55" s="85"/>
      <c r="BYN55" s="85"/>
      <c r="BYO55" s="85"/>
      <c r="BYP55" s="85"/>
      <c r="BYQ55" s="85"/>
      <c r="BYR55" s="85"/>
      <c r="BYS55" s="85"/>
      <c r="BYT55" s="85"/>
      <c r="BYU55" s="85"/>
      <c r="BYV55" s="85"/>
      <c r="BYW55" s="85"/>
      <c r="BYX55" s="85"/>
      <c r="BYY55" s="85"/>
      <c r="BYZ55" s="85"/>
      <c r="BZA55" s="85"/>
      <c r="BZB55" s="85"/>
      <c r="BZC55" s="85"/>
      <c r="BZD55" s="85"/>
      <c r="BZE55" s="85"/>
      <c r="BZF55" s="85"/>
      <c r="BZG55" s="85"/>
      <c r="BZH55" s="85"/>
      <c r="BZI55" s="85"/>
      <c r="BZJ55" s="85"/>
      <c r="BZK55" s="85"/>
      <c r="BZL55" s="85"/>
      <c r="BZM55" s="85"/>
      <c r="BZN55" s="85"/>
      <c r="BZO55" s="85"/>
      <c r="BZP55" s="85"/>
      <c r="BZQ55" s="85"/>
      <c r="BZR55" s="85"/>
      <c r="BZS55" s="85"/>
      <c r="BZT55" s="85"/>
      <c r="BZU55" s="85"/>
      <c r="BZV55" s="85"/>
      <c r="BZW55" s="85"/>
      <c r="BZX55" s="85"/>
      <c r="BZY55" s="85"/>
      <c r="BZZ55" s="85"/>
      <c r="CAA55" s="85"/>
      <c r="CAB55" s="85"/>
      <c r="CAC55" s="85"/>
      <c r="CAD55" s="85"/>
      <c r="CAE55" s="85"/>
      <c r="CAF55" s="85"/>
      <c r="CAG55" s="85"/>
      <c r="CAH55" s="85"/>
      <c r="CAI55" s="85"/>
      <c r="CAJ55" s="85"/>
      <c r="CAK55" s="85"/>
      <c r="CAL55" s="85"/>
      <c r="CAM55" s="85"/>
      <c r="CAN55" s="85"/>
      <c r="CAO55" s="85"/>
      <c r="CAP55" s="85"/>
      <c r="CAQ55" s="85"/>
      <c r="CAR55" s="85"/>
      <c r="CAS55" s="85"/>
      <c r="CAT55" s="85"/>
      <c r="CAU55" s="85"/>
      <c r="CAV55" s="85"/>
      <c r="CAW55" s="85"/>
      <c r="CAX55" s="85"/>
      <c r="CAY55" s="85"/>
      <c r="CAZ55" s="85"/>
      <c r="CBA55" s="85"/>
      <c r="CBB55" s="85"/>
      <c r="CBC55" s="85"/>
      <c r="CBD55" s="85"/>
      <c r="CBE55" s="85"/>
      <c r="CBF55" s="85"/>
      <c r="CBG55" s="85"/>
      <c r="CBH55" s="85"/>
      <c r="CBI55" s="85"/>
      <c r="CBJ55" s="85"/>
      <c r="CBK55" s="85"/>
      <c r="CBL55" s="85"/>
      <c r="CBM55" s="85"/>
      <c r="CBN55" s="85"/>
      <c r="CBO55" s="85"/>
      <c r="CBP55" s="85"/>
      <c r="CBQ55" s="85"/>
      <c r="CBR55" s="85"/>
      <c r="CBS55" s="85"/>
      <c r="CBT55" s="85"/>
      <c r="CBU55" s="85"/>
      <c r="CBV55" s="85"/>
      <c r="CBW55" s="85"/>
      <c r="CBX55" s="85"/>
      <c r="CBY55" s="85"/>
      <c r="CBZ55" s="85"/>
      <c r="CCA55" s="85"/>
      <c r="CCB55" s="85"/>
      <c r="CCC55" s="85"/>
      <c r="CCD55" s="85"/>
      <c r="CCE55" s="85"/>
      <c r="CCF55" s="85"/>
      <c r="CCG55" s="85"/>
      <c r="CCH55" s="85"/>
      <c r="CCI55" s="85"/>
      <c r="CCJ55" s="85"/>
      <c r="CCK55" s="85"/>
      <c r="CCL55" s="85"/>
      <c r="CCM55" s="85"/>
      <c r="CCN55" s="85"/>
      <c r="CCO55" s="85"/>
      <c r="CCP55" s="85"/>
      <c r="CCQ55" s="85"/>
      <c r="CCR55" s="85"/>
      <c r="CCS55" s="85"/>
      <c r="CCT55" s="85"/>
      <c r="CCU55" s="85"/>
      <c r="CCV55" s="85"/>
      <c r="CCW55" s="85"/>
      <c r="CCX55" s="85"/>
      <c r="CCY55" s="85"/>
      <c r="CCZ55" s="85"/>
      <c r="CDA55" s="85"/>
      <c r="CDB55" s="85"/>
      <c r="CDC55" s="85"/>
      <c r="CDD55" s="85"/>
      <c r="CDE55" s="85"/>
      <c r="CDF55" s="85"/>
      <c r="CDG55" s="85"/>
      <c r="CDH55" s="85"/>
      <c r="CDI55" s="85"/>
      <c r="CDJ55" s="85"/>
      <c r="CDK55" s="85"/>
      <c r="CDL55" s="85"/>
      <c r="CDM55" s="85"/>
      <c r="CDN55" s="85"/>
      <c r="CDO55" s="85"/>
      <c r="CDP55" s="85"/>
      <c r="CDQ55" s="85"/>
      <c r="CDR55" s="85"/>
      <c r="CDS55" s="85"/>
      <c r="CDT55" s="85"/>
      <c r="CDU55" s="85"/>
      <c r="CDV55" s="85"/>
      <c r="CDW55" s="85"/>
      <c r="CDX55" s="85"/>
      <c r="CDY55" s="85"/>
      <c r="CDZ55" s="85"/>
      <c r="CEA55" s="85"/>
      <c r="CEB55" s="85"/>
      <c r="CEC55" s="85"/>
      <c r="CED55" s="85"/>
      <c r="CEE55" s="85"/>
      <c r="CEF55" s="85"/>
      <c r="CEG55" s="85"/>
      <c r="CEH55" s="85"/>
      <c r="CEI55" s="85"/>
      <c r="CEJ55" s="85"/>
      <c r="CEK55" s="85"/>
      <c r="CEL55" s="85"/>
      <c r="CEM55" s="85"/>
      <c r="CEN55" s="85"/>
      <c r="CEO55" s="85"/>
      <c r="CEP55" s="85"/>
      <c r="CEQ55" s="85"/>
      <c r="CER55" s="85"/>
      <c r="CES55" s="85"/>
      <c r="CET55" s="85"/>
      <c r="CEU55" s="85"/>
      <c r="CEV55" s="85"/>
      <c r="CEW55" s="85"/>
      <c r="CEX55" s="85"/>
      <c r="CEY55" s="85"/>
      <c r="CEZ55" s="85"/>
      <c r="CFA55" s="85"/>
      <c r="CFB55" s="85"/>
      <c r="CFC55" s="85"/>
      <c r="CFD55" s="85"/>
      <c r="CFE55" s="85"/>
      <c r="CFF55" s="85"/>
      <c r="CFG55" s="85"/>
      <c r="CFH55" s="85"/>
      <c r="CFI55" s="85"/>
      <c r="CFJ55" s="85"/>
      <c r="CFK55" s="85"/>
      <c r="CFL55" s="85"/>
      <c r="CFM55" s="85"/>
      <c r="CFN55" s="85"/>
      <c r="CFO55" s="85"/>
      <c r="CFP55" s="85"/>
      <c r="CFQ55" s="85"/>
      <c r="CFR55" s="85"/>
      <c r="CFS55" s="85"/>
      <c r="CFT55" s="85"/>
      <c r="CFU55" s="85"/>
      <c r="CFV55" s="85"/>
      <c r="CFW55" s="85"/>
      <c r="CFX55" s="85"/>
      <c r="CFY55" s="85"/>
      <c r="CFZ55" s="85"/>
      <c r="CGA55" s="85"/>
      <c r="CGB55" s="85"/>
      <c r="CGC55" s="85"/>
      <c r="CGD55" s="85"/>
      <c r="CGE55" s="85"/>
      <c r="CGF55" s="85"/>
      <c r="CGG55" s="85"/>
      <c r="CGH55" s="85"/>
      <c r="CGI55" s="85"/>
      <c r="CGJ55" s="85"/>
      <c r="CGK55" s="85"/>
      <c r="CGL55" s="85"/>
      <c r="CGM55" s="85"/>
      <c r="CGN55" s="85"/>
      <c r="CGO55" s="85"/>
      <c r="CGP55" s="85"/>
      <c r="CGQ55" s="85"/>
      <c r="CGR55" s="85"/>
      <c r="CGS55" s="85"/>
      <c r="CGT55" s="85"/>
      <c r="CGU55" s="85"/>
      <c r="CGV55" s="85"/>
      <c r="CGW55" s="85"/>
      <c r="CGX55" s="85"/>
      <c r="CGY55" s="85"/>
      <c r="CGZ55" s="85"/>
      <c r="CHA55" s="85"/>
      <c r="CHB55" s="85"/>
      <c r="CHC55" s="85"/>
      <c r="CHD55" s="85"/>
      <c r="CHE55" s="85"/>
      <c r="CHF55" s="85"/>
      <c r="CHG55" s="85"/>
      <c r="CHH55" s="85"/>
      <c r="CHI55" s="85"/>
      <c r="CHJ55" s="85"/>
      <c r="CHK55" s="85"/>
      <c r="CHL55" s="85"/>
      <c r="CHM55" s="85"/>
      <c r="CHN55" s="85"/>
      <c r="CHO55" s="85"/>
      <c r="CHP55" s="85"/>
      <c r="CHQ55" s="85"/>
      <c r="CHR55" s="85"/>
      <c r="CHS55" s="85"/>
      <c r="CHT55" s="85"/>
      <c r="CHU55" s="85"/>
      <c r="CHV55" s="85"/>
      <c r="CHW55" s="85"/>
      <c r="CHX55" s="85"/>
      <c r="CHY55" s="85"/>
      <c r="CHZ55" s="85"/>
      <c r="CIA55" s="85"/>
      <c r="CIB55" s="85"/>
      <c r="CIC55" s="85"/>
      <c r="CID55" s="85"/>
      <c r="CIE55" s="85"/>
      <c r="CIF55" s="85"/>
      <c r="CIG55" s="85"/>
      <c r="CIH55" s="85"/>
      <c r="CII55" s="85"/>
      <c r="CIJ55" s="85"/>
      <c r="CIK55" s="85"/>
      <c r="CIL55" s="85"/>
      <c r="CIM55" s="85"/>
      <c r="CIN55" s="85"/>
      <c r="CIO55" s="85"/>
      <c r="CIP55" s="85"/>
      <c r="CIQ55" s="85"/>
      <c r="CIR55" s="85"/>
      <c r="CIS55" s="85"/>
      <c r="CIT55" s="85"/>
      <c r="CIU55" s="85"/>
      <c r="CIV55" s="85"/>
      <c r="CIW55" s="85"/>
      <c r="CIX55" s="85"/>
      <c r="CIY55" s="85"/>
      <c r="CIZ55" s="85"/>
      <c r="CJA55" s="85"/>
      <c r="CJB55" s="85"/>
      <c r="CJC55" s="85"/>
      <c r="CJD55" s="85"/>
      <c r="CJE55" s="85"/>
      <c r="CJF55" s="85"/>
      <c r="CJG55" s="85"/>
      <c r="CJH55" s="85"/>
      <c r="CJI55" s="85"/>
      <c r="CJJ55" s="85"/>
      <c r="CJK55" s="85"/>
      <c r="CJL55" s="85"/>
      <c r="CJM55" s="85"/>
      <c r="CJN55" s="85"/>
      <c r="CJO55" s="85"/>
      <c r="CJP55" s="85"/>
      <c r="CJQ55" s="85"/>
      <c r="CJR55" s="85"/>
      <c r="CJS55" s="85"/>
      <c r="CJT55" s="85"/>
      <c r="CJU55" s="85"/>
      <c r="CJV55" s="85"/>
      <c r="CJW55" s="85"/>
      <c r="CJX55" s="85"/>
      <c r="CJY55" s="85"/>
      <c r="CJZ55" s="85"/>
      <c r="CKA55" s="85"/>
      <c r="CKB55" s="85"/>
      <c r="CKC55" s="85"/>
      <c r="CKD55" s="85"/>
      <c r="CKE55" s="85"/>
      <c r="CKF55" s="85"/>
      <c r="CKG55" s="85"/>
      <c r="CKH55" s="85"/>
      <c r="CKI55" s="85"/>
      <c r="CKJ55" s="85"/>
      <c r="CKK55" s="85"/>
      <c r="CKL55" s="85"/>
      <c r="CKM55" s="85"/>
      <c r="CKN55" s="85"/>
      <c r="CKO55" s="85"/>
      <c r="CKP55" s="85"/>
      <c r="CKQ55" s="85"/>
      <c r="CKR55" s="85"/>
      <c r="CKS55" s="85"/>
      <c r="CKT55" s="85"/>
      <c r="CKU55" s="85"/>
      <c r="CKV55" s="85"/>
      <c r="CKW55" s="85"/>
      <c r="CKX55" s="85"/>
      <c r="CKY55" s="85"/>
      <c r="CKZ55" s="85"/>
      <c r="CLA55" s="85"/>
      <c r="CLB55" s="85"/>
      <c r="CLC55" s="85"/>
      <c r="CLD55" s="85"/>
      <c r="CLE55" s="85"/>
      <c r="CLF55" s="85"/>
      <c r="CLG55" s="85"/>
      <c r="CLH55" s="85"/>
      <c r="CLI55" s="85"/>
      <c r="CLJ55" s="85"/>
      <c r="CLK55" s="85"/>
      <c r="CLL55" s="85"/>
      <c r="CLM55" s="85"/>
      <c r="CLN55" s="85"/>
      <c r="CLO55" s="85"/>
      <c r="CLP55" s="85"/>
      <c r="CLQ55" s="85"/>
      <c r="CLR55" s="85"/>
      <c r="CLS55" s="85"/>
      <c r="CLT55" s="85"/>
      <c r="CLU55" s="85"/>
      <c r="CLV55" s="85"/>
      <c r="CLW55" s="85"/>
      <c r="CLX55" s="85"/>
      <c r="CLY55" s="85"/>
      <c r="CLZ55" s="85"/>
      <c r="CMA55" s="85"/>
      <c r="CMB55" s="85"/>
      <c r="CMC55" s="85"/>
      <c r="CMD55" s="85"/>
      <c r="CME55" s="85"/>
      <c r="CMF55" s="85"/>
      <c r="CMG55" s="85"/>
      <c r="CMH55" s="85"/>
      <c r="CMI55" s="85"/>
      <c r="CMJ55" s="85"/>
      <c r="CMK55" s="85"/>
      <c r="CML55" s="85"/>
      <c r="CMM55" s="85"/>
      <c r="CMN55" s="85"/>
      <c r="CMO55" s="85"/>
      <c r="CMP55" s="85"/>
      <c r="CMQ55" s="85"/>
      <c r="CMR55" s="85"/>
      <c r="CMS55" s="85"/>
      <c r="CMT55" s="85"/>
      <c r="CMU55" s="85"/>
      <c r="CMV55" s="85"/>
      <c r="CMW55" s="85"/>
      <c r="CMX55" s="85"/>
      <c r="CMY55" s="85"/>
      <c r="CMZ55" s="85"/>
      <c r="CNA55" s="85"/>
      <c r="CNB55" s="85"/>
      <c r="CNC55" s="85"/>
      <c r="CND55" s="85"/>
      <c r="CNE55" s="85"/>
      <c r="CNF55" s="85"/>
      <c r="CNG55" s="85"/>
      <c r="CNH55" s="85"/>
      <c r="CNI55" s="85"/>
      <c r="CNJ55" s="85"/>
      <c r="CNK55" s="85"/>
      <c r="CNL55" s="85"/>
      <c r="CNM55" s="85"/>
      <c r="CNN55" s="85"/>
      <c r="CNO55" s="85"/>
      <c r="CNP55" s="85"/>
      <c r="CNQ55" s="85"/>
      <c r="CNR55" s="85"/>
      <c r="CNS55" s="85"/>
      <c r="CNT55" s="85"/>
      <c r="CNU55" s="85"/>
      <c r="CNV55" s="85"/>
      <c r="CNW55" s="85"/>
      <c r="CNX55" s="85"/>
      <c r="CNY55" s="85"/>
      <c r="CNZ55" s="85"/>
      <c r="COA55" s="85"/>
      <c r="COB55" s="85"/>
      <c r="COC55" s="85"/>
      <c r="COD55" s="85"/>
      <c r="COE55" s="85"/>
      <c r="COF55" s="85"/>
      <c r="COG55" s="85"/>
      <c r="COH55" s="85"/>
      <c r="COI55" s="85"/>
      <c r="COJ55" s="85"/>
      <c r="COK55" s="85"/>
      <c r="COL55" s="85"/>
      <c r="COM55" s="85"/>
      <c r="CON55" s="85"/>
      <c r="COO55" s="85"/>
      <c r="COP55" s="85"/>
      <c r="COQ55" s="85"/>
      <c r="COR55" s="85"/>
      <c r="COS55" s="85"/>
      <c r="COT55" s="85"/>
      <c r="COU55" s="85"/>
      <c r="COV55" s="85"/>
      <c r="COW55" s="85"/>
      <c r="COX55" s="85"/>
      <c r="COY55" s="85"/>
      <c r="COZ55" s="85"/>
      <c r="CPA55" s="85"/>
      <c r="CPB55" s="85"/>
      <c r="CPC55" s="85"/>
      <c r="CPD55" s="85"/>
      <c r="CPE55" s="85"/>
      <c r="CPF55" s="85"/>
      <c r="CPG55" s="85"/>
      <c r="CPH55" s="85"/>
      <c r="CPI55" s="85"/>
      <c r="CPJ55" s="85"/>
      <c r="CPK55" s="85"/>
      <c r="CPL55" s="85"/>
      <c r="CPM55" s="85"/>
      <c r="CPN55" s="85"/>
      <c r="CPO55" s="85"/>
      <c r="CPP55" s="85"/>
      <c r="CPQ55" s="85"/>
      <c r="CPR55" s="85"/>
      <c r="CPS55" s="85"/>
      <c r="CPT55" s="85"/>
      <c r="CPU55" s="85"/>
      <c r="CPV55" s="85"/>
      <c r="CPW55" s="85"/>
      <c r="CPX55" s="85"/>
      <c r="CPY55" s="85"/>
      <c r="CPZ55" s="85"/>
      <c r="CQA55" s="85"/>
      <c r="CQB55" s="85"/>
      <c r="CQC55" s="85"/>
      <c r="CQD55" s="85"/>
      <c r="CQE55" s="85"/>
      <c r="CQF55" s="85"/>
      <c r="CQG55" s="85"/>
      <c r="CQH55" s="85"/>
      <c r="CQI55" s="85"/>
      <c r="CQJ55" s="85"/>
      <c r="CQK55" s="85"/>
      <c r="CQL55" s="85"/>
      <c r="CQM55" s="85"/>
      <c r="CQN55" s="85"/>
      <c r="CQO55" s="85"/>
      <c r="CQP55" s="85"/>
      <c r="CQQ55" s="85"/>
      <c r="CQR55" s="85"/>
      <c r="CQS55" s="85"/>
      <c r="CQT55" s="85"/>
      <c r="CQU55" s="85"/>
      <c r="CQV55" s="85"/>
      <c r="CQW55" s="85"/>
      <c r="CQX55" s="85"/>
      <c r="CQY55" s="85"/>
      <c r="CQZ55" s="85"/>
      <c r="CRA55" s="85"/>
      <c r="CRB55" s="85"/>
      <c r="CRC55" s="85"/>
      <c r="CRD55" s="85"/>
      <c r="CRE55" s="85"/>
      <c r="CRF55" s="85"/>
      <c r="CRG55" s="85"/>
      <c r="CRH55" s="85"/>
      <c r="CRI55" s="85"/>
      <c r="CRJ55" s="85"/>
      <c r="CRK55" s="85"/>
      <c r="CRL55" s="85"/>
      <c r="CRM55" s="85"/>
      <c r="CRN55" s="85"/>
      <c r="CRO55" s="85"/>
      <c r="CRP55" s="85"/>
      <c r="CRQ55" s="85"/>
      <c r="CRR55" s="85"/>
      <c r="CRS55" s="85"/>
      <c r="CRT55" s="85"/>
      <c r="CRU55" s="85"/>
      <c r="CRV55" s="85"/>
      <c r="CRW55" s="85"/>
      <c r="CRX55" s="85"/>
      <c r="CRY55" s="85"/>
      <c r="CRZ55" s="85"/>
      <c r="CSA55" s="85"/>
      <c r="CSB55" s="85"/>
      <c r="CSC55" s="85"/>
      <c r="CSD55" s="85"/>
      <c r="CSE55" s="85"/>
      <c r="CSF55" s="85"/>
      <c r="CSG55" s="85"/>
      <c r="CSH55" s="85"/>
      <c r="CSI55" s="85"/>
      <c r="CSJ55" s="85"/>
      <c r="CSK55" s="85"/>
      <c r="CSL55" s="85"/>
      <c r="CSM55" s="85"/>
      <c r="CSN55" s="85"/>
      <c r="CSO55" s="85"/>
      <c r="CSP55" s="85"/>
      <c r="CSQ55" s="85"/>
      <c r="CSR55" s="85"/>
      <c r="CSS55" s="85"/>
      <c r="CST55" s="85"/>
      <c r="CSU55" s="85"/>
      <c r="CSV55" s="85"/>
      <c r="CSW55" s="85"/>
      <c r="CSX55" s="85"/>
      <c r="CSY55" s="85"/>
      <c r="CSZ55" s="85"/>
      <c r="CTA55" s="85"/>
      <c r="CTB55" s="85"/>
      <c r="CTC55" s="85"/>
      <c r="CTD55" s="85"/>
      <c r="CTE55" s="85"/>
      <c r="CTF55" s="85"/>
      <c r="CTG55" s="85"/>
      <c r="CTH55" s="85"/>
      <c r="CTI55" s="85"/>
      <c r="CTJ55" s="85"/>
      <c r="CTK55" s="85"/>
      <c r="CTL55" s="85"/>
      <c r="CTM55" s="85"/>
      <c r="CTN55" s="85"/>
      <c r="CTO55" s="85"/>
      <c r="CTP55" s="85"/>
      <c r="CTQ55" s="85"/>
      <c r="CTR55" s="85"/>
      <c r="CTS55" s="85"/>
      <c r="CTT55" s="85"/>
      <c r="CTU55" s="85"/>
      <c r="CTV55" s="85"/>
      <c r="CTW55" s="85"/>
      <c r="CTX55" s="85"/>
      <c r="CTY55" s="85"/>
      <c r="CTZ55" s="85"/>
      <c r="CUA55" s="85"/>
      <c r="CUB55" s="85"/>
      <c r="CUC55" s="85"/>
      <c r="CUD55" s="85"/>
      <c r="CUE55" s="85"/>
      <c r="CUF55" s="85"/>
      <c r="CUG55" s="85"/>
      <c r="CUH55" s="85"/>
      <c r="CUI55" s="85"/>
      <c r="CUJ55" s="85"/>
      <c r="CUK55" s="85"/>
      <c r="CUL55" s="85"/>
      <c r="CUM55" s="85"/>
      <c r="CUN55" s="85"/>
      <c r="CUO55" s="85"/>
      <c r="CUP55" s="85"/>
      <c r="CUQ55" s="85"/>
      <c r="CUR55" s="85"/>
      <c r="CUS55" s="85"/>
      <c r="CUT55" s="85"/>
      <c r="CUU55" s="85"/>
      <c r="CUV55" s="85"/>
      <c r="CUW55" s="85"/>
      <c r="CUX55" s="85"/>
      <c r="CUY55" s="85"/>
      <c r="CUZ55" s="85"/>
      <c r="CVA55" s="85"/>
      <c r="CVB55" s="85"/>
      <c r="CVC55" s="85"/>
      <c r="CVD55" s="85"/>
      <c r="CVE55" s="85"/>
      <c r="CVF55" s="85"/>
      <c r="CVG55" s="85"/>
      <c r="CVH55" s="85"/>
      <c r="CVI55" s="85"/>
      <c r="CVJ55" s="85"/>
      <c r="CVK55" s="85"/>
      <c r="CVL55" s="85"/>
      <c r="CVM55" s="85"/>
      <c r="CVN55" s="85"/>
      <c r="CVO55" s="85"/>
      <c r="CVP55" s="85"/>
      <c r="CVQ55" s="85"/>
      <c r="CVR55" s="85"/>
      <c r="CVS55" s="85"/>
      <c r="CVT55" s="85"/>
      <c r="CVU55" s="85"/>
      <c r="CVV55" s="85"/>
      <c r="CVW55" s="85"/>
      <c r="CVX55" s="85"/>
      <c r="CVY55" s="85"/>
      <c r="CVZ55" s="85"/>
      <c r="CWA55" s="85"/>
      <c r="CWB55" s="85"/>
      <c r="CWC55" s="85"/>
      <c r="CWD55" s="85"/>
      <c r="CWE55" s="85"/>
      <c r="CWF55" s="85"/>
      <c r="CWG55" s="85"/>
      <c r="CWH55" s="85"/>
      <c r="CWI55" s="85"/>
      <c r="CWJ55" s="85"/>
      <c r="CWK55" s="85"/>
      <c r="CWL55" s="85"/>
      <c r="CWM55" s="85"/>
      <c r="CWN55" s="85"/>
      <c r="CWO55" s="85"/>
      <c r="CWP55" s="85"/>
      <c r="CWQ55" s="85"/>
      <c r="CWR55" s="85"/>
      <c r="CWS55" s="85"/>
      <c r="CWT55" s="85"/>
      <c r="CWU55" s="85"/>
      <c r="CWV55" s="85"/>
      <c r="CWW55" s="85"/>
      <c r="CWX55" s="85"/>
      <c r="CWY55" s="85"/>
      <c r="CWZ55" s="85"/>
      <c r="CXA55" s="85"/>
      <c r="CXB55" s="85"/>
      <c r="CXC55" s="85"/>
      <c r="CXD55" s="85"/>
      <c r="CXE55" s="85"/>
      <c r="CXF55" s="85"/>
      <c r="CXG55" s="85"/>
      <c r="CXH55" s="85"/>
      <c r="CXI55" s="85"/>
      <c r="CXJ55" s="85"/>
      <c r="CXK55" s="85"/>
      <c r="CXL55" s="85"/>
      <c r="CXM55" s="85"/>
      <c r="CXN55" s="85"/>
      <c r="CXO55" s="85"/>
      <c r="CXP55" s="85"/>
      <c r="CXQ55" s="85"/>
      <c r="CXR55" s="85"/>
      <c r="CXS55" s="85"/>
      <c r="CXT55" s="85"/>
      <c r="CXU55" s="85"/>
      <c r="CXV55" s="85"/>
      <c r="CXW55" s="85"/>
      <c r="CXX55" s="85"/>
      <c r="CXY55" s="85"/>
      <c r="CXZ55" s="85"/>
      <c r="CYA55" s="85"/>
      <c r="CYB55" s="85"/>
      <c r="CYC55" s="85"/>
      <c r="CYD55" s="85"/>
      <c r="CYE55" s="85"/>
      <c r="CYF55" s="85"/>
      <c r="CYG55" s="85"/>
      <c r="CYH55" s="85"/>
      <c r="CYI55" s="85"/>
      <c r="CYJ55" s="85"/>
      <c r="CYK55" s="85"/>
      <c r="CYL55" s="85"/>
      <c r="CYM55" s="85"/>
      <c r="CYN55" s="85"/>
      <c r="CYO55" s="85"/>
      <c r="CYP55" s="85"/>
      <c r="CYQ55" s="85"/>
      <c r="CYR55" s="85"/>
      <c r="CYS55" s="85"/>
      <c r="CYT55" s="85"/>
      <c r="CYU55" s="85"/>
      <c r="CYV55" s="85"/>
      <c r="CYW55" s="85"/>
      <c r="CYX55" s="85"/>
      <c r="CYY55" s="85"/>
      <c r="CYZ55" s="85"/>
      <c r="CZA55" s="85"/>
      <c r="CZB55" s="85"/>
      <c r="CZC55" s="85"/>
      <c r="CZD55" s="85"/>
      <c r="CZE55" s="85"/>
      <c r="CZF55" s="85"/>
      <c r="CZG55" s="85"/>
      <c r="CZH55" s="85"/>
      <c r="CZI55" s="85"/>
      <c r="CZJ55" s="85"/>
      <c r="CZK55" s="85"/>
      <c r="CZL55" s="85"/>
      <c r="CZM55" s="85"/>
      <c r="CZN55" s="85"/>
      <c r="CZO55" s="85"/>
      <c r="CZP55" s="85"/>
      <c r="CZQ55" s="85"/>
      <c r="CZR55" s="85"/>
      <c r="CZS55" s="85"/>
      <c r="CZT55" s="85"/>
      <c r="CZU55" s="85"/>
      <c r="CZV55" s="85"/>
      <c r="CZW55" s="85"/>
      <c r="CZX55" s="85"/>
      <c r="CZY55" s="85"/>
      <c r="CZZ55" s="85"/>
      <c r="DAA55" s="85"/>
      <c r="DAB55" s="85"/>
      <c r="DAC55" s="85"/>
      <c r="DAD55" s="85"/>
      <c r="DAE55" s="85"/>
      <c r="DAF55" s="85"/>
      <c r="DAG55" s="85"/>
      <c r="DAH55" s="85"/>
      <c r="DAI55" s="85"/>
      <c r="DAJ55" s="85"/>
      <c r="DAK55" s="85"/>
      <c r="DAL55" s="85"/>
      <c r="DAM55" s="85"/>
      <c r="DAN55" s="85"/>
      <c r="DAO55" s="85"/>
      <c r="DAP55" s="85"/>
      <c r="DAQ55" s="85"/>
      <c r="DAR55" s="85"/>
      <c r="DAS55" s="85"/>
      <c r="DAT55" s="85"/>
      <c r="DAU55" s="85"/>
      <c r="DAV55" s="85"/>
      <c r="DAW55" s="85"/>
      <c r="DAX55" s="85"/>
      <c r="DAY55" s="85"/>
      <c r="DAZ55" s="85"/>
      <c r="DBA55" s="85"/>
      <c r="DBB55" s="85"/>
      <c r="DBC55" s="85"/>
      <c r="DBD55" s="85"/>
      <c r="DBE55" s="85"/>
      <c r="DBF55" s="85"/>
      <c r="DBG55" s="85"/>
      <c r="DBH55" s="85"/>
      <c r="DBI55" s="85"/>
      <c r="DBJ55" s="85"/>
      <c r="DBK55" s="85"/>
      <c r="DBL55" s="85"/>
      <c r="DBM55" s="85"/>
      <c r="DBN55" s="85"/>
      <c r="DBO55" s="85"/>
      <c r="DBP55" s="85"/>
      <c r="DBQ55" s="85"/>
      <c r="DBR55" s="85"/>
      <c r="DBS55" s="85"/>
      <c r="DBT55" s="85"/>
      <c r="DBU55" s="85"/>
      <c r="DBV55" s="85"/>
      <c r="DBW55" s="85"/>
      <c r="DBX55" s="85"/>
      <c r="DBY55" s="85"/>
      <c r="DBZ55" s="85"/>
      <c r="DCA55" s="85"/>
      <c r="DCB55" s="85"/>
      <c r="DCC55" s="85"/>
      <c r="DCD55" s="85"/>
      <c r="DCE55" s="85"/>
      <c r="DCF55" s="85"/>
      <c r="DCG55" s="85"/>
      <c r="DCH55" s="85"/>
      <c r="DCI55" s="85"/>
      <c r="DCJ55" s="85"/>
      <c r="DCK55" s="85"/>
      <c r="DCL55" s="85"/>
      <c r="DCM55" s="85"/>
      <c r="DCN55" s="85"/>
      <c r="DCO55" s="85"/>
      <c r="DCP55" s="85"/>
      <c r="DCQ55" s="85"/>
      <c r="DCR55" s="85"/>
      <c r="DCS55" s="85"/>
      <c r="DCT55" s="85"/>
      <c r="DCU55" s="85"/>
      <c r="DCV55" s="85"/>
      <c r="DCW55" s="85"/>
      <c r="DCX55" s="85"/>
      <c r="DCY55" s="85"/>
      <c r="DCZ55" s="85"/>
      <c r="DDA55" s="85"/>
      <c r="DDB55" s="85"/>
      <c r="DDC55" s="85"/>
      <c r="DDD55" s="85"/>
      <c r="DDE55" s="85"/>
      <c r="DDF55" s="85"/>
      <c r="DDG55" s="85"/>
      <c r="DDH55" s="85"/>
      <c r="DDI55" s="85"/>
      <c r="DDJ55" s="85"/>
      <c r="DDK55" s="85"/>
      <c r="DDL55" s="85"/>
      <c r="DDM55" s="85"/>
      <c r="DDN55" s="85"/>
      <c r="DDO55" s="85"/>
      <c r="DDP55" s="85"/>
      <c r="DDQ55" s="85"/>
      <c r="DDR55" s="85"/>
      <c r="DDS55" s="85"/>
      <c r="DDT55" s="85"/>
      <c r="DDU55" s="85"/>
      <c r="DDV55" s="85"/>
      <c r="DDW55" s="85"/>
      <c r="DDX55" s="85"/>
      <c r="DDY55" s="85"/>
      <c r="DDZ55" s="85"/>
      <c r="DEA55" s="85"/>
      <c r="DEB55" s="85"/>
      <c r="DEC55" s="85"/>
      <c r="DED55" s="85"/>
      <c r="DEE55" s="85"/>
      <c r="DEF55" s="85"/>
      <c r="DEG55" s="85"/>
      <c r="DEH55" s="85"/>
      <c r="DEI55" s="85"/>
      <c r="DEJ55" s="85"/>
      <c r="DEK55" s="85"/>
      <c r="DEL55" s="85"/>
      <c r="DEM55" s="85"/>
      <c r="DEN55" s="85"/>
      <c r="DEO55" s="85"/>
      <c r="DEP55" s="85"/>
      <c r="DEQ55" s="85"/>
      <c r="DER55" s="85"/>
      <c r="DES55" s="85"/>
      <c r="DET55" s="85"/>
      <c r="DEU55" s="85"/>
      <c r="DEV55" s="85"/>
      <c r="DEW55" s="85"/>
      <c r="DEX55" s="85"/>
      <c r="DEY55" s="85"/>
      <c r="DEZ55" s="85"/>
      <c r="DFA55" s="85"/>
      <c r="DFB55" s="85"/>
      <c r="DFC55" s="85"/>
      <c r="DFD55" s="85"/>
      <c r="DFE55" s="85"/>
      <c r="DFF55" s="85"/>
      <c r="DFG55" s="85"/>
      <c r="DFH55" s="85"/>
      <c r="DFI55" s="85"/>
      <c r="DFJ55" s="85"/>
      <c r="DFK55" s="85"/>
      <c r="DFL55" s="85"/>
      <c r="DFM55" s="85"/>
      <c r="DFN55" s="85"/>
      <c r="DFO55" s="85"/>
      <c r="DFP55" s="85"/>
      <c r="DFQ55" s="85"/>
      <c r="DFR55" s="85"/>
      <c r="DFS55" s="85"/>
      <c r="DFT55" s="85"/>
      <c r="DFU55" s="85"/>
      <c r="DFV55" s="85"/>
      <c r="DFW55" s="85"/>
      <c r="DFX55" s="85"/>
      <c r="DFY55" s="85"/>
      <c r="DFZ55" s="85"/>
      <c r="DGA55" s="85"/>
      <c r="DGB55" s="85"/>
      <c r="DGC55" s="85"/>
      <c r="DGD55" s="85"/>
      <c r="DGE55" s="85"/>
      <c r="DGF55" s="85"/>
      <c r="DGG55" s="85"/>
      <c r="DGH55" s="85"/>
      <c r="DGI55" s="85"/>
      <c r="DGJ55" s="85"/>
      <c r="DGK55" s="85"/>
      <c r="DGL55" s="85"/>
      <c r="DGM55" s="85"/>
      <c r="DGN55" s="85"/>
      <c r="DGO55" s="85"/>
      <c r="DGP55" s="85"/>
      <c r="DGQ55" s="85"/>
      <c r="DGR55" s="85"/>
      <c r="DGS55" s="85"/>
      <c r="DGT55" s="85"/>
      <c r="DGU55" s="85"/>
      <c r="DGV55" s="85"/>
      <c r="DGW55" s="85"/>
      <c r="DGX55" s="85"/>
      <c r="DGY55" s="85"/>
      <c r="DGZ55" s="85"/>
      <c r="DHA55" s="85"/>
      <c r="DHB55" s="85"/>
      <c r="DHC55" s="85"/>
      <c r="DHD55" s="85"/>
      <c r="DHE55" s="85"/>
      <c r="DHF55" s="85"/>
      <c r="DHG55" s="85"/>
      <c r="DHH55" s="85"/>
      <c r="DHI55" s="85"/>
      <c r="DHJ55" s="85"/>
      <c r="DHK55" s="85"/>
      <c r="DHL55" s="85"/>
      <c r="DHM55" s="85"/>
      <c r="DHN55" s="85"/>
      <c r="DHO55" s="85"/>
      <c r="DHP55" s="85"/>
      <c r="DHQ55" s="85"/>
      <c r="DHR55" s="85"/>
      <c r="DHS55" s="85"/>
      <c r="DHT55" s="85"/>
      <c r="DHU55" s="85"/>
      <c r="DHV55" s="85"/>
      <c r="DHW55" s="85"/>
      <c r="DHX55" s="85"/>
      <c r="DHY55" s="85"/>
      <c r="DHZ55" s="85"/>
      <c r="DIA55" s="85"/>
      <c r="DIB55" s="85"/>
      <c r="DIC55" s="85"/>
      <c r="DID55" s="85"/>
      <c r="DIE55" s="85"/>
      <c r="DIF55" s="85"/>
      <c r="DIG55" s="85"/>
      <c r="DIH55" s="85"/>
      <c r="DII55" s="85"/>
      <c r="DIJ55" s="85"/>
      <c r="DIK55" s="85"/>
      <c r="DIL55" s="85"/>
      <c r="DIM55" s="85"/>
      <c r="DIN55" s="85"/>
      <c r="DIO55" s="85"/>
      <c r="DIP55" s="85"/>
      <c r="DIQ55" s="85"/>
      <c r="DIR55" s="85"/>
      <c r="DIS55" s="85"/>
      <c r="DIT55" s="85"/>
      <c r="DIU55" s="85"/>
      <c r="DIV55" s="85"/>
      <c r="DIW55" s="85"/>
      <c r="DIX55" s="85"/>
      <c r="DIY55" s="85"/>
      <c r="DIZ55" s="85"/>
      <c r="DJA55" s="85"/>
      <c r="DJB55" s="85"/>
      <c r="DJC55" s="85"/>
      <c r="DJD55" s="85"/>
      <c r="DJE55" s="85"/>
      <c r="DJF55" s="85"/>
      <c r="DJG55" s="85"/>
      <c r="DJH55" s="85"/>
      <c r="DJI55" s="85"/>
      <c r="DJJ55" s="85"/>
      <c r="DJK55" s="85"/>
      <c r="DJL55" s="85"/>
      <c r="DJM55" s="85"/>
      <c r="DJN55" s="85"/>
      <c r="DJO55" s="85"/>
      <c r="DJP55" s="85"/>
      <c r="DJQ55" s="85"/>
      <c r="DJR55" s="85"/>
      <c r="DJS55" s="85"/>
      <c r="DJT55" s="85"/>
      <c r="DJU55" s="85"/>
      <c r="DJV55" s="85"/>
      <c r="DJW55" s="85"/>
      <c r="DJX55" s="85"/>
      <c r="DJY55" s="85"/>
      <c r="DJZ55" s="85"/>
      <c r="DKA55" s="85"/>
      <c r="DKB55" s="85"/>
      <c r="DKC55" s="85"/>
      <c r="DKD55" s="85"/>
      <c r="DKE55" s="85"/>
      <c r="DKF55" s="85"/>
      <c r="DKG55" s="85"/>
      <c r="DKH55" s="85"/>
      <c r="DKI55" s="85"/>
      <c r="DKJ55" s="85"/>
      <c r="DKK55" s="85"/>
      <c r="DKL55" s="85"/>
      <c r="DKM55" s="85"/>
      <c r="DKN55" s="85"/>
      <c r="DKO55" s="85"/>
      <c r="DKP55" s="85"/>
      <c r="DKQ55" s="85"/>
      <c r="DKR55" s="85"/>
      <c r="DKS55" s="85"/>
      <c r="DKT55" s="85"/>
      <c r="DKU55" s="85"/>
      <c r="DKV55" s="85"/>
      <c r="DKW55" s="85"/>
      <c r="DKX55" s="85"/>
      <c r="DKY55" s="85"/>
      <c r="DKZ55" s="85"/>
      <c r="DLA55" s="85"/>
      <c r="DLB55" s="85"/>
      <c r="DLC55" s="85"/>
      <c r="DLD55" s="85"/>
      <c r="DLE55" s="85"/>
      <c r="DLF55" s="85"/>
      <c r="DLG55" s="85"/>
      <c r="DLH55" s="85"/>
      <c r="DLI55" s="85"/>
      <c r="DLJ55" s="85"/>
      <c r="DLK55" s="85"/>
      <c r="DLL55" s="85"/>
      <c r="DLM55" s="85"/>
      <c r="DLN55" s="85"/>
      <c r="DLO55" s="85"/>
      <c r="DLP55" s="85"/>
      <c r="DLQ55" s="85"/>
      <c r="DLR55" s="85"/>
      <c r="DLS55" s="85"/>
      <c r="DLT55" s="85"/>
      <c r="DLU55" s="85"/>
      <c r="DLV55" s="85"/>
      <c r="DLW55" s="85"/>
      <c r="DLX55" s="85"/>
      <c r="DLY55" s="85"/>
      <c r="DLZ55" s="85"/>
      <c r="DMA55" s="85"/>
      <c r="DMB55" s="85"/>
      <c r="DMC55" s="85"/>
      <c r="DMD55" s="85"/>
      <c r="DME55" s="85"/>
      <c r="DMF55" s="85"/>
      <c r="DMG55" s="85"/>
      <c r="DMH55" s="85"/>
      <c r="DMI55" s="85"/>
      <c r="DMJ55" s="85"/>
      <c r="DMK55" s="85"/>
      <c r="DML55" s="85"/>
      <c r="DMM55" s="85"/>
      <c r="DMN55" s="85"/>
      <c r="DMO55" s="85"/>
      <c r="DMP55" s="85"/>
      <c r="DMQ55" s="85"/>
      <c r="DMR55" s="85"/>
      <c r="DMS55" s="85"/>
      <c r="DMT55" s="85"/>
      <c r="DMU55" s="85"/>
      <c r="DMV55" s="85"/>
      <c r="DMW55" s="85"/>
      <c r="DMX55" s="85"/>
      <c r="DMY55" s="85"/>
      <c r="DMZ55" s="85"/>
      <c r="DNA55" s="85"/>
      <c r="DNB55" s="85"/>
      <c r="DNC55" s="85"/>
      <c r="DND55" s="85"/>
      <c r="DNE55" s="85"/>
      <c r="DNF55" s="85"/>
      <c r="DNG55" s="85"/>
      <c r="DNH55" s="85"/>
      <c r="DNI55" s="85"/>
      <c r="DNJ55" s="85"/>
      <c r="DNK55" s="85"/>
      <c r="DNL55" s="85"/>
      <c r="DNM55" s="85"/>
      <c r="DNN55" s="85"/>
      <c r="DNO55" s="85"/>
      <c r="DNP55" s="85"/>
      <c r="DNQ55" s="85"/>
      <c r="DNR55" s="85"/>
      <c r="DNS55" s="85"/>
      <c r="DNT55" s="85"/>
      <c r="DNU55" s="85"/>
      <c r="DNV55" s="85"/>
      <c r="DNW55" s="85"/>
      <c r="DNX55" s="85"/>
      <c r="DNY55" s="85"/>
      <c r="DNZ55" s="85"/>
      <c r="DOA55" s="85"/>
      <c r="DOB55" s="85"/>
      <c r="DOC55" s="85"/>
      <c r="DOD55" s="85"/>
      <c r="DOE55" s="85"/>
      <c r="DOF55" s="85"/>
      <c r="DOG55" s="85"/>
      <c r="DOH55" s="85"/>
      <c r="DOI55" s="85"/>
      <c r="DOJ55" s="85"/>
      <c r="DOK55" s="85"/>
      <c r="DOL55" s="85"/>
      <c r="DOM55" s="85"/>
      <c r="DON55" s="85"/>
      <c r="DOO55" s="85"/>
      <c r="DOP55" s="85"/>
      <c r="DOQ55" s="85"/>
      <c r="DOR55" s="85"/>
      <c r="DOS55" s="85"/>
      <c r="DOT55" s="85"/>
      <c r="DOU55" s="85"/>
      <c r="DOV55" s="85"/>
      <c r="DOW55" s="85"/>
      <c r="DOX55" s="85"/>
      <c r="DOY55" s="85"/>
      <c r="DOZ55" s="85"/>
      <c r="DPA55" s="85"/>
      <c r="DPB55" s="85"/>
      <c r="DPC55" s="85"/>
      <c r="DPD55" s="85"/>
      <c r="DPE55" s="85"/>
      <c r="DPF55" s="85"/>
      <c r="DPG55" s="85"/>
      <c r="DPH55" s="85"/>
      <c r="DPI55" s="85"/>
      <c r="DPJ55" s="85"/>
      <c r="DPK55" s="85"/>
      <c r="DPL55" s="85"/>
      <c r="DPM55" s="85"/>
      <c r="DPN55" s="85"/>
      <c r="DPO55" s="85"/>
      <c r="DPP55" s="85"/>
      <c r="DPQ55" s="85"/>
      <c r="DPR55" s="85"/>
      <c r="DPS55" s="85"/>
      <c r="DPT55" s="85"/>
      <c r="DPU55" s="85"/>
      <c r="DPV55" s="85"/>
      <c r="DPW55" s="85"/>
      <c r="DPX55" s="85"/>
      <c r="DPY55" s="85"/>
      <c r="DPZ55" s="85"/>
      <c r="DQA55" s="85"/>
      <c r="DQB55" s="85"/>
      <c r="DQC55" s="85"/>
      <c r="DQD55" s="85"/>
      <c r="DQE55" s="85"/>
      <c r="DQF55" s="85"/>
      <c r="DQG55" s="85"/>
      <c r="DQH55" s="85"/>
      <c r="DQI55" s="85"/>
      <c r="DQJ55" s="85"/>
      <c r="DQK55" s="85"/>
      <c r="DQL55" s="85"/>
      <c r="DQM55" s="85"/>
      <c r="DQN55" s="85"/>
      <c r="DQO55" s="85"/>
      <c r="DQP55" s="85"/>
      <c r="DQQ55" s="85"/>
      <c r="DQR55" s="85"/>
      <c r="DQS55" s="85"/>
      <c r="DQT55" s="85"/>
      <c r="DQU55" s="85"/>
      <c r="DQV55" s="85"/>
      <c r="DQW55" s="85"/>
      <c r="DQX55" s="85"/>
      <c r="DQY55" s="85"/>
      <c r="DQZ55" s="85"/>
      <c r="DRA55" s="85"/>
      <c r="DRB55" s="85"/>
      <c r="DRC55" s="85"/>
      <c r="DRD55" s="85"/>
      <c r="DRE55" s="85"/>
      <c r="DRF55" s="85"/>
      <c r="DRG55" s="85"/>
      <c r="DRH55" s="85"/>
      <c r="DRI55" s="85"/>
      <c r="DRJ55" s="85"/>
      <c r="DRK55" s="85"/>
      <c r="DRL55" s="85"/>
      <c r="DRM55" s="85"/>
      <c r="DRN55" s="85"/>
      <c r="DRO55" s="85"/>
      <c r="DRP55" s="85"/>
      <c r="DRQ55" s="85"/>
      <c r="DRR55" s="85"/>
      <c r="DRS55" s="85"/>
      <c r="DRT55" s="85"/>
      <c r="DRU55" s="85"/>
      <c r="DRV55" s="85"/>
      <c r="DRW55" s="85"/>
      <c r="DRX55" s="85"/>
      <c r="DRY55" s="85"/>
      <c r="DRZ55" s="85"/>
      <c r="DSA55" s="85"/>
      <c r="DSB55" s="85"/>
      <c r="DSC55" s="85"/>
      <c r="DSD55" s="85"/>
      <c r="DSE55" s="85"/>
      <c r="DSF55" s="85"/>
      <c r="DSG55" s="85"/>
      <c r="DSH55" s="85"/>
      <c r="DSI55" s="85"/>
      <c r="DSJ55" s="85"/>
      <c r="DSK55" s="85"/>
      <c r="DSL55" s="85"/>
      <c r="DSM55" s="85"/>
      <c r="DSN55" s="85"/>
      <c r="DSO55" s="85"/>
      <c r="DSP55" s="85"/>
      <c r="DSQ55" s="85"/>
      <c r="DSR55" s="85"/>
      <c r="DSS55" s="85"/>
      <c r="DST55" s="85"/>
      <c r="DSU55" s="85"/>
      <c r="DSV55" s="85"/>
      <c r="DSW55" s="85"/>
      <c r="DSX55" s="85"/>
      <c r="DSY55" s="85"/>
      <c r="DSZ55" s="85"/>
      <c r="DTA55" s="85"/>
      <c r="DTB55" s="85"/>
      <c r="DTC55" s="85"/>
      <c r="DTD55" s="85"/>
      <c r="DTE55" s="85"/>
      <c r="DTF55" s="85"/>
      <c r="DTG55" s="85"/>
      <c r="DTH55" s="85"/>
      <c r="DTI55" s="85"/>
      <c r="DTJ55" s="85"/>
      <c r="DTK55" s="85"/>
      <c r="DTL55" s="85"/>
      <c r="DTM55" s="85"/>
      <c r="DTN55" s="85"/>
      <c r="DTO55" s="85"/>
      <c r="DTP55" s="85"/>
      <c r="DTQ55" s="85"/>
      <c r="DTR55" s="85"/>
      <c r="DTS55" s="85"/>
      <c r="DTT55" s="85"/>
      <c r="DTU55" s="85"/>
      <c r="DTV55" s="85"/>
      <c r="DTW55" s="85"/>
      <c r="DTX55" s="85"/>
      <c r="DTY55" s="85"/>
      <c r="DTZ55" s="85"/>
      <c r="DUA55" s="85"/>
      <c r="DUB55" s="85"/>
      <c r="DUC55" s="85"/>
      <c r="DUD55" s="85"/>
      <c r="DUE55" s="85"/>
      <c r="DUF55" s="85"/>
      <c r="DUG55" s="85"/>
      <c r="DUH55" s="85"/>
      <c r="DUI55" s="85"/>
      <c r="DUJ55" s="85"/>
      <c r="DUK55" s="85"/>
      <c r="DUL55" s="85"/>
      <c r="DUM55" s="85"/>
      <c r="DUN55" s="85"/>
      <c r="DUO55" s="85"/>
      <c r="DUP55" s="85"/>
      <c r="DUQ55" s="85"/>
      <c r="DUR55" s="85"/>
      <c r="DUS55" s="85"/>
      <c r="DUT55" s="85"/>
      <c r="DUU55" s="85"/>
      <c r="DUV55" s="85"/>
      <c r="DUW55" s="85"/>
      <c r="DUX55" s="85"/>
      <c r="DUY55" s="85"/>
      <c r="DUZ55" s="85"/>
      <c r="DVA55" s="85"/>
      <c r="DVB55" s="85"/>
      <c r="DVC55" s="85"/>
      <c r="DVD55" s="85"/>
      <c r="DVE55" s="85"/>
      <c r="DVF55" s="85"/>
      <c r="DVG55" s="85"/>
      <c r="DVH55" s="85"/>
      <c r="DVI55" s="85"/>
      <c r="DVJ55" s="85"/>
      <c r="DVK55" s="85"/>
      <c r="DVL55" s="85"/>
      <c r="DVM55" s="85"/>
      <c r="DVN55" s="85"/>
      <c r="DVO55" s="85"/>
      <c r="DVP55" s="85"/>
      <c r="DVQ55" s="85"/>
      <c r="DVR55" s="85"/>
      <c r="DVS55" s="85"/>
      <c r="DVT55" s="85"/>
      <c r="DVU55" s="85"/>
      <c r="DVV55" s="85"/>
      <c r="DVW55" s="85"/>
      <c r="DVX55" s="85"/>
      <c r="DVY55" s="85"/>
      <c r="DVZ55" s="85"/>
      <c r="DWA55" s="85"/>
      <c r="DWB55" s="85"/>
      <c r="DWC55" s="85"/>
      <c r="DWD55" s="85"/>
      <c r="DWE55" s="85"/>
      <c r="DWF55" s="85"/>
      <c r="DWG55" s="85"/>
      <c r="DWH55" s="85"/>
      <c r="DWI55" s="85"/>
      <c r="DWJ55" s="85"/>
      <c r="DWK55" s="85"/>
      <c r="DWL55" s="85"/>
      <c r="DWM55" s="85"/>
      <c r="DWN55" s="85"/>
      <c r="DWO55" s="85"/>
      <c r="DWP55" s="85"/>
      <c r="DWQ55" s="85"/>
      <c r="DWR55" s="85"/>
      <c r="DWS55" s="85"/>
      <c r="DWT55" s="85"/>
      <c r="DWU55" s="85"/>
      <c r="DWV55" s="85"/>
      <c r="DWW55" s="85"/>
      <c r="DWX55" s="85"/>
      <c r="DWY55" s="85"/>
      <c r="DWZ55" s="85"/>
      <c r="DXA55" s="85"/>
      <c r="DXB55" s="85"/>
      <c r="DXC55" s="85"/>
      <c r="DXD55" s="85"/>
      <c r="DXE55" s="85"/>
      <c r="DXF55" s="85"/>
      <c r="DXG55" s="85"/>
      <c r="DXH55" s="85"/>
      <c r="DXI55" s="85"/>
      <c r="DXJ55" s="85"/>
      <c r="DXK55" s="85"/>
      <c r="DXL55" s="85"/>
      <c r="DXM55" s="85"/>
      <c r="DXN55" s="85"/>
      <c r="DXO55" s="85"/>
      <c r="DXP55" s="85"/>
      <c r="DXQ55" s="85"/>
      <c r="DXR55" s="85"/>
      <c r="DXS55" s="85"/>
      <c r="DXT55" s="85"/>
      <c r="DXU55" s="85"/>
      <c r="DXV55" s="85"/>
      <c r="DXW55" s="85"/>
      <c r="DXX55" s="85"/>
      <c r="DXY55" s="85"/>
      <c r="DXZ55" s="85"/>
      <c r="DYA55" s="85"/>
      <c r="DYB55" s="85"/>
      <c r="DYC55" s="85"/>
      <c r="DYD55" s="85"/>
      <c r="DYE55" s="85"/>
      <c r="DYF55" s="85"/>
      <c r="DYG55" s="85"/>
      <c r="DYH55" s="85"/>
      <c r="DYI55" s="85"/>
      <c r="DYJ55" s="85"/>
      <c r="DYK55" s="85"/>
      <c r="DYL55" s="85"/>
      <c r="DYM55" s="85"/>
      <c r="DYN55" s="85"/>
      <c r="DYO55" s="85"/>
      <c r="DYP55" s="85"/>
      <c r="DYQ55" s="85"/>
      <c r="DYR55" s="85"/>
      <c r="DYS55" s="85"/>
      <c r="DYT55" s="85"/>
      <c r="DYU55" s="85"/>
      <c r="DYV55" s="85"/>
      <c r="DYW55" s="85"/>
      <c r="DYX55" s="85"/>
      <c r="DYY55" s="85"/>
      <c r="DYZ55" s="85"/>
      <c r="DZA55" s="85"/>
      <c r="DZB55" s="85"/>
      <c r="DZC55" s="85"/>
      <c r="DZD55" s="85"/>
      <c r="DZE55" s="85"/>
      <c r="DZF55" s="85"/>
      <c r="DZG55" s="85"/>
      <c r="DZH55" s="85"/>
      <c r="DZI55" s="85"/>
      <c r="DZJ55" s="85"/>
      <c r="DZK55" s="85"/>
      <c r="DZL55" s="85"/>
      <c r="DZM55" s="85"/>
      <c r="DZN55" s="85"/>
      <c r="DZO55" s="85"/>
      <c r="DZP55" s="85"/>
      <c r="DZQ55" s="85"/>
      <c r="DZR55" s="85"/>
      <c r="DZS55" s="85"/>
      <c r="DZT55" s="85"/>
      <c r="DZU55" s="85"/>
      <c r="DZV55" s="85"/>
      <c r="DZW55" s="85"/>
      <c r="DZX55" s="85"/>
      <c r="DZY55" s="85"/>
      <c r="DZZ55" s="85"/>
      <c r="EAA55" s="85"/>
      <c r="EAB55" s="85"/>
      <c r="EAC55" s="85"/>
      <c r="EAD55" s="85"/>
      <c r="EAE55" s="85"/>
      <c r="EAF55" s="85"/>
      <c r="EAG55" s="85"/>
      <c r="EAH55" s="85"/>
      <c r="EAI55" s="85"/>
      <c r="EAJ55" s="85"/>
      <c r="EAK55" s="85"/>
      <c r="EAL55" s="85"/>
      <c r="EAM55" s="85"/>
      <c r="EAN55" s="85"/>
      <c r="EAO55" s="85"/>
      <c r="EAP55" s="85"/>
      <c r="EAQ55" s="85"/>
      <c r="EAR55" s="85"/>
      <c r="EAS55" s="85"/>
      <c r="EAT55" s="85"/>
      <c r="EAU55" s="85"/>
      <c r="EAV55" s="85"/>
      <c r="EAW55" s="85"/>
      <c r="EAX55" s="85"/>
      <c r="EAY55" s="85"/>
      <c r="EAZ55" s="85"/>
      <c r="EBA55" s="85"/>
      <c r="EBB55" s="85"/>
      <c r="EBC55" s="85"/>
      <c r="EBD55" s="85"/>
      <c r="EBE55" s="85"/>
      <c r="EBF55" s="85"/>
      <c r="EBG55" s="85"/>
      <c r="EBH55" s="85"/>
      <c r="EBI55" s="85"/>
      <c r="EBJ55" s="85"/>
      <c r="EBK55" s="85"/>
      <c r="EBL55" s="85"/>
      <c r="EBM55" s="85"/>
      <c r="EBN55" s="85"/>
      <c r="EBO55" s="85"/>
      <c r="EBP55" s="85"/>
      <c r="EBQ55" s="85"/>
      <c r="EBR55" s="85"/>
      <c r="EBS55" s="85"/>
      <c r="EBT55" s="85"/>
      <c r="EBU55" s="85"/>
      <c r="EBV55" s="85"/>
      <c r="EBW55" s="85"/>
      <c r="EBX55" s="85"/>
      <c r="EBY55" s="85"/>
      <c r="EBZ55" s="85"/>
      <c r="ECA55" s="85"/>
      <c r="ECB55" s="85"/>
      <c r="ECC55" s="85"/>
      <c r="ECD55" s="85"/>
      <c r="ECE55" s="85"/>
      <c r="ECF55" s="85"/>
      <c r="ECG55" s="85"/>
      <c r="ECH55" s="85"/>
      <c r="ECI55" s="85"/>
      <c r="ECJ55" s="85"/>
      <c r="ECK55" s="85"/>
      <c r="ECL55" s="85"/>
      <c r="ECM55" s="85"/>
      <c r="ECN55" s="85"/>
      <c r="ECO55" s="85"/>
      <c r="ECP55" s="85"/>
      <c r="ECQ55" s="85"/>
      <c r="ECR55" s="85"/>
      <c r="ECS55" s="85"/>
      <c r="ECT55" s="85"/>
      <c r="ECU55" s="85"/>
      <c r="ECV55" s="85"/>
      <c r="ECW55" s="85"/>
      <c r="ECX55" s="85"/>
      <c r="ECY55" s="85"/>
      <c r="ECZ55" s="85"/>
      <c r="EDA55" s="85"/>
      <c r="EDB55" s="85"/>
      <c r="EDC55" s="85"/>
      <c r="EDD55" s="85"/>
      <c r="EDE55" s="85"/>
      <c r="EDF55" s="85"/>
      <c r="EDG55" s="85"/>
      <c r="EDH55" s="85"/>
      <c r="EDI55" s="85"/>
      <c r="EDJ55" s="85"/>
      <c r="EDK55" s="85"/>
      <c r="EDL55" s="85"/>
      <c r="EDM55" s="85"/>
      <c r="EDN55" s="85"/>
      <c r="EDO55" s="85"/>
      <c r="EDP55" s="85"/>
      <c r="EDQ55" s="85"/>
      <c r="EDR55" s="85"/>
      <c r="EDS55" s="85"/>
      <c r="EDT55" s="85"/>
      <c r="EDU55" s="85"/>
      <c r="EDV55" s="85"/>
      <c r="EDW55" s="85"/>
      <c r="EDX55" s="85"/>
      <c r="EDY55" s="85"/>
      <c r="EDZ55" s="85"/>
      <c r="EEA55" s="85"/>
      <c r="EEB55" s="85"/>
      <c r="EEC55" s="85"/>
      <c r="EED55" s="85"/>
      <c r="EEE55" s="85"/>
      <c r="EEF55" s="85"/>
      <c r="EEG55" s="85"/>
      <c r="EEH55" s="85"/>
      <c r="EEI55" s="85"/>
      <c r="EEJ55" s="85"/>
      <c r="EEK55" s="85"/>
      <c r="EEL55" s="85"/>
      <c r="EEM55" s="85"/>
      <c r="EEN55" s="85"/>
      <c r="EEO55" s="85"/>
      <c r="EEP55" s="85"/>
      <c r="EEQ55" s="85"/>
      <c r="EER55" s="85"/>
      <c r="EES55" s="85"/>
      <c r="EET55" s="85"/>
      <c r="EEU55" s="85"/>
      <c r="EEV55" s="85"/>
      <c r="EEW55" s="85"/>
      <c r="EEX55" s="85"/>
      <c r="EEY55" s="85"/>
      <c r="EEZ55" s="85"/>
      <c r="EFA55" s="85"/>
      <c r="EFB55" s="85"/>
      <c r="EFC55" s="85"/>
      <c r="EFD55" s="85"/>
      <c r="EFE55" s="85"/>
      <c r="EFF55" s="85"/>
      <c r="EFG55" s="85"/>
      <c r="EFH55" s="85"/>
      <c r="EFI55" s="85"/>
      <c r="EFJ55" s="85"/>
      <c r="EFK55" s="85"/>
      <c r="EFL55" s="85"/>
      <c r="EFM55" s="85"/>
      <c r="EFN55" s="85"/>
      <c r="EFO55" s="85"/>
      <c r="EFP55" s="85"/>
      <c r="EFQ55" s="85"/>
      <c r="EFR55" s="85"/>
      <c r="EFS55" s="85"/>
      <c r="EFT55" s="85"/>
      <c r="EFU55" s="85"/>
      <c r="EFV55" s="85"/>
      <c r="EFW55" s="85"/>
      <c r="EFX55" s="85"/>
      <c r="EFY55" s="85"/>
      <c r="EFZ55" s="85"/>
      <c r="EGA55" s="85"/>
      <c r="EGB55" s="85"/>
      <c r="EGC55" s="85"/>
      <c r="EGD55" s="85"/>
      <c r="EGE55" s="85"/>
      <c r="EGF55" s="85"/>
      <c r="EGG55" s="85"/>
      <c r="EGH55" s="85"/>
      <c r="EGI55" s="85"/>
      <c r="EGJ55" s="85"/>
      <c r="EGK55" s="85"/>
      <c r="EGL55" s="85"/>
      <c r="EGM55" s="85"/>
      <c r="EGN55" s="85"/>
      <c r="EGO55" s="85"/>
      <c r="EGP55" s="85"/>
      <c r="EGQ55" s="85"/>
      <c r="EGR55" s="85"/>
      <c r="EGS55" s="85"/>
      <c r="EGT55" s="85"/>
      <c r="EGU55" s="85"/>
      <c r="EGV55" s="85"/>
      <c r="EGW55" s="85"/>
      <c r="EGX55" s="85"/>
      <c r="EGY55" s="85"/>
      <c r="EGZ55" s="85"/>
      <c r="EHA55" s="85"/>
      <c r="EHB55" s="85"/>
      <c r="EHC55" s="85"/>
      <c r="EHD55" s="85"/>
      <c r="EHE55" s="85"/>
      <c r="EHF55" s="85"/>
      <c r="EHG55" s="85"/>
      <c r="EHH55" s="85"/>
      <c r="EHI55" s="85"/>
      <c r="EHJ55" s="85"/>
      <c r="EHK55" s="85"/>
      <c r="EHL55" s="85"/>
      <c r="EHM55" s="85"/>
      <c r="EHN55" s="85"/>
      <c r="EHO55" s="85"/>
      <c r="EHP55" s="85"/>
      <c r="EHQ55" s="85"/>
      <c r="EHR55" s="85"/>
      <c r="EHS55" s="85"/>
      <c r="EHT55" s="85"/>
      <c r="EHU55" s="85"/>
      <c r="EHV55" s="85"/>
      <c r="EHW55" s="85"/>
      <c r="EHX55" s="85"/>
      <c r="EHY55" s="85"/>
      <c r="EHZ55" s="85"/>
      <c r="EIA55" s="85"/>
      <c r="EIB55" s="85"/>
      <c r="EIC55" s="85"/>
      <c r="EID55" s="85"/>
      <c r="EIE55" s="85"/>
      <c r="EIF55" s="85"/>
      <c r="EIG55" s="85"/>
      <c r="EIH55" s="85"/>
      <c r="EII55" s="85"/>
      <c r="EIJ55" s="85"/>
      <c r="EIK55" s="85"/>
      <c r="EIL55" s="85"/>
      <c r="EIM55" s="85"/>
      <c r="EIN55" s="85"/>
      <c r="EIO55" s="85"/>
      <c r="EIP55" s="85"/>
      <c r="EIQ55" s="85"/>
      <c r="EIR55" s="85"/>
      <c r="EIS55" s="85"/>
      <c r="EIT55" s="85"/>
      <c r="EIU55" s="85"/>
      <c r="EIV55" s="85"/>
      <c r="EIW55" s="85"/>
      <c r="EIX55" s="85"/>
      <c r="EIY55" s="85"/>
      <c r="EIZ55" s="85"/>
      <c r="EJA55" s="85"/>
      <c r="EJB55" s="85"/>
      <c r="EJC55" s="85"/>
      <c r="EJD55" s="85"/>
      <c r="EJE55" s="85"/>
      <c r="EJF55" s="85"/>
      <c r="EJG55" s="85"/>
      <c r="EJH55" s="85"/>
      <c r="EJI55" s="85"/>
      <c r="EJJ55" s="85"/>
      <c r="EJK55" s="85"/>
      <c r="EJL55" s="85"/>
      <c r="EJM55" s="85"/>
      <c r="EJN55" s="85"/>
      <c r="EJO55" s="85"/>
      <c r="EJP55" s="85"/>
      <c r="EJQ55" s="85"/>
      <c r="EJR55" s="85"/>
      <c r="EJS55" s="85"/>
      <c r="EJT55" s="85"/>
      <c r="EJU55" s="85"/>
      <c r="EJV55" s="85"/>
      <c r="EJW55" s="85"/>
      <c r="EJX55" s="85"/>
      <c r="EJY55" s="85"/>
      <c r="EJZ55" s="85"/>
      <c r="EKA55" s="85"/>
      <c r="EKB55" s="85"/>
      <c r="EKC55" s="85"/>
      <c r="EKD55" s="85"/>
      <c r="EKE55" s="85"/>
      <c r="EKF55" s="85"/>
      <c r="EKG55" s="85"/>
      <c r="EKH55" s="85"/>
      <c r="EKI55" s="85"/>
      <c r="EKJ55" s="85"/>
      <c r="EKK55" s="85"/>
      <c r="EKL55" s="85"/>
      <c r="EKM55" s="85"/>
      <c r="EKN55" s="85"/>
      <c r="EKO55" s="85"/>
      <c r="EKP55" s="85"/>
      <c r="EKQ55" s="85"/>
      <c r="EKR55" s="85"/>
      <c r="EKS55" s="85"/>
      <c r="EKT55" s="85"/>
      <c r="EKU55" s="85"/>
      <c r="EKV55" s="85"/>
      <c r="EKW55" s="85"/>
      <c r="EKX55" s="85"/>
      <c r="EKY55" s="85"/>
      <c r="EKZ55" s="85"/>
      <c r="ELA55" s="85"/>
      <c r="ELB55" s="85"/>
      <c r="ELC55" s="85"/>
      <c r="ELD55" s="85"/>
      <c r="ELE55" s="85"/>
      <c r="ELF55" s="85"/>
      <c r="ELG55" s="85"/>
      <c r="ELH55" s="85"/>
      <c r="ELI55" s="85"/>
      <c r="ELJ55" s="85"/>
      <c r="ELK55" s="85"/>
      <c r="ELL55" s="85"/>
      <c r="ELM55" s="85"/>
      <c r="ELN55" s="85"/>
      <c r="ELO55" s="85"/>
      <c r="ELP55" s="85"/>
      <c r="ELQ55" s="85"/>
      <c r="ELR55" s="85"/>
      <c r="ELS55" s="85"/>
      <c r="ELT55" s="85"/>
      <c r="ELU55" s="85"/>
      <c r="ELV55" s="85"/>
      <c r="ELW55" s="85"/>
      <c r="ELX55" s="85"/>
      <c r="ELY55" s="85"/>
      <c r="ELZ55" s="85"/>
      <c r="EMA55" s="85"/>
      <c r="EMB55" s="85"/>
      <c r="EMC55" s="85"/>
      <c r="EMD55" s="85"/>
      <c r="EME55" s="85"/>
      <c r="EMF55" s="85"/>
      <c r="EMG55" s="85"/>
      <c r="EMH55" s="85"/>
      <c r="EMI55" s="85"/>
      <c r="EMJ55" s="85"/>
      <c r="EMK55" s="85"/>
      <c r="EML55" s="85"/>
      <c r="EMM55" s="85"/>
      <c r="EMN55" s="85"/>
      <c r="EMO55" s="85"/>
      <c r="EMP55" s="85"/>
      <c r="EMQ55" s="85"/>
      <c r="EMR55" s="85"/>
      <c r="EMS55" s="85"/>
      <c r="EMT55" s="85"/>
      <c r="EMU55" s="85"/>
      <c r="EMV55" s="85"/>
      <c r="EMW55" s="85"/>
      <c r="EMX55" s="85"/>
      <c r="EMY55" s="85"/>
      <c r="EMZ55" s="85"/>
      <c r="ENA55" s="85"/>
      <c r="ENB55" s="85"/>
      <c r="ENC55" s="85"/>
      <c r="END55" s="85"/>
      <c r="ENE55" s="85"/>
      <c r="ENF55" s="85"/>
      <c r="ENG55" s="85"/>
      <c r="ENH55" s="85"/>
      <c r="ENI55" s="85"/>
      <c r="ENJ55" s="85"/>
      <c r="ENK55" s="85"/>
      <c r="ENL55" s="85"/>
      <c r="ENM55" s="85"/>
      <c r="ENN55" s="85"/>
      <c r="ENO55" s="85"/>
      <c r="ENP55" s="85"/>
      <c r="ENQ55" s="85"/>
      <c r="ENR55" s="85"/>
      <c r="ENS55" s="85"/>
      <c r="ENT55" s="85"/>
      <c r="ENU55" s="85"/>
      <c r="ENV55" s="85"/>
      <c r="ENW55" s="85"/>
      <c r="ENX55" s="85"/>
      <c r="ENY55" s="85"/>
      <c r="ENZ55" s="85"/>
      <c r="EOA55" s="85"/>
      <c r="EOB55" s="85"/>
      <c r="EOC55" s="85"/>
      <c r="EOD55" s="85"/>
      <c r="EOE55" s="85"/>
      <c r="EOF55" s="85"/>
      <c r="EOG55" s="85"/>
      <c r="EOH55" s="85"/>
      <c r="EOI55" s="85"/>
      <c r="EOJ55" s="85"/>
      <c r="EOK55" s="85"/>
      <c r="EOL55" s="85"/>
      <c r="EOM55" s="85"/>
      <c r="EON55" s="85"/>
      <c r="EOO55" s="85"/>
      <c r="EOP55" s="85"/>
      <c r="EOQ55" s="85"/>
      <c r="EOR55" s="85"/>
      <c r="EOS55" s="85"/>
      <c r="EOT55" s="85"/>
      <c r="EOU55" s="85"/>
      <c r="EOV55" s="85"/>
      <c r="EOW55" s="85"/>
      <c r="EOX55" s="85"/>
      <c r="EOY55" s="85"/>
      <c r="EOZ55" s="85"/>
      <c r="EPA55" s="85"/>
      <c r="EPB55" s="85"/>
      <c r="EPC55" s="85"/>
      <c r="EPD55" s="85"/>
      <c r="EPE55" s="85"/>
      <c r="EPF55" s="85"/>
      <c r="EPG55" s="85"/>
      <c r="EPH55" s="85"/>
      <c r="EPI55" s="85"/>
      <c r="EPJ55" s="85"/>
      <c r="EPK55" s="85"/>
      <c r="EPL55" s="85"/>
      <c r="EPM55" s="85"/>
      <c r="EPN55" s="85"/>
      <c r="EPO55" s="85"/>
      <c r="EPP55" s="85"/>
      <c r="EPQ55" s="85"/>
      <c r="EPR55" s="85"/>
      <c r="EPS55" s="85"/>
      <c r="EPT55" s="85"/>
      <c r="EPU55" s="85"/>
      <c r="EPV55" s="85"/>
      <c r="EPW55" s="85"/>
      <c r="EPX55" s="85"/>
      <c r="EPY55" s="85"/>
      <c r="EPZ55" s="85"/>
      <c r="EQA55" s="85"/>
      <c r="EQB55" s="85"/>
      <c r="EQC55" s="85"/>
      <c r="EQD55" s="85"/>
      <c r="EQE55" s="85"/>
      <c r="EQF55" s="85"/>
      <c r="EQG55" s="85"/>
      <c r="EQH55" s="85"/>
      <c r="EQI55" s="85"/>
      <c r="EQJ55" s="85"/>
      <c r="EQK55" s="85"/>
      <c r="EQL55" s="85"/>
      <c r="EQM55" s="85"/>
      <c r="EQN55" s="85"/>
      <c r="EQO55" s="85"/>
      <c r="EQP55" s="85"/>
      <c r="EQQ55" s="85"/>
      <c r="EQR55" s="85"/>
      <c r="EQS55" s="85"/>
      <c r="EQT55" s="85"/>
      <c r="EQU55" s="85"/>
      <c r="EQV55" s="85"/>
      <c r="EQW55" s="85"/>
      <c r="EQX55" s="85"/>
      <c r="EQY55" s="85"/>
      <c r="EQZ55" s="85"/>
      <c r="ERA55" s="85"/>
      <c r="ERB55" s="85"/>
      <c r="ERC55" s="85"/>
      <c r="ERD55" s="85"/>
      <c r="ERE55" s="85"/>
      <c r="ERF55" s="85"/>
      <c r="ERG55" s="85"/>
      <c r="ERH55" s="85"/>
      <c r="ERI55" s="85"/>
      <c r="ERJ55" s="85"/>
      <c r="ERK55" s="85"/>
      <c r="ERL55" s="85"/>
      <c r="ERM55" s="85"/>
      <c r="ERN55" s="85"/>
      <c r="ERO55" s="85"/>
      <c r="ERP55" s="85"/>
      <c r="ERQ55" s="85"/>
      <c r="ERR55" s="85"/>
      <c r="ERS55" s="85"/>
      <c r="ERT55" s="85"/>
      <c r="ERU55" s="85"/>
      <c r="ERV55" s="85"/>
      <c r="ERW55" s="85"/>
      <c r="ERX55" s="85"/>
      <c r="ERY55" s="85"/>
      <c r="ERZ55" s="85"/>
      <c r="ESA55" s="85"/>
      <c r="ESB55" s="85"/>
      <c r="ESC55" s="85"/>
      <c r="ESD55" s="85"/>
      <c r="ESE55" s="85"/>
      <c r="ESF55" s="85"/>
      <c r="ESG55" s="85"/>
      <c r="ESH55" s="85"/>
      <c r="ESI55" s="85"/>
      <c r="ESJ55" s="85"/>
      <c r="ESK55" s="85"/>
      <c r="ESL55" s="85"/>
      <c r="ESM55" s="85"/>
      <c r="ESN55" s="85"/>
      <c r="ESO55" s="85"/>
      <c r="ESP55" s="85"/>
      <c r="ESQ55" s="85"/>
      <c r="ESR55" s="85"/>
      <c r="ESS55" s="85"/>
      <c r="EST55" s="85"/>
      <c r="ESU55" s="85"/>
      <c r="ESV55" s="85"/>
      <c r="ESW55" s="85"/>
      <c r="ESX55" s="85"/>
      <c r="ESY55" s="85"/>
      <c r="ESZ55" s="85"/>
      <c r="ETA55" s="85"/>
      <c r="ETB55" s="85"/>
      <c r="ETC55" s="85"/>
      <c r="ETD55" s="85"/>
      <c r="ETE55" s="85"/>
      <c r="ETF55" s="85"/>
      <c r="ETG55" s="85"/>
      <c r="ETH55" s="85"/>
      <c r="ETI55" s="85"/>
      <c r="ETJ55" s="85"/>
      <c r="ETK55" s="85"/>
      <c r="ETL55" s="85"/>
      <c r="ETM55" s="85"/>
      <c r="ETN55" s="85"/>
      <c r="ETO55" s="85"/>
      <c r="ETP55" s="85"/>
      <c r="ETQ55" s="85"/>
      <c r="ETR55" s="85"/>
      <c r="ETS55" s="85"/>
      <c r="ETT55" s="85"/>
      <c r="ETU55" s="85"/>
      <c r="ETV55" s="85"/>
      <c r="ETW55" s="85"/>
      <c r="ETX55" s="85"/>
      <c r="ETY55" s="85"/>
      <c r="ETZ55" s="85"/>
      <c r="EUA55" s="85"/>
      <c r="EUB55" s="85"/>
      <c r="EUC55" s="85"/>
      <c r="EUD55" s="85"/>
      <c r="EUE55" s="85"/>
      <c r="EUF55" s="85"/>
      <c r="EUG55" s="85"/>
      <c r="EUH55" s="85"/>
      <c r="EUI55" s="85"/>
      <c r="EUJ55" s="85"/>
      <c r="EUK55" s="85"/>
      <c r="EUL55" s="85"/>
      <c r="EUM55" s="85"/>
      <c r="EUN55" s="85"/>
      <c r="EUO55" s="85"/>
      <c r="EUP55" s="85"/>
      <c r="EUQ55" s="85"/>
      <c r="EUR55" s="85"/>
      <c r="EUS55" s="85"/>
      <c r="EUT55" s="85"/>
      <c r="EUU55" s="85"/>
      <c r="EUV55" s="85"/>
      <c r="EUW55" s="85"/>
      <c r="EUX55" s="85"/>
      <c r="EUY55" s="85"/>
      <c r="EUZ55" s="85"/>
      <c r="EVA55" s="85"/>
      <c r="EVB55" s="85"/>
      <c r="EVC55" s="85"/>
      <c r="EVD55" s="85"/>
      <c r="EVE55" s="85"/>
      <c r="EVF55" s="85"/>
      <c r="EVG55" s="85"/>
      <c r="EVH55" s="85"/>
      <c r="EVI55" s="85"/>
      <c r="EVJ55" s="85"/>
      <c r="EVK55" s="85"/>
      <c r="EVL55" s="85"/>
      <c r="EVM55" s="85"/>
      <c r="EVN55" s="85"/>
      <c r="EVO55" s="85"/>
      <c r="EVP55" s="85"/>
      <c r="EVQ55" s="85"/>
      <c r="EVR55" s="85"/>
      <c r="EVS55" s="85"/>
      <c r="EVT55" s="85"/>
      <c r="EVU55" s="85"/>
      <c r="EVV55" s="85"/>
      <c r="EVW55" s="85"/>
      <c r="EVX55" s="85"/>
      <c r="EVY55" s="85"/>
      <c r="EVZ55" s="85"/>
      <c r="EWA55" s="85"/>
      <c r="EWB55" s="85"/>
      <c r="EWC55" s="85"/>
      <c r="EWD55" s="85"/>
      <c r="EWE55" s="85"/>
      <c r="EWF55" s="85"/>
      <c r="EWG55" s="85"/>
      <c r="EWH55" s="85"/>
      <c r="EWI55" s="85"/>
      <c r="EWJ55" s="85"/>
      <c r="EWK55" s="85"/>
      <c r="EWL55" s="85"/>
      <c r="EWM55" s="85"/>
      <c r="EWN55" s="85"/>
      <c r="EWO55" s="85"/>
      <c r="EWP55" s="85"/>
      <c r="EWQ55" s="85"/>
      <c r="EWR55" s="85"/>
      <c r="EWS55" s="85"/>
      <c r="EWT55" s="85"/>
      <c r="EWU55" s="85"/>
      <c r="EWV55" s="85"/>
      <c r="EWW55" s="85"/>
      <c r="EWX55" s="85"/>
      <c r="EWY55" s="85"/>
      <c r="EWZ55" s="85"/>
      <c r="EXA55" s="85"/>
      <c r="EXB55" s="85"/>
      <c r="EXC55" s="85"/>
      <c r="EXD55" s="85"/>
      <c r="EXE55" s="85"/>
      <c r="EXF55" s="85"/>
      <c r="EXG55" s="85"/>
      <c r="EXH55" s="85"/>
      <c r="EXI55" s="85"/>
      <c r="EXJ55" s="85"/>
      <c r="EXK55" s="85"/>
      <c r="EXL55" s="85"/>
      <c r="EXM55" s="85"/>
      <c r="EXN55" s="85"/>
      <c r="EXO55" s="85"/>
      <c r="EXP55" s="85"/>
      <c r="EXQ55" s="85"/>
      <c r="EXR55" s="85"/>
      <c r="EXS55" s="85"/>
      <c r="EXT55" s="85"/>
      <c r="EXU55" s="85"/>
      <c r="EXV55" s="85"/>
      <c r="EXW55" s="85"/>
      <c r="EXX55" s="85"/>
      <c r="EXY55" s="85"/>
      <c r="EXZ55" s="85"/>
      <c r="EYA55" s="85"/>
      <c r="EYB55" s="85"/>
      <c r="EYC55" s="85"/>
      <c r="EYD55" s="85"/>
      <c r="EYE55" s="85"/>
      <c r="EYF55" s="85"/>
      <c r="EYG55" s="85"/>
      <c r="EYH55" s="85"/>
      <c r="EYI55" s="85"/>
      <c r="EYJ55" s="85"/>
      <c r="EYK55" s="85"/>
      <c r="EYL55" s="85"/>
      <c r="EYM55" s="85"/>
      <c r="EYN55" s="85"/>
      <c r="EYO55" s="85"/>
      <c r="EYP55" s="85"/>
      <c r="EYQ55" s="85"/>
      <c r="EYR55" s="85"/>
      <c r="EYS55" s="85"/>
      <c r="EYT55" s="85"/>
      <c r="EYU55" s="85"/>
      <c r="EYV55" s="85"/>
      <c r="EYW55" s="85"/>
      <c r="EYX55" s="85"/>
      <c r="EYY55" s="85"/>
      <c r="EYZ55" s="85"/>
      <c r="EZA55" s="85"/>
      <c r="EZB55" s="85"/>
      <c r="EZC55" s="85"/>
      <c r="EZD55" s="85"/>
      <c r="EZE55" s="85"/>
      <c r="EZF55" s="85"/>
      <c r="EZG55" s="85"/>
      <c r="EZH55" s="85"/>
      <c r="EZI55" s="85"/>
      <c r="EZJ55" s="85"/>
      <c r="EZK55" s="85"/>
      <c r="EZL55" s="85"/>
      <c r="EZM55" s="85"/>
      <c r="EZN55" s="85"/>
      <c r="EZO55" s="85"/>
      <c r="EZP55" s="85"/>
      <c r="EZQ55" s="85"/>
      <c r="EZR55" s="85"/>
      <c r="EZS55" s="85"/>
      <c r="EZT55" s="85"/>
      <c r="EZU55" s="85"/>
      <c r="EZV55" s="85"/>
      <c r="EZW55" s="85"/>
      <c r="EZX55" s="85"/>
      <c r="EZY55" s="85"/>
      <c r="EZZ55" s="85"/>
      <c r="FAA55" s="85"/>
      <c r="FAB55" s="85"/>
      <c r="FAC55" s="85"/>
      <c r="FAD55" s="85"/>
      <c r="FAE55" s="85"/>
      <c r="FAF55" s="85"/>
      <c r="FAG55" s="85"/>
      <c r="FAH55" s="85"/>
      <c r="FAI55" s="85"/>
      <c r="FAJ55" s="85"/>
      <c r="FAK55" s="85"/>
      <c r="FAL55" s="85"/>
      <c r="FAM55" s="85"/>
      <c r="FAN55" s="85"/>
      <c r="FAO55" s="85"/>
      <c r="FAP55" s="85"/>
      <c r="FAQ55" s="85"/>
      <c r="FAR55" s="85"/>
      <c r="FAS55" s="85"/>
      <c r="FAT55" s="85"/>
      <c r="FAU55" s="85"/>
      <c r="FAV55" s="85"/>
      <c r="FAW55" s="85"/>
      <c r="FAX55" s="85"/>
      <c r="FAY55" s="85"/>
      <c r="FAZ55" s="85"/>
      <c r="FBA55" s="85"/>
      <c r="FBB55" s="85"/>
      <c r="FBC55" s="85"/>
      <c r="FBD55" s="85"/>
      <c r="FBE55" s="85"/>
      <c r="FBF55" s="85"/>
      <c r="FBG55" s="85"/>
      <c r="FBH55" s="85"/>
      <c r="FBI55" s="85"/>
      <c r="FBJ55" s="85"/>
      <c r="FBK55" s="85"/>
      <c r="FBL55" s="85"/>
      <c r="FBM55" s="85"/>
      <c r="FBN55" s="85"/>
      <c r="FBO55" s="85"/>
      <c r="FBP55" s="85"/>
      <c r="FBQ55" s="85"/>
      <c r="FBR55" s="85"/>
      <c r="FBS55" s="85"/>
      <c r="FBT55" s="85"/>
      <c r="FBU55" s="85"/>
      <c r="FBV55" s="85"/>
      <c r="FBW55" s="85"/>
      <c r="FBX55" s="85"/>
      <c r="FBY55" s="85"/>
      <c r="FBZ55" s="85"/>
      <c r="FCA55" s="85"/>
      <c r="FCB55" s="85"/>
      <c r="FCC55" s="85"/>
      <c r="FCD55" s="85"/>
      <c r="FCE55" s="85"/>
      <c r="FCF55" s="85"/>
      <c r="FCG55" s="85"/>
      <c r="FCH55" s="85"/>
      <c r="FCI55" s="85"/>
      <c r="FCJ55" s="85"/>
      <c r="FCK55" s="85"/>
      <c r="FCL55" s="85"/>
      <c r="FCM55" s="85"/>
      <c r="FCN55" s="85"/>
      <c r="FCO55" s="85"/>
      <c r="FCP55" s="85"/>
      <c r="FCQ55" s="85"/>
      <c r="FCR55" s="85"/>
      <c r="FCS55" s="85"/>
      <c r="FCT55" s="85"/>
      <c r="FCU55" s="85"/>
      <c r="FCV55" s="85"/>
      <c r="FCW55" s="85"/>
      <c r="FCX55" s="85"/>
      <c r="FCY55" s="85"/>
      <c r="FCZ55" s="85"/>
      <c r="FDA55" s="85"/>
      <c r="FDB55" s="85"/>
      <c r="FDC55" s="85"/>
      <c r="FDD55" s="85"/>
      <c r="FDE55" s="85"/>
      <c r="FDF55" s="85"/>
      <c r="FDG55" s="85"/>
      <c r="FDH55" s="85"/>
      <c r="FDI55" s="85"/>
      <c r="FDJ55" s="85"/>
      <c r="FDK55" s="85"/>
      <c r="FDL55" s="85"/>
      <c r="FDM55" s="85"/>
      <c r="FDN55" s="85"/>
      <c r="FDO55" s="85"/>
      <c r="FDP55" s="85"/>
      <c r="FDQ55" s="85"/>
      <c r="FDR55" s="85"/>
      <c r="FDS55" s="85"/>
      <c r="FDT55" s="85"/>
      <c r="FDU55" s="85"/>
      <c r="FDV55" s="85"/>
      <c r="FDW55" s="85"/>
      <c r="FDX55" s="85"/>
      <c r="FDY55" s="85"/>
      <c r="FDZ55" s="85"/>
      <c r="FEA55" s="85"/>
      <c r="FEB55" s="85"/>
      <c r="FEC55" s="85"/>
      <c r="FED55" s="85"/>
      <c r="FEE55" s="85"/>
      <c r="FEF55" s="85"/>
      <c r="FEG55" s="85"/>
      <c r="FEH55" s="85"/>
      <c r="FEI55" s="85"/>
      <c r="FEJ55" s="85"/>
      <c r="FEK55" s="85"/>
      <c r="FEL55" s="85"/>
      <c r="FEM55" s="85"/>
      <c r="FEN55" s="85"/>
      <c r="FEO55" s="85"/>
      <c r="FEP55" s="85"/>
      <c r="FEQ55" s="85"/>
      <c r="FER55" s="85"/>
      <c r="FES55" s="85"/>
      <c r="FET55" s="85"/>
      <c r="FEU55" s="85"/>
      <c r="FEV55" s="85"/>
      <c r="FEW55" s="85"/>
      <c r="FEX55" s="85"/>
      <c r="FEY55" s="85"/>
      <c r="FEZ55" s="85"/>
      <c r="FFA55" s="85"/>
      <c r="FFB55" s="85"/>
      <c r="FFC55" s="85"/>
      <c r="FFD55" s="85"/>
      <c r="FFE55" s="85"/>
      <c r="FFF55" s="85"/>
      <c r="FFG55" s="85"/>
      <c r="FFH55" s="85"/>
      <c r="FFI55" s="85"/>
      <c r="FFJ55" s="85"/>
      <c r="FFK55" s="85"/>
      <c r="FFL55" s="85"/>
      <c r="FFM55" s="85"/>
      <c r="FFN55" s="85"/>
      <c r="FFO55" s="85"/>
      <c r="FFP55" s="85"/>
      <c r="FFQ55" s="85"/>
      <c r="FFR55" s="85"/>
      <c r="FFS55" s="85"/>
      <c r="FFT55" s="85"/>
      <c r="FFU55" s="85"/>
      <c r="FFV55" s="85"/>
      <c r="FFW55" s="85"/>
      <c r="FFX55" s="85"/>
      <c r="FFY55" s="85"/>
      <c r="FFZ55" s="85"/>
      <c r="FGA55" s="85"/>
      <c r="FGB55" s="85"/>
      <c r="FGC55" s="85"/>
      <c r="FGD55" s="85"/>
      <c r="FGE55" s="85"/>
      <c r="FGF55" s="85"/>
      <c r="FGG55" s="85"/>
      <c r="FGH55" s="85"/>
      <c r="FGI55" s="85"/>
      <c r="FGJ55" s="85"/>
      <c r="FGK55" s="85"/>
      <c r="FGL55" s="85"/>
      <c r="FGM55" s="85"/>
      <c r="FGN55" s="85"/>
      <c r="FGO55" s="85"/>
      <c r="FGP55" s="85"/>
      <c r="FGQ55" s="85"/>
      <c r="FGR55" s="85"/>
      <c r="FGS55" s="85"/>
      <c r="FGT55" s="85"/>
      <c r="FGU55" s="85"/>
      <c r="FGV55" s="85"/>
      <c r="FGW55" s="85"/>
      <c r="FGX55" s="85"/>
      <c r="FGY55" s="85"/>
      <c r="FGZ55" s="85"/>
      <c r="FHA55" s="85"/>
      <c r="FHB55" s="85"/>
      <c r="FHC55" s="85"/>
      <c r="FHD55" s="85"/>
      <c r="FHE55" s="85"/>
      <c r="FHF55" s="85"/>
      <c r="FHG55" s="85"/>
      <c r="FHH55" s="85"/>
      <c r="FHI55" s="85"/>
      <c r="FHJ55" s="85"/>
      <c r="FHK55" s="85"/>
      <c r="FHL55" s="85"/>
      <c r="FHM55" s="85"/>
      <c r="FHN55" s="85"/>
      <c r="FHO55" s="85"/>
      <c r="FHP55" s="85"/>
      <c r="FHQ55" s="85"/>
      <c r="FHR55" s="85"/>
      <c r="FHS55" s="85"/>
      <c r="FHT55" s="85"/>
      <c r="FHU55" s="85"/>
      <c r="FHV55" s="85"/>
      <c r="FHW55" s="85"/>
      <c r="FHX55" s="85"/>
      <c r="FHY55" s="85"/>
      <c r="FHZ55" s="85"/>
      <c r="FIA55" s="85"/>
      <c r="FIB55" s="85"/>
      <c r="FIC55" s="85"/>
      <c r="FID55" s="85"/>
      <c r="FIE55" s="85"/>
      <c r="FIF55" s="85"/>
      <c r="FIG55" s="85"/>
      <c r="FIH55" s="85"/>
      <c r="FII55" s="85"/>
      <c r="FIJ55" s="85"/>
      <c r="FIK55" s="85"/>
      <c r="FIL55" s="85"/>
      <c r="FIM55" s="85"/>
      <c r="FIN55" s="85"/>
      <c r="FIO55" s="85"/>
      <c r="FIP55" s="85"/>
      <c r="FIQ55" s="85"/>
      <c r="FIR55" s="85"/>
      <c r="FIS55" s="85"/>
      <c r="FIT55" s="85"/>
      <c r="FIU55" s="85"/>
      <c r="FIV55" s="85"/>
      <c r="FIW55" s="85"/>
      <c r="FIX55" s="85"/>
      <c r="FIY55" s="85"/>
      <c r="FIZ55" s="85"/>
      <c r="FJA55" s="85"/>
      <c r="FJB55" s="85"/>
      <c r="FJC55" s="85"/>
      <c r="FJD55" s="85"/>
      <c r="FJE55" s="85"/>
      <c r="FJF55" s="85"/>
      <c r="FJG55" s="85"/>
      <c r="FJH55" s="85"/>
      <c r="FJI55" s="85"/>
      <c r="FJJ55" s="85"/>
      <c r="FJK55" s="85"/>
      <c r="FJL55" s="85"/>
      <c r="FJM55" s="85"/>
      <c r="FJN55" s="85"/>
      <c r="FJO55" s="85"/>
      <c r="FJP55" s="85"/>
      <c r="FJQ55" s="85"/>
      <c r="FJR55" s="85"/>
      <c r="FJS55" s="85"/>
      <c r="FJT55" s="85"/>
      <c r="FJU55" s="85"/>
      <c r="FJV55" s="85"/>
      <c r="FJW55" s="85"/>
      <c r="FJX55" s="85"/>
      <c r="FJY55" s="85"/>
      <c r="FJZ55" s="85"/>
      <c r="FKA55" s="85"/>
      <c r="FKB55" s="85"/>
      <c r="FKC55" s="85"/>
      <c r="FKD55" s="85"/>
      <c r="FKE55" s="85"/>
      <c r="FKF55" s="85"/>
      <c r="FKG55" s="85"/>
      <c r="FKH55" s="85"/>
      <c r="FKI55" s="85"/>
      <c r="FKJ55" s="85"/>
      <c r="FKK55" s="85"/>
      <c r="FKL55" s="85"/>
      <c r="FKM55" s="85"/>
      <c r="FKN55" s="85"/>
      <c r="FKO55" s="85"/>
      <c r="FKP55" s="85"/>
      <c r="FKQ55" s="85"/>
      <c r="FKR55" s="85"/>
      <c r="FKS55" s="85"/>
      <c r="FKT55" s="85"/>
      <c r="FKU55" s="85"/>
      <c r="FKV55" s="85"/>
      <c r="FKW55" s="85"/>
      <c r="FKX55" s="85"/>
      <c r="FKY55" s="85"/>
      <c r="FKZ55" s="85"/>
      <c r="FLA55" s="85"/>
      <c r="FLB55" s="85"/>
      <c r="FLC55" s="85"/>
      <c r="FLD55" s="85"/>
      <c r="FLE55" s="85"/>
      <c r="FLF55" s="85"/>
      <c r="FLG55" s="85"/>
      <c r="FLH55" s="85"/>
      <c r="FLI55" s="85"/>
      <c r="FLJ55" s="85"/>
      <c r="FLK55" s="85"/>
      <c r="FLL55" s="85"/>
      <c r="FLM55" s="85"/>
      <c r="FLN55" s="85"/>
      <c r="FLO55" s="85"/>
      <c r="FLP55" s="85"/>
      <c r="FLQ55" s="85"/>
      <c r="FLR55" s="85"/>
      <c r="FLS55" s="85"/>
      <c r="FLT55" s="85"/>
      <c r="FLU55" s="85"/>
      <c r="FLV55" s="85"/>
      <c r="FLW55" s="85"/>
      <c r="FLX55" s="85"/>
      <c r="FLY55" s="85"/>
      <c r="FLZ55" s="85"/>
      <c r="FMA55" s="85"/>
      <c r="FMB55" s="85"/>
      <c r="FMC55" s="85"/>
      <c r="FMD55" s="85"/>
      <c r="FME55" s="85"/>
      <c r="FMF55" s="85"/>
      <c r="FMG55" s="85"/>
      <c r="FMH55" s="85"/>
      <c r="FMI55" s="85"/>
      <c r="FMJ55" s="85"/>
      <c r="FMK55" s="85"/>
      <c r="FML55" s="85"/>
      <c r="FMM55" s="85"/>
      <c r="FMN55" s="85"/>
      <c r="FMO55" s="85"/>
      <c r="FMP55" s="85"/>
      <c r="FMQ55" s="85"/>
      <c r="FMR55" s="85"/>
      <c r="FMS55" s="85"/>
      <c r="FMT55" s="85"/>
      <c r="FMU55" s="85"/>
      <c r="FMV55" s="85"/>
      <c r="FMW55" s="85"/>
      <c r="FMX55" s="85"/>
      <c r="FMY55" s="85"/>
      <c r="FMZ55" s="85"/>
      <c r="FNA55" s="85"/>
      <c r="FNB55" s="85"/>
      <c r="FNC55" s="85"/>
      <c r="FND55" s="85"/>
      <c r="FNE55" s="85"/>
      <c r="FNF55" s="85"/>
      <c r="FNG55" s="85"/>
      <c r="FNH55" s="85"/>
      <c r="FNI55" s="85"/>
      <c r="FNJ55" s="85"/>
      <c r="FNK55" s="85"/>
      <c r="FNL55" s="85"/>
      <c r="FNM55" s="85"/>
      <c r="FNN55" s="85"/>
      <c r="FNO55" s="85"/>
      <c r="FNP55" s="85"/>
      <c r="FNQ55" s="85"/>
      <c r="FNR55" s="85"/>
      <c r="FNS55" s="85"/>
      <c r="FNT55" s="85"/>
      <c r="FNU55" s="85"/>
      <c r="FNV55" s="85"/>
      <c r="FNW55" s="85"/>
      <c r="FNX55" s="85"/>
      <c r="FNY55" s="85"/>
      <c r="FNZ55" s="85"/>
      <c r="FOA55" s="85"/>
      <c r="FOB55" s="85"/>
      <c r="FOC55" s="85"/>
      <c r="FOD55" s="85"/>
      <c r="FOE55" s="85"/>
      <c r="FOF55" s="85"/>
      <c r="FOG55" s="85"/>
      <c r="FOH55" s="85"/>
      <c r="FOI55" s="85"/>
      <c r="FOJ55" s="85"/>
      <c r="FOK55" s="85"/>
      <c r="FOL55" s="85"/>
      <c r="FOM55" s="85"/>
      <c r="FON55" s="85"/>
      <c r="FOO55" s="85"/>
      <c r="FOP55" s="85"/>
      <c r="FOQ55" s="85"/>
      <c r="FOR55" s="85"/>
      <c r="FOS55" s="85"/>
      <c r="FOT55" s="85"/>
      <c r="FOU55" s="85"/>
      <c r="FOV55" s="85"/>
      <c r="FOW55" s="85"/>
      <c r="FOX55" s="85"/>
      <c r="FOY55" s="85"/>
      <c r="FOZ55" s="85"/>
      <c r="FPA55" s="85"/>
      <c r="FPB55" s="85"/>
      <c r="FPC55" s="85"/>
      <c r="FPD55" s="85"/>
      <c r="FPE55" s="85"/>
      <c r="FPF55" s="85"/>
      <c r="FPG55" s="85"/>
      <c r="FPH55" s="85"/>
      <c r="FPI55" s="85"/>
      <c r="FPJ55" s="85"/>
      <c r="FPK55" s="85"/>
      <c r="FPL55" s="85"/>
      <c r="FPM55" s="85"/>
      <c r="FPN55" s="85"/>
      <c r="FPO55" s="85"/>
      <c r="FPP55" s="85"/>
      <c r="FPQ55" s="85"/>
      <c r="FPR55" s="85"/>
      <c r="FPS55" s="85"/>
      <c r="FPT55" s="85"/>
      <c r="FPU55" s="85"/>
      <c r="FPV55" s="85"/>
      <c r="FPW55" s="85"/>
      <c r="FPX55" s="85"/>
      <c r="FPY55" s="85"/>
      <c r="FPZ55" s="85"/>
      <c r="FQA55" s="85"/>
      <c r="FQB55" s="85"/>
      <c r="FQC55" s="85"/>
      <c r="FQD55" s="85"/>
      <c r="FQE55" s="85"/>
      <c r="FQF55" s="85"/>
      <c r="FQG55" s="85"/>
      <c r="FQH55" s="85"/>
      <c r="FQI55" s="85"/>
      <c r="FQJ55" s="85"/>
      <c r="FQK55" s="85"/>
      <c r="FQL55" s="85"/>
      <c r="FQM55" s="85"/>
      <c r="FQN55" s="85"/>
      <c r="FQO55" s="85"/>
      <c r="FQP55" s="85"/>
      <c r="FQQ55" s="85"/>
      <c r="FQR55" s="85"/>
      <c r="FQS55" s="85"/>
      <c r="FQT55" s="85"/>
      <c r="FQU55" s="85"/>
      <c r="FQV55" s="85"/>
      <c r="FQW55" s="85"/>
      <c r="FQX55" s="85"/>
      <c r="FQY55" s="85"/>
      <c r="FQZ55" s="85"/>
      <c r="FRA55" s="85"/>
      <c r="FRB55" s="85"/>
      <c r="FRC55" s="85"/>
      <c r="FRD55" s="85"/>
      <c r="FRE55" s="85"/>
      <c r="FRF55" s="85"/>
      <c r="FRG55" s="85"/>
      <c r="FRH55" s="85"/>
      <c r="FRI55" s="85"/>
      <c r="FRJ55" s="85"/>
      <c r="FRK55" s="85"/>
      <c r="FRL55" s="85"/>
      <c r="FRM55" s="85"/>
      <c r="FRN55" s="85"/>
      <c r="FRO55" s="85"/>
      <c r="FRP55" s="85"/>
      <c r="FRQ55" s="85"/>
      <c r="FRR55" s="85"/>
      <c r="FRS55" s="85"/>
      <c r="FRT55" s="85"/>
      <c r="FRU55" s="85"/>
      <c r="FRV55" s="85"/>
      <c r="FRW55" s="85"/>
      <c r="FRX55" s="85"/>
      <c r="FRY55" s="85"/>
      <c r="FRZ55" s="85"/>
      <c r="FSA55" s="85"/>
      <c r="FSB55" s="85"/>
      <c r="FSC55" s="85"/>
      <c r="FSD55" s="85"/>
      <c r="FSE55" s="85"/>
      <c r="FSF55" s="85"/>
      <c r="FSG55" s="85"/>
      <c r="FSH55" s="85"/>
      <c r="FSI55" s="85"/>
      <c r="FSJ55" s="85"/>
      <c r="FSK55" s="85"/>
      <c r="FSL55" s="85"/>
      <c r="FSM55" s="85"/>
      <c r="FSN55" s="85"/>
      <c r="FSO55" s="85"/>
      <c r="FSP55" s="85"/>
      <c r="FSQ55" s="85"/>
      <c r="FSR55" s="85"/>
      <c r="FSS55" s="85"/>
      <c r="FST55" s="85"/>
      <c r="FSU55" s="85"/>
      <c r="FSV55" s="85"/>
      <c r="FSW55" s="85"/>
      <c r="FSX55" s="85"/>
      <c r="FSY55" s="85"/>
      <c r="FSZ55" s="85"/>
      <c r="FTA55" s="85"/>
      <c r="FTB55" s="85"/>
      <c r="FTC55" s="85"/>
      <c r="FTD55" s="85"/>
      <c r="FTE55" s="85"/>
      <c r="FTF55" s="85"/>
      <c r="FTG55" s="85"/>
      <c r="FTH55" s="85"/>
      <c r="FTI55" s="85"/>
      <c r="FTJ55" s="85"/>
      <c r="FTK55" s="85"/>
      <c r="FTL55" s="85"/>
      <c r="FTM55" s="85"/>
      <c r="FTN55" s="85"/>
      <c r="FTO55" s="85"/>
      <c r="FTP55" s="85"/>
      <c r="FTQ55" s="85"/>
      <c r="FTR55" s="85"/>
      <c r="FTS55" s="85"/>
      <c r="FTT55" s="85"/>
      <c r="FTU55" s="85"/>
      <c r="FTV55" s="85"/>
      <c r="FTW55" s="85"/>
      <c r="FTX55" s="85"/>
      <c r="FTY55" s="85"/>
      <c r="FTZ55" s="85"/>
      <c r="FUA55" s="85"/>
      <c r="FUB55" s="85"/>
      <c r="FUC55" s="85"/>
      <c r="FUD55" s="85"/>
      <c r="FUE55" s="85"/>
      <c r="FUF55" s="85"/>
      <c r="FUG55" s="85"/>
      <c r="FUH55" s="85"/>
      <c r="FUI55" s="85"/>
      <c r="FUJ55" s="85"/>
      <c r="FUK55" s="85"/>
      <c r="FUL55" s="85"/>
      <c r="FUM55" s="85"/>
      <c r="FUN55" s="85"/>
      <c r="FUO55" s="85"/>
      <c r="FUP55" s="85"/>
      <c r="FUQ55" s="85"/>
      <c r="FUR55" s="85"/>
      <c r="FUS55" s="85"/>
      <c r="FUT55" s="85"/>
      <c r="FUU55" s="85"/>
      <c r="FUV55" s="85"/>
      <c r="FUW55" s="85"/>
      <c r="FUX55" s="85"/>
      <c r="FUY55" s="85"/>
      <c r="FUZ55" s="85"/>
      <c r="FVA55" s="85"/>
      <c r="FVB55" s="85"/>
      <c r="FVC55" s="85"/>
      <c r="FVD55" s="85"/>
      <c r="FVE55" s="85"/>
      <c r="FVF55" s="85"/>
      <c r="FVG55" s="85"/>
      <c r="FVH55" s="85"/>
      <c r="FVI55" s="85"/>
      <c r="FVJ55" s="85"/>
      <c r="FVK55" s="85"/>
      <c r="FVL55" s="85"/>
      <c r="FVM55" s="85"/>
      <c r="FVN55" s="85"/>
      <c r="FVO55" s="85"/>
      <c r="FVP55" s="85"/>
      <c r="FVQ55" s="85"/>
      <c r="FVR55" s="85"/>
      <c r="FVS55" s="85"/>
      <c r="FVT55" s="85"/>
      <c r="FVU55" s="85"/>
      <c r="FVV55" s="85"/>
      <c r="FVW55" s="85"/>
      <c r="FVX55" s="85"/>
      <c r="FVY55" s="85"/>
      <c r="FVZ55" s="85"/>
      <c r="FWA55" s="85"/>
      <c r="FWB55" s="85"/>
      <c r="FWC55" s="85"/>
      <c r="FWD55" s="85"/>
      <c r="FWE55" s="85"/>
      <c r="FWF55" s="85"/>
      <c r="FWG55" s="85"/>
      <c r="FWH55" s="85"/>
      <c r="FWI55" s="85"/>
      <c r="FWJ55" s="85"/>
      <c r="FWK55" s="85"/>
      <c r="FWL55" s="85"/>
      <c r="FWM55" s="85"/>
      <c r="FWN55" s="85"/>
      <c r="FWO55" s="85"/>
      <c r="FWP55" s="85"/>
      <c r="FWQ55" s="85"/>
      <c r="FWR55" s="85"/>
      <c r="FWS55" s="85"/>
      <c r="FWT55" s="85"/>
      <c r="FWU55" s="85"/>
      <c r="FWV55" s="85"/>
      <c r="FWW55" s="85"/>
      <c r="FWX55" s="85"/>
      <c r="FWY55" s="85"/>
      <c r="FWZ55" s="85"/>
      <c r="FXA55" s="85"/>
      <c r="FXB55" s="85"/>
      <c r="FXC55" s="85"/>
      <c r="FXD55" s="85"/>
      <c r="FXE55" s="85"/>
      <c r="FXF55" s="85"/>
      <c r="FXG55" s="85"/>
      <c r="FXH55" s="85"/>
      <c r="FXI55" s="85"/>
      <c r="FXJ55" s="85"/>
      <c r="FXK55" s="85"/>
      <c r="FXL55" s="85"/>
      <c r="FXM55" s="85"/>
      <c r="FXN55" s="85"/>
      <c r="FXO55" s="85"/>
      <c r="FXP55" s="85"/>
      <c r="FXQ55" s="85"/>
      <c r="FXR55" s="85"/>
      <c r="FXS55" s="85"/>
      <c r="FXT55" s="85"/>
      <c r="FXU55" s="85"/>
      <c r="FXV55" s="85"/>
      <c r="FXW55" s="85"/>
      <c r="FXX55" s="85"/>
      <c r="FXY55" s="85"/>
      <c r="FXZ55" s="85"/>
      <c r="FYA55" s="85"/>
      <c r="FYB55" s="85"/>
      <c r="FYC55" s="85"/>
      <c r="FYD55" s="85"/>
      <c r="FYE55" s="85"/>
      <c r="FYF55" s="85"/>
      <c r="FYG55" s="85"/>
      <c r="FYH55" s="85"/>
      <c r="FYI55" s="85"/>
      <c r="FYJ55" s="85"/>
      <c r="FYK55" s="85"/>
      <c r="FYL55" s="85"/>
      <c r="FYM55" s="85"/>
      <c r="FYN55" s="85"/>
      <c r="FYO55" s="85"/>
      <c r="FYP55" s="85"/>
      <c r="FYQ55" s="85"/>
      <c r="FYR55" s="85"/>
      <c r="FYS55" s="85"/>
      <c r="FYT55" s="85"/>
      <c r="FYU55" s="85"/>
      <c r="FYV55" s="85"/>
      <c r="FYW55" s="85"/>
      <c r="FYX55" s="85"/>
      <c r="FYY55" s="85"/>
      <c r="FYZ55" s="85"/>
      <c r="FZA55" s="85"/>
      <c r="FZB55" s="85"/>
      <c r="FZC55" s="85"/>
      <c r="FZD55" s="85"/>
      <c r="FZE55" s="85"/>
      <c r="FZF55" s="85"/>
      <c r="FZG55" s="85"/>
      <c r="FZH55" s="85"/>
      <c r="FZI55" s="85"/>
      <c r="FZJ55" s="85"/>
      <c r="FZK55" s="85"/>
      <c r="FZL55" s="85"/>
      <c r="FZM55" s="85"/>
      <c r="FZN55" s="85"/>
      <c r="FZO55" s="85"/>
      <c r="FZP55" s="85"/>
      <c r="FZQ55" s="85"/>
      <c r="FZR55" s="85"/>
      <c r="FZS55" s="85"/>
      <c r="FZT55" s="85"/>
      <c r="FZU55" s="85"/>
      <c r="FZV55" s="85"/>
      <c r="FZW55" s="85"/>
      <c r="FZX55" s="85"/>
      <c r="FZY55" s="85"/>
      <c r="FZZ55" s="85"/>
      <c r="GAA55" s="85"/>
      <c r="GAB55" s="85"/>
      <c r="GAC55" s="85"/>
      <c r="GAD55" s="85"/>
      <c r="GAE55" s="85"/>
      <c r="GAF55" s="85"/>
      <c r="GAG55" s="85"/>
      <c r="GAH55" s="85"/>
      <c r="GAI55" s="85"/>
      <c r="GAJ55" s="85"/>
      <c r="GAK55" s="85"/>
      <c r="GAL55" s="85"/>
      <c r="GAM55" s="85"/>
      <c r="GAN55" s="85"/>
      <c r="GAO55" s="85"/>
      <c r="GAP55" s="85"/>
      <c r="GAQ55" s="85"/>
      <c r="GAR55" s="85"/>
      <c r="GAS55" s="85"/>
      <c r="GAT55" s="85"/>
      <c r="GAU55" s="85"/>
      <c r="GAV55" s="85"/>
      <c r="GAW55" s="85"/>
      <c r="GAX55" s="85"/>
      <c r="GAY55" s="85"/>
      <c r="GAZ55" s="85"/>
      <c r="GBA55" s="85"/>
      <c r="GBB55" s="85"/>
      <c r="GBC55" s="85"/>
      <c r="GBD55" s="85"/>
      <c r="GBE55" s="85"/>
      <c r="GBF55" s="85"/>
      <c r="GBG55" s="85"/>
      <c r="GBH55" s="85"/>
      <c r="GBI55" s="85"/>
      <c r="GBJ55" s="85"/>
      <c r="GBK55" s="85"/>
      <c r="GBL55" s="85"/>
      <c r="GBM55" s="85"/>
      <c r="GBN55" s="85"/>
      <c r="GBO55" s="85"/>
      <c r="GBP55" s="85"/>
      <c r="GBQ55" s="85"/>
      <c r="GBR55" s="85"/>
      <c r="GBS55" s="85"/>
      <c r="GBT55" s="85"/>
      <c r="GBU55" s="85"/>
      <c r="GBV55" s="85"/>
      <c r="GBW55" s="85"/>
      <c r="GBX55" s="85"/>
      <c r="GBY55" s="85"/>
      <c r="GBZ55" s="85"/>
      <c r="GCA55" s="85"/>
      <c r="GCB55" s="85"/>
      <c r="GCC55" s="85"/>
      <c r="GCD55" s="85"/>
      <c r="GCE55" s="85"/>
      <c r="GCF55" s="85"/>
      <c r="GCG55" s="85"/>
      <c r="GCH55" s="85"/>
      <c r="GCI55" s="85"/>
      <c r="GCJ55" s="85"/>
      <c r="GCK55" s="85"/>
      <c r="GCL55" s="85"/>
      <c r="GCM55" s="85"/>
      <c r="GCN55" s="85"/>
      <c r="GCO55" s="85"/>
      <c r="GCP55" s="85"/>
      <c r="GCQ55" s="85"/>
      <c r="GCR55" s="85"/>
      <c r="GCS55" s="85"/>
      <c r="GCT55" s="85"/>
      <c r="GCU55" s="85"/>
      <c r="GCV55" s="85"/>
      <c r="GCW55" s="85"/>
      <c r="GCX55" s="85"/>
      <c r="GCY55" s="85"/>
      <c r="GCZ55" s="85"/>
      <c r="GDA55" s="85"/>
      <c r="GDB55" s="85"/>
      <c r="GDC55" s="85"/>
      <c r="GDD55" s="85"/>
      <c r="GDE55" s="85"/>
      <c r="GDF55" s="85"/>
      <c r="GDG55" s="85"/>
      <c r="GDH55" s="85"/>
      <c r="GDI55" s="85"/>
      <c r="GDJ55" s="85"/>
      <c r="GDK55" s="85"/>
      <c r="GDL55" s="85"/>
      <c r="GDM55" s="85"/>
      <c r="GDN55" s="85"/>
      <c r="GDO55" s="85"/>
      <c r="GDP55" s="85"/>
      <c r="GDQ55" s="85"/>
      <c r="GDR55" s="85"/>
      <c r="GDS55" s="85"/>
      <c r="GDT55" s="85"/>
      <c r="GDU55" s="85"/>
      <c r="GDV55" s="85"/>
      <c r="GDW55" s="85"/>
      <c r="GDX55" s="85"/>
      <c r="GDY55" s="85"/>
      <c r="GDZ55" s="85"/>
      <c r="GEA55" s="85"/>
      <c r="GEB55" s="85"/>
      <c r="GEC55" s="85"/>
      <c r="GED55" s="85"/>
      <c r="GEE55" s="85"/>
      <c r="GEF55" s="85"/>
      <c r="GEG55" s="85"/>
      <c r="GEH55" s="85"/>
      <c r="GEI55" s="85"/>
      <c r="GEJ55" s="85"/>
      <c r="GEK55" s="85"/>
      <c r="GEL55" s="85"/>
      <c r="GEM55" s="85"/>
      <c r="GEN55" s="85"/>
      <c r="GEO55" s="85"/>
      <c r="GEP55" s="85"/>
      <c r="GEQ55" s="85"/>
      <c r="GER55" s="85"/>
      <c r="GES55" s="85"/>
      <c r="GET55" s="85"/>
      <c r="GEU55" s="85"/>
      <c r="GEV55" s="85"/>
      <c r="GEW55" s="85"/>
      <c r="GEX55" s="85"/>
      <c r="GEY55" s="85"/>
      <c r="GEZ55" s="85"/>
      <c r="GFA55" s="85"/>
      <c r="GFB55" s="85"/>
      <c r="GFC55" s="85"/>
      <c r="GFD55" s="85"/>
      <c r="GFE55" s="85"/>
      <c r="GFF55" s="85"/>
      <c r="GFG55" s="85"/>
      <c r="GFH55" s="85"/>
      <c r="GFI55" s="85"/>
      <c r="GFJ55" s="85"/>
      <c r="GFK55" s="85"/>
      <c r="GFL55" s="85"/>
      <c r="GFM55" s="85"/>
      <c r="GFN55" s="85"/>
      <c r="GFO55" s="85"/>
      <c r="GFP55" s="85"/>
      <c r="GFQ55" s="85"/>
      <c r="GFR55" s="85"/>
      <c r="GFS55" s="85"/>
      <c r="GFT55" s="85"/>
      <c r="GFU55" s="85"/>
      <c r="GFV55" s="85"/>
      <c r="GFW55" s="85"/>
      <c r="GFX55" s="85"/>
      <c r="GFY55" s="85"/>
      <c r="GFZ55" s="85"/>
      <c r="GGA55" s="85"/>
      <c r="GGB55" s="85"/>
      <c r="GGC55" s="85"/>
      <c r="GGD55" s="85"/>
      <c r="GGE55" s="85"/>
      <c r="GGF55" s="85"/>
      <c r="GGG55" s="85"/>
      <c r="GGH55" s="85"/>
      <c r="GGI55" s="85"/>
      <c r="GGJ55" s="85"/>
      <c r="GGK55" s="85"/>
      <c r="GGL55" s="85"/>
      <c r="GGM55" s="85"/>
      <c r="GGN55" s="85"/>
      <c r="GGO55" s="85"/>
      <c r="GGP55" s="85"/>
      <c r="GGQ55" s="85"/>
      <c r="GGR55" s="85"/>
      <c r="GGS55" s="85"/>
      <c r="GGT55" s="85"/>
      <c r="GGU55" s="85"/>
      <c r="GGV55" s="85"/>
      <c r="GGW55" s="85"/>
      <c r="GGX55" s="85"/>
      <c r="GGY55" s="85"/>
      <c r="GGZ55" s="85"/>
      <c r="GHA55" s="85"/>
      <c r="GHB55" s="85"/>
      <c r="GHC55" s="85"/>
      <c r="GHD55" s="85"/>
      <c r="GHE55" s="85"/>
      <c r="GHF55" s="85"/>
      <c r="GHG55" s="85"/>
      <c r="GHH55" s="85"/>
      <c r="GHI55" s="85"/>
      <c r="GHJ55" s="85"/>
      <c r="GHK55" s="85"/>
      <c r="GHL55" s="85"/>
      <c r="GHM55" s="85"/>
      <c r="GHN55" s="85"/>
      <c r="GHO55" s="85"/>
      <c r="GHP55" s="85"/>
      <c r="GHQ55" s="85"/>
      <c r="GHR55" s="85"/>
      <c r="GHS55" s="85"/>
      <c r="GHT55" s="85"/>
      <c r="GHU55" s="85"/>
      <c r="GHV55" s="85"/>
      <c r="GHW55" s="85"/>
      <c r="GHX55" s="85"/>
      <c r="GHY55" s="85"/>
      <c r="GHZ55" s="85"/>
      <c r="GIA55" s="85"/>
      <c r="GIB55" s="85"/>
      <c r="GIC55" s="85"/>
      <c r="GID55" s="85"/>
      <c r="GIE55" s="85"/>
      <c r="GIF55" s="85"/>
      <c r="GIG55" s="85"/>
      <c r="GIH55" s="85"/>
      <c r="GII55" s="85"/>
      <c r="GIJ55" s="85"/>
      <c r="GIK55" s="85"/>
      <c r="GIL55" s="85"/>
      <c r="GIM55" s="85"/>
      <c r="GIN55" s="85"/>
      <c r="GIO55" s="85"/>
      <c r="GIP55" s="85"/>
      <c r="GIQ55" s="85"/>
      <c r="GIR55" s="85"/>
      <c r="GIS55" s="85"/>
      <c r="GIT55" s="85"/>
      <c r="GIU55" s="85"/>
      <c r="GIV55" s="85"/>
      <c r="GIW55" s="85"/>
      <c r="GIX55" s="85"/>
      <c r="GIY55" s="85"/>
      <c r="GIZ55" s="85"/>
      <c r="GJA55" s="85"/>
      <c r="GJB55" s="85"/>
      <c r="GJC55" s="85"/>
      <c r="GJD55" s="85"/>
      <c r="GJE55" s="85"/>
      <c r="GJF55" s="85"/>
      <c r="GJG55" s="85"/>
      <c r="GJH55" s="85"/>
      <c r="GJI55" s="85"/>
      <c r="GJJ55" s="85"/>
      <c r="GJK55" s="85"/>
      <c r="GJL55" s="85"/>
      <c r="GJM55" s="85"/>
      <c r="GJN55" s="85"/>
      <c r="GJO55" s="85"/>
      <c r="GJP55" s="85"/>
      <c r="GJQ55" s="85"/>
      <c r="GJR55" s="85"/>
      <c r="GJS55" s="85"/>
      <c r="GJT55" s="85"/>
      <c r="GJU55" s="85"/>
      <c r="GJV55" s="85"/>
      <c r="GJW55" s="85"/>
      <c r="GJX55" s="85"/>
      <c r="GJY55" s="85"/>
      <c r="GJZ55" s="85"/>
      <c r="GKA55" s="85"/>
      <c r="GKB55" s="85"/>
      <c r="GKC55" s="85"/>
      <c r="GKD55" s="85"/>
      <c r="GKE55" s="85"/>
      <c r="GKF55" s="85"/>
      <c r="GKG55" s="85"/>
      <c r="GKH55" s="85"/>
      <c r="GKI55" s="85"/>
      <c r="GKJ55" s="85"/>
      <c r="GKK55" s="85"/>
      <c r="GKL55" s="85"/>
      <c r="GKM55" s="85"/>
      <c r="GKN55" s="85"/>
      <c r="GKO55" s="85"/>
      <c r="GKP55" s="85"/>
      <c r="GKQ55" s="85"/>
      <c r="GKR55" s="85"/>
      <c r="GKS55" s="85"/>
      <c r="GKT55" s="85"/>
      <c r="GKU55" s="85"/>
      <c r="GKV55" s="85"/>
      <c r="GKW55" s="85"/>
      <c r="GKX55" s="85"/>
      <c r="GKY55" s="85"/>
      <c r="GKZ55" s="85"/>
      <c r="GLA55" s="85"/>
      <c r="GLB55" s="85"/>
      <c r="GLC55" s="85"/>
      <c r="GLD55" s="85"/>
      <c r="GLE55" s="85"/>
      <c r="GLF55" s="85"/>
      <c r="GLG55" s="85"/>
      <c r="GLH55" s="85"/>
      <c r="GLI55" s="85"/>
      <c r="GLJ55" s="85"/>
      <c r="GLK55" s="85"/>
      <c r="GLL55" s="85"/>
      <c r="GLM55" s="85"/>
      <c r="GLN55" s="85"/>
      <c r="GLO55" s="85"/>
      <c r="GLP55" s="85"/>
      <c r="GLQ55" s="85"/>
      <c r="GLR55" s="85"/>
      <c r="GLS55" s="85"/>
      <c r="GLT55" s="85"/>
      <c r="GLU55" s="85"/>
      <c r="GLV55" s="85"/>
      <c r="GLW55" s="85"/>
      <c r="GLX55" s="85"/>
      <c r="GLY55" s="85"/>
      <c r="GLZ55" s="85"/>
      <c r="GMA55" s="85"/>
      <c r="GMB55" s="85"/>
      <c r="GMC55" s="85"/>
      <c r="GMD55" s="85"/>
      <c r="GME55" s="85"/>
      <c r="GMF55" s="85"/>
      <c r="GMG55" s="85"/>
      <c r="GMH55" s="85"/>
      <c r="GMI55" s="85"/>
      <c r="GMJ55" s="85"/>
      <c r="GMK55" s="85"/>
      <c r="GML55" s="85"/>
      <c r="GMM55" s="85"/>
      <c r="GMN55" s="85"/>
      <c r="GMO55" s="85"/>
      <c r="GMP55" s="85"/>
      <c r="GMQ55" s="85"/>
      <c r="GMR55" s="85"/>
      <c r="GMS55" s="85"/>
      <c r="GMT55" s="85"/>
      <c r="GMU55" s="85"/>
      <c r="GMV55" s="85"/>
      <c r="GMW55" s="85"/>
      <c r="GMX55" s="85"/>
      <c r="GMY55" s="85"/>
      <c r="GMZ55" s="85"/>
      <c r="GNA55" s="85"/>
      <c r="GNB55" s="85"/>
      <c r="GNC55" s="85"/>
      <c r="GND55" s="85"/>
      <c r="GNE55" s="85"/>
      <c r="GNF55" s="85"/>
      <c r="GNG55" s="85"/>
      <c r="GNH55" s="85"/>
      <c r="GNI55" s="85"/>
      <c r="GNJ55" s="85"/>
      <c r="GNK55" s="85"/>
      <c r="GNL55" s="85"/>
      <c r="GNM55" s="85"/>
      <c r="GNN55" s="85"/>
      <c r="GNO55" s="85"/>
      <c r="GNP55" s="85"/>
      <c r="GNQ55" s="85"/>
      <c r="GNR55" s="85"/>
      <c r="GNS55" s="85"/>
      <c r="GNT55" s="85"/>
      <c r="GNU55" s="85"/>
      <c r="GNV55" s="85"/>
      <c r="GNW55" s="85"/>
      <c r="GNX55" s="85"/>
      <c r="GNY55" s="85"/>
      <c r="GNZ55" s="85"/>
      <c r="GOA55" s="85"/>
      <c r="GOB55" s="85"/>
      <c r="GOC55" s="85"/>
      <c r="GOD55" s="85"/>
      <c r="GOE55" s="85"/>
      <c r="GOF55" s="85"/>
      <c r="GOG55" s="85"/>
      <c r="GOH55" s="85"/>
      <c r="GOI55" s="85"/>
      <c r="GOJ55" s="85"/>
      <c r="GOK55" s="85"/>
      <c r="GOL55" s="85"/>
      <c r="GOM55" s="85"/>
      <c r="GON55" s="85"/>
      <c r="GOO55" s="85"/>
      <c r="GOP55" s="85"/>
      <c r="GOQ55" s="85"/>
      <c r="GOR55" s="85"/>
      <c r="GOS55" s="85"/>
      <c r="GOT55" s="85"/>
      <c r="GOU55" s="85"/>
      <c r="GOV55" s="85"/>
      <c r="GOW55" s="85"/>
      <c r="GOX55" s="85"/>
      <c r="GOY55" s="85"/>
      <c r="GOZ55" s="85"/>
      <c r="GPA55" s="85"/>
      <c r="GPB55" s="85"/>
      <c r="GPC55" s="85"/>
      <c r="GPD55" s="85"/>
      <c r="GPE55" s="85"/>
      <c r="GPF55" s="85"/>
      <c r="GPG55" s="85"/>
      <c r="GPH55" s="85"/>
      <c r="GPI55" s="85"/>
      <c r="GPJ55" s="85"/>
      <c r="GPK55" s="85"/>
      <c r="GPL55" s="85"/>
      <c r="GPM55" s="85"/>
      <c r="GPN55" s="85"/>
      <c r="GPO55" s="85"/>
      <c r="GPP55" s="85"/>
      <c r="GPQ55" s="85"/>
      <c r="GPR55" s="85"/>
      <c r="GPS55" s="85"/>
      <c r="GPT55" s="85"/>
      <c r="GPU55" s="85"/>
      <c r="GPV55" s="85"/>
      <c r="GPW55" s="85"/>
      <c r="GPX55" s="85"/>
      <c r="GPY55" s="85"/>
      <c r="GPZ55" s="85"/>
      <c r="GQA55" s="85"/>
      <c r="GQB55" s="85"/>
      <c r="GQC55" s="85"/>
      <c r="GQD55" s="85"/>
      <c r="GQE55" s="85"/>
      <c r="GQF55" s="85"/>
      <c r="GQG55" s="85"/>
      <c r="GQH55" s="85"/>
      <c r="GQI55" s="85"/>
      <c r="GQJ55" s="85"/>
      <c r="GQK55" s="85"/>
      <c r="GQL55" s="85"/>
      <c r="GQM55" s="85"/>
      <c r="GQN55" s="85"/>
      <c r="GQO55" s="85"/>
      <c r="GQP55" s="85"/>
      <c r="GQQ55" s="85"/>
      <c r="GQR55" s="85"/>
      <c r="GQS55" s="85"/>
      <c r="GQT55" s="85"/>
      <c r="GQU55" s="85"/>
      <c r="GQV55" s="85"/>
      <c r="GQW55" s="85"/>
      <c r="GQX55" s="85"/>
      <c r="GQY55" s="85"/>
      <c r="GQZ55" s="85"/>
      <c r="GRA55" s="85"/>
      <c r="GRB55" s="85"/>
      <c r="GRC55" s="85"/>
      <c r="GRD55" s="85"/>
      <c r="GRE55" s="85"/>
      <c r="GRF55" s="85"/>
      <c r="GRG55" s="85"/>
      <c r="GRH55" s="85"/>
      <c r="GRI55" s="85"/>
      <c r="GRJ55" s="85"/>
      <c r="GRK55" s="85"/>
      <c r="GRL55" s="85"/>
      <c r="GRM55" s="85"/>
      <c r="GRN55" s="85"/>
      <c r="GRO55" s="85"/>
      <c r="GRP55" s="85"/>
      <c r="GRQ55" s="85"/>
      <c r="GRR55" s="85"/>
      <c r="GRS55" s="85"/>
      <c r="GRT55" s="85"/>
      <c r="GRU55" s="85"/>
      <c r="GRV55" s="85"/>
      <c r="GRW55" s="85"/>
      <c r="GRX55" s="85"/>
      <c r="GRY55" s="85"/>
      <c r="GRZ55" s="85"/>
      <c r="GSA55" s="85"/>
      <c r="GSB55" s="85"/>
      <c r="GSC55" s="85"/>
      <c r="GSD55" s="85"/>
      <c r="GSE55" s="85"/>
      <c r="GSF55" s="85"/>
      <c r="GSG55" s="85"/>
      <c r="GSH55" s="85"/>
      <c r="GSI55" s="85"/>
      <c r="GSJ55" s="85"/>
      <c r="GSK55" s="85"/>
      <c r="GSL55" s="85"/>
      <c r="GSM55" s="85"/>
      <c r="GSN55" s="85"/>
      <c r="GSO55" s="85"/>
      <c r="GSP55" s="85"/>
      <c r="GSQ55" s="85"/>
      <c r="GSR55" s="85"/>
      <c r="GSS55" s="85"/>
      <c r="GST55" s="85"/>
      <c r="GSU55" s="85"/>
      <c r="GSV55" s="85"/>
      <c r="GSW55" s="85"/>
      <c r="GSX55" s="85"/>
      <c r="GSY55" s="85"/>
      <c r="GSZ55" s="85"/>
      <c r="GTA55" s="85"/>
      <c r="GTB55" s="85"/>
      <c r="GTC55" s="85"/>
      <c r="GTD55" s="85"/>
      <c r="GTE55" s="85"/>
      <c r="GTF55" s="85"/>
      <c r="GTG55" s="85"/>
      <c r="GTH55" s="85"/>
      <c r="GTI55" s="85"/>
      <c r="GTJ55" s="85"/>
      <c r="GTK55" s="85"/>
      <c r="GTL55" s="85"/>
      <c r="GTM55" s="85"/>
      <c r="GTN55" s="85"/>
      <c r="GTO55" s="85"/>
      <c r="GTP55" s="85"/>
      <c r="GTQ55" s="85"/>
      <c r="GTR55" s="85"/>
      <c r="GTS55" s="85"/>
      <c r="GTT55" s="85"/>
      <c r="GTU55" s="85"/>
      <c r="GTV55" s="85"/>
      <c r="GTW55" s="85"/>
      <c r="GTX55" s="85"/>
      <c r="GTY55" s="85"/>
      <c r="GTZ55" s="85"/>
      <c r="GUA55" s="85"/>
      <c r="GUB55" s="85"/>
      <c r="GUC55" s="85"/>
      <c r="GUD55" s="85"/>
      <c r="GUE55" s="85"/>
      <c r="GUF55" s="85"/>
      <c r="GUG55" s="85"/>
      <c r="GUH55" s="85"/>
      <c r="GUI55" s="85"/>
      <c r="GUJ55" s="85"/>
      <c r="GUK55" s="85"/>
      <c r="GUL55" s="85"/>
      <c r="GUM55" s="85"/>
      <c r="GUN55" s="85"/>
      <c r="GUO55" s="85"/>
      <c r="GUP55" s="85"/>
      <c r="GUQ55" s="85"/>
      <c r="GUR55" s="85"/>
      <c r="GUS55" s="85"/>
      <c r="GUT55" s="85"/>
      <c r="GUU55" s="85"/>
      <c r="GUV55" s="85"/>
      <c r="GUW55" s="85"/>
      <c r="GUX55" s="85"/>
      <c r="GUY55" s="85"/>
      <c r="GUZ55" s="85"/>
      <c r="GVA55" s="85"/>
      <c r="GVB55" s="85"/>
      <c r="GVC55" s="85"/>
      <c r="GVD55" s="85"/>
      <c r="GVE55" s="85"/>
      <c r="GVF55" s="85"/>
      <c r="GVG55" s="85"/>
      <c r="GVH55" s="85"/>
      <c r="GVI55" s="85"/>
      <c r="GVJ55" s="85"/>
      <c r="GVK55" s="85"/>
      <c r="GVL55" s="85"/>
      <c r="GVM55" s="85"/>
      <c r="GVN55" s="85"/>
      <c r="GVO55" s="85"/>
      <c r="GVP55" s="85"/>
      <c r="GVQ55" s="85"/>
      <c r="GVR55" s="85"/>
      <c r="GVS55" s="85"/>
      <c r="GVT55" s="85"/>
      <c r="GVU55" s="85"/>
      <c r="GVV55" s="85"/>
      <c r="GVW55" s="85"/>
      <c r="GVX55" s="85"/>
      <c r="GVY55" s="85"/>
      <c r="GVZ55" s="85"/>
      <c r="GWA55" s="85"/>
      <c r="GWB55" s="85"/>
      <c r="GWC55" s="85"/>
      <c r="GWD55" s="85"/>
      <c r="GWE55" s="85"/>
      <c r="GWF55" s="85"/>
      <c r="GWG55" s="85"/>
      <c r="GWH55" s="85"/>
      <c r="GWI55" s="85"/>
      <c r="GWJ55" s="85"/>
      <c r="GWK55" s="85"/>
      <c r="GWL55" s="85"/>
      <c r="GWM55" s="85"/>
      <c r="GWN55" s="85"/>
      <c r="GWO55" s="85"/>
      <c r="GWP55" s="85"/>
      <c r="GWQ55" s="85"/>
      <c r="GWR55" s="85"/>
      <c r="GWS55" s="85"/>
      <c r="GWT55" s="85"/>
      <c r="GWU55" s="85"/>
      <c r="GWV55" s="85"/>
      <c r="GWW55" s="85"/>
      <c r="GWX55" s="85"/>
      <c r="GWY55" s="85"/>
      <c r="GWZ55" s="85"/>
      <c r="GXA55" s="85"/>
      <c r="GXB55" s="85"/>
      <c r="GXC55" s="85"/>
      <c r="GXD55" s="85"/>
      <c r="GXE55" s="85"/>
      <c r="GXF55" s="85"/>
      <c r="GXG55" s="85"/>
      <c r="GXH55" s="85"/>
      <c r="GXI55" s="85"/>
      <c r="GXJ55" s="85"/>
      <c r="GXK55" s="85"/>
      <c r="GXL55" s="85"/>
      <c r="GXM55" s="85"/>
      <c r="GXN55" s="85"/>
      <c r="GXO55" s="85"/>
      <c r="GXP55" s="85"/>
      <c r="GXQ55" s="85"/>
      <c r="GXR55" s="85"/>
      <c r="GXS55" s="85"/>
      <c r="GXT55" s="85"/>
      <c r="GXU55" s="85"/>
      <c r="GXV55" s="85"/>
      <c r="GXW55" s="85"/>
      <c r="GXX55" s="85"/>
      <c r="GXY55" s="85"/>
      <c r="GXZ55" s="85"/>
      <c r="GYA55" s="85"/>
      <c r="GYB55" s="85"/>
      <c r="GYC55" s="85"/>
      <c r="GYD55" s="85"/>
      <c r="GYE55" s="85"/>
      <c r="GYF55" s="85"/>
      <c r="GYG55" s="85"/>
      <c r="GYH55" s="85"/>
      <c r="GYI55" s="85"/>
      <c r="GYJ55" s="85"/>
      <c r="GYK55" s="85"/>
      <c r="GYL55" s="85"/>
      <c r="GYM55" s="85"/>
      <c r="GYN55" s="85"/>
      <c r="GYO55" s="85"/>
      <c r="GYP55" s="85"/>
      <c r="GYQ55" s="85"/>
      <c r="GYR55" s="85"/>
      <c r="GYS55" s="85"/>
      <c r="GYT55" s="85"/>
      <c r="GYU55" s="85"/>
      <c r="GYV55" s="85"/>
      <c r="GYW55" s="85"/>
      <c r="GYX55" s="85"/>
      <c r="GYY55" s="85"/>
      <c r="GYZ55" s="85"/>
      <c r="GZA55" s="85"/>
      <c r="GZB55" s="85"/>
      <c r="GZC55" s="85"/>
      <c r="GZD55" s="85"/>
      <c r="GZE55" s="85"/>
      <c r="GZF55" s="85"/>
      <c r="GZG55" s="85"/>
      <c r="GZH55" s="85"/>
      <c r="GZI55" s="85"/>
      <c r="GZJ55" s="85"/>
      <c r="GZK55" s="85"/>
      <c r="GZL55" s="85"/>
      <c r="GZM55" s="85"/>
      <c r="GZN55" s="85"/>
      <c r="GZO55" s="85"/>
      <c r="GZP55" s="85"/>
      <c r="GZQ55" s="85"/>
      <c r="GZR55" s="85"/>
      <c r="GZS55" s="85"/>
      <c r="GZT55" s="85"/>
      <c r="GZU55" s="85"/>
      <c r="GZV55" s="85"/>
      <c r="GZW55" s="85"/>
      <c r="GZX55" s="85"/>
      <c r="GZY55" s="85"/>
      <c r="GZZ55" s="85"/>
      <c r="HAA55" s="85"/>
      <c r="HAB55" s="85"/>
      <c r="HAC55" s="85"/>
      <c r="HAD55" s="85"/>
      <c r="HAE55" s="85"/>
      <c r="HAF55" s="85"/>
      <c r="HAG55" s="85"/>
      <c r="HAH55" s="85"/>
      <c r="HAI55" s="85"/>
      <c r="HAJ55" s="85"/>
      <c r="HAK55" s="85"/>
      <c r="HAL55" s="85"/>
      <c r="HAM55" s="85"/>
      <c r="HAN55" s="85"/>
      <c r="HAO55" s="85"/>
      <c r="HAP55" s="85"/>
      <c r="HAQ55" s="85"/>
      <c r="HAR55" s="85"/>
      <c r="HAS55" s="85"/>
      <c r="HAT55" s="85"/>
      <c r="HAU55" s="85"/>
      <c r="HAV55" s="85"/>
      <c r="HAW55" s="85"/>
      <c r="HAX55" s="85"/>
      <c r="HAY55" s="85"/>
      <c r="HAZ55" s="85"/>
      <c r="HBA55" s="85"/>
      <c r="HBB55" s="85"/>
      <c r="HBC55" s="85"/>
      <c r="HBD55" s="85"/>
      <c r="HBE55" s="85"/>
      <c r="HBF55" s="85"/>
      <c r="HBG55" s="85"/>
      <c r="HBH55" s="85"/>
      <c r="HBI55" s="85"/>
      <c r="HBJ55" s="85"/>
      <c r="HBK55" s="85"/>
      <c r="HBL55" s="85"/>
      <c r="HBM55" s="85"/>
      <c r="HBN55" s="85"/>
      <c r="HBO55" s="85"/>
      <c r="HBP55" s="85"/>
      <c r="HBQ55" s="85"/>
      <c r="HBR55" s="85"/>
      <c r="HBS55" s="85"/>
      <c r="HBT55" s="85"/>
      <c r="HBU55" s="85"/>
      <c r="HBV55" s="85"/>
      <c r="HBW55" s="85"/>
      <c r="HBX55" s="85"/>
      <c r="HBY55" s="85"/>
      <c r="HBZ55" s="85"/>
      <c r="HCA55" s="85"/>
      <c r="HCB55" s="85"/>
      <c r="HCC55" s="85"/>
      <c r="HCD55" s="85"/>
      <c r="HCE55" s="85"/>
      <c r="HCF55" s="85"/>
      <c r="HCG55" s="85"/>
      <c r="HCH55" s="85"/>
      <c r="HCI55" s="85"/>
      <c r="HCJ55" s="85"/>
      <c r="HCK55" s="85"/>
      <c r="HCL55" s="85"/>
      <c r="HCM55" s="85"/>
      <c r="HCN55" s="85"/>
      <c r="HCO55" s="85"/>
      <c r="HCP55" s="85"/>
      <c r="HCQ55" s="85"/>
      <c r="HCR55" s="85"/>
      <c r="HCS55" s="85"/>
      <c r="HCT55" s="85"/>
      <c r="HCU55" s="85"/>
      <c r="HCV55" s="85"/>
      <c r="HCW55" s="85"/>
      <c r="HCX55" s="85"/>
      <c r="HCY55" s="85"/>
      <c r="HCZ55" s="85"/>
      <c r="HDA55" s="85"/>
      <c r="HDB55" s="85"/>
      <c r="HDC55" s="85"/>
      <c r="HDD55" s="85"/>
      <c r="HDE55" s="85"/>
      <c r="HDF55" s="85"/>
      <c r="HDG55" s="85"/>
      <c r="HDH55" s="85"/>
      <c r="HDI55" s="85"/>
      <c r="HDJ55" s="85"/>
      <c r="HDK55" s="85"/>
      <c r="HDL55" s="85"/>
      <c r="HDM55" s="85"/>
      <c r="HDN55" s="85"/>
      <c r="HDO55" s="85"/>
      <c r="HDP55" s="85"/>
      <c r="HDQ55" s="85"/>
      <c r="HDR55" s="85"/>
      <c r="HDS55" s="85"/>
      <c r="HDT55" s="85"/>
      <c r="HDU55" s="85"/>
      <c r="HDV55" s="85"/>
      <c r="HDW55" s="85"/>
      <c r="HDX55" s="85"/>
      <c r="HDY55" s="85"/>
      <c r="HDZ55" s="85"/>
      <c r="HEA55" s="85"/>
      <c r="HEB55" s="85"/>
      <c r="HEC55" s="85"/>
      <c r="HED55" s="85"/>
      <c r="HEE55" s="85"/>
      <c r="HEF55" s="85"/>
      <c r="HEG55" s="85"/>
      <c r="HEH55" s="85"/>
      <c r="HEI55" s="85"/>
      <c r="HEJ55" s="85"/>
      <c r="HEK55" s="85"/>
      <c r="HEL55" s="85"/>
      <c r="HEM55" s="85"/>
      <c r="HEN55" s="85"/>
      <c r="HEO55" s="85"/>
      <c r="HEP55" s="85"/>
      <c r="HEQ55" s="85"/>
      <c r="HER55" s="85"/>
      <c r="HES55" s="85"/>
      <c r="HET55" s="85"/>
      <c r="HEU55" s="85"/>
      <c r="HEV55" s="85"/>
      <c r="HEW55" s="85"/>
      <c r="HEX55" s="85"/>
      <c r="HEY55" s="85"/>
      <c r="HEZ55" s="85"/>
      <c r="HFA55" s="85"/>
      <c r="HFB55" s="85"/>
      <c r="HFC55" s="85"/>
      <c r="HFD55" s="85"/>
      <c r="HFE55" s="85"/>
      <c r="HFF55" s="85"/>
      <c r="HFG55" s="85"/>
      <c r="HFH55" s="85"/>
      <c r="HFI55" s="85"/>
      <c r="HFJ55" s="85"/>
      <c r="HFK55" s="85"/>
      <c r="HFL55" s="85"/>
      <c r="HFM55" s="85"/>
      <c r="HFN55" s="85"/>
      <c r="HFO55" s="85"/>
      <c r="HFP55" s="85"/>
      <c r="HFQ55" s="85"/>
      <c r="HFR55" s="85"/>
      <c r="HFS55" s="85"/>
      <c r="HFT55" s="85"/>
      <c r="HFU55" s="85"/>
      <c r="HFV55" s="85"/>
      <c r="HFW55" s="85"/>
      <c r="HFX55" s="85"/>
      <c r="HFY55" s="85"/>
      <c r="HFZ55" s="85"/>
      <c r="HGA55" s="85"/>
      <c r="HGB55" s="85"/>
      <c r="HGC55" s="85"/>
      <c r="HGD55" s="85"/>
      <c r="HGE55" s="85"/>
      <c r="HGF55" s="85"/>
      <c r="HGG55" s="85"/>
      <c r="HGH55" s="85"/>
      <c r="HGI55" s="85"/>
      <c r="HGJ55" s="85"/>
      <c r="HGK55" s="85"/>
      <c r="HGL55" s="85"/>
      <c r="HGM55" s="85"/>
      <c r="HGN55" s="85"/>
      <c r="HGO55" s="85"/>
      <c r="HGP55" s="85"/>
      <c r="HGQ55" s="85"/>
      <c r="HGR55" s="85"/>
      <c r="HGS55" s="85"/>
      <c r="HGT55" s="85"/>
      <c r="HGU55" s="85"/>
      <c r="HGV55" s="85"/>
      <c r="HGW55" s="85"/>
      <c r="HGX55" s="85"/>
      <c r="HGY55" s="85"/>
      <c r="HGZ55" s="85"/>
      <c r="HHA55" s="85"/>
      <c r="HHB55" s="85"/>
      <c r="HHC55" s="85"/>
      <c r="HHD55" s="85"/>
      <c r="HHE55" s="85"/>
      <c r="HHF55" s="85"/>
      <c r="HHG55" s="85"/>
      <c r="HHH55" s="85"/>
      <c r="HHI55" s="85"/>
      <c r="HHJ55" s="85"/>
      <c r="HHK55" s="85"/>
      <c r="HHL55" s="85"/>
      <c r="HHM55" s="85"/>
      <c r="HHN55" s="85"/>
      <c r="HHO55" s="85"/>
      <c r="HHP55" s="85"/>
      <c r="HHQ55" s="85"/>
      <c r="HHR55" s="85"/>
      <c r="HHS55" s="85"/>
      <c r="HHT55" s="85"/>
      <c r="HHU55" s="85"/>
      <c r="HHV55" s="85"/>
      <c r="HHW55" s="85"/>
      <c r="HHX55" s="85"/>
      <c r="HHY55" s="85"/>
      <c r="HHZ55" s="85"/>
      <c r="HIA55" s="85"/>
      <c r="HIB55" s="85"/>
      <c r="HIC55" s="85"/>
      <c r="HID55" s="85"/>
      <c r="HIE55" s="85"/>
      <c r="HIF55" s="85"/>
      <c r="HIG55" s="85"/>
      <c r="HIH55" s="85"/>
      <c r="HII55" s="85"/>
      <c r="HIJ55" s="85"/>
      <c r="HIK55" s="85"/>
      <c r="HIL55" s="85"/>
      <c r="HIM55" s="85"/>
      <c r="HIN55" s="85"/>
      <c r="HIO55" s="85"/>
      <c r="HIP55" s="85"/>
      <c r="HIQ55" s="85"/>
      <c r="HIR55" s="85"/>
      <c r="HIS55" s="85"/>
      <c r="HIT55" s="85"/>
      <c r="HIU55" s="85"/>
      <c r="HIV55" s="85"/>
      <c r="HIW55" s="85"/>
      <c r="HIX55" s="85"/>
      <c r="HIY55" s="85"/>
      <c r="HIZ55" s="85"/>
      <c r="HJA55" s="85"/>
      <c r="HJB55" s="85"/>
      <c r="HJC55" s="85"/>
      <c r="HJD55" s="85"/>
      <c r="HJE55" s="85"/>
      <c r="HJF55" s="85"/>
      <c r="HJG55" s="85"/>
      <c r="HJH55" s="85"/>
      <c r="HJI55" s="85"/>
      <c r="HJJ55" s="85"/>
      <c r="HJK55" s="85"/>
      <c r="HJL55" s="85"/>
      <c r="HJM55" s="85"/>
      <c r="HJN55" s="85"/>
      <c r="HJO55" s="85"/>
      <c r="HJP55" s="85"/>
      <c r="HJQ55" s="85"/>
      <c r="HJR55" s="85"/>
      <c r="HJS55" s="85"/>
      <c r="HJT55" s="85"/>
      <c r="HJU55" s="85"/>
      <c r="HJV55" s="85"/>
      <c r="HJW55" s="85"/>
      <c r="HJX55" s="85"/>
      <c r="HJY55" s="85"/>
      <c r="HJZ55" s="85"/>
      <c r="HKA55" s="85"/>
      <c r="HKB55" s="85"/>
      <c r="HKC55" s="85"/>
      <c r="HKD55" s="85"/>
      <c r="HKE55" s="85"/>
      <c r="HKF55" s="85"/>
      <c r="HKG55" s="85"/>
      <c r="HKH55" s="85"/>
      <c r="HKI55" s="85"/>
      <c r="HKJ55" s="85"/>
      <c r="HKK55" s="85"/>
      <c r="HKL55" s="85"/>
      <c r="HKM55" s="85"/>
      <c r="HKN55" s="85"/>
      <c r="HKO55" s="85"/>
      <c r="HKP55" s="85"/>
      <c r="HKQ55" s="85"/>
      <c r="HKR55" s="85"/>
      <c r="HKS55" s="85"/>
      <c r="HKT55" s="85"/>
      <c r="HKU55" s="85"/>
      <c r="HKV55" s="85"/>
      <c r="HKW55" s="85"/>
      <c r="HKX55" s="85"/>
      <c r="HKY55" s="85"/>
      <c r="HKZ55" s="85"/>
      <c r="HLA55" s="85"/>
      <c r="HLB55" s="85"/>
      <c r="HLC55" s="85"/>
      <c r="HLD55" s="85"/>
      <c r="HLE55" s="85"/>
      <c r="HLF55" s="85"/>
      <c r="HLG55" s="85"/>
      <c r="HLH55" s="85"/>
      <c r="HLI55" s="85"/>
      <c r="HLJ55" s="85"/>
      <c r="HLK55" s="85"/>
      <c r="HLL55" s="85"/>
      <c r="HLM55" s="85"/>
      <c r="HLN55" s="85"/>
      <c r="HLO55" s="85"/>
      <c r="HLP55" s="85"/>
      <c r="HLQ55" s="85"/>
      <c r="HLR55" s="85"/>
      <c r="HLS55" s="85"/>
      <c r="HLT55" s="85"/>
      <c r="HLU55" s="85"/>
      <c r="HLV55" s="85"/>
      <c r="HLW55" s="85"/>
      <c r="HLX55" s="85"/>
      <c r="HLY55" s="85"/>
      <c r="HLZ55" s="85"/>
      <c r="HMA55" s="85"/>
      <c r="HMB55" s="85"/>
      <c r="HMC55" s="85"/>
      <c r="HMD55" s="85"/>
      <c r="HME55" s="85"/>
      <c r="HMF55" s="85"/>
      <c r="HMG55" s="85"/>
      <c r="HMH55" s="85"/>
      <c r="HMI55" s="85"/>
      <c r="HMJ55" s="85"/>
      <c r="HMK55" s="85"/>
      <c r="HML55" s="85"/>
      <c r="HMM55" s="85"/>
      <c r="HMN55" s="85"/>
      <c r="HMO55" s="85"/>
      <c r="HMP55" s="85"/>
      <c r="HMQ55" s="85"/>
      <c r="HMR55" s="85"/>
      <c r="HMS55" s="85"/>
      <c r="HMT55" s="85"/>
      <c r="HMU55" s="85"/>
      <c r="HMV55" s="85"/>
      <c r="HMW55" s="85"/>
      <c r="HMX55" s="85"/>
      <c r="HMY55" s="85"/>
      <c r="HMZ55" s="85"/>
      <c r="HNA55" s="85"/>
      <c r="HNB55" s="85"/>
      <c r="HNC55" s="85"/>
      <c r="HND55" s="85"/>
      <c r="HNE55" s="85"/>
      <c r="HNF55" s="85"/>
      <c r="HNG55" s="85"/>
      <c r="HNH55" s="85"/>
      <c r="HNI55" s="85"/>
      <c r="HNJ55" s="85"/>
      <c r="HNK55" s="85"/>
      <c r="HNL55" s="85"/>
      <c r="HNM55" s="85"/>
      <c r="HNN55" s="85"/>
      <c r="HNO55" s="85"/>
      <c r="HNP55" s="85"/>
      <c r="HNQ55" s="85"/>
      <c r="HNR55" s="85"/>
      <c r="HNS55" s="85"/>
      <c r="HNT55" s="85"/>
      <c r="HNU55" s="85"/>
      <c r="HNV55" s="85"/>
      <c r="HNW55" s="85"/>
      <c r="HNX55" s="85"/>
      <c r="HNY55" s="85"/>
      <c r="HNZ55" s="85"/>
      <c r="HOA55" s="85"/>
      <c r="HOB55" s="85"/>
      <c r="HOC55" s="85"/>
      <c r="HOD55" s="85"/>
      <c r="HOE55" s="85"/>
      <c r="HOF55" s="85"/>
      <c r="HOG55" s="85"/>
      <c r="HOH55" s="85"/>
      <c r="HOI55" s="85"/>
      <c r="HOJ55" s="85"/>
      <c r="HOK55" s="85"/>
      <c r="HOL55" s="85"/>
      <c r="HOM55" s="85"/>
      <c r="HON55" s="85"/>
      <c r="HOO55" s="85"/>
      <c r="HOP55" s="85"/>
      <c r="HOQ55" s="85"/>
      <c r="HOR55" s="85"/>
      <c r="HOS55" s="85"/>
      <c r="HOT55" s="85"/>
      <c r="HOU55" s="85"/>
      <c r="HOV55" s="85"/>
      <c r="HOW55" s="85"/>
      <c r="HOX55" s="85"/>
      <c r="HOY55" s="85"/>
      <c r="HOZ55" s="85"/>
      <c r="HPA55" s="85"/>
      <c r="HPB55" s="85"/>
      <c r="HPC55" s="85"/>
      <c r="HPD55" s="85"/>
      <c r="HPE55" s="85"/>
      <c r="HPF55" s="85"/>
      <c r="HPG55" s="85"/>
      <c r="HPH55" s="85"/>
      <c r="HPI55" s="85"/>
      <c r="HPJ55" s="85"/>
      <c r="HPK55" s="85"/>
      <c r="HPL55" s="85"/>
      <c r="HPM55" s="85"/>
      <c r="HPN55" s="85"/>
      <c r="HPO55" s="85"/>
      <c r="HPP55" s="85"/>
      <c r="HPQ55" s="85"/>
      <c r="HPR55" s="85"/>
      <c r="HPS55" s="85"/>
      <c r="HPT55" s="85"/>
      <c r="HPU55" s="85"/>
      <c r="HPV55" s="85"/>
      <c r="HPW55" s="85"/>
      <c r="HPX55" s="85"/>
      <c r="HPY55" s="85"/>
      <c r="HPZ55" s="85"/>
      <c r="HQA55" s="85"/>
      <c r="HQB55" s="85"/>
      <c r="HQC55" s="85"/>
      <c r="HQD55" s="85"/>
      <c r="HQE55" s="85"/>
      <c r="HQF55" s="85"/>
      <c r="HQG55" s="85"/>
      <c r="HQH55" s="85"/>
      <c r="HQI55" s="85"/>
      <c r="HQJ55" s="85"/>
      <c r="HQK55" s="85"/>
      <c r="HQL55" s="85"/>
      <c r="HQM55" s="85"/>
      <c r="HQN55" s="85"/>
      <c r="HQO55" s="85"/>
      <c r="HQP55" s="85"/>
      <c r="HQQ55" s="85"/>
      <c r="HQR55" s="85"/>
      <c r="HQS55" s="85"/>
      <c r="HQT55" s="85"/>
      <c r="HQU55" s="85"/>
      <c r="HQV55" s="85"/>
      <c r="HQW55" s="85"/>
      <c r="HQX55" s="85"/>
      <c r="HQY55" s="85"/>
      <c r="HQZ55" s="85"/>
      <c r="HRA55" s="85"/>
      <c r="HRB55" s="85"/>
      <c r="HRC55" s="85"/>
      <c r="HRD55" s="85"/>
      <c r="HRE55" s="85"/>
      <c r="HRF55" s="85"/>
      <c r="HRG55" s="85"/>
      <c r="HRH55" s="85"/>
      <c r="HRI55" s="85"/>
      <c r="HRJ55" s="85"/>
      <c r="HRK55" s="85"/>
      <c r="HRL55" s="85"/>
      <c r="HRM55" s="85"/>
      <c r="HRN55" s="85"/>
      <c r="HRO55" s="85"/>
      <c r="HRP55" s="85"/>
      <c r="HRQ55" s="85"/>
      <c r="HRR55" s="85"/>
      <c r="HRS55" s="85"/>
      <c r="HRT55" s="85"/>
      <c r="HRU55" s="85"/>
      <c r="HRV55" s="85"/>
      <c r="HRW55" s="85"/>
      <c r="HRX55" s="85"/>
      <c r="HRY55" s="85"/>
      <c r="HRZ55" s="85"/>
      <c r="HSA55" s="85"/>
      <c r="HSB55" s="85"/>
      <c r="HSC55" s="85"/>
      <c r="HSD55" s="85"/>
      <c r="HSE55" s="85"/>
      <c r="HSF55" s="85"/>
      <c r="HSG55" s="85"/>
      <c r="HSH55" s="85"/>
      <c r="HSI55" s="85"/>
      <c r="HSJ55" s="85"/>
      <c r="HSK55" s="85"/>
      <c r="HSL55" s="85"/>
      <c r="HSM55" s="85"/>
      <c r="HSN55" s="85"/>
      <c r="HSO55" s="85"/>
      <c r="HSP55" s="85"/>
      <c r="HSQ55" s="85"/>
      <c r="HSR55" s="85"/>
      <c r="HSS55" s="85"/>
      <c r="HST55" s="85"/>
      <c r="HSU55" s="85"/>
      <c r="HSV55" s="85"/>
      <c r="HSW55" s="85"/>
      <c r="HSX55" s="85"/>
      <c r="HSY55" s="85"/>
      <c r="HSZ55" s="85"/>
      <c r="HTA55" s="85"/>
      <c r="HTB55" s="85"/>
      <c r="HTC55" s="85"/>
      <c r="HTD55" s="85"/>
      <c r="HTE55" s="85"/>
      <c r="HTF55" s="85"/>
      <c r="HTG55" s="85"/>
      <c r="HTH55" s="85"/>
      <c r="HTI55" s="85"/>
      <c r="HTJ55" s="85"/>
      <c r="HTK55" s="85"/>
      <c r="HTL55" s="85"/>
      <c r="HTM55" s="85"/>
      <c r="HTN55" s="85"/>
      <c r="HTO55" s="85"/>
      <c r="HTP55" s="85"/>
      <c r="HTQ55" s="85"/>
      <c r="HTR55" s="85"/>
      <c r="HTS55" s="85"/>
      <c r="HTT55" s="85"/>
      <c r="HTU55" s="85"/>
      <c r="HTV55" s="85"/>
      <c r="HTW55" s="85"/>
      <c r="HTX55" s="85"/>
      <c r="HTY55" s="85"/>
      <c r="HTZ55" s="85"/>
      <c r="HUA55" s="85"/>
      <c r="HUB55" s="85"/>
      <c r="HUC55" s="85"/>
      <c r="HUD55" s="85"/>
      <c r="HUE55" s="85"/>
      <c r="HUF55" s="85"/>
      <c r="HUG55" s="85"/>
      <c r="HUH55" s="85"/>
      <c r="HUI55" s="85"/>
      <c r="HUJ55" s="85"/>
      <c r="HUK55" s="85"/>
      <c r="HUL55" s="85"/>
      <c r="HUM55" s="85"/>
      <c r="HUN55" s="85"/>
      <c r="HUO55" s="85"/>
      <c r="HUP55" s="85"/>
      <c r="HUQ55" s="85"/>
      <c r="HUR55" s="85"/>
      <c r="HUS55" s="85"/>
      <c r="HUT55" s="85"/>
      <c r="HUU55" s="85"/>
      <c r="HUV55" s="85"/>
      <c r="HUW55" s="85"/>
      <c r="HUX55" s="85"/>
      <c r="HUY55" s="85"/>
      <c r="HUZ55" s="85"/>
      <c r="HVA55" s="85"/>
      <c r="HVB55" s="85"/>
      <c r="HVC55" s="85"/>
      <c r="HVD55" s="85"/>
      <c r="HVE55" s="85"/>
      <c r="HVF55" s="85"/>
      <c r="HVG55" s="85"/>
      <c r="HVH55" s="85"/>
      <c r="HVI55" s="85"/>
      <c r="HVJ55" s="85"/>
      <c r="HVK55" s="85"/>
      <c r="HVL55" s="85"/>
      <c r="HVM55" s="85"/>
      <c r="HVN55" s="85"/>
      <c r="HVO55" s="85"/>
      <c r="HVP55" s="85"/>
      <c r="HVQ55" s="85"/>
      <c r="HVR55" s="85"/>
      <c r="HVS55" s="85"/>
      <c r="HVT55" s="85"/>
      <c r="HVU55" s="85"/>
      <c r="HVV55" s="85"/>
      <c r="HVW55" s="85"/>
      <c r="HVX55" s="85"/>
      <c r="HVY55" s="85"/>
      <c r="HVZ55" s="85"/>
      <c r="HWA55" s="85"/>
      <c r="HWB55" s="85"/>
      <c r="HWC55" s="85"/>
      <c r="HWD55" s="85"/>
      <c r="HWE55" s="85"/>
      <c r="HWF55" s="85"/>
      <c r="HWG55" s="85"/>
      <c r="HWH55" s="85"/>
      <c r="HWI55" s="85"/>
      <c r="HWJ55" s="85"/>
      <c r="HWK55" s="85"/>
      <c r="HWL55" s="85"/>
      <c r="HWM55" s="85"/>
      <c r="HWN55" s="85"/>
      <c r="HWO55" s="85"/>
      <c r="HWP55" s="85"/>
      <c r="HWQ55" s="85"/>
      <c r="HWR55" s="85"/>
      <c r="HWS55" s="85"/>
      <c r="HWT55" s="85"/>
      <c r="HWU55" s="85"/>
      <c r="HWV55" s="85"/>
      <c r="HWW55" s="85"/>
      <c r="HWX55" s="85"/>
      <c r="HWY55" s="85"/>
      <c r="HWZ55" s="85"/>
      <c r="HXA55" s="85"/>
      <c r="HXB55" s="85"/>
      <c r="HXC55" s="85"/>
      <c r="HXD55" s="85"/>
      <c r="HXE55" s="85"/>
      <c r="HXF55" s="85"/>
      <c r="HXG55" s="85"/>
      <c r="HXH55" s="85"/>
      <c r="HXI55" s="85"/>
      <c r="HXJ55" s="85"/>
      <c r="HXK55" s="85"/>
      <c r="HXL55" s="85"/>
      <c r="HXM55" s="85"/>
      <c r="HXN55" s="85"/>
      <c r="HXO55" s="85"/>
      <c r="HXP55" s="85"/>
      <c r="HXQ55" s="85"/>
      <c r="HXR55" s="85"/>
      <c r="HXS55" s="85"/>
      <c r="HXT55" s="85"/>
      <c r="HXU55" s="85"/>
      <c r="HXV55" s="85"/>
      <c r="HXW55" s="85"/>
      <c r="HXX55" s="85"/>
      <c r="HXY55" s="85"/>
      <c r="HXZ55" s="85"/>
      <c r="HYA55" s="85"/>
      <c r="HYB55" s="85"/>
      <c r="HYC55" s="85"/>
      <c r="HYD55" s="85"/>
      <c r="HYE55" s="85"/>
      <c r="HYF55" s="85"/>
      <c r="HYG55" s="85"/>
      <c r="HYH55" s="85"/>
      <c r="HYI55" s="85"/>
      <c r="HYJ55" s="85"/>
      <c r="HYK55" s="85"/>
      <c r="HYL55" s="85"/>
      <c r="HYM55" s="85"/>
      <c r="HYN55" s="85"/>
      <c r="HYO55" s="85"/>
      <c r="HYP55" s="85"/>
      <c r="HYQ55" s="85"/>
      <c r="HYR55" s="85"/>
      <c r="HYS55" s="85"/>
      <c r="HYT55" s="85"/>
      <c r="HYU55" s="85"/>
      <c r="HYV55" s="85"/>
      <c r="HYW55" s="85"/>
      <c r="HYX55" s="85"/>
      <c r="HYY55" s="85"/>
      <c r="HYZ55" s="85"/>
      <c r="HZA55" s="85"/>
      <c r="HZB55" s="85"/>
      <c r="HZC55" s="85"/>
      <c r="HZD55" s="85"/>
      <c r="HZE55" s="85"/>
      <c r="HZF55" s="85"/>
      <c r="HZG55" s="85"/>
      <c r="HZH55" s="85"/>
      <c r="HZI55" s="85"/>
      <c r="HZJ55" s="85"/>
      <c r="HZK55" s="85"/>
      <c r="HZL55" s="85"/>
      <c r="HZM55" s="85"/>
      <c r="HZN55" s="85"/>
      <c r="HZO55" s="85"/>
      <c r="HZP55" s="85"/>
      <c r="HZQ55" s="85"/>
      <c r="HZR55" s="85"/>
      <c r="HZS55" s="85"/>
      <c r="HZT55" s="85"/>
      <c r="HZU55" s="85"/>
      <c r="HZV55" s="85"/>
      <c r="HZW55" s="85"/>
      <c r="HZX55" s="85"/>
      <c r="HZY55" s="85"/>
      <c r="HZZ55" s="85"/>
      <c r="IAA55" s="85"/>
      <c r="IAB55" s="85"/>
      <c r="IAC55" s="85"/>
      <c r="IAD55" s="85"/>
      <c r="IAE55" s="85"/>
      <c r="IAF55" s="85"/>
      <c r="IAG55" s="85"/>
      <c r="IAH55" s="85"/>
      <c r="IAI55" s="85"/>
      <c r="IAJ55" s="85"/>
      <c r="IAK55" s="85"/>
      <c r="IAL55" s="85"/>
      <c r="IAM55" s="85"/>
      <c r="IAN55" s="85"/>
      <c r="IAO55" s="85"/>
      <c r="IAP55" s="85"/>
      <c r="IAQ55" s="85"/>
      <c r="IAR55" s="85"/>
      <c r="IAS55" s="85"/>
      <c r="IAT55" s="85"/>
      <c r="IAU55" s="85"/>
      <c r="IAV55" s="85"/>
      <c r="IAW55" s="85"/>
      <c r="IAX55" s="85"/>
      <c r="IAY55" s="85"/>
      <c r="IAZ55" s="85"/>
      <c r="IBA55" s="85"/>
      <c r="IBB55" s="85"/>
      <c r="IBC55" s="85"/>
      <c r="IBD55" s="85"/>
      <c r="IBE55" s="85"/>
      <c r="IBF55" s="85"/>
      <c r="IBG55" s="85"/>
      <c r="IBH55" s="85"/>
      <c r="IBI55" s="85"/>
      <c r="IBJ55" s="85"/>
      <c r="IBK55" s="85"/>
      <c r="IBL55" s="85"/>
      <c r="IBM55" s="85"/>
      <c r="IBN55" s="85"/>
      <c r="IBO55" s="85"/>
      <c r="IBP55" s="85"/>
      <c r="IBQ55" s="85"/>
      <c r="IBR55" s="85"/>
      <c r="IBS55" s="85"/>
      <c r="IBT55" s="85"/>
      <c r="IBU55" s="85"/>
      <c r="IBV55" s="85"/>
      <c r="IBW55" s="85"/>
      <c r="IBX55" s="85"/>
      <c r="IBY55" s="85"/>
      <c r="IBZ55" s="85"/>
      <c r="ICA55" s="85"/>
      <c r="ICB55" s="85"/>
      <c r="ICC55" s="85"/>
      <c r="ICD55" s="85"/>
      <c r="ICE55" s="85"/>
      <c r="ICF55" s="85"/>
      <c r="ICG55" s="85"/>
      <c r="ICH55" s="85"/>
      <c r="ICI55" s="85"/>
      <c r="ICJ55" s="85"/>
      <c r="ICK55" s="85"/>
      <c r="ICL55" s="85"/>
      <c r="ICM55" s="85"/>
      <c r="ICN55" s="85"/>
      <c r="ICO55" s="85"/>
      <c r="ICP55" s="85"/>
      <c r="ICQ55" s="85"/>
      <c r="ICR55" s="85"/>
      <c r="ICS55" s="85"/>
      <c r="ICT55" s="85"/>
      <c r="ICU55" s="85"/>
      <c r="ICV55" s="85"/>
      <c r="ICW55" s="85"/>
      <c r="ICX55" s="85"/>
      <c r="ICY55" s="85"/>
      <c r="ICZ55" s="85"/>
      <c r="IDA55" s="85"/>
      <c r="IDB55" s="85"/>
      <c r="IDC55" s="85"/>
      <c r="IDD55" s="85"/>
      <c r="IDE55" s="85"/>
      <c r="IDF55" s="85"/>
      <c r="IDG55" s="85"/>
      <c r="IDH55" s="85"/>
      <c r="IDI55" s="85"/>
      <c r="IDJ55" s="85"/>
      <c r="IDK55" s="85"/>
      <c r="IDL55" s="85"/>
      <c r="IDM55" s="85"/>
      <c r="IDN55" s="85"/>
      <c r="IDO55" s="85"/>
      <c r="IDP55" s="85"/>
      <c r="IDQ55" s="85"/>
      <c r="IDR55" s="85"/>
      <c r="IDS55" s="85"/>
      <c r="IDT55" s="85"/>
      <c r="IDU55" s="85"/>
      <c r="IDV55" s="85"/>
      <c r="IDW55" s="85"/>
      <c r="IDX55" s="85"/>
      <c r="IDY55" s="85"/>
      <c r="IDZ55" s="85"/>
      <c r="IEA55" s="85"/>
      <c r="IEB55" s="85"/>
      <c r="IEC55" s="85"/>
      <c r="IED55" s="85"/>
      <c r="IEE55" s="85"/>
      <c r="IEF55" s="85"/>
      <c r="IEG55" s="85"/>
      <c r="IEH55" s="85"/>
      <c r="IEI55" s="85"/>
      <c r="IEJ55" s="85"/>
      <c r="IEK55" s="85"/>
      <c r="IEL55" s="85"/>
      <c r="IEM55" s="85"/>
      <c r="IEN55" s="85"/>
      <c r="IEO55" s="85"/>
      <c r="IEP55" s="85"/>
      <c r="IEQ55" s="85"/>
      <c r="IER55" s="85"/>
      <c r="IES55" s="85"/>
      <c r="IET55" s="85"/>
      <c r="IEU55" s="85"/>
      <c r="IEV55" s="85"/>
      <c r="IEW55" s="85"/>
      <c r="IEX55" s="85"/>
      <c r="IEY55" s="85"/>
      <c r="IEZ55" s="85"/>
      <c r="IFA55" s="85"/>
      <c r="IFB55" s="85"/>
      <c r="IFC55" s="85"/>
      <c r="IFD55" s="85"/>
      <c r="IFE55" s="85"/>
      <c r="IFF55" s="85"/>
      <c r="IFG55" s="85"/>
      <c r="IFH55" s="85"/>
      <c r="IFI55" s="85"/>
      <c r="IFJ55" s="85"/>
      <c r="IFK55" s="85"/>
      <c r="IFL55" s="85"/>
      <c r="IFM55" s="85"/>
      <c r="IFN55" s="85"/>
      <c r="IFO55" s="85"/>
      <c r="IFP55" s="85"/>
      <c r="IFQ55" s="85"/>
      <c r="IFR55" s="85"/>
      <c r="IFS55" s="85"/>
      <c r="IFT55" s="85"/>
      <c r="IFU55" s="85"/>
      <c r="IFV55" s="85"/>
      <c r="IFW55" s="85"/>
      <c r="IFX55" s="85"/>
      <c r="IFY55" s="85"/>
      <c r="IFZ55" s="85"/>
      <c r="IGA55" s="85"/>
      <c r="IGB55" s="85"/>
      <c r="IGC55" s="85"/>
      <c r="IGD55" s="85"/>
      <c r="IGE55" s="85"/>
      <c r="IGF55" s="85"/>
      <c r="IGG55" s="85"/>
      <c r="IGH55" s="85"/>
      <c r="IGI55" s="85"/>
      <c r="IGJ55" s="85"/>
      <c r="IGK55" s="85"/>
      <c r="IGL55" s="85"/>
      <c r="IGM55" s="85"/>
      <c r="IGN55" s="85"/>
      <c r="IGO55" s="85"/>
      <c r="IGP55" s="85"/>
      <c r="IGQ55" s="85"/>
      <c r="IGR55" s="85"/>
      <c r="IGS55" s="85"/>
      <c r="IGT55" s="85"/>
      <c r="IGU55" s="85"/>
      <c r="IGV55" s="85"/>
      <c r="IGW55" s="85"/>
      <c r="IGX55" s="85"/>
      <c r="IGY55" s="85"/>
      <c r="IGZ55" s="85"/>
      <c r="IHA55" s="85"/>
      <c r="IHB55" s="85"/>
      <c r="IHC55" s="85"/>
      <c r="IHD55" s="85"/>
      <c r="IHE55" s="85"/>
      <c r="IHF55" s="85"/>
      <c r="IHG55" s="85"/>
      <c r="IHH55" s="85"/>
      <c r="IHI55" s="85"/>
      <c r="IHJ55" s="85"/>
      <c r="IHK55" s="85"/>
      <c r="IHL55" s="85"/>
      <c r="IHM55" s="85"/>
      <c r="IHN55" s="85"/>
      <c r="IHO55" s="85"/>
      <c r="IHP55" s="85"/>
      <c r="IHQ55" s="85"/>
      <c r="IHR55" s="85"/>
      <c r="IHS55" s="85"/>
      <c r="IHT55" s="85"/>
      <c r="IHU55" s="85"/>
      <c r="IHV55" s="85"/>
      <c r="IHW55" s="85"/>
      <c r="IHX55" s="85"/>
      <c r="IHY55" s="85"/>
      <c r="IHZ55" s="85"/>
      <c r="IIA55" s="85"/>
      <c r="IIB55" s="85"/>
      <c r="IIC55" s="85"/>
      <c r="IID55" s="85"/>
      <c r="IIE55" s="85"/>
      <c r="IIF55" s="85"/>
      <c r="IIG55" s="85"/>
      <c r="IIH55" s="85"/>
      <c r="III55" s="85"/>
      <c r="IIJ55" s="85"/>
      <c r="IIK55" s="85"/>
      <c r="IIL55" s="85"/>
      <c r="IIM55" s="85"/>
      <c r="IIN55" s="85"/>
      <c r="IIO55" s="85"/>
      <c r="IIP55" s="85"/>
      <c r="IIQ55" s="85"/>
      <c r="IIR55" s="85"/>
      <c r="IIS55" s="85"/>
      <c r="IIT55" s="85"/>
      <c r="IIU55" s="85"/>
      <c r="IIV55" s="85"/>
      <c r="IIW55" s="85"/>
      <c r="IIX55" s="85"/>
      <c r="IIY55" s="85"/>
      <c r="IIZ55" s="85"/>
      <c r="IJA55" s="85"/>
      <c r="IJB55" s="85"/>
      <c r="IJC55" s="85"/>
      <c r="IJD55" s="85"/>
      <c r="IJE55" s="85"/>
      <c r="IJF55" s="85"/>
      <c r="IJG55" s="85"/>
      <c r="IJH55" s="85"/>
      <c r="IJI55" s="85"/>
      <c r="IJJ55" s="85"/>
      <c r="IJK55" s="85"/>
      <c r="IJL55" s="85"/>
      <c r="IJM55" s="85"/>
      <c r="IJN55" s="85"/>
      <c r="IJO55" s="85"/>
      <c r="IJP55" s="85"/>
      <c r="IJQ55" s="85"/>
      <c r="IJR55" s="85"/>
      <c r="IJS55" s="85"/>
      <c r="IJT55" s="85"/>
      <c r="IJU55" s="85"/>
      <c r="IJV55" s="85"/>
      <c r="IJW55" s="85"/>
      <c r="IJX55" s="85"/>
      <c r="IJY55" s="85"/>
      <c r="IJZ55" s="85"/>
      <c r="IKA55" s="85"/>
      <c r="IKB55" s="85"/>
      <c r="IKC55" s="85"/>
      <c r="IKD55" s="85"/>
      <c r="IKE55" s="85"/>
      <c r="IKF55" s="85"/>
      <c r="IKG55" s="85"/>
      <c r="IKH55" s="85"/>
      <c r="IKI55" s="85"/>
      <c r="IKJ55" s="85"/>
      <c r="IKK55" s="85"/>
      <c r="IKL55" s="85"/>
      <c r="IKM55" s="85"/>
      <c r="IKN55" s="85"/>
      <c r="IKO55" s="85"/>
      <c r="IKP55" s="85"/>
      <c r="IKQ55" s="85"/>
      <c r="IKR55" s="85"/>
      <c r="IKS55" s="85"/>
      <c r="IKT55" s="85"/>
      <c r="IKU55" s="85"/>
      <c r="IKV55" s="85"/>
      <c r="IKW55" s="85"/>
      <c r="IKX55" s="85"/>
      <c r="IKY55" s="85"/>
      <c r="IKZ55" s="85"/>
      <c r="ILA55" s="85"/>
      <c r="ILB55" s="85"/>
      <c r="ILC55" s="85"/>
      <c r="ILD55" s="85"/>
      <c r="ILE55" s="85"/>
      <c r="ILF55" s="85"/>
      <c r="ILG55" s="85"/>
      <c r="ILH55" s="85"/>
      <c r="ILI55" s="85"/>
      <c r="ILJ55" s="85"/>
      <c r="ILK55" s="85"/>
      <c r="ILL55" s="85"/>
      <c r="ILM55" s="85"/>
      <c r="ILN55" s="85"/>
      <c r="ILO55" s="85"/>
      <c r="ILP55" s="85"/>
      <c r="ILQ55" s="85"/>
      <c r="ILR55" s="85"/>
      <c r="ILS55" s="85"/>
      <c r="ILT55" s="85"/>
      <c r="ILU55" s="85"/>
      <c r="ILV55" s="85"/>
      <c r="ILW55" s="85"/>
      <c r="ILX55" s="85"/>
      <c r="ILY55" s="85"/>
      <c r="ILZ55" s="85"/>
      <c r="IMA55" s="85"/>
      <c r="IMB55" s="85"/>
      <c r="IMC55" s="85"/>
      <c r="IMD55" s="85"/>
      <c r="IME55" s="85"/>
      <c r="IMF55" s="85"/>
      <c r="IMG55" s="85"/>
      <c r="IMH55" s="85"/>
      <c r="IMI55" s="85"/>
      <c r="IMJ55" s="85"/>
      <c r="IMK55" s="85"/>
      <c r="IML55" s="85"/>
      <c r="IMM55" s="85"/>
      <c r="IMN55" s="85"/>
      <c r="IMO55" s="85"/>
      <c r="IMP55" s="85"/>
      <c r="IMQ55" s="85"/>
      <c r="IMR55" s="85"/>
      <c r="IMS55" s="85"/>
      <c r="IMT55" s="85"/>
      <c r="IMU55" s="85"/>
      <c r="IMV55" s="85"/>
      <c r="IMW55" s="85"/>
      <c r="IMX55" s="85"/>
      <c r="IMY55" s="85"/>
      <c r="IMZ55" s="85"/>
      <c r="INA55" s="85"/>
      <c r="INB55" s="85"/>
      <c r="INC55" s="85"/>
      <c r="IND55" s="85"/>
      <c r="INE55" s="85"/>
      <c r="INF55" s="85"/>
      <c r="ING55" s="85"/>
      <c r="INH55" s="85"/>
      <c r="INI55" s="85"/>
      <c r="INJ55" s="85"/>
      <c r="INK55" s="85"/>
      <c r="INL55" s="85"/>
      <c r="INM55" s="85"/>
      <c r="INN55" s="85"/>
      <c r="INO55" s="85"/>
      <c r="INP55" s="85"/>
      <c r="INQ55" s="85"/>
      <c r="INR55" s="85"/>
      <c r="INS55" s="85"/>
      <c r="INT55" s="85"/>
      <c r="INU55" s="85"/>
      <c r="INV55" s="85"/>
      <c r="INW55" s="85"/>
      <c r="INX55" s="85"/>
      <c r="INY55" s="85"/>
      <c r="INZ55" s="85"/>
      <c r="IOA55" s="85"/>
      <c r="IOB55" s="85"/>
      <c r="IOC55" s="85"/>
      <c r="IOD55" s="85"/>
      <c r="IOE55" s="85"/>
      <c r="IOF55" s="85"/>
      <c r="IOG55" s="85"/>
      <c r="IOH55" s="85"/>
      <c r="IOI55" s="85"/>
      <c r="IOJ55" s="85"/>
      <c r="IOK55" s="85"/>
      <c r="IOL55" s="85"/>
      <c r="IOM55" s="85"/>
      <c r="ION55" s="85"/>
      <c r="IOO55" s="85"/>
      <c r="IOP55" s="85"/>
      <c r="IOQ55" s="85"/>
      <c r="IOR55" s="85"/>
      <c r="IOS55" s="85"/>
      <c r="IOT55" s="85"/>
      <c r="IOU55" s="85"/>
      <c r="IOV55" s="85"/>
      <c r="IOW55" s="85"/>
      <c r="IOX55" s="85"/>
      <c r="IOY55" s="85"/>
      <c r="IOZ55" s="85"/>
      <c r="IPA55" s="85"/>
      <c r="IPB55" s="85"/>
      <c r="IPC55" s="85"/>
      <c r="IPD55" s="85"/>
      <c r="IPE55" s="85"/>
      <c r="IPF55" s="85"/>
      <c r="IPG55" s="85"/>
      <c r="IPH55" s="85"/>
      <c r="IPI55" s="85"/>
      <c r="IPJ55" s="85"/>
      <c r="IPK55" s="85"/>
      <c r="IPL55" s="85"/>
      <c r="IPM55" s="85"/>
      <c r="IPN55" s="85"/>
      <c r="IPO55" s="85"/>
      <c r="IPP55" s="85"/>
      <c r="IPQ55" s="85"/>
      <c r="IPR55" s="85"/>
      <c r="IPS55" s="85"/>
      <c r="IPT55" s="85"/>
      <c r="IPU55" s="85"/>
      <c r="IPV55" s="85"/>
      <c r="IPW55" s="85"/>
      <c r="IPX55" s="85"/>
      <c r="IPY55" s="85"/>
      <c r="IPZ55" s="85"/>
      <c r="IQA55" s="85"/>
      <c r="IQB55" s="85"/>
      <c r="IQC55" s="85"/>
      <c r="IQD55" s="85"/>
      <c r="IQE55" s="85"/>
      <c r="IQF55" s="85"/>
      <c r="IQG55" s="85"/>
      <c r="IQH55" s="85"/>
      <c r="IQI55" s="85"/>
      <c r="IQJ55" s="85"/>
      <c r="IQK55" s="85"/>
      <c r="IQL55" s="85"/>
      <c r="IQM55" s="85"/>
      <c r="IQN55" s="85"/>
      <c r="IQO55" s="85"/>
      <c r="IQP55" s="85"/>
      <c r="IQQ55" s="85"/>
      <c r="IQR55" s="85"/>
      <c r="IQS55" s="85"/>
      <c r="IQT55" s="85"/>
      <c r="IQU55" s="85"/>
      <c r="IQV55" s="85"/>
      <c r="IQW55" s="85"/>
      <c r="IQX55" s="85"/>
      <c r="IQY55" s="85"/>
      <c r="IQZ55" s="85"/>
      <c r="IRA55" s="85"/>
      <c r="IRB55" s="85"/>
      <c r="IRC55" s="85"/>
      <c r="IRD55" s="85"/>
      <c r="IRE55" s="85"/>
      <c r="IRF55" s="85"/>
      <c r="IRG55" s="85"/>
      <c r="IRH55" s="85"/>
      <c r="IRI55" s="85"/>
      <c r="IRJ55" s="85"/>
      <c r="IRK55" s="85"/>
      <c r="IRL55" s="85"/>
      <c r="IRM55" s="85"/>
      <c r="IRN55" s="85"/>
      <c r="IRO55" s="85"/>
      <c r="IRP55" s="85"/>
      <c r="IRQ55" s="85"/>
      <c r="IRR55" s="85"/>
      <c r="IRS55" s="85"/>
      <c r="IRT55" s="85"/>
      <c r="IRU55" s="85"/>
      <c r="IRV55" s="85"/>
      <c r="IRW55" s="85"/>
      <c r="IRX55" s="85"/>
      <c r="IRY55" s="85"/>
      <c r="IRZ55" s="85"/>
      <c r="ISA55" s="85"/>
      <c r="ISB55" s="85"/>
      <c r="ISC55" s="85"/>
      <c r="ISD55" s="85"/>
      <c r="ISE55" s="85"/>
      <c r="ISF55" s="85"/>
      <c r="ISG55" s="85"/>
      <c r="ISH55" s="85"/>
      <c r="ISI55" s="85"/>
      <c r="ISJ55" s="85"/>
      <c r="ISK55" s="85"/>
      <c r="ISL55" s="85"/>
      <c r="ISM55" s="85"/>
      <c r="ISN55" s="85"/>
      <c r="ISO55" s="85"/>
      <c r="ISP55" s="85"/>
      <c r="ISQ55" s="85"/>
      <c r="ISR55" s="85"/>
      <c r="ISS55" s="85"/>
      <c r="IST55" s="85"/>
      <c r="ISU55" s="85"/>
      <c r="ISV55" s="85"/>
      <c r="ISW55" s="85"/>
      <c r="ISX55" s="85"/>
      <c r="ISY55" s="85"/>
      <c r="ISZ55" s="85"/>
      <c r="ITA55" s="85"/>
      <c r="ITB55" s="85"/>
      <c r="ITC55" s="85"/>
      <c r="ITD55" s="85"/>
      <c r="ITE55" s="85"/>
      <c r="ITF55" s="85"/>
      <c r="ITG55" s="85"/>
      <c r="ITH55" s="85"/>
      <c r="ITI55" s="85"/>
      <c r="ITJ55" s="85"/>
      <c r="ITK55" s="85"/>
      <c r="ITL55" s="85"/>
      <c r="ITM55" s="85"/>
      <c r="ITN55" s="85"/>
      <c r="ITO55" s="85"/>
      <c r="ITP55" s="85"/>
      <c r="ITQ55" s="85"/>
      <c r="ITR55" s="85"/>
      <c r="ITS55" s="85"/>
      <c r="ITT55" s="85"/>
      <c r="ITU55" s="85"/>
      <c r="ITV55" s="85"/>
      <c r="ITW55" s="85"/>
      <c r="ITX55" s="85"/>
      <c r="ITY55" s="85"/>
      <c r="ITZ55" s="85"/>
      <c r="IUA55" s="85"/>
      <c r="IUB55" s="85"/>
      <c r="IUC55" s="85"/>
      <c r="IUD55" s="85"/>
      <c r="IUE55" s="85"/>
      <c r="IUF55" s="85"/>
      <c r="IUG55" s="85"/>
      <c r="IUH55" s="85"/>
      <c r="IUI55" s="85"/>
      <c r="IUJ55" s="85"/>
      <c r="IUK55" s="85"/>
      <c r="IUL55" s="85"/>
      <c r="IUM55" s="85"/>
      <c r="IUN55" s="85"/>
      <c r="IUO55" s="85"/>
      <c r="IUP55" s="85"/>
      <c r="IUQ55" s="85"/>
      <c r="IUR55" s="85"/>
      <c r="IUS55" s="85"/>
      <c r="IUT55" s="85"/>
      <c r="IUU55" s="85"/>
      <c r="IUV55" s="85"/>
      <c r="IUW55" s="85"/>
      <c r="IUX55" s="85"/>
      <c r="IUY55" s="85"/>
      <c r="IUZ55" s="85"/>
      <c r="IVA55" s="85"/>
      <c r="IVB55" s="85"/>
      <c r="IVC55" s="85"/>
      <c r="IVD55" s="85"/>
      <c r="IVE55" s="85"/>
      <c r="IVF55" s="85"/>
      <c r="IVG55" s="85"/>
      <c r="IVH55" s="85"/>
      <c r="IVI55" s="85"/>
      <c r="IVJ55" s="85"/>
      <c r="IVK55" s="85"/>
      <c r="IVL55" s="85"/>
      <c r="IVM55" s="85"/>
      <c r="IVN55" s="85"/>
      <c r="IVO55" s="85"/>
      <c r="IVP55" s="85"/>
      <c r="IVQ55" s="85"/>
      <c r="IVR55" s="85"/>
      <c r="IVS55" s="85"/>
      <c r="IVT55" s="85"/>
      <c r="IVU55" s="85"/>
      <c r="IVV55" s="85"/>
      <c r="IVW55" s="85"/>
      <c r="IVX55" s="85"/>
      <c r="IVY55" s="85"/>
      <c r="IVZ55" s="85"/>
      <c r="IWA55" s="85"/>
      <c r="IWB55" s="85"/>
      <c r="IWC55" s="85"/>
      <c r="IWD55" s="85"/>
      <c r="IWE55" s="85"/>
      <c r="IWF55" s="85"/>
      <c r="IWG55" s="85"/>
      <c r="IWH55" s="85"/>
      <c r="IWI55" s="85"/>
      <c r="IWJ55" s="85"/>
      <c r="IWK55" s="85"/>
      <c r="IWL55" s="85"/>
      <c r="IWM55" s="85"/>
      <c r="IWN55" s="85"/>
      <c r="IWO55" s="85"/>
      <c r="IWP55" s="85"/>
      <c r="IWQ55" s="85"/>
      <c r="IWR55" s="85"/>
      <c r="IWS55" s="85"/>
      <c r="IWT55" s="85"/>
      <c r="IWU55" s="85"/>
      <c r="IWV55" s="85"/>
      <c r="IWW55" s="85"/>
      <c r="IWX55" s="85"/>
      <c r="IWY55" s="85"/>
      <c r="IWZ55" s="85"/>
      <c r="IXA55" s="85"/>
      <c r="IXB55" s="85"/>
      <c r="IXC55" s="85"/>
      <c r="IXD55" s="85"/>
      <c r="IXE55" s="85"/>
      <c r="IXF55" s="85"/>
      <c r="IXG55" s="85"/>
      <c r="IXH55" s="85"/>
      <c r="IXI55" s="85"/>
      <c r="IXJ55" s="85"/>
      <c r="IXK55" s="85"/>
      <c r="IXL55" s="85"/>
      <c r="IXM55" s="85"/>
      <c r="IXN55" s="85"/>
      <c r="IXO55" s="85"/>
      <c r="IXP55" s="85"/>
      <c r="IXQ55" s="85"/>
      <c r="IXR55" s="85"/>
      <c r="IXS55" s="85"/>
      <c r="IXT55" s="85"/>
      <c r="IXU55" s="85"/>
      <c r="IXV55" s="85"/>
      <c r="IXW55" s="85"/>
      <c r="IXX55" s="85"/>
      <c r="IXY55" s="85"/>
      <c r="IXZ55" s="85"/>
      <c r="IYA55" s="85"/>
      <c r="IYB55" s="85"/>
      <c r="IYC55" s="85"/>
      <c r="IYD55" s="85"/>
      <c r="IYE55" s="85"/>
      <c r="IYF55" s="85"/>
      <c r="IYG55" s="85"/>
      <c r="IYH55" s="85"/>
      <c r="IYI55" s="85"/>
      <c r="IYJ55" s="85"/>
      <c r="IYK55" s="85"/>
      <c r="IYL55" s="85"/>
      <c r="IYM55" s="85"/>
      <c r="IYN55" s="85"/>
      <c r="IYO55" s="85"/>
      <c r="IYP55" s="85"/>
      <c r="IYQ55" s="85"/>
      <c r="IYR55" s="85"/>
      <c r="IYS55" s="85"/>
      <c r="IYT55" s="85"/>
      <c r="IYU55" s="85"/>
      <c r="IYV55" s="85"/>
      <c r="IYW55" s="85"/>
      <c r="IYX55" s="85"/>
      <c r="IYY55" s="85"/>
      <c r="IYZ55" s="85"/>
      <c r="IZA55" s="85"/>
      <c r="IZB55" s="85"/>
      <c r="IZC55" s="85"/>
      <c r="IZD55" s="85"/>
      <c r="IZE55" s="85"/>
      <c r="IZF55" s="85"/>
      <c r="IZG55" s="85"/>
      <c r="IZH55" s="85"/>
      <c r="IZI55" s="85"/>
      <c r="IZJ55" s="85"/>
      <c r="IZK55" s="85"/>
      <c r="IZL55" s="85"/>
      <c r="IZM55" s="85"/>
      <c r="IZN55" s="85"/>
      <c r="IZO55" s="85"/>
      <c r="IZP55" s="85"/>
      <c r="IZQ55" s="85"/>
      <c r="IZR55" s="85"/>
      <c r="IZS55" s="85"/>
      <c r="IZT55" s="85"/>
      <c r="IZU55" s="85"/>
      <c r="IZV55" s="85"/>
      <c r="IZW55" s="85"/>
      <c r="IZX55" s="85"/>
      <c r="IZY55" s="85"/>
      <c r="IZZ55" s="85"/>
      <c r="JAA55" s="85"/>
      <c r="JAB55" s="85"/>
      <c r="JAC55" s="85"/>
      <c r="JAD55" s="85"/>
      <c r="JAE55" s="85"/>
      <c r="JAF55" s="85"/>
      <c r="JAG55" s="85"/>
      <c r="JAH55" s="85"/>
      <c r="JAI55" s="85"/>
      <c r="JAJ55" s="85"/>
      <c r="JAK55" s="85"/>
      <c r="JAL55" s="85"/>
      <c r="JAM55" s="85"/>
      <c r="JAN55" s="85"/>
      <c r="JAO55" s="85"/>
      <c r="JAP55" s="85"/>
      <c r="JAQ55" s="85"/>
      <c r="JAR55" s="85"/>
      <c r="JAS55" s="85"/>
      <c r="JAT55" s="85"/>
      <c r="JAU55" s="85"/>
      <c r="JAV55" s="85"/>
      <c r="JAW55" s="85"/>
      <c r="JAX55" s="85"/>
      <c r="JAY55" s="85"/>
      <c r="JAZ55" s="85"/>
      <c r="JBA55" s="85"/>
      <c r="JBB55" s="85"/>
      <c r="JBC55" s="85"/>
      <c r="JBD55" s="85"/>
      <c r="JBE55" s="85"/>
      <c r="JBF55" s="85"/>
      <c r="JBG55" s="85"/>
      <c r="JBH55" s="85"/>
      <c r="JBI55" s="85"/>
      <c r="JBJ55" s="85"/>
      <c r="JBK55" s="85"/>
      <c r="JBL55" s="85"/>
      <c r="JBM55" s="85"/>
      <c r="JBN55" s="85"/>
      <c r="JBO55" s="85"/>
      <c r="JBP55" s="85"/>
      <c r="JBQ55" s="85"/>
      <c r="JBR55" s="85"/>
      <c r="JBS55" s="85"/>
      <c r="JBT55" s="85"/>
      <c r="JBU55" s="85"/>
      <c r="JBV55" s="85"/>
      <c r="JBW55" s="85"/>
      <c r="JBX55" s="85"/>
      <c r="JBY55" s="85"/>
      <c r="JBZ55" s="85"/>
      <c r="JCA55" s="85"/>
      <c r="JCB55" s="85"/>
      <c r="JCC55" s="85"/>
      <c r="JCD55" s="85"/>
      <c r="JCE55" s="85"/>
      <c r="JCF55" s="85"/>
      <c r="JCG55" s="85"/>
      <c r="JCH55" s="85"/>
      <c r="JCI55" s="85"/>
      <c r="JCJ55" s="85"/>
      <c r="JCK55" s="85"/>
      <c r="JCL55" s="85"/>
      <c r="JCM55" s="85"/>
      <c r="JCN55" s="85"/>
      <c r="JCO55" s="85"/>
      <c r="JCP55" s="85"/>
      <c r="JCQ55" s="85"/>
      <c r="JCR55" s="85"/>
      <c r="JCS55" s="85"/>
      <c r="JCT55" s="85"/>
      <c r="JCU55" s="85"/>
      <c r="JCV55" s="85"/>
      <c r="JCW55" s="85"/>
      <c r="JCX55" s="85"/>
      <c r="JCY55" s="85"/>
      <c r="JCZ55" s="85"/>
      <c r="JDA55" s="85"/>
      <c r="JDB55" s="85"/>
      <c r="JDC55" s="85"/>
      <c r="JDD55" s="85"/>
      <c r="JDE55" s="85"/>
      <c r="JDF55" s="85"/>
      <c r="JDG55" s="85"/>
      <c r="JDH55" s="85"/>
      <c r="JDI55" s="85"/>
      <c r="JDJ55" s="85"/>
      <c r="JDK55" s="85"/>
      <c r="JDL55" s="85"/>
      <c r="JDM55" s="85"/>
      <c r="JDN55" s="85"/>
      <c r="JDO55" s="85"/>
      <c r="JDP55" s="85"/>
      <c r="JDQ55" s="85"/>
      <c r="JDR55" s="85"/>
      <c r="JDS55" s="85"/>
      <c r="JDT55" s="85"/>
      <c r="JDU55" s="85"/>
      <c r="JDV55" s="85"/>
      <c r="JDW55" s="85"/>
      <c r="JDX55" s="85"/>
      <c r="JDY55" s="85"/>
      <c r="JDZ55" s="85"/>
      <c r="JEA55" s="85"/>
      <c r="JEB55" s="85"/>
      <c r="JEC55" s="85"/>
      <c r="JED55" s="85"/>
      <c r="JEE55" s="85"/>
      <c r="JEF55" s="85"/>
      <c r="JEG55" s="85"/>
      <c r="JEH55" s="85"/>
      <c r="JEI55" s="85"/>
      <c r="JEJ55" s="85"/>
      <c r="JEK55" s="85"/>
      <c r="JEL55" s="85"/>
      <c r="JEM55" s="85"/>
      <c r="JEN55" s="85"/>
      <c r="JEO55" s="85"/>
      <c r="JEP55" s="85"/>
      <c r="JEQ55" s="85"/>
      <c r="JER55" s="85"/>
      <c r="JES55" s="85"/>
      <c r="JET55" s="85"/>
      <c r="JEU55" s="85"/>
      <c r="JEV55" s="85"/>
      <c r="JEW55" s="85"/>
      <c r="JEX55" s="85"/>
      <c r="JEY55" s="85"/>
      <c r="JEZ55" s="85"/>
      <c r="JFA55" s="85"/>
      <c r="JFB55" s="85"/>
      <c r="JFC55" s="85"/>
      <c r="JFD55" s="85"/>
      <c r="JFE55" s="85"/>
      <c r="JFF55" s="85"/>
      <c r="JFG55" s="85"/>
      <c r="JFH55" s="85"/>
      <c r="JFI55" s="85"/>
      <c r="JFJ55" s="85"/>
      <c r="JFK55" s="85"/>
      <c r="JFL55" s="85"/>
      <c r="JFM55" s="85"/>
      <c r="JFN55" s="85"/>
      <c r="JFO55" s="85"/>
      <c r="JFP55" s="85"/>
      <c r="JFQ55" s="85"/>
      <c r="JFR55" s="85"/>
      <c r="JFS55" s="85"/>
      <c r="JFT55" s="85"/>
      <c r="JFU55" s="85"/>
      <c r="JFV55" s="85"/>
      <c r="JFW55" s="85"/>
      <c r="JFX55" s="85"/>
      <c r="JFY55" s="85"/>
      <c r="JFZ55" s="85"/>
      <c r="JGA55" s="85"/>
      <c r="JGB55" s="85"/>
      <c r="JGC55" s="85"/>
      <c r="JGD55" s="85"/>
      <c r="JGE55" s="85"/>
      <c r="JGF55" s="85"/>
      <c r="JGG55" s="85"/>
      <c r="JGH55" s="85"/>
      <c r="JGI55" s="85"/>
      <c r="JGJ55" s="85"/>
      <c r="JGK55" s="85"/>
      <c r="JGL55" s="85"/>
      <c r="JGM55" s="85"/>
      <c r="JGN55" s="85"/>
      <c r="JGO55" s="85"/>
      <c r="JGP55" s="85"/>
      <c r="JGQ55" s="85"/>
      <c r="JGR55" s="85"/>
      <c r="JGS55" s="85"/>
      <c r="JGT55" s="85"/>
      <c r="JGU55" s="85"/>
      <c r="JGV55" s="85"/>
      <c r="JGW55" s="85"/>
      <c r="JGX55" s="85"/>
      <c r="JGY55" s="85"/>
      <c r="JGZ55" s="85"/>
      <c r="JHA55" s="85"/>
      <c r="JHB55" s="85"/>
      <c r="JHC55" s="85"/>
      <c r="JHD55" s="85"/>
      <c r="JHE55" s="85"/>
      <c r="JHF55" s="85"/>
      <c r="JHG55" s="85"/>
      <c r="JHH55" s="85"/>
      <c r="JHI55" s="85"/>
      <c r="JHJ55" s="85"/>
      <c r="JHK55" s="85"/>
      <c r="JHL55" s="85"/>
      <c r="JHM55" s="85"/>
      <c r="JHN55" s="85"/>
      <c r="JHO55" s="85"/>
      <c r="JHP55" s="85"/>
      <c r="JHQ55" s="85"/>
      <c r="JHR55" s="85"/>
      <c r="JHS55" s="85"/>
      <c r="JHT55" s="85"/>
      <c r="JHU55" s="85"/>
      <c r="JHV55" s="85"/>
      <c r="JHW55" s="85"/>
      <c r="JHX55" s="85"/>
      <c r="JHY55" s="85"/>
      <c r="JHZ55" s="85"/>
      <c r="JIA55" s="85"/>
      <c r="JIB55" s="85"/>
      <c r="JIC55" s="85"/>
      <c r="JID55" s="85"/>
      <c r="JIE55" s="85"/>
      <c r="JIF55" s="85"/>
      <c r="JIG55" s="85"/>
      <c r="JIH55" s="85"/>
      <c r="JII55" s="85"/>
      <c r="JIJ55" s="85"/>
      <c r="JIK55" s="85"/>
      <c r="JIL55" s="85"/>
      <c r="JIM55" s="85"/>
      <c r="JIN55" s="85"/>
      <c r="JIO55" s="85"/>
      <c r="JIP55" s="85"/>
      <c r="JIQ55" s="85"/>
      <c r="JIR55" s="85"/>
      <c r="JIS55" s="85"/>
      <c r="JIT55" s="85"/>
      <c r="JIU55" s="85"/>
      <c r="JIV55" s="85"/>
      <c r="JIW55" s="85"/>
      <c r="JIX55" s="85"/>
      <c r="JIY55" s="85"/>
      <c r="JIZ55" s="85"/>
      <c r="JJA55" s="85"/>
      <c r="JJB55" s="85"/>
      <c r="JJC55" s="85"/>
      <c r="JJD55" s="85"/>
      <c r="JJE55" s="85"/>
      <c r="JJF55" s="85"/>
      <c r="JJG55" s="85"/>
      <c r="JJH55" s="85"/>
      <c r="JJI55" s="85"/>
      <c r="JJJ55" s="85"/>
      <c r="JJK55" s="85"/>
      <c r="JJL55" s="85"/>
      <c r="JJM55" s="85"/>
      <c r="JJN55" s="85"/>
      <c r="JJO55" s="85"/>
      <c r="JJP55" s="85"/>
      <c r="JJQ55" s="85"/>
      <c r="JJR55" s="85"/>
      <c r="JJS55" s="85"/>
      <c r="JJT55" s="85"/>
      <c r="JJU55" s="85"/>
      <c r="JJV55" s="85"/>
      <c r="JJW55" s="85"/>
      <c r="JJX55" s="85"/>
      <c r="JJY55" s="85"/>
      <c r="JJZ55" s="85"/>
      <c r="JKA55" s="85"/>
      <c r="JKB55" s="85"/>
      <c r="JKC55" s="85"/>
      <c r="JKD55" s="85"/>
      <c r="JKE55" s="85"/>
      <c r="JKF55" s="85"/>
      <c r="JKG55" s="85"/>
      <c r="JKH55" s="85"/>
      <c r="JKI55" s="85"/>
      <c r="JKJ55" s="85"/>
      <c r="JKK55" s="85"/>
      <c r="JKL55" s="85"/>
      <c r="JKM55" s="85"/>
      <c r="JKN55" s="85"/>
      <c r="JKO55" s="85"/>
      <c r="JKP55" s="85"/>
      <c r="JKQ55" s="85"/>
      <c r="JKR55" s="85"/>
      <c r="JKS55" s="85"/>
      <c r="JKT55" s="85"/>
      <c r="JKU55" s="85"/>
      <c r="JKV55" s="85"/>
      <c r="JKW55" s="85"/>
      <c r="JKX55" s="85"/>
      <c r="JKY55" s="85"/>
      <c r="JKZ55" s="85"/>
      <c r="JLA55" s="85"/>
      <c r="JLB55" s="85"/>
      <c r="JLC55" s="85"/>
      <c r="JLD55" s="85"/>
      <c r="JLE55" s="85"/>
      <c r="JLF55" s="85"/>
      <c r="JLG55" s="85"/>
      <c r="JLH55" s="85"/>
      <c r="JLI55" s="85"/>
      <c r="JLJ55" s="85"/>
      <c r="JLK55" s="85"/>
      <c r="JLL55" s="85"/>
      <c r="JLM55" s="85"/>
      <c r="JLN55" s="85"/>
      <c r="JLO55" s="85"/>
      <c r="JLP55" s="85"/>
      <c r="JLQ55" s="85"/>
      <c r="JLR55" s="85"/>
      <c r="JLS55" s="85"/>
      <c r="JLT55" s="85"/>
      <c r="JLU55" s="85"/>
      <c r="JLV55" s="85"/>
      <c r="JLW55" s="85"/>
      <c r="JLX55" s="85"/>
      <c r="JLY55" s="85"/>
      <c r="JLZ55" s="85"/>
      <c r="JMA55" s="85"/>
      <c r="JMB55" s="85"/>
      <c r="JMC55" s="85"/>
      <c r="JMD55" s="85"/>
      <c r="JME55" s="85"/>
      <c r="JMF55" s="85"/>
      <c r="JMG55" s="85"/>
      <c r="JMH55" s="85"/>
      <c r="JMI55" s="85"/>
      <c r="JMJ55" s="85"/>
      <c r="JMK55" s="85"/>
      <c r="JML55" s="85"/>
      <c r="JMM55" s="85"/>
      <c r="JMN55" s="85"/>
      <c r="JMO55" s="85"/>
      <c r="JMP55" s="85"/>
      <c r="JMQ55" s="85"/>
      <c r="JMR55" s="85"/>
      <c r="JMS55" s="85"/>
      <c r="JMT55" s="85"/>
      <c r="JMU55" s="85"/>
      <c r="JMV55" s="85"/>
      <c r="JMW55" s="85"/>
      <c r="JMX55" s="85"/>
      <c r="JMY55" s="85"/>
      <c r="JMZ55" s="85"/>
      <c r="JNA55" s="85"/>
      <c r="JNB55" s="85"/>
      <c r="JNC55" s="85"/>
      <c r="JND55" s="85"/>
      <c r="JNE55" s="85"/>
      <c r="JNF55" s="85"/>
      <c r="JNG55" s="85"/>
      <c r="JNH55" s="85"/>
      <c r="JNI55" s="85"/>
      <c r="JNJ55" s="85"/>
      <c r="JNK55" s="85"/>
      <c r="JNL55" s="85"/>
      <c r="JNM55" s="85"/>
      <c r="JNN55" s="85"/>
      <c r="JNO55" s="85"/>
      <c r="JNP55" s="85"/>
      <c r="JNQ55" s="85"/>
      <c r="JNR55" s="85"/>
      <c r="JNS55" s="85"/>
      <c r="JNT55" s="85"/>
      <c r="JNU55" s="85"/>
      <c r="JNV55" s="85"/>
      <c r="JNW55" s="85"/>
      <c r="JNX55" s="85"/>
      <c r="JNY55" s="85"/>
      <c r="JNZ55" s="85"/>
      <c r="JOA55" s="85"/>
      <c r="JOB55" s="85"/>
      <c r="JOC55" s="85"/>
      <c r="JOD55" s="85"/>
      <c r="JOE55" s="85"/>
      <c r="JOF55" s="85"/>
      <c r="JOG55" s="85"/>
      <c r="JOH55" s="85"/>
      <c r="JOI55" s="85"/>
      <c r="JOJ55" s="85"/>
      <c r="JOK55" s="85"/>
      <c r="JOL55" s="85"/>
      <c r="JOM55" s="85"/>
      <c r="JON55" s="85"/>
      <c r="JOO55" s="85"/>
      <c r="JOP55" s="85"/>
      <c r="JOQ55" s="85"/>
      <c r="JOR55" s="85"/>
      <c r="JOS55" s="85"/>
      <c r="JOT55" s="85"/>
      <c r="JOU55" s="85"/>
      <c r="JOV55" s="85"/>
      <c r="JOW55" s="85"/>
      <c r="JOX55" s="85"/>
      <c r="JOY55" s="85"/>
      <c r="JOZ55" s="85"/>
      <c r="JPA55" s="85"/>
      <c r="JPB55" s="85"/>
      <c r="JPC55" s="85"/>
      <c r="JPD55" s="85"/>
      <c r="JPE55" s="85"/>
      <c r="JPF55" s="85"/>
      <c r="JPG55" s="85"/>
      <c r="JPH55" s="85"/>
      <c r="JPI55" s="85"/>
      <c r="JPJ55" s="85"/>
      <c r="JPK55" s="85"/>
      <c r="JPL55" s="85"/>
      <c r="JPM55" s="85"/>
      <c r="JPN55" s="85"/>
      <c r="JPO55" s="85"/>
      <c r="JPP55" s="85"/>
      <c r="JPQ55" s="85"/>
      <c r="JPR55" s="85"/>
      <c r="JPS55" s="85"/>
      <c r="JPT55" s="85"/>
      <c r="JPU55" s="85"/>
      <c r="JPV55" s="85"/>
      <c r="JPW55" s="85"/>
      <c r="JPX55" s="85"/>
      <c r="JPY55" s="85"/>
      <c r="JPZ55" s="85"/>
      <c r="JQA55" s="85"/>
      <c r="JQB55" s="85"/>
      <c r="JQC55" s="85"/>
      <c r="JQD55" s="85"/>
      <c r="JQE55" s="85"/>
      <c r="JQF55" s="85"/>
      <c r="JQG55" s="85"/>
      <c r="JQH55" s="85"/>
      <c r="JQI55" s="85"/>
      <c r="JQJ55" s="85"/>
      <c r="JQK55" s="85"/>
      <c r="JQL55" s="85"/>
      <c r="JQM55" s="85"/>
      <c r="JQN55" s="85"/>
      <c r="JQO55" s="85"/>
      <c r="JQP55" s="85"/>
      <c r="JQQ55" s="85"/>
      <c r="JQR55" s="85"/>
      <c r="JQS55" s="85"/>
      <c r="JQT55" s="85"/>
      <c r="JQU55" s="85"/>
      <c r="JQV55" s="85"/>
      <c r="JQW55" s="85"/>
      <c r="JQX55" s="85"/>
      <c r="JQY55" s="85"/>
      <c r="JQZ55" s="85"/>
      <c r="JRA55" s="85"/>
      <c r="JRB55" s="85"/>
      <c r="JRC55" s="85"/>
      <c r="JRD55" s="85"/>
      <c r="JRE55" s="85"/>
      <c r="JRF55" s="85"/>
      <c r="JRG55" s="85"/>
      <c r="JRH55" s="85"/>
      <c r="JRI55" s="85"/>
      <c r="JRJ55" s="85"/>
      <c r="JRK55" s="85"/>
      <c r="JRL55" s="85"/>
      <c r="JRM55" s="85"/>
      <c r="JRN55" s="85"/>
      <c r="JRO55" s="85"/>
      <c r="JRP55" s="85"/>
      <c r="JRQ55" s="85"/>
      <c r="JRR55" s="85"/>
      <c r="JRS55" s="85"/>
      <c r="JRT55" s="85"/>
      <c r="JRU55" s="85"/>
      <c r="JRV55" s="85"/>
      <c r="JRW55" s="85"/>
      <c r="JRX55" s="85"/>
      <c r="JRY55" s="85"/>
      <c r="JRZ55" s="85"/>
      <c r="JSA55" s="85"/>
      <c r="JSB55" s="85"/>
      <c r="JSC55" s="85"/>
      <c r="JSD55" s="85"/>
      <c r="JSE55" s="85"/>
      <c r="JSF55" s="85"/>
      <c r="JSG55" s="85"/>
      <c r="JSH55" s="85"/>
      <c r="JSI55" s="85"/>
      <c r="JSJ55" s="85"/>
      <c r="JSK55" s="85"/>
      <c r="JSL55" s="85"/>
      <c r="JSM55" s="85"/>
      <c r="JSN55" s="85"/>
      <c r="JSO55" s="85"/>
      <c r="JSP55" s="85"/>
      <c r="JSQ55" s="85"/>
      <c r="JSR55" s="85"/>
      <c r="JSS55" s="85"/>
      <c r="JST55" s="85"/>
      <c r="JSU55" s="85"/>
      <c r="JSV55" s="85"/>
      <c r="JSW55" s="85"/>
      <c r="JSX55" s="85"/>
      <c r="JSY55" s="85"/>
      <c r="JSZ55" s="85"/>
      <c r="JTA55" s="85"/>
      <c r="JTB55" s="85"/>
      <c r="JTC55" s="85"/>
      <c r="JTD55" s="85"/>
      <c r="JTE55" s="85"/>
      <c r="JTF55" s="85"/>
      <c r="JTG55" s="85"/>
      <c r="JTH55" s="85"/>
      <c r="JTI55" s="85"/>
      <c r="JTJ55" s="85"/>
      <c r="JTK55" s="85"/>
      <c r="JTL55" s="85"/>
      <c r="JTM55" s="85"/>
      <c r="JTN55" s="85"/>
      <c r="JTO55" s="85"/>
      <c r="JTP55" s="85"/>
      <c r="JTQ55" s="85"/>
      <c r="JTR55" s="85"/>
      <c r="JTS55" s="85"/>
      <c r="JTT55" s="85"/>
      <c r="JTU55" s="85"/>
      <c r="JTV55" s="85"/>
      <c r="JTW55" s="85"/>
      <c r="JTX55" s="85"/>
      <c r="JTY55" s="85"/>
      <c r="JTZ55" s="85"/>
      <c r="JUA55" s="85"/>
      <c r="JUB55" s="85"/>
      <c r="JUC55" s="85"/>
      <c r="JUD55" s="85"/>
      <c r="JUE55" s="85"/>
      <c r="JUF55" s="85"/>
      <c r="JUG55" s="85"/>
      <c r="JUH55" s="85"/>
      <c r="JUI55" s="85"/>
      <c r="JUJ55" s="85"/>
      <c r="JUK55" s="85"/>
      <c r="JUL55" s="85"/>
      <c r="JUM55" s="85"/>
      <c r="JUN55" s="85"/>
      <c r="JUO55" s="85"/>
      <c r="JUP55" s="85"/>
      <c r="JUQ55" s="85"/>
      <c r="JUR55" s="85"/>
      <c r="JUS55" s="85"/>
      <c r="JUT55" s="85"/>
      <c r="JUU55" s="85"/>
      <c r="JUV55" s="85"/>
      <c r="JUW55" s="85"/>
      <c r="JUX55" s="85"/>
      <c r="JUY55" s="85"/>
      <c r="JUZ55" s="85"/>
      <c r="JVA55" s="85"/>
      <c r="JVB55" s="85"/>
      <c r="JVC55" s="85"/>
      <c r="JVD55" s="85"/>
      <c r="JVE55" s="85"/>
      <c r="JVF55" s="85"/>
      <c r="JVG55" s="85"/>
      <c r="JVH55" s="85"/>
      <c r="JVI55" s="85"/>
      <c r="JVJ55" s="85"/>
      <c r="JVK55" s="85"/>
      <c r="JVL55" s="85"/>
      <c r="JVM55" s="85"/>
      <c r="JVN55" s="85"/>
      <c r="JVO55" s="85"/>
      <c r="JVP55" s="85"/>
      <c r="JVQ55" s="85"/>
      <c r="JVR55" s="85"/>
      <c r="JVS55" s="85"/>
      <c r="JVT55" s="85"/>
      <c r="JVU55" s="85"/>
      <c r="JVV55" s="85"/>
      <c r="JVW55" s="85"/>
      <c r="JVX55" s="85"/>
      <c r="JVY55" s="85"/>
      <c r="JVZ55" s="85"/>
      <c r="JWA55" s="85"/>
      <c r="JWB55" s="85"/>
      <c r="JWC55" s="85"/>
      <c r="JWD55" s="85"/>
      <c r="JWE55" s="85"/>
      <c r="JWF55" s="85"/>
      <c r="JWG55" s="85"/>
      <c r="JWH55" s="85"/>
      <c r="JWI55" s="85"/>
      <c r="JWJ55" s="85"/>
      <c r="JWK55" s="85"/>
      <c r="JWL55" s="85"/>
      <c r="JWM55" s="85"/>
      <c r="JWN55" s="85"/>
      <c r="JWO55" s="85"/>
      <c r="JWP55" s="85"/>
      <c r="JWQ55" s="85"/>
      <c r="JWR55" s="85"/>
      <c r="JWS55" s="85"/>
      <c r="JWT55" s="85"/>
      <c r="JWU55" s="85"/>
      <c r="JWV55" s="85"/>
      <c r="JWW55" s="85"/>
      <c r="JWX55" s="85"/>
      <c r="JWY55" s="85"/>
      <c r="JWZ55" s="85"/>
      <c r="JXA55" s="85"/>
      <c r="JXB55" s="85"/>
      <c r="JXC55" s="85"/>
      <c r="JXD55" s="85"/>
      <c r="JXE55" s="85"/>
      <c r="JXF55" s="85"/>
      <c r="JXG55" s="85"/>
      <c r="JXH55" s="85"/>
      <c r="JXI55" s="85"/>
      <c r="JXJ55" s="85"/>
      <c r="JXK55" s="85"/>
      <c r="JXL55" s="85"/>
      <c r="JXM55" s="85"/>
      <c r="JXN55" s="85"/>
      <c r="JXO55" s="85"/>
      <c r="JXP55" s="85"/>
      <c r="JXQ55" s="85"/>
      <c r="JXR55" s="85"/>
      <c r="JXS55" s="85"/>
      <c r="JXT55" s="85"/>
      <c r="JXU55" s="85"/>
      <c r="JXV55" s="85"/>
      <c r="JXW55" s="85"/>
      <c r="JXX55" s="85"/>
      <c r="JXY55" s="85"/>
      <c r="JXZ55" s="85"/>
      <c r="JYA55" s="85"/>
      <c r="JYB55" s="85"/>
      <c r="JYC55" s="85"/>
      <c r="JYD55" s="85"/>
      <c r="JYE55" s="85"/>
      <c r="JYF55" s="85"/>
      <c r="JYG55" s="85"/>
      <c r="JYH55" s="85"/>
      <c r="JYI55" s="85"/>
      <c r="JYJ55" s="85"/>
      <c r="JYK55" s="85"/>
      <c r="JYL55" s="85"/>
      <c r="JYM55" s="85"/>
      <c r="JYN55" s="85"/>
      <c r="JYO55" s="85"/>
      <c r="JYP55" s="85"/>
      <c r="JYQ55" s="85"/>
      <c r="JYR55" s="85"/>
      <c r="JYS55" s="85"/>
      <c r="JYT55" s="85"/>
      <c r="JYU55" s="85"/>
      <c r="JYV55" s="85"/>
      <c r="JYW55" s="85"/>
      <c r="JYX55" s="85"/>
      <c r="JYY55" s="85"/>
      <c r="JYZ55" s="85"/>
      <c r="JZA55" s="85"/>
      <c r="JZB55" s="85"/>
      <c r="JZC55" s="85"/>
      <c r="JZD55" s="85"/>
      <c r="JZE55" s="85"/>
      <c r="JZF55" s="85"/>
      <c r="JZG55" s="85"/>
      <c r="JZH55" s="85"/>
      <c r="JZI55" s="85"/>
      <c r="JZJ55" s="85"/>
      <c r="JZK55" s="85"/>
      <c r="JZL55" s="85"/>
      <c r="JZM55" s="85"/>
      <c r="JZN55" s="85"/>
      <c r="JZO55" s="85"/>
      <c r="JZP55" s="85"/>
      <c r="JZQ55" s="85"/>
      <c r="JZR55" s="85"/>
      <c r="JZS55" s="85"/>
      <c r="JZT55" s="85"/>
      <c r="JZU55" s="85"/>
      <c r="JZV55" s="85"/>
      <c r="JZW55" s="85"/>
      <c r="JZX55" s="85"/>
      <c r="JZY55" s="85"/>
      <c r="JZZ55" s="85"/>
      <c r="KAA55" s="85"/>
      <c r="KAB55" s="85"/>
      <c r="KAC55" s="85"/>
      <c r="KAD55" s="85"/>
      <c r="KAE55" s="85"/>
      <c r="KAF55" s="85"/>
      <c r="KAG55" s="85"/>
      <c r="KAH55" s="85"/>
      <c r="KAI55" s="85"/>
      <c r="KAJ55" s="85"/>
      <c r="KAK55" s="85"/>
      <c r="KAL55" s="85"/>
      <c r="KAM55" s="85"/>
      <c r="KAN55" s="85"/>
      <c r="KAO55" s="85"/>
      <c r="KAP55" s="85"/>
      <c r="KAQ55" s="85"/>
      <c r="KAR55" s="85"/>
      <c r="KAS55" s="85"/>
      <c r="KAT55" s="85"/>
      <c r="KAU55" s="85"/>
      <c r="KAV55" s="85"/>
      <c r="KAW55" s="85"/>
      <c r="KAX55" s="85"/>
      <c r="KAY55" s="85"/>
      <c r="KAZ55" s="85"/>
      <c r="KBA55" s="85"/>
      <c r="KBB55" s="85"/>
      <c r="KBC55" s="85"/>
      <c r="KBD55" s="85"/>
      <c r="KBE55" s="85"/>
      <c r="KBF55" s="85"/>
      <c r="KBG55" s="85"/>
      <c r="KBH55" s="85"/>
      <c r="KBI55" s="85"/>
      <c r="KBJ55" s="85"/>
      <c r="KBK55" s="85"/>
      <c r="KBL55" s="85"/>
      <c r="KBM55" s="85"/>
      <c r="KBN55" s="85"/>
      <c r="KBO55" s="85"/>
      <c r="KBP55" s="85"/>
      <c r="KBQ55" s="85"/>
      <c r="KBR55" s="85"/>
      <c r="KBS55" s="85"/>
      <c r="KBT55" s="85"/>
      <c r="KBU55" s="85"/>
      <c r="KBV55" s="85"/>
      <c r="KBW55" s="85"/>
      <c r="KBX55" s="85"/>
      <c r="KBY55" s="85"/>
      <c r="KBZ55" s="85"/>
      <c r="KCA55" s="85"/>
      <c r="KCB55" s="85"/>
      <c r="KCC55" s="85"/>
      <c r="KCD55" s="85"/>
      <c r="KCE55" s="85"/>
      <c r="KCF55" s="85"/>
      <c r="KCG55" s="85"/>
      <c r="KCH55" s="85"/>
      <c r="KCI55" s="85"/>
      <c r="KCJ55" s="85"/>
      <c r="KCK55" s="85"/>
      <c r="KCL55" s="85"/>
      <c r="KCM55" s="85"/>
      <c r="KCN55" s="85"/>
      <c r="KCO55" s="85"/>
      <c r="KCP55" s="85"/>
      <c r="KCQ55" s="85"/>
      <c r="KCR55" s="85"/>
      <c r="KCS55" s="85"/>
      <c r="KCT55" s="85"/>
      <c r="KCU55" s="85"/>
      <c r="KCV55" s="85"/>
      <c r="KCW55" s="85"/>
      <c r="KCX55" s="85"/>
      <c r="KCY55" s="85"/>
      <c r="KCZ55" s="85"/>
      <c r="KDA55" s="85"/>
      <c r="KDB55" s="85"/>
      <c r="KDC55" s="85"/>
      <c r="KDD55" s="85"/>
      <c r="KDE55" s="85"/>
      <c r="KDF55" s="85"/>
      <c r="KDG55" s="85"/>
      <c r="KDH55" s="85"/>
      <c r="KDI55" s="85"/>
      <c r="KDJ55" s="85"/>
      <c r="KDK55" s="85"/>
      <c r="KDL55" s="85"/>
      <c r="KDM55" s="85"/>
      <c r="KDN55" s="85"/>
      <c r="KDO55" s="85"/>
      <c r="KDP55" s="85"/>
      <c r="KDQ55" s="85"/>
      <c r="KDR55" s="85"/>
      <c r="KDS55" s="85"/>
      <c r="KDT55" s="85"/>
      <c r="KDU55" s="85"/>
      <c r="KDV55" s="85"/>
      <c r="KDW55" s="85"/>
      <c r="KDX55" s="85"/>
      <c r="KDY55" s="85"/>
      <c r="KDZ55" s="85"/>
      <c r="KEA55" s="85"/>
      <c r="KEB55" s="85"/>
      <c r="KEC55" s="85"/>
      <c r="KED55" s="85"/>
      <c r="KEE55" s="85"/>
      <c r="KEF55" s="85"/>
      <c r="KEG55" s="85"/>
      <c r="KEH55" s="85"/>
      <c r="KEI55" s="85"/>
      <c r="KEJ55" s="85"/>
      <c r="KEK55" s="85"/>
      <c r="KEL55" s="85"/>
      <c r="KEM55" s="85"/>
      <c r="KEN55" s="85"/>
      <c r="KEO55" s="85"/>
      <c r="KEP55" s="85"/>
      <c r="KEQ55" s="85"/>
      <c r="KER55" s="85"/>
      <c r="KES55" s="85"/>
      <c r="KET55" s="85"/>
      <c r="KEU55" s="85"/>
      <c r="KEV55" s="85"/>
      <c r="KEW55" s="85"/>
      <c r="KEX55" s="85"/>
      <c r="KEY55" s="85"/>
      <c r="KEZ55" s="85"/>
      <c r="KFA55" s="85"/>
      <c r="KFB55" s="85"/>
      <c r="KFC55" s="85"/>
      <c r="KFD55" s="85"/>
      <c r="KFE55" s="85"/>
      <c r="KFF55" s="85"/>
      <c r="KFG55" s="85"/>
      <c r="KFH55" s="85"/>
      <c r="KFI55" s="85"/>
      <c r="KFJ55" s="85"/>
      <c r="KFK55" s="85"/>
      <c r="KFL55" s="85"/>
      <c r="KFM55" s="85"/>
      <c r="KFN55" s="85"/>
      <c r="KFO55" s="85"/>
      <c r="KFP55" s="85"/>
      <c r="KFQ55" s="85"/>
      <c r="KFR55" s="85"/>
      <c r="KFS55" s="85"/>
      <c r="KFT55" s="85"/>
      <c r="KFU55" s="85"/>
      <c r="KFV55" s="85"/>
      <c r="KFW55" s="85"/>
      <c r="KFX55" s="85"/>
      <c r="KFY55" s="85"/>
      <c r="KFZ55" s="85"/>
      <c r="KGA55" s="85"/>
      <c r="KGB55" s="85"/>
      <c r="KGC55" s="85"/>
      <c r="KGD55" s="85"/>
      <c r="KGE55" s="85"/>
      <c r="KGF55" s="85"/>
      <c r="KGG55" s="85"/>
      <c r="KGH55" s="85"/>
      <c r="KGI55" s="85"/>
      <c r="KGJ55" s="85"/>
      <c r="KGK55" s="85"/>
      <c r="KGL55" s="85"/>
      <c r="KGM55" s="85"/>
      <c r="KGN55" s="85"/>
      <c r="KGO55" s="85"/>
      <c r="KGP55" s="85"/>
      <c r="KGQ55" s="85"/>
      <c r="KGR55" s="85"/>
      <c r="KGS55" s="85"/>
      <c r="KGT55" s="85"/>
      <c r="KGU55" s="85"/>
      <c r="KGV55" s="85"/>
      <c r="KGW55" s="85"/>
      <c r="KGX55" s="85"/>
      <c r="KGY55" s="85"/>
      <c r="KGZ55" s="85"/>
      <c r="KHA55" s="85"/>
      <c r="KHB55" s="85"/>
      <c r="KHC55" s="85"/>
      <c r="KHD55" s="85"/>
      <c r="KHE55" s="85"/>
      <c r="KHF55" s="85"/>
      <c r="KHG55" s="85"/>
      <c r="KHH55" s="85"/>
      <c r="KHI55" s="85"/>
      <c r="KHJ55" s="85"/>
      <c r="KHK55" s="85"/>
      <c r="KHL55" s="85"/>
      <c r="KHM55" s="85"/>
      <c r="KHN55" s="85"/>
      <c r="KHO55" s="85"/>
      <c r="KHP55" s="85"/>
      <c r="KHQ55" s="85"/>
      <c r="KHR55" s="85"/>
      <c r="KHS55" s="85"/>
      <c r="KHT55" s="85"/>
      <c r="KHU55" s="85"/>
      <c r="KHV55" s="85"/>
      <c r="KHW55" s="85"/>
      <c r="KHX55" s="85"/>
      <c r="KHY55" s="85"/>
      <c r="KHZ55" s="85"/>
      <c r="KIA55" s="85"/>
      <c r="KIB55" s="85"/>
      <c r="KIC55" s="85"/>
      <c r="KID55" s="85"/>
      <c r="KIE55" s="85"/>
      <c r="KIF55" s="85"/>
      <c r="KIG55" s="85"/>
      <c r="KIH55" s="85"/>
      <c r="KII55" s="85"/>
      <c r="KIJ55" s="85"/>
      <c r="KIK55" s="85"/>
      <c r="KIL55" s="85"/>
      <c r="KIM55" s="85"/>
      <c r="KIN55" s="85"/>
      <c r="KIO55" s="85"/>
      <c r="KIP55" s="85"/>
      <c r="KIQ55" s="85"/>
      <c r="KIR55" s="85"/>
      <c r="KIS55" s="85"/>
      <c r="KIT55" s="85"/>
      <c r="KIU55" s="85"/>
      <c r="KIV55" s="85"/>
      <c r="KIW55" s="85"/>
      <c r="KIX55" s="85"/>
      <c r="KIY55" s="85"/>
      <c r="KIZ55" s="85"/>
      <c r="KJA55" s="85"/>
      <c r="KJB55" s="85"/>
      <c r="KJC55" s="85"/>
      <c r="KJD55" s="85"/>
      <c r="KJE55" s="85"/>
      <c r="KJF55" s="85"/>
      <c r="KJG55" s="85"/>
      <c r="KJH55" s="85"/>
      <c r="KJI55" s="85"/>
      <c r="KJJ55" s="85"/>
      <c r="KJK55" s="85"/>
      <c r="KJL55" s="85"/>
      <c r="KJM55" s="85"/>
      <c r="KJN55" s="85"/>
      <c r="KJO55" s="85"/>
      <c r="KJP55" s="85"/>
      <c r="KJQ55" s="85"/>
      <c r="KJR55" s="85"/>
      <c r="KJS55" s="85"/>
      <c r="KJT55" s="85"/>
      <c r="KJU55" s="85"/>
      <c r="KJV55" s="85"/>
      <c r="KJW55" s="85"/>
      <c r="KJX55" s="85"/>
      <c r="KJY55" s="85"/>
      <c r="KJZ55" s="85"/>
      <c r="KKA55" s="85"/>
      <c r="KKB55" s="85"/>
      <c r="KKC55" s="85"/>
      <c r="KKD55" s="85"/>
      <c r="KKE55" s="85"/>
      <c r="KKF55" s="85"/>
      <c r="KKG55" s="85"/>
      <c r="KKH55" s="85"/>
      <c r="KKI55" s="85"/>
      <c r="KKJ55" s="85"/>
      <c r="KKK55" s="85"/>
      <c r="KKL55" s="85"/>
      <c r="KKM55" s="85"/>
      <c r="KKN55" s="85"/>
      <c r="KKO55" s="85"/>
      <c r="KKP55" s="85"/>
      <c r="KKQ55" s="85"/>
      <c r="KKR55" s="85"/>
      <c r="KKS55" s="85"/>
      <c r="KKT55" s="85"/>
      <c r="KKU55" s="85"/>
      <c r="KKV55" s="85"/>
      <c r="KKW55" s="85"/>
      <c r="KKX55" s="85"/>
      <c r="KKY55" s="85"/>
      <c r="KKZ55" s="85"/>
      <c r="KLA55" s="85"/>
      <c r="KLB55" s="85"/>
      <c r="KLC55" s="85"/>
      <c r="KLD55" s="85"/>
      <c r="KLE55" s="85"/>
      <c r="KLF55" s="85"/>
      <c r="KLG55" s="85"/>
      <c r="KLH55" s="85"/>
      <c r="KLI55" s="85"/>
      <c r="KLJ55" s="85"/>
      <c r="KLK55" s="85"/>
      <c r="KLL55" s="85"/>
      <c r="KLM55" s="85"/>
      <c r="KLN55" s="85"/>
      <c r="KLO55" s="85"/>
      <c r="KLP55" s="85"/>
      <c r="KLQ55" s="85"/>
      <c r="KLR55" s="85"/>
      <c r="KLS55" s="85"/>
      <c r="KLT55" s="85"/>
      <c r="KLU55" s="85"/>
      <c r="KLV55" s="85"/>
      <c r="KLW55" s="85"/>
      <c r="KLX55" s="85"/>
      <c r="KLY55" s="85"/>
      <c r="KLZ55" s="85"/>
      <c r="KMA55" s="85"/>
      <c r="KMB55" s="85"/>
      <c r="KMC55" s="85"/>
      <c r="KMD55" s="85"/>
      <c r="KME55" s="85"/>
      <c r="KMF55" s="85"/>
      <c r="KMG55" s="85"/>
      <c r="KMH55" s="85"/>
      <c r="KMI55" s="85"/>
      <c r="KMJ55" s="85"/>
      <c r="KMK55" s="85"/>
      <c r="KML55" s="85"/>
      <c r="KMM55" s="85"/>
      <c r="KMN55" s="85"/>
      <c r="KMO55" s="85"/>
      <c r="KMP55" s="85"/>
      <c r="KMQ55" s="85"/>
      <c r="KMR55" s="85"/>
      <c r="KMS55" s="85"/>
      <c r="KMT55" s="85"/>
      <c r="KMU55" s="85"/>
      <c r="KMV55" s="85"/>
      <c r="KMW55" s="85"/>
      <c r="KMX55" s="85"/>
      <c r="KMY55" s="85"/>
      <c r="KMZ55" s="85"/>
      <c r="KNA55" s="85"/>
      <c r="KNB55" s="85"/>
      <c r="KNC55" s="85"/>
      <c r="KND55" s="85"/>
      <c r="KNE55" s="85"/>
      <c r="KNF55" s="85"/>
      <c r="KNG55" s="85"/>
      <c r="KNH55" s="85"/>
      <c r="KNI55" s="85"/>
      <c r="KNJ55" s="85"/>
      <c r="KNK55" s="85"/>
      <c r="KNL55" s="85"/>
      <c r="KNM55" s="85"/>
      <c r="KNN55" s="85"/>
      <c r="KNO55" s="85"/>
      <c r="KNP55" s="85"/>
      <c r="KNQ55" s="85"/>
      <c r="KNR55" s="85"/>
      <c r="KNS55" s="85"/>
      <c r="KNT55" s="85"/>
      <c r="KNU55" s="85"/>
      <c r="KNV55" s="85"/>
      <c r="KNW55" s="85"/>
      <c r="KNX55" s="85"/>
      <c r="KNY55" s="85"/>
      <c r="KNZ55" s="85"/>
      <c r="KOA55" s="85"/>
      <c r="KOB55" s="85"/>
      <c r="KOC55" s="85"/>
      <c r="KOD55" s="85"/>
      <c r="KOE55" s="85"/>
      <c r="KOF55" s="85"/>
      <c r="KOG55" s="85"/>
      <c r="KOH55" s="85"/>
      <c r="KOI55" s="85"/>
      <c r="KOJ55" s="85"/>
      <c r="KOK55" s="85"/>
      <c r="KOL55" s="85"/>
      <c r="KOM55" s="85"/>
      <c r="KON55" s="85"/>
      <c r="KOO55" s="85"/>
      <c r="KOP55" s="85"/>
      <c r="KOQ55" s="85"/>
      <c r="KOR55" s="85"/>
      <c r="KOS55" s="85"/>
      <c r="KOT55" s="85"/>
      <c r="KOU55" s="85"/>
      <c r="KOV55" s="85"/>
      <c r="KOW55" s="85"/>
      <c r="KOX55" s="85"/>
      <c r="KOY55" s="85"/>
      <c r="KOZ55" s="85"/>
      <c r="KPA55" s="85"/>
      <c r="KPB55" s="85"/>
      <c r="KPC55" s="85"/>
      <c r="KPD55" s="85"/>
      <c r="KPE55" s="85"/>
      <c r="KPF55" s="85"/>
      <c r="KPG55" s="85"/>
      <c r="KPH55" s="85"/>
      <c r="KPI55" s="85"/>
      <c r="KPJ55" s="85"/>
      <c r="KPK55" s="85"/>
      <c r="KPL55" s="85"/>
      <c r="KPM55" s="85"/>
      <c r="KPN55" s="85"/>
      <c r="KPO55" s="85"/>
      <c r="KPP55" s="85"/>
      <c r="KPQ55" s="85"/>
      <c r="KPR55" s="85"/>
      <c r="KPS55" s="85"/>
      <c r="KPT55" s="85"/>
      <c r="KPU55" s="85"/>
      <c r="KPV55" s="85"/>
      <c r="KPW55" s="85"/>
      <c r="KPX55" s="85"/>
      <c r="KPY55" s="85"/>
      <c r="KPZ55" s="85"/>
      <c r="KQA55" s="85"/>
      <c r="KQB55" s="85"/>
      <c r="KQC55" s="85"/>
      <c r="KQD55" s="85"/>
      <c r="KQE55" s="85"/>
      <c r="KQF55" s="85"/>
      <c r="KQG55" s="85"/>
      <c r="KQH55" s="85"/>
      <c r="KQI55" s="85"/>
      <c r="KQJ55" s="85"/>
      <c r="KQK55" s="85"/>
      <c r="KQL55" s="85"/>
      <c r="KQM55" s="85"/>
      <c r="KQN55" s="85"/>
      <c r="KQO55" s="85"/>
      <c r="KQP55" s="85"/>
      <c r="KQQ55" s="85"/>
      <c r="KQR55" s="85"/>
      <c r="KQS55" s="85"/>
      <c r="KQT55" s="85"/>
      <c r="KQU55" s="85"/>
      <c r="KQV55" s="85"/>
      <c r="KQW55" s="85"/>
      <c r="KQX55" s="85"/>
      <c r="KQY55" s="85"/>
      <c r="KQZ55" s="85"/>
      <c r="KRA55" s="85"/>
      <c r="KRB55" s="85"/>
      <c r="KRC55" s="85"/>
      <c r="KRD55" s="85"/>
      <c r="KRE55" s="85"/>
      <c r="KRF55" s="85"/>
      <c r="KRG55" s="85"/>
      <c r="KRH55" s="85"/>
      <c r="KRI55" s="85"/>
      <c r="KRJ55" s="85"/>
      <c r="KRK55" s="85"/>
      <c r="KRL55" s="85"/>
      <c r="KRM55" s="85"/>
      <c r="KRN55" s="85"/>
      <c r="KRO55" s="85"/>
      <c r="KRP55" s="85"/>
      <c r="KRQ55" s="85"/>
      <c r="KRR55" s="85"/>
      <c r="KRS55" s="85"/>
      <c r="KRT55" s="85"/>
      <c r="KRU55" s="85"/>
      <c r="KRV55" s="85"/>
      <c r="KRW55" s="85"/>
      <c r="KRX55" s="85"/>
      <c r="KRY55" s="85"/>
      <c r="KRZ55" s="85"/>
      <c r="KSA55" s="85"/>
      <c r="KSB55" s="85"/>
      <c r="KSC55" s="85"/>
      <c r="KSD55" s="85"/>
      <c r="KSE55" s="85"/>
      <c r="KSF55" s="85"/>
      <c r="KSG55" s="85"/>
      <c r="KSH55" s="85"/>
      <c r="KSI55" s="85"/>
      <c r="KSJ55" s="85"/>
      <c r="KSK55" s="85"/>
      <c r="KSL55" s="85"/>
      <c r="KSM55" s="85"/>
      <c r="KSN55" s="85"/>
      <c r="KSO55" s="85"/>
      <c r="KSP55" s="85"/>
      <c r="KSQ55" s="85"/>
      <c r="KSR55" s="85"/>
      <c r="KSS55" s="85"/>
      <c r="KST55" s="85"/>
      <c r="KSU55" s="85"/>
      <c r="KSV55" s="85"/>
      <c r="KSW55" s="85"/>
      <c r="KSX55" s="85"/>
      <c r="KSY55" s="85"/>
      <c r="KSZ55" s="85"/>
      <c r="KTA55" s="85"/>
      <c r="KTB55" s="85"/>
      <c r="KTC55" s="85"/>
      <c r="KTD55" s="85"/>
      <c r="KTE55" s="85"/>
      <c r="KTF55" s="85"/>
      <c r="KTG55" s="85"/>
      <c r="KTH55" s="85"/>
      <c r="KTI55" s="85"/>
      <c r="KTJ55" s="85"/>
      <c r="KTK55" s="85"/>
      <c r="KTL55" s="85"/>
      <c r="KTM55" s="85"/>
      <c r="KTN55" s="85"/>
      <c r="KTO55" s="85"/>
      <c r="KTP55" s="85"/>
      <c r="KTQ55" s="85"/>
      <c r="KTR55" s="85"/>
      <c r="KTS55" s="85"/>
      <c r="KTT55" s="85"/>
      <c r="KTU55" s="85"/>
      <c r="KTV55" s="85"/>
      <c r="KTW55" s="85"/>
      <c r="KTX55" s="85"/>
      <c r="KTY55" s="85"/>
      <c r="KTZ55" s="85"/>
      <c r="KUA55" s="85"/>
      <c r="KUB55" s="85"/>
      <c r="KUC55" s="85"/>
      <c r="KUD55" s="85"/>
      <c r="KUE55" s="85"/>
      <c r="KUF55" s="85"/>
      <c r="KUG55" s="85"/>
      <c r="KUH55" s="85"/>
      <c r="KUI55" s="85"/>
      <c r="KUJ55" s="85"/>
      <c r="KUK55" s="85"/>
      <c r="KUL55" s="85"/>
      <c r="KUM55" s="85"/>
      <c r="KUN55" s="85"/>
      <c r="KUO55" s="85"/>
      <c r="KUP55" s="85"/>
      <c r="KUQ55" s="85"/>
      <c r="KUR55" s="85"/>
      <c r="KUS55" s="85"/>
      <c r="KUT55" s="85"/>
      <c r="KUU55" s="85"/>
      <c r="KUV55" s="85"/>
      <c r="KUW55" s="85"/>
      <c r="KUX55" s="85"/>
      <c r="KUY55" s="85"/>
      <c r="KUZ55" s="85"/>
      <c r="KVA55" s="85"/>
      <c r="KVB55" s="85"/>
      <c r="KVC55" s="85"/>
      <c r="KVD55" s="85"/>
      <c r="KVE55" s="85"/>
      <c r="KVF55" s="85"/>
      <c r="KVG55" s="85"/>
      <c r="KVH55" s="85"/>
      <c r="KVI55" s="85"/>
      <c r="KVJ55" s="85"/>
      <c r="KVK55" s="85"/>
      <c r="KVL55" s="85"/>
      <c r="KVM55" s="85"/>
      <c r="KVN55" s="85"/>
      <c r="KVO55" s="85"/>
      <c r="KVP55" s="85"/>
      <c r="KVQ55" s="85"/>
      <c r="KVR55" s="85"/>
      <c r="KVS55" s="85"/>
      <c r="KVT55" s="85"/>
      <c r="KVU55" s="85"/>
      <c r="KVV55" s="85"/>
      <c r="KVW55" s="85"/>
      <c r="KVX55" s="85"/>
      <c r="KVY55" s="85"/>
      <c r="KVZ55" s="85"/>
      <c r="KWA55" s="85"/>
      <c r="KWB55" s="85"/>
      <c r="KWC55" s="85"/>
      <c r="KWD55" s="85"/>
      <c r="KWE55" s="85"/>
      <c r="KWF55" s="85"/>
      <c r="KWG55" s="85"/>
      <c r="KWH55" s="85"/>
      <c r="KWI55" s="85"/>
      <c r="KWJ55" s="85"/>
      <c r="KWK55" s="85"/>
      <c r="KWL55" s="85"/>
      <c r="KWM55" s="85"/>
      <c r="KWN55" s="85"/>
      <c r="KWO55" s="85"/>
      <c r="KWP55" s="85"/>
      <c r="KWQ55" s="85"/>
      <c r="KWR55" s="85"/>
      <c r="KWS55" s="85"/>
      <c r="KWT55" s="85"/>
      <c r="KWU55" s="85"/>
      <c r="KWV55" s="85"/>
      <c r="KWW55" s="85"/>
      <c r="KWX55" s="85"/>
      <c r="KWY55" s="85"/>
      <c r="KWZ55" s="85"/>
      <c r="KXA55" s="85"/>
      <c r="KXB55" s="85"/>
      <c r="KXC55" s="85"/>
      <c r="KXD55" s="85"/>
      <c r="KXE55" s="85"/>
      <c r="KXF55" s="85"/>
      <c r="KXG55" s="85"/>
      <c r="KXH55" s="85"/>
      <c r="KXI55" s="85"/>
      <c r="KXJ55" s="85"/>
      <c r="KXK55" s="85"/>
      <c r="KXL55" s="85"/>
      <c r="KXM55" s="85"/>
      <c r="KXN55" s="85"/>
      <c r="KXO55" s="85"/>
      <c r="KXP55" s="85"/>
      <c r="KXQ55" s="85"/>
      <c r="KXR55" s="85"/>
      <c r="KXS55" s="85"/>
      <c r="KXT55" s="85"/>
      <c r="KXU55" s="85"/>
      <c r="KXV55" s="85"/>
      <c r="KXW55" s="85"/>
      <c r="KXX55" s="85"/>
      <c r="KXY55" s="85"/>
      <c r="KXZ55" s="85"/>
      <c r="KYA55" s="85"/>
      <c r="KYB55" s="85"/>
      <c r="KYC55" s="85"/>
      <c r="KYD55" s="85"/>
      <c r="KYE55" s="85"/>
      <c r="KYF55" s="85"/>
      <c r="KYG55" s="85"/>
      <c r="KYH55" s="85"/>
      <c r="KYI55" s="85"/>
      <c r="KYJ55" s="85"/>
      <c r="KYK55" s="85"/>
      <c r="KYL55" s="85"/>
      <c r="KYM55" s="85"/>
      <c r="KYN55" s="85"/>
      <c r="KYO55" s="85"/>
      <c r="KYP55" s="85"/>
      <c r="KYQ55" s="85"/>
      <c r="KYR55" s="85"/>
      <c r="KYS55" s="85"/>
      <c r="KYT55" s="85"/>
      <c r="KYU55" s="85"/>
      <c r="KYV55" s="85"/>
      <c r="KYW55" s="85"/>
      <c r="KYX55" s="85"/>
      <c r="KYY55" s="85"/>
      <c r="KYZ55" s="85"/>
      <c r="KZA55" s="85"/>
      <c r="KZB55" s="85"/>
      <c r="KZC55" s="85"/>
      <c r="KZD55" s="85"/>
      <c r="KZE55" s="85"/>
      <c r="KZF55" s="85"/>
      <c r="KZG55" s="85"/>
      <c r="KZH55" s="85"/>
      <c r="KZI55" s="85"/>
      <c r="KZJ55" s="85"/>
      <c r="KZK55" s="85"/>
      <c r="KZL55" s="85"/>
      <c r="KZM55" s="85"/>
      <c r="KZN55" s="85"/>
      <c r="KZO55" s="85"/>
      <c r="KZP55" s="85"/>
      <c r="KZQ55" s="85"/>
      <c r="KZR55" s="85"/>
      <c r="KZS55" s="85"/>
      <c r="KZT55" s="85"/>
      <c r="KZU55" s="85"/>
      <c r="KZV55" s="85"/>
      <c r="KZW55" s="85"/>
      <c r="KZX55" s="85"/>
      <c r="KZY55" s="85"/>
      <c r="KZZ55" s="85"/>
      <c r="LAA55" s="85"/>
      <c r="LAB55" s="85"/>
      <c r="LAC55" s="85"/>
      <c r="LAD55" s="85"/>
      <c r="LAE55" s="85"/>
      <c r="LAF55" s="85"/>
      <c r="LAG55" s="85"/>
      <c r="LAH55" s="85"/>
      <c r="LAI55" s="85"/>
      <c r="LAJ55" s="85"/>
      <c r="LAK55" s="85"/>
      <c r="LAL55" s="85"/>
      <c r="LAM55" s="85"/>
      <c r="LAN55" s="85"/>
      <c r="LAO55" s="85"/>
      <c r="LAP55" s="85"/>
      <c r="LAQ55" s="85"/>
      <c r="LAR55" s="85"/>
      <c r="LAS55" s="85"/>
      <c r="LAT55" s="85"/>
      <c r="LAU55" s="85"/>
      <c r="LAV55" s="85"/>
      <c r="LAW55" s="85"/>
      <c r="LAX55" s="85"/>
      <c r="LAY55" s="85"/>
      <c r="LAZ55" s="85"/>
      <c r="LBA55" s="85"/>
      <c r="LBB55" s="85"/>
      <c r="LBC55" s="85"/>
      <c r="LBD55" s="85"/>
      <c r="LBE55" s="85"/>
      <c r="LBF55" s="85"/>
      <c r="LBG55" s="85"/>
      <c r="LBH55" s="85"/>
      <c r="LBI55" s="85"/>
      <c r="LBJ55" s="85"/>
      <c r="LBK55" s="85"/>
      <c r="LBL55" s="85"/>
      <c r="LBM55" s="85"/>
      <c r="LBN55" s="85"/>
      <c r="LBO55" s="85"/>
      <c r="LBP55" s="85"/>
      <c r="LBQ55" s="85"/>
      <c r="LBR55" s="85"/>
      <c r="LBS55" s="85"/>
      <c r="LBT55" s="85"/>
      <c r="LBU55" s="85"/>
      <c r="LBV55" s="85"/>
      <c r="LBW55" s="85"/>
      <c r="LBX55" s="85"/>
      <c r="LBY55" s="85"/>
      <c r="LBZ55" s="85"/>
      <c r="LCA55" s="85"/>
      <c r="LCB55" s="85"/>
      <c r="LCC55" s="85"/>
      <c r="LCD55" s="85"/>
      <c r="LCE55" s="85"/>
      <c r="LCF55" s="85"/>
      <c r="LCG55" s="85"/>
      <c r="LCH55" s="85"/>
      <c r="LCI55" s="85"/>
      <c r="LCJ55" s="85"/>
      <c r="LCK55" s="85"/>
      <c r="LCL55" s="85"/>
      <c r="LCM55" s="85"/>
      <c r="LCN55" s="85"/>
      <c r="LCO55" s="85"/>
      <c r="LCP55" s="85"/>
      <c r="LCQ55" s="85"/>
      <c r="LCR55" s="85"/>
      <c r="LCS55" s="85"/>
      <c r="LCT55" s="85"/>
      <c r="LCU55" s="85"/>
      <c r="LCV55" s="85"/>
      <c r="LCW55" s="85"/>
      <c r="LCX55" s="85"/>
      <c r="LCY55" s="85"/>
      <c r="LCZ55" s="85"/>
      <c r="LDA55" s="85"/>
      <c r="LDB55" s="85"/>
      <c r="LDC55" s="85"/>
      <c r="LDD55" s="85"/>
      <c r="LDE55" s="85"/>
      <c r="LDF55" s="85"/>
      <c r="LDG55" s="85"/>
      <c r="LDH55" s="85"/>
      <c r="LDI55" s="85"/>
      <c r="LDJ55" s="85"/>
      <c r="LDK55" s="85"/>
      <c r="LDL55" s="85"/>
      <c r="LDM55" s="85"/>
      <c r="LDN55" s="85"/>
      <c r="LDO55" s="85"/>
      <c r="LDP55" s="85"/>
      <c r="LDQ55" s="85"/>
      <c r="LDR55" s="85"/>
      <c r="LDS55" s="85"/>
      <c r="LDT55" s="85"/>
      <c r="LDU55" s="85"/>
      <c r="LDV55" s="85"/>
      <c r="LDW55" s="85"/>
      <c r="LDX55" s="85"/>
      <c r="LDY55" s="85"/>
      <c r="LDZ55" s="85"/>
      <c r="LEA55" s="85"/>
      <c r="LEB55" s="85"/>
      <c r="LEC55" s="85"/>
      <c r="LED55" s="85"/>
      <c r="LEE55" s="85"/>
      <c r="LEF55" s="85"/>
      <c r="LEG55" s="85"/>
      <c r="LEH55" s="85"/>
      <c r="LEI55" s="85"/>
      <c r="LEJ55" s="85"/>
      <c r="LEK55" s="85"/>
      <c r="LEL55" s="85"/>
      <c r="LEM55" s="85"/>
      <c r="LEN55" s="85"/>
      <c r="LEO55" s="85"/>
      <c r="LEP55" s="85"/>
      <c r="LEQ55" s="85"/>
      <c r="LER55" s="85"/>
      <c r="LES55" s="85"/>
      <c r="LET55" s="85"/>
      <c r="LEU55" s="85"/>
      <c r="LEV55" s="85"/>
      <c r="LEW55" s="85"/>
      <c r="LEX55" s="85"/>
      <c r="LEY55" s="85"/>
      <c r="LEZ55" s="85"/>
      <c r="LFA55" s="85"/>
      <c r="LFB55" s="85"/>
      <c r="LFC55" s="85"/>
      <c r="LFD55" s="85"/>
      <c r="LFE55" s="85"/>
      <c r="LFF55" s="85"/>
      <c r="LFG55" s="85"/>
      <c r="LFH55" s="85"/>
      <c r="LFI55" s="85"/>
      <c r="LFJ55" s="85"/>
      <c r="LFK55" s="85"/>
      <c r="LFL55" s="85"/>
      <c r="LFM55" s="85"/>
      <c r="LFN55" s="85"/>
      <c r="LFO55" s="85"/>
      <c r="LFP55" s="85"/>
      <c r="LFQ55" s="85"/>
      <c r="LFR55" s="85"/>
      <c r="LFS55" s="85"/>
      <c r="LFT55" s="85"/>
      <c r="LFU55" s="85"/>
      <c r="LFV55" s="85"/>
      <c r="LFW55" s="85"/>
      <c r="LFX55" s="85"/>
      <c r="LFY55" s="85"/>
      <c r="LFZ55" s="85"/>
      <c r="LGA55" s="85"/>
      <c r="LGB55" s="85"/>
      <c r="LGC55" s="85"/>
      <c r="LGD55" s="85"/>
      <c r="LGE55" s="85"/>
      <c r="LGF55" s="85"/>
      <c r="LGG55" s="85"/>
      <c r="LGH55" s="85"/>
      <c r="LGI55" s="85"/>
      <c r="LGJ55" s="85"/>
      <c r="LGK55" s="85"/>
      <c r="LGL55" s="85"/>
      <c r="LGM55" s="85"/>
      <c r="LGN55" s="85"/>
      <c r="LGO55" s="85"/>
      <c r="LGP55" s="85"/>
      <c r="LGQ55" s="85"/>
      <c r="LGR55" s="85"/>
      <c r="LGS55" s="85"/>
      <c r="LGT55" s="85"/>
      <c r="LGU55" s="85"/>
      <c r="LGV55" s="85"/>
      <c r="LGW55" s="85"/>
      <c r="LGX55" s="85"/>
      <c r="LGY55" s="85"/>
      <c r="LGZ55" s="85"/>
      <c r="LHA55" s="85"/>
      <c r="LHB55" s="85"/>
      <c r="LHC55" s="85"/>
      <c r="LHD55" s="85"/>
      <c r="LHE55" s="85"/>
      <c r="LHF55" s="85"/>
      <c r="LHG55" s="85"/>
      <c r="LHH55" s="85"/>
      <c r="LHI55" s="85"/>
      <c r="LHJ55" s="85"/>
      <c r="LHK55" s="85"/>
      <c r="LHL55" s="85"/>
      <c r="LHM55" s="85"/>
      <c r="LHN55" s="85"/>
      <c r="LHO55" s="85"/>
      <c r="LHP55" s="85"/>
      <c r="LHQ55" s="85"/>
      <c r="LHR55" s="85"/>
      <c r="LHS55" s="85"/>
      <c r="LHT55" s="85"/>
      <c r="LHU55" s="85"/>
      <c r="LHV55" s="85"/>
      <c r="LHW55" s="85"/>
      <c r="LHX55" s="85"/>
      <c r="LHY55" s="85"/>
      <c r="LHZ55" s="85"/>
      <c r="LIA55" s="85"/>
      <c r="LIB55" s="85"/>
      <c r="LIC55" s="85"/>
      <c r="LID55" s="85"/>
      <c r="LIE55" s="85"/>
      <c r="LIF55" s="85"/>
      <c r="LIG55" s="85"/>
      <c r="LIH55" s="85"/>
      <c r="LII55" s="85"/>
      <c r="LIJ55" s="85"/>
      <c r="LIK55" s="85"/>
      <c r="LIL55" s="85"/>
      <c r="LIM55" s="85"/>
      <c r="LIN55" s="85"/>
      <c r="LIO55" s="85"/>
      <c r="LIP55" s="85"/>
      <c r="LIQ55" s="85"/>
      <c r="LIR55" s="85"/>
      <c r="LIS55" s="85"/>
      <c r="LIT55" s="85"/>
      <c r="LIU55" s="85"/>
      <c r="LIV55" s="85"/>
      <c r="LIW55" s="85"/>
      <c r="LIX55" s="85"/>
      <c r="LIY55" s="85"/>
      <c r="LIZ55" s="85"/>
      <c r="LJA55" s="85"/>
      <c r="LJB55" s="85"/>
      <c r="LJC55" s="85"/>
      <c r="LJD55" s="85"/>
      <c r="LJE55" s="85"/>
      <c r="LJF55" s="85"/>
      <c r="LJG55" s="85"/>
      <c r="LJH55" s="85"/>
      <c r="LJI55" s="85"/>
      <c r="LJJ55" s="85"/>
      <c r="LJK55" s="85"/>
      <c r="LJL55" s="85"/>
      <c r="LJM55" s="85"/>
      <c r="LJN55" s="85"/>
      <c r="LJO55" s="85"/>
      <c r="LJP55" s="85"/>
      <c r="LJQ55" s="85"/>
      <c r="LJR55" s="85"/>
      <c r="LJS55" s="85"/>
      <c r="LJT55" s="85"/>
      <c r="LJU55" s="85"/>
      <c r="LJV55" s="85"/>
      <c r="LJW55" s="85"/>
      <c r="LJX55" s="85"/>
      <c r="LJY55" s="85"/>
      <c r="LJZ55" s="85"/>
      <c r="LKA55" s="85"/>
      <c r="LKB55" s="85"/>
      <c r="LKC55" s="85"/>
      <c r="LKD55" s="85"/>
      <c r="LKE55" s="85"/>
      <c r="LKF55" s="85"/>
      <c r="LKG55" s="85"/>
      <c r="LKH55" s="85"/>
      <c r="LKI55" s="85"/>
      <c r="LKJ55" s="85"/>
      <c r="LKK55" s="85"/>
      <c r="LKL55" s="85"/>
      <c r="LKM55" s="85"/>
      <c r="LKN55" s="85"/>
      <c r="LKO55" s="85"/>
      <c r="LKP55" s="85"/>
      <c r="LKQ55" s="85"/>
      <c r="LKR55" s="85"/>
      <c r="LKS55" s="85"/>
      <c r="LKT55" s="85"/>
      <c r="LKU55" s="85"/>
      <c r="LKV55" s="85"/>
      <c r="LKW55" s="85"/>
      <c r="LKX55" s="85"/>
      <c r="LKY55" s="85"/>
      <c r="LKZ55" s="85"/>
      <c r="LLA55" s="85"/>
      <c r="LLB55" s="85"/>
      <c r="LLC55" s="85"/>
      <c r="LLD55" s="85"/>
      <c r="LLE55" s="85"/>
      <c r="LLF55" s="85"/>
      <c r="LLG55" s="85"/>
      <c r="LLH55" s="85"/>
      <c r="LLI55" s="85"/>
      <c r="LLJ55" s="85"/>
      <c r="LLK55" s="85"/>
      <c r="LLL55" s="85"/>
      <c r="LLM55" s="85"/>
      <c r="LLN55" s="85"/>
      <c r="LLO55" s="85"/>
      <c r="LLP55" s="85"/>
      <c r="LLQ55" s="85"/>
      <c r="LLR55" s="85"/>
      <c r="LLS55" s="85"/>
      <c r="LLT55" s="85"/>
      <c r="LLU55" s="85"/>
      <c r="LLV55" s="85"/>
      <c r="LLW55" s="85"/>
      <c r="LLX55" s="85"/>
      <c r="LLY55" s="85"/>
      <c r="LLZ55" s="85"/>
      <c r="LMA55" s="85"/>
      <c r="LMB55" s="85"/>
      <c r="LMC55" s="85"/>
      <c r="LMD55" s="85"/>
      <c r="LME55" s="85"/>
      <c r="LMF55" s="85"/>
      <c r="LMG55" s="85"/>
      <c r="LMH55" s="85"/>
      <c r="LMI55" s="85"/>
      <c r="LMJ55" s="85"/>
      <c r="LMK55" s="85"/>
      <c r="LML55" s="85"/>
      <c r="LMM55" s="85"/>
      <c r="LMN55" s="85"/>
      <c r="LMO55" s="85"/>
      <c r="LMP55" s="85"/>
      <c r="LMQ55" s="85"/>
      <c r="LMR55" s="85"/>
      <c r="LMS55" s="85"/>
      <c r="LMT55" s="85"/>
      <c r="LMU55" s="85"/>
      <c r="LMV55" s="85"/>
      <c r="LMW55" s="85"/>
      <c r="LMX55" s="85"/>
      <c r="LMY55" s="85"/>
      <c r="LMZ55" s="85"/>
      <c r="LNA55" s="85"/>
      <c r="LNB55" s="85"/>
      <c r="LNC55" s="85"/>
      <c r="LND55" s="85"/>
      <c r="LNE55" s="85"/>
      <c r="LNF55" s="85"/>
      <c r="LNG55" s="85"/>
      <c r="LNH55" s="85"/>
      <c r="LNI55" s="85"/>
      <c r="LNJ55" s="85"/>
      <c r="LNK55" s="85"/>
      <c r="LNL55" s="85"/>
      <c r="LNM55" s="85"/>
      <c r="LNN55" s="85"/>
      <c r="LNO55" s="85"/>
      <c r="LNP55" s="85"/>
      <c r="LNQ55" s="85"/>
      <c r="LNR55" s="85"/>
      <c r="LNS55" s="85"/>
      <c r="LNT55" s="85"/>
      <c r="LNU55" s="85"/>
      <c r="LNV55" s="85"/>
      <c r="LNW55" s="85"/>
      <c r="LNX55" s="85"/>
      <c r="LNY55" s="85"/>
      <c r="LNZ55" s="85"/>
      <c r="LOA55" s="85"/>
      <c r="LOB55" s="85"/>
      <c r="LOC55" s="85"/>
      <c r="LOD55" s="85"/>
      <c r="LOE55" s="85"/>
      <c r="LOF55" s="85"/>
      <c r="LOG55" s="85"/>
      <c r="LOH55" s="85"/>
      <c r="LOI55" s="85"/>
      <c r="LOJ55" s="85"/>
      <c r="LOK55" s="85"/>
      <c r="LOL55" s="85"/>
      <c r="LOM55" s="85"/>
      <c r="LON55" s="85"/>
      <c r="LOO55" s="85"/>
      <c r="LOP55" s="85"/>
      <c r="LOQ55" s="85"/>
      <c r="LOR55" s="85"/>
      <c r="LOS55" s="85"/>
      <c r="LOT55" s="85"/>
      <c r="LOU55" s="85"/>
      <c r="LOV55" s="85"/>
      <c r="LOW55" s="85"/>
      <c r="LOX55" s="85"/>
      <c r="LOY55" s="85"/>
      <c r="LOZ55" s="85"/>
      <c r="LPA55" s="85"/>
      <c r="LPB55" s="85"/>
      <c r="LPC55" s="85"/>
      <c r="LPD55" s="85"/>
      <c r="LPE55" s="85"/>
      <c r="LPF55" s="85"/>
      <c r="LPG55" s="85"/>
      <c r="LPH55" s="85"/>
      <c r="LPI55" s="85"/>
      <c r="LPJ55" s="85"/>
      <c r="LPK55" s="85"/>
      <c r="LPL55" s="85"/>
      <c r="LPM55" s="85"/>
      <c r="LPN55" s="85"/>
      <c r="LPO55" s="85"/>
      <c r="LPP55" s="85"/>
      <c r="LPQ55" s="85"/>
      <c r="LPR55" s="85"/>
      <c r="LPS55" s="85"/>
      <c r="LPT55" s="85"/>
      <c r="LPU55" s="85"/>
      <c r="LPV55" s="85"/>
      <c r="LPW55" s="85"/>
      <c r="LPX55" s="85"/>
      <c r="LPY55" s="85"/>
      <c r="LPZ55" s="85"/>
      <c r="LQA55" s="85"/>
      <c r="LQB55" s="85"/>
      <c r="LQC55" s="85"/>
      <c r="LQD55" s="85"/>
      <c r="LQE55" s="85"/>
      <c r="LQF55" s="85"/>
      <c r="LQG55" s="85"/>
      <c r="LQH55" s="85"/>
      <c r="LQI55" s="85"/>
      <c r="LQJ55" s="85"/>
      <c r="LQK55" s="85"/>
      <c r="LQL55" s="85"/>
      <c r="LQM55" s="85"/>
      <c r="LQN55" s="85"/>
      <c r="LQO55" s="85"/>
      <c r="LQP55" s="85"/>
      <c r="LQQ55" s="85"/>
      <c r="LQR55" s="85"/>
      <c r="LQS55" s="85"/>
      <c r="LQT55" s="85"/>
      <c r="LQU55" s="85"/>
      <c r="LQV55" s="85"/>
      <c r="LQW55" s="85"/>
      <c r="LQX55" s="85"/>
      <c r="LQY55" s="85"/>
      <c r="LQZ55" s="85"/>
      <c r="LRA55" s="85"/>
      <c r="LRB55" s="85"/>
      <c r="LRC55" s="85"/>
      <c r="LRD55" s="85"/>
      <c r="LRE55" s="85"/>
      <c r="LRF55" s="85"/>
      <c r="LRG55" s="85"/>
      <c r="LRH55" s="85"/>
      <c r="LRI55" s="85"/>
      <c r="LRJ55" s="85"/>
      <c r="LRK55" s="85"/>
      <c r="LRL55" s="85"/>
      <c r="LRM55" s="85"/>
      <c r="LRN55" s="85"/>
      <c r="LRO55" s="85"/>
      <c r="LRP55" s="85"/>
      <c r="LRQ55" s="85"/>
      <c r="LRR55" s="85"/>
      <c r="LRS55" s="85"/>
      <c r="LRT55" s="85"/>
      <c r="LRU55" s="85"/>
      <c r="LRV55" s="85"/>
      <c r="LRW55" s="85"/>
      <c r="LRX55" s="85"/>
      <c r="LRY55" s="85"/>
      <c r="LRZ55" s="85"/>
      <c r="LSA55" s="85"/>
      <c r="LSB55" s="85"/>
      <c r="LSC55" s="85"/>
      <c r="LSD55" s="85"/>
      <c r="LSE55" s="85"/>
      <c r="LSF55" s="85"/>
      <c r="LSG55" s="85"/>
      <c r="LSH55" s="85"/>
      <c r="LSI55" s="85"/>
      <c r="LSJ55" s="85"/>
      <c r="LSK55" s="85"/>
      <c r="LSL55" s="85"/>
      <c r="LSM55" s="85"/>
      <c r="LSN55" s="85"/>
      <c r="LSO55" s="85"/>
      <c r="LSP55" s="85"/>
      <c r="LSQ55" s="85"/>
      <c r="LSR55" s="85"/>
      <c r="LSS55" s="85"/>
      <c r="LST55" s="85"/>
      <c r="LSU55" s="85"/>
      <c r="LSV55" s="85"/>
      <c r="LSW55" s="85"/>
      <c r="LSX55" s="85"/>
      <c r="LSY55" s="85"/>
      <c r="LSZ55" s="85"/>
      <c r="LTA55" s="85"/>
      <c r="LTB55" s="85"/>
      <c r="LTC55" s="85"/>
      <c r="LTD55" s="85"/>
      <c r="LTE55" s="85"/>
      <c r="LTF55" s="85"/>
      <c r="LTG55" s="85"/>
      <c r="LTH55" s="85"/>
      <c r="LTI55" s="85"/>
      <c r="LTJ55" s="85"/>
      <c r="LTK55" s="85"/>
      <c r="LTL55" s="85"/>
      <c r="LTM55" s="85"/>
      <c r="LTN55" s="85"/>
      <c r="LTO55" s="85"/>
      <c r="LTP55" s="85"/>
      <c r="LTQ55" s="85"/>
      <c r="LTR55" s="85"/>
      <c r="LTS55" s="85"/>
      <c r="LTT55" s="85"/>
      <c r="LTU55" s="85"/>
      <c r="LTV55" s="85"/>
      <c r="LTW55" s="85"/>
      <c r="LTX55" s="85"/>
      <c r="LTY55" s="85"/>
      <c r="LTZ55" s="85"/>
      <c r="LUA55" s="85"/>
      <c r="LUB55" s="85"/>
      <c r="LUC55" s="85"/>
      <c r="LUD55" s="85"/>
      <c r="LUE55" s="85"/>
      <c r="LUF55" s="85"/>
      <c r="LUG55" s="85"/>
      <c r="LUH55" s="85"/>
      <c r="LUI55" s="85"/>
      <c r="LUJ55" s="85"/>
      <c r="LUK55" s="85"/>
      <c r="LUL55" s="85"/>
      <c r="LUM55" s="85"/>
      <c r="LUN55" s="85"/>
      <c r="LUO55" s="85"/>
      <c r="LUP55" s="85"/>
      <c r="LUQ55" s="85"/>
      <c r="LUR55" s="85"/>
      <c r="LUS55" s="85"/>
      <c r="LUT55" s="85"/>
      <c r="LUU55" s="85"/>
      <c r="LUV55" s="85"/>
      <c r="LUW55" s="85"/>
      <c r="LUX55" s="85"/>
      <c r="LUY55" s="85"/>
      <c r="LUZ55" s="85"/>
      <c r="LVA55" s="85"/>
      <c r="LVB55" s="85"/>
      <c r="LVC55" s="85"/>
      <c r="LVD55" s="85"/>
      <c r="LVE55" s="85"/>
      <c r="LVF55" s="85"/>
      <c r="LVG55" s="85"/>
      <c r="LVH55" s="85"/>
      <c r="LVI55" s="85"/>
      <c r="LVJ55" s="85"/>
      <c r="LVK55" s="85"/>
      <c r="LVL55" s="85"/>
      <c r="LVM55" s="85"/>
      <c r="LVN55" s="85"/>
      <c r="LVO55" s="85"/>
      <c r="LVP55" s="85"/>
      <c r="LVQ55" s="85"/>
      <c r="LVR55" s="85"/>
      <c r="LVS55" s="85"/>
      <c r="LVT55" s="85"/>
      <c r="LVU55" s="85"/>
      <c r="LVV55" s="85"/>
      <c r="LVW55" s="85"/>
      <c r="LVX55" s="85"/>
      <c r="LVY55" s="85"/>
      <c r="LVZ55" s="85"/>
      <c r="LWA55" s="85"/>
      <c r="LWB55" s="85"/>
      <c r="LWC55" s="85"/>
      <c r="LWD55" s="85"/>
      <c r="LWE55" s="85"/>
      <c r="LWF55" s="85"/>
      <c r="LWG55" s="85"/>
      <c r="LWH55" s="85"/>
      <c r="LWI55" s="85"/>
      <c r="LWJ55" s="85"/>
      <c r="LWK55" s="85"/>
      <c r="LWL55" s="85"/>
      <c r="LWM55" s="85"/>
      <c r="LWN55" s="85"/>
      <c r="LWO55" s="85"/>
      <c r="LWP55" s="85"/>
      <c r="LWQ55" s="85"/>
      <c r="LWR55" s="85"/>
      <c r="LWS55" s="85"/>
      <c r="LWT55" s="85"/>
      <c r="LWU55" s="85"/>
      <c r="LWV55" s="85"/>
      <c r="LWW55" s="85"/>
      <c r="LWX55" s="85"/>
      <c r="LWY55" s="85"/>
      <c r="LWZ55" s="85"/>
      <c r="LXA55" s="85"/>
      <c r="LXB55" s="85"/>
      <c r="LXC55" s="85"/>
      <c r="LXD55" s="85"/>
      <c r="LXE55" s="85"/>
      <c r="LXF55" s="85"/>
      <c r="LXG55" s="85"/>
      <c r="LXH55" s="85"/>
      <c r="LXI55" s="85"/>
      <c r="LXJ55" s="85"/>
      <c r="LXK55" s="85"/>
      <c r="LXL55" s="85"/>
      <c r="LXM55" s="85"/>
      <c r="LXN55" s="85"/>
      <c r="LXO55" s="85"/>
      <c r="LXP55" s="85"/>
      <c r="LXQ55" s="85"/>
      <c r="LXR55" s="85"/>
      <c r="LXS55" s="85"/>
      <c r="LXT55" s="85"/>
      <c r="LXU55" s="85"/>
      <c r="LXV55" s="85"/>
      <c r="LXW55" s="85"/>
      <c r="LXX55" s="85"/>
      <c r="LXY55" s="85"/>
      <c r="LXZ55" s="85"/>
      <c r="LYA55" s="85"/>
      <c r="LYB55" s="85"/>
      <c r="LYC55" s="85"/>
      <c r="LYD55" s="85"/>
      <c r="LYE55" s="85"/>
      <c r="LYF55" s="85"/>
      <c r="LYG55" s="85"/>
      <c r="LYH55" s="85"/>
      <c r="LYI55" s="85"/>
      <c r="LYJ55" s="85"/>
      <c r="LYK55" s="85"/>
      <c r="LYL55" s="85"/>
      <c r="LYM55" s="85"/>
      <c r="LYN55" s="85"/>
      <c r="LYO55" s="85"/>
      <c r="LYP55" s="85"/>
      <c r="LYQ55" s="85"/>
      <c r="LYR55" s="85"/>
      <c r="LYS55" s="85"/>
      <c r="LYT55" s="85"/>
      <c r="LYU55" s="85"/>
      <c r="LYV55" s="85"/>
      <c r="LYW55" s="85"/>
      <c r="LYX55" s="85"/>
      <c r="LYY55" s="85"/>
      <c r="LYZ55" s="85"/>
      <c r="LZA55" s="85"/>
      <c r="LZB55" s="85"/>
      <c r="LZC55" s="85"/>
      <c r="LZD55" s="85"/>
      <c r="LZE55" s="85"/>
      <c r="LZF55" s="85"/>
      <c r="LZG55" s="85"/>
      <c r="LZH55" s="85"/>
      <c r="LZI55" s="85"/>
      <c r="LZJ55" s="85"/>
      <c r="LZK55" s="85"/>
      <c r="LZL55" s="85"/>
      <c r="LZM55" s="85"/>
      <c r="LZN55" s="85"/>
      <c r="LZO55" s="85"/>
      <c r="LZP55" s="85"/>
      <c r="LZQ55" s="85"/>
      <c r="LZR55" s="85"/>
      <c r="LZS55" s="85"/>
      <c r="LZT55" s="85"/>
      <c r="LZU55" s="85"/>
      <c r="LZV55" s="85"/>
      <c r="LZW55" s="85"/>
      <c r="LZX55" s="85"/>
      <c r="LZY55" s="85"/>
      <c r="LZZ55" s="85"/>
      <c r="MAA55" s="85"/>
      <c r="MAB55" s="85"/>
      <c r="MAC55" s="85"/>
      <c r="MAD55" s="85"/>
      <c r="MAE55" s="85"/>
      <c r="MAF55" s="85"/>
      <c r="MAG55" s="85"/>
      <c r="MAH55" s="85"/>
      <c r="MAI55" s="85"/>
      <c r="MAJ55" s="85"/>
      <c r="MAK55" s="85"/>
      <c r="MAL55" s="85"/>
      <c r="MAM55" s="85"/>
      <c r="MAN55" s="85"/>
      <c r="MAO55" s="85"/>
      <c r="MAP55" s="85"/>
      <c r="MAQ55" s="85"/>
      <c r="MAR55" s="85"/>
      <c r="MAS55" s="85"/>
      <c r="MAT55" s="85"/>
      <c r="MAU55" s="85"/>
      <c r="MAV55" s="85"/>
      <c r="MAW55" s="85"/>
      <c r="MAX55" s="85"/>
      <c r="MAY55" s="85"/>
      <c r="MAZ55" s="85"/>
      <c r="MBA55" s="85"/>
      <c r="MBB55" s="85"/>
      <c r="MBC55" s="85"/>
      <c r="MBD55" s="85"/>
      <c r="MBE55" s="85"/>
      <c r="MBF55" s="85"/>
      <c r="MBG55" s="85"/>
      <c r="MBH55" s="85"/>
      <c r="MBI55" s="85"/>
      <c r="MBJ55" s="85"/>
      <c r="MBK55" s="85"/>
      <c r="MBL55" s="85"/>
      <c r="MBM55" s="85"/>
      <c r="MBN55" s="85"/>
      <c r="MBO55" s="85"/>
      <c r="MBP55" s="85"/>
      <c r="MBQ55" s="85"/>
      <c r="MBR55" s="85"/>
      <c r="MBS55" s="85"/>
      <c r="MBT55" s="85"/>
      <c r="MBU55" s="85"/>
      <c r="MBV55" s="85"/>
      <c r="MBW55" s="85"/>
      <c r="MBX55" s="85"/>
      <c r="MBY55" s="85"/>
      <c r="MBZ55" s="85"/>
      <c r="MCA55" s="85"/>
      <c r="MCB55" s="85"/>
      <c r="MCC55" s="85"/>
      <c r="MCD55" s="85"/>
      <c r="MCE55" s="85"/>
      <c r="MCF55" s="85"/>
      <c r="MCG55" s="85"/>
      <c r="MCH55" s="85"/>
      <c r="MCI55" s="85"/>
      <c r="MCJ55" s="85"/>
      <c r="MCK55" s="85"/>
      <c r="MCL55" s="85"/>
      <c r="MCM55" s="85"/>
      <c r="MCN55" s="85"/>
      <c r="MCO55" s="85"/>
      <c r="MCP55" s="85"/>
      <c r="MCQ55" s="85"/>
      <c r="MCR55" s="85"/>
      <c r="MCS55" s="85"/>
      <c r="MCT55" s="85"/>
      <c r="MCU55" s="85"/>
      <c r="MCV55" s="85"/>
      <c r="MCW55" s="85"/>
      <c r="MCX55" s="85"/>
      <c r="MCY55" s="85"/>
      <c r="MCZ55" s="85"/>
      <c r="MDA55" s="85"/>
      <c r="MDB55" s="85"/>
      <c r="MDC55" s="85"/>
      <c r="MDD55" s="85"/>
      <c r="MDE55" s="85"/>
      <c r="MDF55" s="85"/>
      <c r="MDG55" s="85"/>
      <c r="MDH55" s="85"/>
      <c r="MDI55" s="85"/>
      <c r="MDJ55" s="85"/>
      <c r="MDK55" s="85"/>
      <c r="MDL55" s="85"/>
      <c r="MDM55" s="85"/>
      <c r="MDN55" s="85"/>
      <c r="MDO55" s="85"/>
      <c r="MDP55" s="85"/>
      <c r="MDQ55" s="85"/>
      <c r="MDR55" s="85"/>
      <c r="MDS55" s="85"/>
      <c r="MDT55" s="85"/>
      <c r="MDU55" s="85"/>
      <c r="MDV55" s="85"/>
      <c r="MDW55" s="85"/>
      <c r="MDX55" s="85"/>
      <c r="MDY55" s="85"/>
      <c r="MDZ55" s="85"/>
      <c r="MEA55" s="85"/>
      <c r="MEB55" s="85"/>
      <c r="MEC55" s="85"/>
      <c r="MED55" s="85"/>
      <c r="MEE55" s="85"/>
      <c r="MEF55" s="85"/>
      <c r="MEG55" s="85"/>
      <c r="MEH55" s="85"/>
      <c r="MEI55" s="85"/>
      <c r="MEJ55" s="85"/>
      <c r="MEK55" s="85"/>
      <c r="MEL55" s="85"/>
      <c r="MEM55" s="85"/>
      <c r="MEN55" s="85"/>
      <c r="MEO55" s="85"/>
      <c r="MEP55" s="85"/>
      <c r="MEQ55" s="85"/>
      <c r="MER55" s="85"/>
      <c r="MES55" s="85"/>
      <c r="MET55" s="85"/>
      <c r="MEU55" s="85"/>
      <c r="MEV55" s="85"/>
      <c r="MEW55" s="85"/>
      <c r="MEX55" s="85"/>
      <c r="MEY55" s="85"/>
      <c r="MEZ55" s="85"/>
      <c r="MFA55" s="85"/>
      <c r="MFB55" s="85"/>
      <c r="MFC55" s="85"/>
      <c r="MFD55" s="85"/>
      <c r="MFE55" s="85"/>
      <c r="MFF55" s="85"/>
      <c r="MFG55" s="85"/>
      <c r="MFH55" s="85"/>
      <c r="MFI55" s="85"/>
      <c r="MFJ55" s="85"/>
      <c r="MFK55" s="85"/>
      <c r="MFL55" s="85"/>
      <c r="MFM55" s="85"/>
      <c r="MFN55" s="85"/>
      <c r="MFO55" s="85"/>
      <c r="MFP55" s="85"/>
      <c r="MFQ55" s="85"/>
      <c r="MFR55" s="85"/>
      <c r="MFS55" s="85"/>
      <c r="MFT55" s="85"/>
      <c r="MFU55" s="85"/>
      <c r="MFV55" s="85"/>
      <c r="MFW55" s="85"/>
      <c r="MFX55" s="85"/>
      <c r="MFY55" s="85"/>
      <c r="MFZ55" s="85"/>
      <c r="MGA55" s="85"/>
      <c r="MGB55" s="85"/>
      <c r="MGC55" s="85"/>
      <c r="MGD55" s="85"/>
      <c r="MGE55" s="85"/>
      <c r="MGF55" s="85"/>
      <c r="MGG55" s="85"/>
      <c r="MGH55" s="85"/>
      <c r="MGI55" s="85"/>
      <c r="MGJ55" s="85"/>
      <c r="MGK55" s="85"/>
      <c r="MGL55" s="85"/>
      <c r="MGM55" s="85"/>
      <c r="MGN55" s="85"/>
      <c r="MGO55" s="85"/>
      <c r="MGP55" s="85"/>
      <c r="MGQ55" s="85"/>
      <c r="MGR55" s="85"/>
      <c r="MGS55" s="85"/>
      <c r="MGT55" s="85"/>
      <c r="MGU55" s="85"/>
      <c r="MGV55" s="85"/>
      <c r="MGW55" s="85"/>
      <c r="MGX55" s="85"/>
      <c r="MGY55" s="85"/>
      <c r="MGZ55" s="85"/>
      <c r="MHA55" s="85"/>
      <c r="MHB55" s="85"/>
      <c r="MHC55" s="85"/>
      <c r="MHD55" s="85"/>
      <c r="MHE55" s="85"/>
      <c r="MHF55" s="85"/>
      <c r="MHG55" s="85"/>
      <c r="MHH55" s="85"/>
      <c r="MHI55" s="85"/>
      <c r="MHJ55" s="85"/>
      <c r="MHK55" s="85"/>
      <c r="MHL55" s="85"/>
      <c r="MHM55" s="85"/>
      <c r="MHN55" s="85"/>
      <c r="MHO55" s="85"/>
      <c r="MHP55" s="85"/>
      <c r="MHQ55" s="85"/>
      <c r="MHR55" s="85"/>
      <c r="MHS55" s="85"/>
      <c r="MHT55" s="85"/>
      <c r="MHU55" s="85"/>
      <c r="MHV55" s="85"/>
      <c r="MHW55" s="85"/>
      <c r="MHX55" s="85"/>
      <c r="MHY55" s="85"/>
      <c r="MHZ55" s="85"/>
      <c r="MIA55" s="85"/>
      <c r="MIB55" s="85"/>
      <c r="MIC55" s="85"/>
      <c r="MID55" s="85"/>
      <c r="MIE55" s="85"/>
      <c r="MIF55" s="85"/>
      <c r="MIG55" s="85"/>
      <c r="MIH55" s="85"/>
      <c r="MII55" s="85"/>
      <c r="MIJ55" s="85"/>
      <c r="MIK55" s="85"/>
      <c r="MIL55" s="85"/>
      <c r="MIM55" s="85"/>
      <c r="MIN55" s="85"/>
      <c r="MIO55" s="85"/>
      <c r="MIP55" s="85"/>
      <c r="MIQ55" s="85"/>
      <c r="MIR55" s="85"/>
      <c r="MIS55" s="85"/>
      <c r="MIT55" s="85"/>
      <c r="MIU55" s="85"/>
      <c r="MIV55" s="85"/>
      <c r="MIW55" s="85"/>
      <c r="MIX55" s="85"/>
      <c r="MIY55" s="85"/>
      <c r="MIZ55" s="85"/>
      <c r="MJA55" s="85"/>
      <c r="MJB55" s="85"/>
      <c r="MJC55" s="85"/>
      <c r="MJD55" s="85"/>
      <c r="MJE55" s="85"/>
      <c r="MJF55" s="85"/>
      <c r="MJG55" s="85"/>
      <c r="MJH55" s="85"/>
      <c r="MJI55" s="85"/>
      <c r="MJJ55" s="85"/>
      <c r="MJK55" s="85"/>
      <c r="MJL55" s="85"/>
      <c r="MJM55" s="85"/>
      <c r="MJN55" s="85"/>
      <c r="MJO55" s="85"/>
      <c r="MJP55" s="85"/>
      <c r="MJQ55" s="85"/>
      <c r="MJR55" s="85"/>
      <c r="MJS55" s="85"/>
      <c r="MJT55" s="85"/>
      <c r="MJU55" s="85"/>
      <c r="MJV55" s="85"/>
      <c r="MJW55" s="85"/>
      <c r="MJX55" s="85"/>
      <c r="MJY55" s="85"/>
      <c r="MJZ55" s="85"/>
      <c r="MKA55" s="85"/>
      <c r="MKB55" s="85"/>
      <c r="MKC55" s="85"/>
      <c r="MKD55" s="85"/>
      <c r="MKE55" s="85"/>
      <c r="MKF55" s="85"/>
      <c r="MKG55" s="85"/>
      <c r="MKH55" s="85"/>
      <c r="MKI55" s="85"/>
      <c r="MKJ55" s="85"/>
      <c r="MKK55" s="85"/>
      <c r="MKL55" s="85"/>
      <c r="MKM55" s="85"/>
      <c r="MKN55" s="85"/>
      <c r="MKO55" s="85"/>
      <c r="MKP55" s="85"/>
      <c r="MKQ55" s="85"/>
      <c r="MKR55" s="85"/>
      <c r="MKS55" s="85"/>
      <c r="MKT55" s="85"/>
      <c r="MKU55" s="85"/>
      <c r="MKV55" s="85"/>
      <c r="MKW55" s="85"/>
      <c r="MKX55" s="85"/>
      <c r="MKY55" s="85"/>
      <c r="MKZ55" s="85"/>
      <c r="MLA55" s="85"/>
      <c r="MLB55" s="85"/>
      <c r="MLC55" s="85"/>
      <c r="MLD55" s="85"/>
      <c r="MLE55" s="85"/>
      <c r="MLF55" s="85"/>
      <c r="MLG55" s="85"/>
      <c r="MLH55" s="85"/>
      <c r="MLI55" s="85"/>
      <c r="MLJ55" s="85"/>
      <c r="MLK55" s="85"/>
      <c r="MLL55" s="85"/>
      <c r="MLM55" s="85"/>
      <c r="MLN55" s="85"/>
      <c r="MLO55" s="85"/>
      <c r="MLP55" s="85"/>
      <c r="MLQ55" s="85"/>
      <c r="MLR55" s="85"/>
      <c r="MLS55" s="85"/>
      <c r="MLT55" s="85"/>
      <c r="MLU55" s="85"/>
      <c r="MLV55" s="85"/>
      <c r="MLW55" s="85"/>
      <c r="MLX55" s="85"/>
      <c r="MLY55" s="85"/>
      <c r="MLZ55" s="85"/>
      <c r="MMA55" s="85"/>
      <c r="MMB55" s="85"/>
      <c r="MMC55" s="85"/>
      <c r="MMD55" s="85"/>
      <c r="MME55" s="85"/>
      <c r="MMF55" s="85"/>
      <c r="MMG55" s="85"/>
      <c r="MMH55" s="85"/>
      <c r="MMI55" s="85"/>
      <c r="MMJ55" s="85"/>
      <c r="MMK55" s="85"/>
      <c r="MML55" s="85"/>
      <c r="MMM55" s="85"/>
      <c r="MMN55" s="85"/>
      <c r="MMO55" s="85"/>
      <c r="MMP55" s="85"/>
      <c r="MMQ55" s="85"/>
      <c r="MMR55" s="85"/>
      <c r="MMS55" s="85"/>
      <c r="MMT55" s="85"/>
      <c r="MMU55" s="85"/>
      <c r="MMV55" s="85"/>
      <c r="MMW55" s="85"/>
      <c r="MMX55" s="85"/>
      <c r="MMY55" s="85"/>
      <c r="MMZ55" s="85"/>
      <c r="MNA55" s="85"/>
      <c r="MNB55" s="85"/>
      <c r="MNC55" s="85"/>
      <c r="MND55" s="85"/>
      <c r="MNE55" s="85"/>
      <c r="MNF55" s="85"/>
      <c r="MNG55" s="85"/>
      <c r="MNH55" s="85"/>
      <c r="MNI55" s="85"/>
      <c r="MNJ55" s="85"/>
      <c r="MNK55" s="85"/>
      <c r="MNL55" s="85"/>
      <c r="MNM55" s="85"/>
      <c r="MNN55" s="85"/>
      <c r="MNO55" s="85"/>
      <c r="MNP55" s="85"/>
      <c r="MNQ55" s="85"/>
      <c r="MNR55" s="85"/>
      <c r="MNS55" s="85"/>
      <c r="MNT55" s="85"/>
      <c r="MNU55" s="85"/>
      <c r="MNV55" s="85"/>
      <c r="MNW55" s="85"/>
      <c r="MNX55" s="85"/>
      <c r="MNY55" s="85"/>
      <c r="MNZ55" s="85"/>
      <c r="MOA55" s="85"/>
      <c r="MOB55" s="85"/>
      <c r="MOC55" s="85"/>
      <c r="MOD55" s="85"/>
      <c r="MOE55" s="85"/>
      <c r="MOF55" s="85"/>
      <c r="MOG55" s="85"/>
      <c r="MOH55" s="85"/>
      <c r="MOI55" s="85"/>
      <c r="MOJ55" s="85"/>
      <c r="MOK55" s="85"/>
      <c r="MOL55" s="85"/>
      <c r="MOM55" s="85"/>
      <c r="MON55" s="85"/>
      <c r="MOO55" s="85"/>
      <c r="MOP55" s="85"/>
      <c r="MOQ55" s="85"/>
      <c r="MOR55" s="85"/>
      <c r="MOS55" s="85"/>
      <c r="MOT55" s="85"/>
      <c r="MOU55" s="85"/>
      <c r="MOV55" s="85"/>
      <c r="MOW55" s="85"/>
      <c r="MOX55" s="85"/>
      <c r="MOY55" s="85"/>
      <c r="MOZ55" s="85"/>
      <c r="MPA55" s="85"/>
      <c r="MPB55" s="85"/>
      <c r="MPC55" s="85"/>
      <c r="MPD55" s="85"/>
      <c r="MPE55" s="85"/>
      <c r="MPF55" s="85"/>
      <c r="MPG55" s="85"/>
      <c r="MPH55" s="85"/>
      <c r="MPI55" s="85"/>
      <c r="MPJ55" s="85"/>
      <c r="MPK55" s="85"/>
      <c r="MPL55" s="85"/>
      <c r="MPM55" s="85"/>
      <c r="MPN55" s="85"/>
      <c r="MPO55" s="85"/>
      <c r="MPP55" s="85"/>
      <c r="MPQ55" s="85"/>
      <c r="MPR55" s="85"/>
      <c r="MPS55" s="85"/>
      <c r="MPT55" s="85"/>
      <c r="MPU55" s="85"/>
      <c r="MPV55" s="85"/>
      <c r="MPW55" s="85"/>
      <c r="MPX55" s="85"/>
      <c r="MPY55" s="85"/>
      <c r="MPZ55" s="85"/>
      <c r="MQA55" s="85"/>
      <c r="MQB55" s="85"/>
      <c r="MQC55" s="85"/>
      <c r="MQD55" s="85"/>
      <c r="MQE55" s="85"/>
      <c r="MQF55" s="85"/>
      <c r="MQG55" s="85"/>
      <c r="MQH55" s="85"/>
      <c r="MQI55" s="85"/>
      <c r="MQJ55" s="85"/>
      <c r="MQK55" s="85"/>
      <c r="MQL55" s="85"/>
      <c r="MQM55" s="85"/>
      <c r="MQN55" s="85"/>
      <c r="MQO55" s="85"/>
      <c r="MQP55" s="85"/>
      <c r="MQQ55" s="85"/>
      <c r="MQR55" s="85"/>
      <c r="MQS55" s="85"/>
      <c r="MQT55" s="85"/>
      <c r="MQU55" s="85"/>
      <c r="MQV55" s="85"/>
      <c r="MQW55" s="85"/>
      <c r="MQX55" s="85"/>
      <c r="MQY55" s="85"/>
      <c r="MQZ55" s="85"/>
      <c r="MRA55" s="85"/>
      <c r="MRB55" s="85"/>
      <c r="MRC55" s="85"/>
      <c r="MRD55" s="85"/>
      <c r="MRE55" s="85"/>
      <c r="MRF55" s="85"/>
      <c r="MRG55" s="85"/>
      <c r="MRH55" s="85"/>
      <c r="MRI55" s="85"/>
      <c r="MRJ55" s="85"/>
      <c r="MRK55" s="85"/>
      <c r="MRL55" s="85"/>
      <c r="MRM55" s="85"/>
      <c r="MRN55" s="85"/>
      <c r="MRO55" s="85"/>
      <c r="MRP55" s="85"/>
      <c r="MRQ55" s="85"/>
      <c r="MRR55" s="85"/>
      <c r="MRS55" s="85"/>
      <c r="MRT55" s="85"/>
      <c r="MRU55" s="85"/>
      <c r="MRV55" s="85"/>
      <c r="MRW55" s="85"/>
      <c r="MRX55" s="85"/>
      <c r="MRY55" s="85"/>
      <c r="MRZ55" s="85"/>
      <c r="MSA55" s="85"/>
      <c r="MSB55" s="85"/>
      <c r="MSC55" s="85"/>
      <c r="MSD55" s="85"/>
      <c r="MSE55" s="85"/>
      <c r="MSF55" s="85"/>
      <c r="MSG55" s="85"/>
      <c r="MSH55" s="85"/>
      <c r="MSI55" s="85"/>
      <c r="MSJ55" s="85"/>
      <c r="MSK55" s="85"/>
      <c r="MSL55" s="85"/>
      <c r="MSM55" s="85"/>
      <c r="MSN55" s="85"/>
      <c r="MSO55" s="85"/>
      <c r="MSP55" s="85"/>
      <c r="MSQ55" s="85"/>
      <c r="MSR55" s="85"/>
      <c r="MSS55" s="85"/>
      <c r="MST55" s="85"/>
      <c r="MSU55" s="85"/>
      <c r="MSV55" s="85"/>
      <c r="MSW55" s="85"/>
      <c r="MSX55" s="85"/>
      <c r="MSY55" s="85"/>
      <c r="MSZ55" s="85"/>
      <c r="MTA55" s="85"/>
      <c r="MTB55" s="85"/>
      <c r="MTC55" s="85"/>
      <c r="MTD55" s="85"/>
      <c r="MTE55" s="85"/>
      <c r="MTF55" s="85"/>
      <c r="MTG55" s="85"/>
      <c r="MTH55" s="85"/>
      <c r="MTI55" s="85"/>
      <c r="MTJ55" s="85"/>
      <c r="MTK55" s="85"/>
      <c r="MTL55" s="85"/>
      <c r="MTM55" s="85"/>
      <c r="MTN55" s="85"/>
      <c r="MTO55" s="85"/>
      <c r="MTP55" s="85"/>
      <c r="MTQ55" s="85"/>
      <c r="MTR55" s="85"/>
      <c r="MTS55" s="85"/>
      <c r="MTT55" s="85"/>
      <c r="MTU55" s="85"/>
      <c r="MTV55" s="85"/>
      <c r="MTW55" s="85"/>
      <c r="MTX55" s="85"/>
      <c r="MTY55" s="85"/>
      <c r="MTZ55" s="85"/>
      <c r="MUA55" s="85"/>
      <c r="MUB55" s="85"/>
      <c r="MUC55" s="85"/>
      <c r="MUD55" s="85"/>
      <c r="MUE55" s="85"/>
      <c r="MUF55" s="85"/>
      <c r="MUG55" s="85"/>
      <c r="MUH55" s="85"/>
      <c r="MUI55" s="85"/>
      <c r="MUJ55" s="85"/>
      <c r="MUK55" s="85"/>
      <c r="MUL55" s="85"/>
      <c r="MUM55" s="85"/>
      <c r="MUN55" s="85"/>
      <c r="MUO55" s="85"/>
      <c r="MUP55" s="85"/>
      <c r="MUQ55" s="85"/>
      <c r="MUR55" s="85"/>
      <c r="MUS55" s="85"/>
      <c r="MUT55" s="85"/>
      <c r="MUU55" s="85"/>
      <c r="MUV55" s="85"/>
      <c r="MUW55" s="85"/>
      <c r="MUX55" s="85"/>
      <c r="MUY55" s="85"/>
      <c r="MUZ55" s="85"/>
      <c r="MVA55" s="85"/>
      <c r="MVB55" s="85"/>
      <c r="MVC55" s="85"/>
      <c r="MVD55" s="85"/>
      <c r="MVE55" s="85"/>
      <c r="MVF55" s="85"/>
      <c r="MVG55" s="85"/>
      <c r="MVH55" s="85"/>
      <c r="MVI55" s="85"/>
      <c r="MVJ55" s="85"/>
      <c r="MVK55" s="85"/>
      <c r="MVL55" s="85"/>
      <c r="MVM55" s="85"/>
      <c r="MVN55" s="85"/>
      <c r="MVO55" s="85"/>
      <c r="MVP55" s="85"/>
      <c r="MVQ55" s="85"/>
      <c r="MVR55" s="85"/>
      <c r="MVS55" s="85"/>
      <c r="MVT55" s="85"/>
      <c r="MVU55" s="85"/>
      <c r="MVV55" s="85"/>
      <c r="MVW55" s="85"/>
      <c r="MVX55" s="85"/>
      <c r="MVY55" s="85"/>
      <c r="MVZ55" s="85"/>
      <c r="MWA55" s="85"/>
      <c r="MWB55" s="85"/>
      <c r="MWC55" s="85"/>
      <c r="MWD55" s="85"/>
      <c r="MWE55" s="85"/>
      <c r="MWF55" s="85"/>
      <c r="MWG55" s="85"/>
      <c r="MWH55" s="85"/>
      <c r="MWI55" s="85"/>
      <c r="MWJ55" s="85"/>
      <c r="MWK55" s="85"/>
      <c r="MWL55" s="85"/>
      <c r="MWM55" s="85"/>
      <c r="MWN55" s="85"/>
      <c r="MWO55" s="85"/>
      <c r="MWP55" s="85"/>
      <c r="MWQ55" s="85"/>
      <c r="MWR55" s="85"/>
      <c r="MWS55" s="85"/>
      <c r="MWT55" s="85"/>
      <c r="MWU55" s="85"/>
      <c r="MWV55" s="85"/>
      <c r="MWW55" s="85"/>
      <c r="MWX55" s="85"/>
      <c r="MWY55" s="85"/>
      <c r="MWZ55" s="85"/>
      <c r="MXA55" s="85"/>
      <c r="MXB55" s="85"/>
      <c r="MXC55" s="85"/>
      <c r="MXD55" s="85"/>
      <c r="MXE55" s="85"/>
      <c r="MXF55" s="85"/>
      <c r="MXG55" s="85"/>
      <c r="MXH55" s="85"/>
      <c r="MXI55" s="85"/>
      <c r="MXJ55" s="85"/>
      <c r="MXK55" s="85"/>
      <c r="MXL55" s="85"/>
      <c r="MXM55" s="85"/>
      <c r="MXN55" s="85"/>
      <c r="MXO55" s="85"/>
      <c r="MXP55" s="85"/>
      <c r="MXQ55" s="85"/>
      <c r="MXR55" s="85"/>
      <c r="MXS55" s="85"/>
      <c r="MXT55" s="85"/>
      <c r="MXU55" s="85"/>
      <c r="MXV55" s="85"/>
      <c r="MXW55" s="85"/>
      <c r="MXX55" s="85"/>
      <c r="MXY55" s="85"/>
      <c r="MXZ55" s="85"/>
      <c r="MYA55" s="85"/>
      <c r="MYB55" s="85"/>
      <c r="MYC55" s="85"/>
      <c r="MYD55" s="85"/>
      <c r="MYE55" s="85"/>
      <c r="MYF55" s="85"/>
      <c r="MYG55" s="85"/>
      <c r="MYH55" s="85"/>
      <c r="MYI55" s="85"/>
      <c r="MYJ55" s="85"/>
      <c r="MYK55" s="85"/>
      <c r="MYL55" s="85"/>
      <c r="MYM55" s="85"/>
      <c r="MYN55" s="85"/>
      <c r="MYO55" s="85"/>
      <c r="MYP55" s="85"/>
      <c r="MYQ55" s="85"/>
      <c r="MYR55" s="85"/>
      <c r="MYS55" s="85"/>
      <c r="MYT55" s="85"/>
      <c r="MYU55" s="85"/>
      <c r="MYV55" s="85"/>
      <c r="MYW55" s="85"/>
      <c r="MYX55" s="85"/>
      <c r="MYY55" s="85"/>
      <c r="MYZ55" s="85"/>
      <c r="MZA55" s="85"/>
      <c r="MZB55" s="85"/>
      <c r="MZC55" s="85"/>
      <c r="MZD55" s="85"/>
      <c r="MZE55" s="85"/>
      <c r="MZF55" s="85"/>
      <c r="MZG55" s="85"/>
      <c r="MZH55" s="85"/>
      <c r="MZI55" s="85"/>
      <c r="MZJ55" s="85"/>
      <c r="MZK55" s="85"/>
      <c r="MZL55" s="85"/>
      <c r="MZM55" s="85"/>
      <c r="MZN55" s="85"/>
      <c r="MZO55" s="85"/>
      <c r="MZP55" s="85"/>
      <c r="MZQ55" s="85"/>
      <c r="MZR55" s="85"/>
      <c r="MZS55" s="85"/>
      <c r="MZT55" s="85"/>
      <c r="MZU55" s="85"/>
      <c r="MZV55" s="85"/>
      <c r="MZW55" s="85"/>
      <c r="MZX55" s="85"/>
      <c r="MZY55" s="85"/>
      <c r="MZZ55" s="85"/>
      <c r="NAA55" s="85"/>
      <c r="NAB55" s="85"/>
      <c r="NAC55" s="85"/>
      <c r="NAD55" s="85"/>
      <c r="NAE55" s="85"/>
      <c r="NAF55" s="85"/>
      <c r="NAG55" s="85"/>
      <c r="NAH55" s="85"/>
      <c r="NAI55" s="85"/>
      <c r="NAJ55" s="85"/>
      <c r="NAK55" s="85"/>
      <c r="NAL55" s="85"/>
      <c r="NAM55" s="85"/>
      <c r="NAN55" s="85"/>
      <c r="NAO55" s="85"/>
      <c r="NAP55" s="85"/>
      <c r="NAQ55" s="85"/>
      <c r="NAR55" s="85"/>
      <c r="NAS55" s="85"/>
      <c r="NAT55" s="85"/>
      <c r="NAU55" s="85"/>
      <c r="NAV55" s="85"/>
      <c r="NAW55" s="85"/>
      <c r="NAX55" s="85"/>
      <c r="NAY55" s="85"/>
      <c r="NAZ55" s="85"/>
      <c r="NBA55" s="85"/>
      <c r="NBB55" s="85"/>
      <c r="NBC55" s="85"/>
      <c r="NBD55" s="85"/>
      <c r="NBE55" s="85"/>
      <c r="NBF55" s="85"/>
      <c r="NBG55" s="85"/>
      <c r="NBH55" s="85"/>
      <c r="NBI55" s="85"/>
      <c r="NBJ55" s="85"/>
      <c r="NBK55" s="85"/>
      <c r="NBL55" s="85"/>
      <c r="NBM55" s="85"/>
      <c r="NBN55" s="85"/>
      <c r="NBO55" s="85"/>
      <c r="NBP55" s="85"/>
      <c r="NBQ55" s="85"/>
      <c r="NBR55" s="85"/>
      <c r="NBS55" s="85"/>
      <c r="NBT55" s="85"/>
      <c r="NBU55" s="85"/>
      <c r="NBV55" s="85"/>
      <c r="NBW55" s="85"/>
      <c r="NBX55" s="85"/>
      <c r="NBY55" s="85"/>
      <c r="NBZ55" s="85"/>
      <c r="NCA55" s="85"/>
      <c r="NCB55" s="85"/>
      <c r="NCC55" s="85"/>
      <c r="NCD55" s="85"/>
      <c r="NCE55" s="85"/>
      <c r="NCF55" s="85"/>
      <c r="NCG55" s="85"/>
      <c r="NCH55" s="85"/>
      <c r="NCI55" s="85"/>
      <c r="NCJ55" s="85"/>
      <c r="NCK55" s="85"/>
      <c r="NCL55" s="85"/>
      <c r="NCM55" s="85"/>
      <c r="NCN55" s="85"/>
      <c r="NCO55" s="85"/>
      <c r="NCP55" s="85"/>
      <c r="NCQ55" s="85"/>
      <c r="NCR55" s="85"/>
      <c r="NCS55" s="85"/>
      <c r="NCT55" s="85"/>
      <c r="NCU55" s="85"/>
      <c r="NCV55" s="85"/>
      <c r="NCW55" s="85"/>
      <c r="NCX55" s="85"/>
      <c r="NCY55" s="85"/>
      <c r="NCZ55" s="85"/>
      <c r="NDA55" s="85"/>
      <c r="NDB55" s="85"/>
      <c r="NDC55" s="85"/>
      <c r="NDD55" s="85"/>
      <c r="NDE55" s="85"/>
      <c r="NDF55" s="85"/>
      <c r="NDG55" s="85"/>
      <c r="NDH55" s="85"/>
      <c r="NDI55" s="85"/>
      <c r="NDJ55" s="85"/>
      <c r="NDK55" s="85"/>
      <c r="NDL55" s="85"/>
      <c r="NDM55" s="85"/>
      <c r="NDN55" s="85"/>
      <c r="NDO55" s="85"/>
      <c r="NDP55" s="85"/>
      <c r="NDQ55" s="85"/>
      <c r="NDR55" s="85"/>
      <c r="NDS55" s="85"/>
      <c r="NDT55" s="85"/>
      <c r="NDU55" s="85"/>
      <c r="NDV55" s="85"/>
      <c r="NDW55" s="85"/>
      <c r="NDX55" s="85"/>
      <c r="NDY55" s="85"/>
      <c r="NDZ55" s="85"/>
      <c r="NEA55" s="85"/>
      <c r="NEB55" s="85"/>
      <c r="NEC55" s="85"/>
      <c r="NED55" s="85"/>
      <c r="NEE55" s="85"/>
      <c r="NEF55" s="85"/>
      <c r="NEG55" s="85"/>
      <c r="NEH55" s="85"/>
      <c r="NEI55" s="85"/>
      <c r="NEJ55" s="85"/>
      <c r="NEK55" s="85"/>
      <c r="NEL55" s="85"/>
      <c r="NEM55" s="85"/>
      <c r="NEN55" s="85"/>
      <c r="NEO55" s="85"/>
      <c r="NEP55" s="85"/>
      <c r="NEQ55" s="85"/>
      <c r="NER55" s="85"/>
      <c r="NES55" s="85"/>
      <c r="NET55" s="85"/>
      <c r="NEU55" s="85"/>
      <c r="NEV55" s="85"/>
      <c r="NEW55" s="85"/>
      <c r="NEX55" s="85"/>
      <c r="NEY55" s="85"/>
      <c r="NEZ55" s="85"/>
      <c r="NFA55" s="85"/>
      <c r="NFB55" s="85"/>
      <c r="NFC55" s="85"/>
      <c r="NFD55" s="85"/>
      <c r="NFE55" s="85"/>
      <c r="NFF55" s="85"/>
      <c r="NFG55" s="85"/>
      <c r="NFH55" s="85"/>
      <c r="NFI55" s="85"/>
      <c r="NFJ55" s="85"/>
      <c r="NFK55" s="85"/>
      <c r="NFL55" s="85"/>
      <c r="NFM55" s="85"/>
      <c r="NFN55" s="85"/>
      <c r="NFO55" s="85"/>
      <c r="NFP55" s="85"/>
      <c r="NFQ55" s="85"/>
      <c r="NFR55" s="85"/>
      <c r="NFS55" s="85"/>
      <c r="NFT55" s="85"/>
      <c r="NFU55" s="85"/>
      <c r="NFV55" s="85"/>
      <c r="NFW55" s="85"/>
      <c r="NFX55" s="85"/>
      <c r="NFY55" s="85"/>
      <c r="NFZ55" s="85"/>
      <c r="NGA55" s="85"/>
      <c r="NGB55" s="85"/>
      <c r="NGC55" s="85"/>
      <c r="NGD55" s="85"/>
      <c r="NGE55" s="85"/>
      <c r="NGF55" s="85"/>
      <c r="NGG55" s="85"/>
      <c r="NGH55" s="85"/>
      <c r="NGI55" s="85"/>
      <c r="NGJ55" s="85"/>
      <c r="NGK55" s="85"/>
      <c r="NGL55" s="85"/>
      <c r="NGM55" s="85"/>
      <c r="NGN55" s="85"/>
      <c r="NGO55" s="85"/>
      <c r="NGP55" s="85"/>
      <c r="NGQ55" s="85"/>
      <c r="NGR55" s="85"/>
      <c r="NGS55" s="85"/>
      <c r="NGT55" s="85"/>
      <c r="NGU55" s="85"/>
      <c r="NGV55" s="85"/>
      <c r="NGW55" s="85"/>
      <c r="NGX55" s="85"/>
      <c r="NGY55" s="85"/>
      <c r="NGZ55" s="85"/>
      <c r="NHA55" s="85"/>
      <c r="NHB55" s="85"/>
      <c r="NHC55" s="85"/>
      <c r="NHD55" s="85"/>
      <c r="NHE55" s="85"/>
      <c r="NHF55" s="85"/>
      <c r="NHG55" s="85"/>
      <c r="NHH55" s="85"/>
      <c r="NHI55" s="85"/>
      <c r="NHJ55" s="85"/>
      <c r="NHK55" s="85"/>
      <c r="NHL55" s="85"/>
      <c r="NHM55" s="85"/>
      <c r="NHN55" s="85"/>
      <c r="NHO55" s="85"/>
      <c r="NHP55" s="85"/>
      <c r="NHQ55" s="85"/>
      <c r="NHR55" s="85"/>
      <c r="NHS55" s="85"/>
      <c r="NHT55" s="85"/>
      <c r="NHU55" s="85"/>
      <c r="NHV55" s="85"/>
      <c r="NHW55" s="85"/>
      <c r="NHX55" s="85"/>
      <c r="NHY55" s="85"/>
      <c r="NHZ55" s="85"/>
      <c r="NIA55" s="85"/>
      <c r="NIB55" s="85"/>
      <c r="NIC55" s="85"/>
      <c r="NID55" s="85"/>
      <c r="NIE55" s="85"/>
      <c r="NIF55" s="85"/>
      <c r="NIG55" s="85"/>
      <c r="NIH55" s="85"/>
      <c r="NII55" s="85"/>
      <c r="NIJ55" s="85"/>
      <c r="NIK55" s="85"/>
      <c r="NIL55" s="85"/>
      <c r="NIM55" s="85"/>
      <c r="NIN55" s="85"/>
      <c r="NIO55" s="85"/>
      <c r="NIP55" s="85"/>
      <c r="NIQ55" s="85"/>
      <c r="NIR55" s="85"/>
      <c r="NIS55" s="85"/>
      <c r="NIT55" s="85"/>
      <c r="NIU55" s="85"/>
      <c r="NIV55" s="85"/>
      <c r="NIW55" s="85"/>
      <c r="NIX55" s="85"/>
      <c r="NIY55" s="85"/>
      <c r="NIZ55" s="85"/>
      <c r="NJA55" s="85"/>
      <c r="NJB55" s="85"/>
      <c r="NJC55" s="85"/>
      <c r="NJD55" s="85"/>
      <c r="NJE55" s="85"/>
      <c r="NJF55" s="85"/>
      <c r="NJG55" s="85"/>
      <c r="NJH55" s="85"/>
      <c r="NJI55" s="85"/>
      <c r="NJJ55" s="85"/>
      <c r="NJK55" s="85"/>
      <c r="NJL55" s="85"/>
      <c r="NJM55" s="85"/>
      <c r="NJN55" s="85"/>
      <c r="NJO55" s="85"/>
      <c r="NJP55" s="85"/>
      <c r="NJQ55" s="85"/>
      <c r="NJR55" s="85"/>
      <c r="NJS55" s="85"/>
      <c r="NJT55" s="85"/>
      <c r="NJU55" s="85"/>
      <c r="NJV55" s="85"/>
      <c r="NJW55" s="85"/>
      <c r="NJX55" s="85"/>
      <c r="NJY55" s="85"/>
      <c r="NJZ55" s="85"/>
      <c r="NKA55" s="85"/>
      <c r="NKB55" s="85"/>
      <c r="NKC55" s="85"/>
      <c r="NKD55" s="85"/>
      <c r="NKE55" s="85"/>
      <c r="NKF55" s="85"/>
      <c r="NKG55" s="85"/>
      <c r="NKH55" s="85"/>
      <c r="NKI55" s="85"/>
      <c r="NKJ55" s="85"/>
      <c r="NKK55" s="85"/>
      <c r="NKL55" s="85"/>
      <c r="NKM55" s="85"/>
      <c r="NKN55" s="85"/>
      <c r="NKO55" s="85"/>
      <c r="NKP55" s="85"/>
      <c r="NKQ55" s="85"/>
      <c r="NKR55" s="85"/>
      <c r="NKS55" s="85"/>
      <c r="NKT55" s="85"/>
      <c r="NKU55" s="85"/>
      <c r="NKV55" s="85"/>
      <c r="NKW55" s="85"/>
      <c r="NKX55" s="85"/>
      <c r="NKY55" s="85"/>
      <c r="NKZ55" s="85"/>
      <c r="NLA55" s="85"/>
      <c r="NLB55" s="85"/>
      <c r="NLC55" s="85"/>
      <c r="NLD55" s="85"/>
      <c r="NLE55" s="85"/>
      <c r="NLF55" s="85"/>
      <c r="NLG55" s="85"/>
      <c r="NLH55" s="85"/>
      <c r="NLI55" s="85"/>
      <c r="NLJ55" s="85"/>
      <c r="NLK55" s="85"/>
      <c r="NLL55" s="85"/>
      <c r="NLM55" s="85"/>
      <c r="NLN55" s="85"/>
      <c r="NLO55" s="85"/>
      <c r="NLP55" s="85"/>
      <c r="NLQ55" s="85"/>
      <c r="NLR55" s="85"/>
      <c r="NLS55" s="85"/>
      <c r="NLT55" s="85"/>
      <c r="NLU55" s="85"/>
      <c r="NLV55" s="85"/>
      <c r="NLW55" s="85"/>
      <c r="NLX55" s="85"/>
      <c r="NLY55" s="85"/>
      <c r="NLZ55" s="85"/>
      <c r="NMA55" s="85"/>
      <c r="NMB55" s="85"/>
      <c r="NMC55" s="85"/>
      <c r="NMD55" s="85"/>
      <c r="NME55" s="85"/>
      <c r="NMF55" s="85"/>
      <c r="NMG55" s="85"/>
      <c r="NMH55" s="85"/>
      <c r="NMI55" s="85"/>
      <c r="NMJ55" s="85"/>
      <c r="NMK55" s="85"/>
      <c r="NML55" s="85"/>
      <c r="NMM55" s="85"/>
      <c r="NMN55" s="85"/>
      <c r="NMO55" s="85"/>
      <c r="NMP55" s="85"/>
      <c r="NMQ55" s="85"/>
      <c r="NMR55" s="85"/>
      <c r="NMS55" s="85"/>
      <c r="NMT55" s="85"/>
      <c r="NMU55" s="85"/>
      <c r="NMV55" s="85"/>
      <c r="NMW55" s="85"/>
      <c r="NMX55" s="85"/>
      <c r="NMY55" s="85"/>
      <c r="NMZ55" s="85"/>
      <c r="NNA55" s="85"/>
      <c r="NNB55" s="85"/>
      <c r="NNC55" s="85"/>
      <c r="NND55" s="85"/>
      <c r="NNE55" s="85"/>
      <c r="NNF55" s="85"/>
      <c r="NNG55" s="85"/>
      <c r="NNH55" s="85"/>
      <c r="NNI55" s="85"/>
      <c r="NNJ55" s="85"/>
      <c r="NNK55" s="85"/>
      <c r="NNL55" s="85"/>
      <c r="NNM55" s="85"/>
      <c r="NNN55" s="85"/>
      <c r="NNO55" s="85"/>
      <c r="NNP55" s="85"/>
      <c r="NNQ55" s="85"/>
      <c r="NNR55" s="85"/>
      <c r="NNS55" s="85"/>
      <c r="NNT55" s="85"/>
      <c r="NNU55" s="85"/>
      <c r="NNV55" s="85"/>
      <c r="NNW55" s="85"/>
      <c r="NNX55" s="85"/>
      <c r="NNY55" s="85"/>
      <c r="NNZ55" s="85"/>
      <c r="NOA55" s="85"/>
      <c r="NOB55" s="85"/>
      <c r="NOC55" s="85"/>
      <c r="NOD55" s="85"/>
      <c r="NOE55" s="85"/>
      <c r="NOF55" s="85"/>
      <c r="NOG55" s="85"/>
      <c r="NOH55" s="85"/>
      <c r="NOI55" s="85"/>
      <c r="NOJ55" s="85"/>
      <c r="NOK55" s="85"/>
      <c r="NOL55" s="85"/>
      <c r="NOM55" s="85"/>
      <c r="NON55" s="85"/>
      <c r="NOO55" s="85"/>
      <c r="NOP55" s="85"/>
      <c r="NOQ55" s="85"/>
      <c r="NOR55" s="85"/>
      <c r="NOS55" s="85"/>
      <c r="NOT55" s="85"/>
      <c r="NOU55" s="85"/>
      <c r="NOV55" s="85"/>
      <c r="NOW55" s="85"/>
      <c r="NOX55" s="85"/>
      <c r="NOY55" s="85"/>
      <c r="NOZ55" s="85"/>
      <c r="NPA55" s="85"/>
      <c r="NPB55" s="85"/>
      <c r="NPC55" s="85"/>
      <c r="NPD55" s="85"/>
      <c r="NPE55" s="85"/>
      <c r="NPF55" s="85"/>
      <c r="NPG55" s="85"/>
      <c r="NPH55" s="85"/>
      <c r="NPI55" s="85"/>
      <c r="NPJ55" s="85"/>
      <c r="NPK55" s="85"/>
      <c r="NPL55" s="85"/>
      <c r="NPM55" s="85"/>
      <c r="NPN55" s="85"/>
      <c r="NPO55" s="85"/>
      <c r="NPP55" s="85"/>
      <c r="NPQ55" s="85"/>
      <c r="NPR55" s="85"/>
      <c r="NPS55" s="85"/>
      <c r="NPT55" s="85"/>
      <c r="NPU55" s="85"/>
      <c r="NPV55" s="85"/>
      <c r="NPW55" s="85"/>
      <c r="NPX55" s="85"/>
      <c r="NPY55" s="85"/>
      <c r="NPZ55" s="85"/>
      <c r="NQA55" s="85"/>
      <c r="NQB55" s="85"/>
      <c r="NQC55" s="85"/>
      <c r="NQD55" s="85"/>
      <c r="NQE55" s="85"/>
      <c r="NQF55" s="85"/>
      <c r="NQG55" s="85"/>
      <c r="NQH55" s="85"/>
      <c r="NQI55" s="85"/>
      <c r="NQJ55" s="85"/>
      <c r="NQK55" s="85"/>
      <c r="NQL55" s="85"/>
      <c r="NQM55" s="85"/>
      <c r="NQN55" s="85"/>
      <c r="NQO55" s="85"/>
      <c r="NQP55" s="85"/>
      <c r="NQQ55" s="85"/>
      <c r="NQR55" s="85"/>
      <c r="NQS55" s="85"/>
      <c r="NQT55" s="85"/>
      <c r="NQU55" s="85"/>
      <c r="NQV55" s="85"/>
      <c r="NQW55" s="85"/>
      <c r="NQX55" s="85"/>
      <c r="NQY55" s="85"/>
      <c r="NQZ55" s="85"/>
      <c r="NRA55" s="85"/>
      <c r="NRB55" s="85"/>
      <c r="NRC55" s="85"/>
      <c r="NRD55" s="85"/>
      <c r="NRE55" s="85"/>
      <c r="NRF55" s="85"/>
      <c r="NRG55" s="85"/>
      <c r="NRH55" s="85"/>
      <c r="NRI55" s="85"/>
      <c r="NRJ55" s="85"/>
      <c r="NRK55" s="85"/>
      <c r="NRL55" s="85"/>
      <c r="NRM55" s="85"/>
      <c r="NRN55" s="85"/>
      <c r="NRO55" s="85"/>
      <c r="NRP55" s="85"/>
      <c r="NRQ55" s="85"/>
      <c r="NRR55" s="85"/>
      <c r="NRS55" s="85"/>
      <c r="NRT55" s="85"/>
      <c r="NRU55" s="85"/>
      <c r="NRV55" s="85"/>
      <c r="NRW55" s="85"/>
      <c r="NRX55" s="85"/>
      <c r="NRY55" s="85"/>
      <c r="NRZ55" s="85"/>
      <c r="NSA55" s="85"/>
      <c r="NSB55" s="85"/>
      <c r="NSC55" s="85"/>
      <c r="NSD55" s="85"/>
      <c r="NSE55" s="85"/>
      <c r="NSF55" s="85"/>
      <c r="NSG55" s="85"/>
      <c r="NSH55" s="85"/>
      <c r="NSI55" s="85"/>
      <c r="NSJ55" s="85"/>
      <c r="NSK55" s="85"/>
      <c r="NSL55" s="85"/>
      <c r="NSM55" s="85"/>
      <c r="NSN55" s="85"/>
      <c r="NSO55" s="85"/>
      <c r="NSP55" s="85"/>
      <c r="NSQ55" s="85"/>
      <c r="NSR55" s="85"/>
      <c r="NSS55" s="85"/>
      <c r="NST55" s="85"/>
      <c r="NSU55" s="85"/>
      <c r="NSV55" s="85"/>
      <c r="NSW55" s="85"/>
      <c r="NSX55" s="85"/>
      <c r="NSY55" s="85"/>
      <c r="NSZ55" s="85"/>
      <c r="NTA55" s="85"/>
      <c r="NTB55" s="85"/>
      <c r="NTC55" s="85"/>
      <c r="NTD55" s="85"/>
      <c r="NTE55" s="85"/>
      <c r="NTF55" s="85"/>
      <c r="NTG55" s="85"/>
      <c r="NTH55" s="85"/>
      <c r="NTI55" s="85"/>
      <c r="NTJ55" s="85"/>
      <c r="NTK55" s="85"/>
      <c r="NTL55" s="85"/>
      <c r="NTM55" s="85"/>
      <c r="NTN55" s="85"/>
      <c r="NTO55" s="85"/>
      <c r="NTP55" s="85"/>
      <c r="NTQ55" s="85"/>
      <c r="NTR55" s="85"/>
      <c r="NTS55" s="85"/>
      <c r="NTT55" s="85"/>
      <c r="NTU55" s="85"/>
      <c r="NTV55" s="85"/>
      <c r="NTW55" s="85"/>
      <c r="NTX55" s="85"/>
      <c r="NTY55" s="85"/>
      <c r="NTZ55" s="85"/>
      <c r="NUA55" s="85"/>
      <c r="NUB55" s="85"/>
      <c r="NUC55" s="85"/>
      <c r="NUD55" s="85"/>
      <c r="NUE55" s="85"/>
      <c r="NUF55" s="85"/>
      <c r="NUG55" s="85"/>
      <c r="NUH55" s="85"/>
      <c r="NUI55" s="85"/>
      <c r="NUJ55" s="85"/>
      <c r="NUK55" s="85"/>
      <c r="NUL55" s="85"/>
      <c r="NUM55" s="85"/>
      <c r="NUN55" s="85"/>
      <c r="NUO55" s="85"/>
      <c r="NUP55" s="85"/>
      <c r="NUQ55" s="85"/>
      <c r="NUR55" s="85"/>
      <c r="NUS55" s="85"/>
      <c r="NUT55" s="85"/>
      <c r="NUU55" s="85"/>
      <c r="NUV55" s="85"/>
      <c r="NUW55" s="85"/>
      <c r="NUX55" s="85"/>
      <c r="NUY55" s="85"/>
      <c r="NUZ55" s="85"/>
      <c r="NVA55" s="85"/>
      <c r="NVB55" s="85"/>
      <c r="NVC55" s="85"/>
      <c r="NVD55" s="85"/>
      <c r="NVE55" s="85"/>
      <c r="NVF55" s="85"/>
      <c r="NVG55" s="85"/>
      <c r="NVH55" s="85"/>
      <c r="NVI55" s="85"/>
      <c r="NVJ55" s="85"/>
      <c r="NVK55" s="85"/>
      <c r="NVL55" s="85"/>
      <c r="NVM55" s="85"/>
      <c r="NVN55" s="85"/>
      <c r="NVO55" s="85"/>
      <c r="NVP55" s="85"/>
      <c r="NVQ55" s="85"/>
      <c r="NVR55" s="85"/>
      <c r="NVS55" s="85"/>
      <c r="NVT55" s="85"/>
      <c r="NVU55" s="85"/>
      <c r="NVV55" s="85"/>
      <c r="NVW55" s="85"/>
      <c r="NVX55" s="85"/>
      <c r="NVY55" s="85"/>
      <c r="NVZ55" s="85"/>
      <c r="NWA55" s="85"/>
      <c r="NWB55" s="85"/>
      <c r="NWC55" s="85"/>
      <c r="NWD55" s="85"/>
      <c r="NWE55" s="85"/>
      <c r="NWF55" s="85"/>
      <c r="NWG55" s="85"/>
      <c r="NWH55" s="85"/>
      <c r="NWI55" s="85"/>
      <c r="NWJ55" s="85"/>
      <c r="NWK55" s="85"/>
      <c r="NWL55" s="85"/>
      <c r="NWM55" s="85"/>
      <c r="NWN55" s="85"/>
      <c r="NWO55" s="85"/>
      <c r="NWP55" s="85"/>
      <c r="NWQ55" s="85"/>
      <c r="NWR55" s="85"/>
      <c r="NWS55" s="85"/>
      <c r="NWT55" s="85"/>
      <c r="NWU55" s="85"/>
      <c r="NWV55" s="85"/>
      <c r="NWW55" s="85"/>
      <c r="NWX55" s="85"/>
      <c r="NWY55" s="85"/>
      <c r="NWZ55" s="85"/>
      <c r="NXA55" s="85"/>
      <c r="NXB55" s="85"/>
      <c r="NXC55" s="85"/>
      <c r="NXD55" s="85"/>
      <c r="NXE55" s="85"/>
      <c r="NXF55" s="85"/>
      <c r="NXG55" s="85"/>
      <c r="NXH55" s="85"/>
      <c r="NXI55" s="85"/>
      <c r="NXJ55" s="85"/>
      <c r="NXK55" s="85"/>
      <c r="NXL55" s="85"/>
      <c r="NXM55" s="85"/>
      <c r="NXN55" s="85"/>
      <c r="NXO55" s="85"/>
      <c r="NXP55" s="85"/>
      <c r="NXQ55" s="85"/>
      <c r="NXR55" s="85"/>
      <c r="NXS55" s="85"/>
      <c r="NXT55" s="85"/>
      <c r="NXU55" s="85"/>
      <c r="NXV55" s="85"/>
      <c r="NXW55" s="85"/>
      <c r="NXX55" s="85"/>
      <c r="NXY55" s="85"/>
      <c r="NXZ55" s="85"/>
      <c r="NYA55" s="85"/>
      <c r="NYB55" s="85"/>
      <c r="NYC55" s="85"/>
      <c r="NYD55" s="85"/>
      <c r="NYE55" s="85"/>
      <c r="NYF55" s="85"/>
      <c r="NYG55" s="85"/>
      <c r="NYH55" s="85"/>
      <c r="NYI55" s="85"/>
      <c r="NYJ55" s="85"/>
      <c r="NYK55" s="85"/>
      <c r="NYL55" s="85"/>
      <c r="NYM55" s="85"/>
      <c r="NYN55" s="85"/>
      <c r="NYO55" s="85"/>
      <c r="NYP55" s="85"/>
      <c r="NYQ55" s="85"/>
      <c r="NYR55" s="85"/>
      <c r="NYS55" s="85"/>
      <c r="NYT55" s="85"/>
      <c r="NYU55" s="85"/>
      <c r="NYV55" s="85"/>
      <c r="NYW55" s="85"/>
      <c r="NYX55" s="85"/>
      <c r="NYY55" s="85"/>
      <c r="NYZ55" s="85"/>
      <c r="NZA55" s="85"/>
      <c r="NZB55" s="85"/>
      <c r="NZC55" s="85"/>
      <c r="NZD55" s="85"/>
      <c r="NZE55" s="85"/>
      <c r="NZF55" s="85"/>
      <c r="NZG55" s="85"/>
      <c r="NZH55" s="85"/>
      <c r="NZI55" s="85"/>
      <c r="NZJ55" s="85"/>
      <c r="NZK55" s="85"/>
      <c r="NZL55" s="85"/>
      <c r="NZM55" s="85"/>
      <c r="NZN55" s="85"/>
      <c r="NZO55" s="85"/>
      <c r="NZP55" s="85"/>
      <c r="NZQ55" s="85"/>
      <c r="NZR55" s="85"/>
      <c r="NZS55" s="85"/>
      <c r="NZT55" s="85"/>
      <c r="NZU55" s="85"/>
      <c r="NZV55" s="85"/>
      <c r="NZW55" s="85"/>
      <c r="NZX55" s="85"/>
      <c r="NZY55" s="85"/>
      <c r="NZZ55" s="85"/>
      <c r="OAA55" s="85"/>
      <c r="OAB55" s="85"/>
      <c r="OAC55" s="85"/>
      <c r="OAD55" s="85"/>
      <c r="OAE55" s="85"/>
      <c r="OAF55" s="85"/>
      <c r="OAG55" s="85"/>
      <c r="OAH55" s="85"/>
      <c r="OAI55" s="85"/>
      <c r="OAJ55" s="85"/>
      <c r="OAK55" s="85"/>
      <c r="OAL55" s="85"/>
      <c r="OAM55" s="85"/>
      <c r="OAN55" s="85"/>
      <c r="OAO55" s="85"/>
      <c r="OAP55" s="85"/>
      <c r="OAQ55" s="85"/>
      <c r="OAR55" s="85"/>
      <c r="OAS55" s="85"/>
      <c r="OAT55" s="85"/>
      <c r="OAU55" s="85"/>
      <c r="OAV55" s="85"/>
      <c r="OAW55" s="85"/>
      <c r="OAX55" s="85"/>
      <c r="OAY55" s="85"/>
      <c r="OAZ55" s="85"/>
      <c r="OBA55" s="85"/>
      <c r="OBB55" s="85"/>
      <c r="OBC55" s="85"/>
      <c r="OBD55" s="85"/>
      <c r="OBE55" s="85"/>
      <c r="OBF55" s="85"/>
      <c r="OBG55" s="85"/>
      <c r="OBH55" s="85"/>
      <c r="OBI55" s="85"/>
      <c r="OBJ55" s="85"/>
      <c r="OBK55" s="85"/>
      <c r="OBL55" s="85"/>
      <c r="OBM55" s="85"/>
      <c r="OBN55" s="85"/>
      <c r="OBO55" s="85"/>
      <c r="OBP55" s="85"/>
      <c r="OBQ55" s="85"/>
      <c r="OBR55" s="85"/>
      <c r="OBS55" s="85"/>
      <c r="OBT55" s="85"/>
      <c r="OBU55" s="85"/>
      <c r="OBV55" s="85"/>
      <c r="OBW55" s="85"/>
      <c r="OBX55" s="85"/>
      <c r="OBY55" s="85"/>
      <c r="OBZ55" s="85"/>
      <c r="OCA55" s="85"/>
      <c r="OCB55" s="85"/>
      <c r="OCC55" s="85"/>
      <c r="OCD55" s="85"/>
      <c r="OCE55" s="85"/>
      <c r="OCF55" s="85"/>
      <c r="OCG55" s="85"/>
      <c r="OCH55" s="85"/>
      <c r="OCI55" s="85"/>
      <c r="OCJ55" s="85"/>
      <c r="OCK55" s="85"/>
      <c r="OCL55" s="85"/>
      <c r="OCM55" s="85"/>
      <c r="OCN55" s="85"/>
      <c r="OCO55" s="85"/>
      <c r="OCP55" s="85"/>
      <c r="OCQ55" s="85"/>
      <c r="OCR55" s="85"/>
      <c r="OCS55" s="85"/>
      <c r="OCT55" s="85"/>
      <c r="OCU55" s="85"/>
      <c r="OCV55" s="85"/>
      <c r="OCW55" s="85"/>
      <c r="OCX55" s="85"/>
      <c r="OCY55" s="85"/>
      <c r="OCZ55" s="85"/>
      <c r="ODA55" s="85"/>
      <c r="ODB55" s="85"/>
      <c r="ODC55" s="85"/>
      <c r="ODD55" s="85"/>
      <c r="ODE55" s="85"/>
      <c r="ODF55" s="85"/>
      <c r="ODG55" s="85"/>
      <c r="ODH55" s="85"/>
      <c r="ODI55" s="85"/>
      <c r="ODJ55" s="85"/>
      <c r="ODK55" s="85"/>
      <c r="ODL55" s="85"/>
      <c r="ODM55" s="85"/>
      <c r="ODN55" s="85"/>
      <c r="ODO55" s="85"/>
      <c r="ODP55" s="85"/>
      <c r="ODQ55" s="85"/>
      <c r="ODR55" s="85"/>
      <c r="ODS55" s="85"/>
      <c r="ODT55" s="85"/>
      <c r="ODU55" s="85"/>
      <c r="ODV55" s="85"/>
      <c r="ODW55" s="85"/>
      <c r="ODX55" s="85"/>
      <c r="ODY55" s="85"/>
      <c r="ODZ55" s="85"/>
      <c r="OEA55" s="85"/>
      <c r="OEB55" s="85"/>
      <c r="OEC55" s="85"/>
      <c r="OED55" s="85"/>
      <c r="OEE55" s="85"/>
      <c r="OEF55" s="85"/>
      <c r="OEG55" s="85"/>
      <c r="OEH55" s="85"/>
      <c r="OEI55" s="85"/>
      <c r="OEJ55" s="85"/>
      <c r="OEK55" s="85"/>
      <c r="OEL55" s="85"/>
      <c r="OEM55" s="85"/>
      <c r="OEN55" s="85"/>
      <c r="OEO55" s="85"/>
      <c r="OEP55" s="85"/>
      <c r="OEQ55" s="85"/>
      <c r="OER55" s="85"/>
      <c r="OES55" s="85"/>
      <c r="OET55" s="85"/>
      <c r="OEU55" s="85"/>
      <c r="OEV55" s="85"/>
      <c r="OEW55" s="85"/>
      <c r="OEX55" s="85"/>
      <c r="OEY55" s="85"/>
      <c r="OEZ55" s="85"/>
      <c r="OFA55" s="85"/>
      <c r="OFB55" s="85"/>
      <c r="OFC55" s="85"/>
      <c r="OFD55" s="85"/>
      <c r="OFE55" s="85"/>
      <c r="OFF55" s="85"/>
      <c r="OFG55" s="85"/>
      <c r="OFH55" s="85"/>
      <c r="OFI55" s="85"/>
      <c r="OFJ55" s="85"/>
      <c r="OFK55" s="85"/>
      <c r="OFL55" s="85"/>
      <c r="OFM55" s="85"/>
      <c r="OFN55" s="85"/>
      <c r="OFO55" s="85"/>
      <c r="OFP55" s="85"/>
      <c r="OFQ55" s="85"/>
      <c r="OFR55" s="85"/>
      <c r="OFS55" s="85"/>
      <c r="OFT55" s="85"/>
      <c r="OFU55" s="85"/>
      <c r="OFV55" s="85"/>
      <c r="OFW55" s="85"/>
      <c r="OFX55" s="85"/>
      <c r="OFY55" s="85"/>
      <c r="OFZ55" s="85"/>
      <c r="OGA55" s="85"/>
      <c r="OGB55" s="85"/>
      <c r="OGC55" s="85"/>
      <c r="OGD55" s="85"/>
      <c r="OGE55" s="85"/>
      <c r="OGF55" s="85"/>
      <c r="OGG55" s="85"/>
      <c r="OGH55" s="85"/>
      <c r="OGI55" s="85"/>
      <c r="OGJ55" s="85"/>
      <c r="OGK55" s="85"/>
      <c r="OGL55" s="85"/>
      <c r="OGM55" s="85"/>
      <c r="OGN55" s="85"/>
      <c r="OGO55" s="85"/>
      <c r="OGP55" s="85"/>
      <c r="OGQ55" s="85"/>
      <c r="OGR55" s="85"/>
      <c r="OGS55" s="85"/>
      <c r="OGT55" s="85"/>
      <c r="OGU55" s="85"/>
      <c r="OGV55" s="85"/>
      <c r="OGW55" s="85"/>
      <c r="OGX55" s="85"/>
      <c r="OGY55" s="85"/>
      <c r="OGZ55" s="85"/>
      <c r="OHA55" s="85"/>
      <c r="OHB55" s="85"/>
      <c r="OHC55" s="85"/>
      <c r="OHD55" s="85"/>
      <c r="OHE55" s="85"/>
      <c r="OHF55" s="85"/>
      <c r="OHG55" s="85"/>
      <c r="OHH55" s="85"/>
      <c r="OHI55" s="85"/>
      <c r="OHJ55" s="85"/>
      <c r="OHK55" s="85"/>
      <c r="OHL55" s="85"/>
      <c r="OHM55" s="85"/>
      <c r="OHN55" s="85"/>
      <c r="OHO55" s="85"/>
      <c r="OHP55" s="85"/>
      <c r="OHQ55" s="85"/>
      <c r="OHR55" s="85"/>
      <c r="OHS55" s="85"/>
      <c r="OHT55" s="85"/>
      <c r="OHU55" s="85"/>
      <c r="OHV55" s="85"/>
      <c r="OHW55" s="85"/>
      <c r="OHX55" s="85"/>
      <c r="OHY55" s="85"/>
      <c r="OHZ55" s="85"/>
      <c r="OIA55" s="85"/>
      <c r="OIB55" s="85"/>
      <c r="OIC55" s="85"/>
      <c r="OID55" s="85"/>
      <c r="OIE55" s="85"/>
      <c r="OIF55" s="85"/>
      <c r="OIG55" s="85"/>
      <c r="OIH55" s="85"/>
      <c r="OII55" s="85"/>
      <c r="OIJ55" s="85"/>
      <c r="OIK55" s="85"/>
      <c r="OIL55" s="85"/>
      <c r="OIM55" s="85"/>
      <c r="OIN55" s="85"/>
      <c r="OIO55" s="85"/>
      <c r="OIP55" s="85"/>
      <c r="OIQ55" s="85"/>
      <c r="OIR55" s="85"/>
      <c r="OIS55" s="85"/>
      <c r="OIT55" s="85"/>
      <c r="OIU55" s="85"/>
      <c r="OIV55" s="85"/>
      <c r="OIW55" s="85"/>
      <c r="OIX55" s="85"/>
      <c r="OIY55" s="85"/>
      <c r="OIZ55" s="85"/>
      <c r="OJA55" s="85"/>
      <c r="OJB55" s="85"/>
      <c r="OJC55" s="85"/>
      <c r="OJD55" s="85"/>
      <c r="OJE55" s="85"/>
      <c r="OJF55" s="85"/>
      <c r="OJG55" s="85"/>
      <c r="OJH55" s="85"/>
      <c r="OJI55" s="85"/>
      <c r="OJJ55" s="85"/>
      <c r="OJK55" s="85"/>
      <c r="OJL55" s="85"/>
      <c r="OJM55" s="85"/>
      <c r="OJN55" s="85"/>
      <c r="OJO55" s="85"/>
      <c r="OJP55" s="85"/>
      <c r="OJQ55" s="85"/>
      <c r="OJR55" s="85"/>
      <c r="OJS55" s="85"/>
      <c r="OJT55" s="85"/>
      <c r="OJU55" s="85"/>
      <c r="OJV55" s="85"/>
      <c r="OJW55" s="85"/>
      <c r="OJX55" s="85"/>
      <c r="OJY55" s="85"/>
      <c r="OJZ55" s="85"/>
      <c r="OKA55" s="85"/>
      <c r="OKB55" s="85"/>
      <c r="OKC55" s="85"/>
      <c r="OKD55" s="85"/>
      <c r="OKE55" s="85"/>
      <c r="OKF55" s="85"/>
      <c r="OKG55" s="85"/>
      <c r="OKH55" s="85"/>
      <c r="OKI55" s="85"/>
      <c r="OKJ55" s="85"/>
      <c r="OKK55" s="85"/>
      <c r="OKL55" s="85"/>
      <c r="OKM55" s="85"/>
      <c r="OKN55" s="85"/>
      <c r="OKO55" s="85"/>
      <c r="OKP55" s="85"/>
      <c r="OKQ55" s="85"/>
      <c r="OKR55" s="85"/>
      <c r="OKS55" s="85"/>
      <c r="OKT55" s="85"/>
      <c r="OKU55" s="85"/>
      <c r="OKV55" s="85"/>
      <c r="OKW55" s="85"/>
      <c r="OKX55" s="85"/>
      <c r="OKY55" s="85"/>
      <c r="OKZ55" s="85"/>
      <c r="OLA55" s="85"/>
      <c r="OLB55" s="85"/>
      <c r="OLC55" s="85"/>
      <c r="OLD55" s="85"/>
      <c r="OLE55" s="85"/>
      <c r="OLF55" s="85"/>
      <c r="OLG55" s="85"/>
      <c r="OLH55" s="85"/>
      <c r="OLI55" s="85"/>
      <c r="OLJ55" s="85"/>
      <c r="OLK55" s="85"/>
      <c r="OLL55" s="85"/>
      <c r="OLM55" s="85"/>
      <c r="OLN55" s="85"/>
      <c r="OLO55" s="85"/>
      <c r="OLP55" s="85"/>
      <c r="OLQ55" s="85"/>
      <c r="OLR55" s="85"/>
      <c r="OLS55" s="85"/>
      <c r="OLT55" s="85"/>
      <c r="OLU55" s="85"/>
      <c r="OLV55" s="85"/>
      <c r="OLW55" s="85"/>
      <c r="OLX55" s="85"/>
      <c r="OLY55" s="85"/>
      <c r="OLZ55" s="85"/>
      <c r="OMA55" s="85"/>
      <c r="OMB55" s="85"/>
      <c r="OMC55" s="85"/>
      <c r="OMD55" s="85"/>
      <c r="OME55" s="85"/>
      <c r="OMF55" s="85"/>
      <c r="OMG55" s="85"/>
      <c r="OMH55" s="85"/>
      <c r="OMI55" s="85"/>
      <c r="OMJ55" s="85"/>
      <c r="OMK55" s="85"/>
      <c r="OML55" s="85"/>
      <c r="OMM55" s="85"/>
      <c r="OMN55" s="85"/>
      <c r="OMO55" s="85"/>
      <c r="OMP55" s="85"/>
      <c r="OMQ55" s="85"/>
      <c r="OMR55" s="85"/>
      <c r="OMS55" s="85"/>
      <c r="OMT55" s="85"/>
      <c r="OMU55" s="85"/>
      <c r="OMV55" s="85"/>
      <c r="OMW55" s="85"/>
      <c r="OMX55" s="85"/>
      <c r="OMY55" s="85"/>
      <c r="OMZ55" s="85"/>
      <c r="ONA55" s="85"/>
      <c r="ONB55" s="85"/>
      <c r="ONC55" s="85"/>
      <c r="OND55" s="85"/>
      <c r="ONE55" s="85"/>
      <c r="ONF55" s="85"/>
      <c r="ONG55" s="85"/>
      <c r="ONH55" s="85"/>
      <c r="ONI55" s="85"/>
      <c r="ONJ55" s="85"/>
      <c r="ONK55" s="85"/>
      <c r="ONL55" s="85"/>
      <c r="ONM55" s="85"/>
      <c r="ONN55" s="85"/>
      <c r="ONO55" s="85"/>
      <c r="ONP55" s="85"/>
      <c r="ONQ55" s="85"/>
      <c r="ONR55" s="85"/>
      <c r="ONS55" s="85"/>
      <c r="ONT55" s="85"/>
      <c r="ONU55" s="85"/>
      <c r="ONV55" s="85"/>
      <c r="ONW55" s="85"/>
      <c r="ONX55" s="85"/>
      <c r="ONY55" s="85"/>
      <c r="ONZ55" s="85"/>
      <c r="OOA55" s="85"/>
      <c r="OOB55" s="85"/>
      <c r="OOC55" s="85"/>
      <c r="OOD55" s="85"/>
      <c r="OOE55" s="85"/>
      <c r="OOF55" s="85"/>
      <c r="OOG55" s="85"/>
      <c r="OOH55" s="85"/>
      <c r="OOI55" s="85"/>
      <c r="OOJ55" s="85"/>
      <c r="OOK55" s="85"/>
      <c r="OOL55" s="85"/>
      <c r="OOM55" s="85"/>
      <c r="OON55" s="85"/>
      <c r="OOO55" s="85"/>
      <c r="OOP55" s="85"/>
      <c r="OOQ55" s="85"/>
      <c r="OOR55" s="85"/>
      <c r="OOS55" s="85"/>
      <c r="OOT55" s="85"/>
      <c r="OOU55" s="85"/>
      <c r="OOV55" s="85"/>
      <c r="OOW55" s="85"/>
      <c r="OOX55" s="85"/>
      <c r="OOY55" s="85"/>
      <c r="OOZ55" s="85"/>
      <c r="OPA55" s="85"/>
      <c r="OPB55" s="85"/>
      <c r="OPC55" s="85"/>
      <c r="OPD55" s="85"/>
      <c r="OPE55" s="85"/>
      <c r="OPF55" s="85"/>
      <c r="OPG55" s="85"/>
      <c r="OPH55" s="85"/>
      <c r="OPI55" s="85"/>
      <c r="OPJ55" s="85"/>
      <c r="OPK55" s="85"/>
      <c r="OPL55" s="85"/>
      <c r="OPM55" s="85"/>
      <c r="OPN55" s="85"/>
      <c r="OPO55" s="85"/>
      <c r="OPP55" s="85"/>
      <c r="OPQ55" s="85"/>
      <c r="OPR55" s="85"/>
      <c r="OPS55" s="85"/>
      <c r="OPT55" s="85"/>
      <c r="OPU55" s="85"/>
      <c r="OPV55" s="85"/>
      <c r="OPW55" s="85"/>
      <c r="OPX55" s="85"/>
      <c r="OPY55" s="85"/>
      <c r="OPZ55" s="85"/>
      <c r="OQA55" s="85"/>
      <c r="OQB55" s="85"/>
      <c r="OQC55" s="85"/>
      <c r="OQD55" s="85"/>
      <c r="OQE55" s="85"/>
      <c r="OQF55" s="85"/>
      <c r="OQG55" s="85"/>
      <c r="OQH55" s="85"/>
      <c r="OQI55" s="85"/>
      <c r="OQJ55" s="85"/>
      <c r="OQK55" s="85"/>
      <c r="OQL55" s="85"/>
      <c r="OQM55" s="85"/>
      <c r="OQN55" s="85"/>
      <c r="OQO55" s="85"/>
      <c r="OQP55" s="85"/>
      <c r="OQQ55" s="85"/>
      <c r="OQR55" s="85"/>
      <c r="OQS55" s="85"/>
      <c r="OQT55" s="85"/>
      <c r="OQU55" s="85"/>
      <c r="OQV55" s="85"/>
      <c r="OQW55" s="85"/>
      <c r="OQX55" s="85"/>
      <c r="OQY55" s="85"/>
      <c r="OQZ55" s="85"/>
      <c r="ORA55" s="85"/>
      <c r="ORB55" s="85"/>
      <c r="ORC55" s="85"/>
      <c r="ORD55" s="85"/>
      <c r="ORE55" s="85"/>
      <c r="ORF55" s="85"/>
      <c r="ORG55" s="85"/>
      <c r="ORH55" s="85"/>
      <c r="ORI55" s="85"/>
      <c r="ORJ55" s="85"/>
      <c r="ORK55" s="85"/>
      <c r="ORL55" s="85"/>
      <c r="ORM55" s="85"/>
      <c r="ORN55" s="85"/>
      <c r="ORO55" s="85"/>
      <c r="ORP55" s="85"/>
      <c r="ORQ55" s="85"/>
      <c r="ORR55" s="85"/>
      <c r="ORS55" s="85"/>
      <c r="ORT55" s="85"/>
      <c r="ORU55" s="85"/>
      <c r="ORV55" s="85"/>
      <c r="ORW55" s="85"/>
      <c r="ORX55" s="85"/>
      <c r="ORY55" s="85"/>
      <c r="ORZ55" s="85"/>
      <c r="OSA55" s="85"/>
      <c r="OSB55" s="85"/>
      <c r="OSC55" s="85"/>
      <c r="OSD55" s="85"/>
      <c r="OSE55" s="85"/>
      <c r="OSF55" s="85"/>
      <c r="OSG55" s="85"/>
      <c r="OSH55" s="85"/>
      <c r="OSI55" s="85"/>
      <c r="OSJ55" s="85"/>
      <c r="OSK55" s="85"/>
      <c r="OSL55" s="85"/>
      <c r="OSM55" s="85"/>
      <c r="OSN55" s="85"/>
      <c r="OSO55" s="85"/>
      <c r="OSP55" s="85"/>
      <c r="OSQ55" s="85"/>
      <c r="OSR55" s="85"/>
      <c r="OSS55" s="85"/>
      <c r="OST55" s="85"/>
      <c r="OSU55" s="85"/>
      <c r="OSV55" s="85"/>
      <c r="OSW55" s="85"/>
      <c r="OSX55" s="85"/>
      <c r="OSY55" s="85"/>
      <c r="OSZ55" s="85"/>
      <c r="OTA55" s="85"/>
      <c r="OTB55" s="85"/>
      <c r="OTC55" s="85"/>
      <c r="OTD55" s="85"/>
      <c r="OTE55" s="85"/>
      <c r="OTF55" s="85"/>
      <c r="OTG55" s="85"/>
      <c r="OTH55" s="85"/>
      <c r="OTI55" s="85"/>
      <c r="OTJ55" s="85"/>
      <c r="OTK55" s="85"/>
      <c r="OTL55" s="85"/>
      <c r="OTM55" s="85"/>
      <c r="OTN55" s="85"/>
      <c r="OTO55" s="85"/>
      <c r="OTP55" s="85"/>
      <c r="OTQ55" s="85"/>
      <c r="OTR55" s="85"/>
      <c r="OTS55" s="85"/>
      <c r="OTT55" s="85"/>
      <c r="OTU55" s="85"/>
      <c r="OTV55" s="85"/>
      <c r="OTW55" s="85"/>
      <c r="OTX55" s="85"/>
      <c r="OTY55" s="85"/>
      <c r="OTZ55" s="85"/>
      <c r="OUA55" s="85"/>
      <c r="OUB55" s="85"/>
      <c r="OUC55" s="85"/>
      <c r="OUD55" s="85"/>
      <c r="OUE55" s="85"/>
      <c r="OUF55" s="85"/>
      <c r="OUG55" s="85"/>
      <c r="OUH55" s="85"/>
      <c r="OUI55" s="85"/>
      <c r="OUJ55" s="85"/>
      <c r="OUK55" s="85"/>
      <c r="OUL55" s="85"/>
      <c r="OUM55" s="85"/>
      <c r="OUN55" s="85"/>
      <c r="OUO55" s="85"/>
      <c r="OUP55" s="85"/>
      <c r="OUQ55" s="85"/>
      <c r="OUR55" s="85"/>
      <c r="OUS55" s="85"/>
      <c r="OUT55" s="85"/>
      <c r="OUU55" s="85"/>
      <c r="OUV55" s="85"/>
      <c r="OUW55" s="85"/>
      <c r="OUX55" s="85"/>
      <c r="OUY55" s="85"/>
      <c r="OUZ55" s="85"/>
      <c r="OVA55" s="85"/>
      <c r="OVB55" s="85"/>
      <c r="OVC55" s="85"/>
      <c r="OVD55" s="85"/>
      <c r="OVE55" s="85"/>
      <c r="OVF55" s="85"/>
      <c r="OVG55" s="85"/>
      <c r="OVH55" s="85"/>
      <c r="OVI55" s="85"/>
      <c r="OVJ55" s="85"/>
      <c r="OVK55" s="85"/>
      <c r="OVL55" s="85"/>
      <c r="OVM55" s="85"/>
      <c r="OVN55" s="85"/>
      <c r="OVO55" s="85"/>
      <c r="OVP55" s="85"/>
      <c r="OVQ55" s="85"/>
      <c r="OVR55" s="85"/>
      <c r="OVS55" s="85"/>
      <c r="OVT55" s="85"/>
      <c r="OVU55" s="85"/>
      <c r="OVV55" s="85"/>
      <c r="OVW55" s="85"/>
      <c r="OVX55" s="85"/>
      <c r="OVY55" s="85"/>
      <c r="OVZ55" s="85"/>
      <c r="OWA55" s="85"/>
      <c r="OWB55" s="85"/>
      <c r="OWC55" s="85"/>
      <c r="OWD55" s="85"/>
      <c r="OWE55" s="85"/>
      <c r="OWF55" s="85"/>
      <c r="OWG55" s="85"/>
      <c r="OWH55" s="85"/>
      <c r="OWI55" s="85"/>
      <c r="OWJ55" s="85"/>
      <c r="OWK55" s="85"/>
      <c r="OWL55" s="85"/>
      <c r="OWM55" s="85"/>
      <c r="OWN55" s="85"/>
      <c r="OWO55" s="85"/>
      <c r="OWP55" s="85"/>
      <c r="OWQ55" s="85"/>
      <c r="OWR55" s="85"/>
      <c r="OWS55" s="85"/>
      <c r="OWT55" s="85"/>
      <c r="OWU55" s="85"/>
      <c r="OWV55" s="85"/>
      <c r="OWW55" s="85"/>
      <c r="OWX55" s="85"/>
      <c r="OWY55" s="85"/>
      <c r="OWZ55" s="85"/>
      <c r="OXA55" s="85"/>
      <c r="OXB55" s="85"/>
      <c r="OXC55" s="85"/>
      <c r="OXD55" s="85"/>
      <c r="OXE55" s="85"/>
      <c r="OXF55" s="85"/>
      <c r="OXG55" s="85"/>
      <c r="OXH55" s="85"/>
      <c r="OXI55" s="85"/>
      <c r="OXJ55" s="85"/>
      <c r="OXK55" s="85"/>
      <c r="OXL55" s="85"/>
      <c r="OXM55" s="85"/>
      <c r="OXN55" s="85"/>
      <c r="OXO55" s="85"/>
      <c r="OXP55" s="85"/>
      <c r="OXQ55" s="85"/>
      <c r="OXR55" s="85"/>
      <c r="OXS55" s="85"/>
      <c r="OXT55" s="85"/>
      <c r="OXU55" s="85"/>
      <c r="OXV55" s="85"/>
      <c r="OXW55" s="85"/>
      <c r="OXX55" s="85"/>
      <c r="OXY55" s="85"/>
      <c r="OXZ55" s="85"/>
      <c r="OYA55" s="85"/>
      <c r="OYB55" s="85"/>
      <c r="OYC55" s="85"/>
      <c r="OYD55" s="85"/>
      <c r="OYE55" s="85"/>
      <c r="OYF55" s="85"/>
      <c r="OYG55" s="85"/>
      <c r="OYH55" s="85"/>
      <c r="OYI55" s="85"/>
      <c r="OYJ55" s="85"/>
      <c r="OYK55" s="85"/>
      <c r="OYL55" s="85"/>
      <c r="OYM55" s="85"/>
      <c r="OYN55" s="85"/>
      <c r="OYO55" s="85"/>
      <c r="OYP55" s="85"/>
      <c r="OYQ55" s="85"/>
      <c r="OYR55" s="85"/>
      <c r="OYS55" s="85"/>
      <c r="OYT55" s="85"/>
      <c r="OYU55" s="85"/>
      <c r="OYV55" s="85"/>
      <c r="OYW55" s="85"/>
      <c r="OYX55" s="85"/>
      <c r="OYY55" s="85"/>
      <c r="OYZ55" s="85"/>
      <c r="OZA55" s="85"/>
      <c r="OZB55" s="85"/>
      <c r="OZC55" s="85"/>
      <c r="OZD55" s="85"/>
      <c r="OZE55" s="85"/>
      <c r="OZF55" s="85"/>
      <c r="OZG55" s="85"/>
      <c r="OZH55" s="85"/>
      <c r="OZI55" s="85"/>
      <c r="OZJ55" s="85"/>
      <c r="OZK55" s="85"/>
      <c r="OZL55" s="85"/>
      <c r="OZM55" s="85"/>
      <c r="OZN55" s="85"/>
      <c r="OZO55" s="85"/>
      <c r="OZP55" s="85"/>
      <c r="OZQ55" s="85"/>
      <c r="OZR55" s="85"/>
      <c r="OZS55" s="85"/>
      <c r="OZT55" s="85"/>
      <c r="OZU55" s="85"/>
      <c r="OZV55" s="85"/>
      <c r="OZW55" s="85"/>
      <c r="OZX55" s="85"/>
      <c r="OZY55" s="85"/>
      <c r="OZZ55" s="85"/>
      <c r="PAA55" s="85"/>
      <c r="PAB55" s="85"/>
      <c r="PAC55" s="85"/>
      <c r="PAD55" s="85"/>
      <c r="PAE55" s="85"/>
      <c r="PAF55" s="85"/>
      <c r="PAG55" s="85"/>
      <c r="PAH55" s="85"/>
      <c r="PAI55" s="85"/>
      <c r="PAJ55" s="85"/>
      <c r="PAK55" s="85"/>
      <c r="PAL55" s="85"/>
      <c r="PAM55" s="85"/>
      <c r="PAN55" s="85"/>
      <c r="PAO55" s="85"/>
      <c r="PAP55" s="85"/>
      <c r="PAQ55" s="85"/>
      <c r="PAR55" s="85"/>
      <c r="PAS55" s="85"/>
      <c r="PAT55" s="85"/>
      <c r="PAU55" s="85"/>
      <c r="PAV55" s="85"/>
      <c r="PAW55" s="85"/>
      <c r="PAX55" s="85"/>
      <c r="PAY55" s="85"/>
      <c r="PAZ55" s="85"/>
      <c r="PBA55" s="85"/>
      <c r="PBB55" s="85"/>
      <c r="PBC55" s="85"/>
      <c r="PBD55" s="85"/>
      <c r="PBE55" s="85"/>
      <c r="PBF55" s="85"/>
      <c r="PBG55" s="85"/>
      <c r="PBH55" s="85"/>
      <c r="PBI55" s="85"/>
      <c r="PBJ55" s="85"/>
      <c r="PBK55" s="85"/>
      <c r="PBL55" s="85"/>
      <c r="PBM55" s="85"/>
      <c r="PBN55" s="85"/>
      <c r="PBO55" s="85"/>
      <c r="PBP55" s="85"/>
      <c r="PBQ55" s="85"/>
      <c r="PBR55" s="85"/>
      <c r="PBS55" s="85"/>
      <c r="PBT55" s="85"/>
      <c r="PBU55" s="85"/>
      <c r="PBV55" s="85"/>
      <c r="PBW55" s="85"/>
      <c r="PBX55" s="85"/>
      <c r="PBY55" s="85"/>
      <c r="PBZ55" s="85"/>
      <c r="PCA55" s="85"/>
      <c r="PCB55" s="85"/>
      <c r="PCC55" s="85"/>
      <c r="PCD55" s="85"/>
      <c r="PCE55" s="85"/>
      <c r="PCF55" s="85"/>
      <c r="PCG55" s="85"/>
      <c r="PCH55" s="85"/>
      <c r="PCI55" s="85"/>
      <c r="PCJ55" s="85"/>
      <c r="PCK55" s="85"/>
      <c r="PCL55" s="85"/>
      <c r="PCM55" s="85"/>
      <c r="PCN55" s="85"/>
      <c r="PCO55" s="85"/>
      <c r="PCP55" s="85"/>
      <c r="PCQ55" s="85"/>
      <c r="PCR55" s="85"/>
      <c r="PCS55" s="85"/>
      <c r="PCT55" s="85"/>
      <c r="PCU55" s="85"/>
      <c r="PCV55" s="85"/>
      <c r="PCW55" s="85"/>
      <c r="PCX55" s="85"/>
      <c r="PCY55" s="85"/>
      <c r="PCZ55" s="85"/>
      <c r="PDA55" s="85"/>
      <c r="PDB55" s="85"/>
      <c r="PDC55" s="85"/>
      <c r="PDD55" s="85"/>
      <c r="PDE55" s="85"/>
      <c r="PDF55" s="85"/>
      <c r="PDG55" s="85"/>
      <c r="PDH55" s="85"/>
      <c r="PDI55" s="85"/>
      <c r="PDJ55" s="85"/>
      <c r="PDK55" s="85"/>
      <c r="PDL55" s="85"/>
      <c r="PDM55" s="85"/>
      <c r="PDN55" s="85"/>
      <c r="PDO55" s="85"/>
      <c r="PDP55" s="85"/>
      <c r="PDQ55" s="85"/>
      <c r="PDR55" s="85"/>
      <c r="PDS55" s="85"/>
      <c r="PDT55" s="85"/>
      <c r="PDU55" s="85"/>
      <c r="PDV55" s="85"/>
      <c r="PDW55" s="85"/>
      <c r="PDX55" s="85"/>
      <c r="PDY55" s="85"/>
      <c r="PDZ55" s="85"/>
      <c r="PEA55" s="85"/>
      <c r="PEB55" s="85"/>
      <c r="PEC55" s="85"/>
      <c r="PED55" s="85"/>
      <c r="PEE55" s="85"/>
      <c r="PEF55" s="85"/>
      <c r="PEG55" s="85"/>
      <c r="PEH55" s="85"/>
      <c r="PEI55" s="85"/>
      <c r="PEJ55" s="85"/>
      <c r="PEK55" s="85"/>
      <c r="PEL55" s="85"/>
      <c r="PEM55" s="85"/>
      <c r="PEN55" s="85"/>
      <c r="PEO55" s="85"/>
      <c r="PEP55" s="85"/>
      <c r="PEQ55" s="85"/>
      <c r="PER55" s="85"/>
      <c r="PES55" s="85"/>
      <c r="PET55" s="85"/>
      <c r="PEU55" s="85"/>
      <c r="PEV55" s="85"/>
      <c r="PEW55" s="85"/>
      <c r="PEX55" s="85"/>
      <c r="PEY55" s="85"/>
      <c r="PEZ55" s="85"/>
      <c r="PFA55" s="85"/>
      <c r="PFB55" s="85"/>
      <c r="PFC55" s="85"/>
      <c r="PFD55" s="85"/>
      <c r="PFE55" s="85"/>
      <c r="PFF55" s="85"/>
      <c r="PFG55" s="85"/>
      <c r="PFH55" s="85"/>
      <c r="PFI55" s="85"/>
      <c r="PFJ55" s="85"/>
      <c r="PFK55" s="85"/>
      <c r="PFL55" s="85"/>
      <c r="PFM55" s="85"/>
      <c r="PFN55" s="85"/>
      <c r="PFO55" s="85"/>
      <c r="PFP55" s="85"/>
      <c r="PFQ55" s="85"/>
      <c r="PFR55" s="85"/>
      <c r="PFS55" s="85"/>
      <c r="PFT55" s="85"/>
      <c r="PFU55" s="85"/>
      <c r="PFV55" s="85"/>
      <c r="PFW55" s="85"/>
      <c r="PFX55" s="85"/>
      <c r="PFY55" s="85"/>
      <c r="PFZ55" s="85"/>
      <c r="PGA55" s="85"/>
      <c r="PGB55" s="85"/>
      <c r="PGC55" s="85"/>
      <c r="PGD55" s="85"/>
      <c r="PGE55" s="85"/>
      <c r="PGF55" s="85"/>
      <c r="PGG55" s="85"/>
      <c r="PGH55" s="85"/>
      <c r="PGI55" s="85"/>
      <c r="PGJ55" s="85"/>
      <c r="PGK55" s="85"/>
      <c r="PGL55" s="85"/>
      <c r="PGM55" s="85"/>
      <c r="PGN55" s="85"/>
      <c r="PGO55" s="85"/>
      <c r="PGP55" s="85"/>
      <c r="PGQ55" s="85"/>
      <c r="PGR55" s="85"/>
      <c r="PGS55" s="85"/>
      <c r="PGT55" s="85"/>
      <c r="PGU55" s="85"/>
      <c r="PGV55" s="85"/>
      <c r="PGW55" s="85"/>
      <c r="PGX55" s="85"/>
      <c r="PGY55" s="85"/>
      <c r="PGZ55" s="85"/>
      <c r="PHA55" s="85"/>
      <c r="PHB55" s="85"/>
      <c r="PHC55" s="85"/>
      <c r="PHD55" s="85"/>
      <c r="PHE55" s="85"/>
      <c r="PHF55" s="85"/>
      <c r="PHG55" s="85"/>
      <c r="PHH55" s="85"/>
      <c r="PHI55" s="85"/>
      <c r="PHJ55" s="85"/>
      <c r="PHK55" s="85"/>
      <c r="PHL55" s="85"/>
      <c r="PHM55" s="85"/>
      <c r="PHN55" s="85"/>
      <c r="PHO55" s="85"/>
      <c r="PHP55" s="85"/>
      <c r="PHQ55" s="85"/>
      <c r="PHR55" s="85"/>
      <c r="PHS55" s="85"/>
      <c r="PHT55" s="85"/>
      <c r="PHU55" s="85"/>
      <c r="PHV55" s="85"/>
      <c r="PHW55" s="85"/>
      <c r="PHX55" s="85"/>
      <c r="PHY55" s="85"/>
      <c r="PHZ55" s="85"/>
      <c r="PIA55" s="85"/>
      <c r="PIB55" s="85"/>
      <c r="PIC55" s="85"/>
      <c r="PID55" s="85"/>
      <c r="PIE55" s="85"/>
      <c r="PIF55" s="85"/>
      <c r="PIG55" s="85"/>
      <c r="PIH55" s="85"/>
      <c r="PII55" s="85"/>
      <c r="PIJ55" s="85"/>
      <c r="PIK55" s="85"/>
      <c r="PIL55" s="85"/>
      <c r="PIM55" s="85"/>
      <c r="PIN55" s="85"/>
      <c r="PIO55" s="85"/>
      <c r="PIP55" s="85"/>
      <c r="PIQ55" s="85"/>
      <c r="PIR55" s="85"/>
      <c r="PIS55" s="85"/>
      <c r="PIT55" s="85"/>
      <c r="PIU55" s="85"/>
      <c r="PIV55" s="85"/>
      <c r="PIW55" s="85"/>
      <c r="PIX55" s="85"/>
      <c r="PIY55" s="85"/>
      <c r="PIZ55" s="85"/>
      <c r="PJA55" s="85"/>
      <c r="PJB55" s="85"/>
      <c r="PJC55" s="85"/>
      <c r="PJD55" s="85"/>
      <c r="PJE55" s="85"/>
      <c r="PJF55" s="85"/>
      <c r="PJG55" s="85"/>
      <c r="PJH55" s="85"/>
      <c r="PJI55" s="85"/>
      <c r="PJJ55" s="85"/>
      <c r="PJK55" s="85"/>
      <c r="PJL55" s="85"/>
      <c r="PJM55" s="85"/>
      <c r="PJN55" s="85"/>
      <c r="PJO55" s="85"/>
      <c r="PJP55" s="85"/>
      <c r="PJQ55" s="85"/>
      <c r="PJR55" s="85"/>
      <c r="PJS55" s="85"/>
      <c r="PJT55" s="85"/>
      <c r="PJU55" s="85"/>
      <c r="PJV55" s="85"/>
      <c r="PJW55" s="85"/>
      <c r="PJX55" s="85"/>
      <c r="PJY55" s="85"/>
      <c r="PJZ55" s="85"/>
      <c r="PKA55" s="85"/>
      <c r="PKB55" s="85"/>
      <c r="PKC55" s="85"/>
      <c r="PKD55" s="85"/>
      <c r="PKE55" s="85"/>
      <c r="PKF55" s="85"/>
      <c r="PKG55" s="85"/>
      <c r="PKH55" s="85"/>
      <c r="PKI55" s="85"/>
      <c r="PKJ55" s="85"/>
      <c r="PKK55" s="85"/>
      <c r="PKL55" s="85"/>
      <c r="PKM55" s="85"/>
      <c r="PKN55" s="85"/>
      <c r="PKO55" s="85"/>
      <c r="PKP55" s="85"/>
      <c r="PKQ55" s="85"/>
      <c r="PKR55" s="85"/>
      <c r="PKS55" s="85"/>
      <c r="PKT55" s="85"/>
      <c r="PKU55" s="85"/>
      <c r="PKV55" s="85"/>
      <c r="PKW55" s="85"/>
      <c r="PKX55" s="85"/>
      <c r="PKY55" s="85"/>
      <c r="PKZ55" s="85"/>
      <c r="PLA55" s="85"/>
      <c r="PLB55" s="85"/>
      <c r="PLC55" s="85"/>
      <c r="PLD55" s="85"/>
      <c r="PLE55" s="85"/>
      <c r="PLF55" s="85"/>
      <c r="PLG55" s="85"/>
      <c r="PLH55" s="85"/>
      <c r="PLI55" s="85"/>
      <c r="PLJ55" s="85"/>
      <c r="PLK55" s="85"/>
      <c r="PLL55" s="85"/>
      <c r="PLM55" s="85"/>
      <c r="PLN55" s="85"/>
      <c r="PLO55" s="85"/>
      <c r="PLP55" s="85"/>
      <c r="PLQ55" s="85"/>
      <c r="PLR55" s="85"/>
      <c r="PLS55" s="85"/>
      <c r="PLT55" s="85"/>
      <c r="PLU55" s="85"/>
      <c r="PLV55" s="85"/>
      <c r="PLW55" s="85"/>
      <c r="PLX55" s="85"/>
      <c r="PLY55" s="85"/>
      <c r="PLZ55" s="85"/>
      <c r="PMA55" s="85"/>
      <c r="PMB55" s="85"/>
      <c r="PMC55" s="85"/>
      <c r="PMD55" s="85"/>
      <c r="PME55" s="85"/>
      <c r="PMF55" s="85"/>
      <c r="PMG55" s="85"/>
      <c r="PMH55" s="85"/>
      <c r="PMI55" s="85"/>
      <c r="PMJ55" s="85"/>
      <c r="PMK55" s="85"/>
      <c r="PML55" s="85"/>
      <c r="PMM55" s="85"/>
      <c r="PMN55" s="85"/>
      <c r="PMO55" s="85"/>
      <c r="PMP55" s="85"/>
      <c r="PMQ55" s="85"/>
      <c r="PMR55" s="85"/>
      <c r="PMS55" s="85"/>
      <c r="PMT55" s="85"/>
      <c r="PMU55" s="85"/>
      <c r="PMV55" s="85"/>
      <c r="PMW55" s="85"/>
      <c r="PMX55" s="85"/>
      <c r="PMY55" s="85"/>
      <c r="PMZ55" s="85"/>
      <c r="PNA55" s="85"/>
      <c r="PNB55" s="85"/>
      <c r="PNC55" s="85"/>
      <c r="PND55" s="85"/>
      <c r="PNE55" s="85"/>
      <c r="PNF55" s="85"/>
      <c r="PNG55" s="85"/>
      <c r="PNH55" s="85"/>
      <c r="PNI55" s="85"/>
      <c r="PNJ55" s="85"/>
      <c r="PNK55" s="85"/>
      <c r="PNL55" s="85"/>
      <c r="PNM55" s="85"/>
      <c r="PNN55" s="85"/>
      <c r="PNO55" s="85"/>
      <c r="PNP55" s="85"/>
      <c r="PNQ55" s="85"/>
      <c r="PNR55" s="85"/>
      <c r="PNS55" s="85"/>
      <c r="PNT55" s="85"/>
      <c r="PNU55" s="85"/>
      <c r="PNV55" s="85"/>
      <c r="PNW55" s="85"/>
      <c r="PNX55" s="85"/>
      <c r="PNY55" s="85"/>
      <c r="PNZ55" s="85"/>
      <c r="POA55" s="85"/>
      <c r="POB55" s="85"/>
      <c r="POC55" s="85"/>
      <c r="POD55" s="85"/>
      <c r="POE55" s="85"/>
      <c r="POF55" s="85"/>
      <c r="POG55" s="85"/>
      <c r="POH55" s="85"/>
      <c r="POI55" s="85"/>
      <c r="POJ55" s="85"/>
      <c r="POK55" s="85"/>
      <c r="POL55" s="85"/>
      <c r="POM55" s="85"/>
      <c r="PON55" s="85"/>
      <c r="POO55" s="85"/>
      <c r="POP55" s="85"/>
      <c r="POQ55" s="85"/>
      <c r="POR55" s="85"/>
      <c r="POS55" s="85"/>
      <c r="POT55" s="85"/>
      <c r="POU55" s="85"/>
      <c r="POV55" s="85"/>
      <c r="POW55" s="85"/>
      <c r="POX55" s="85"/>
      <c r="POY55" s="85"/>
      <c r="POZ55" s="85"/>
      <c r="PPA55" s="85"/>
      <c r="PPB55" s="85"/>
      <c r="PPC55" s="85"/>
      <c r="PPD55" s="85"/>
      <c r="PPE55" s="85"/>
      <c r="PPF55" s="85"/>
      <c r="PPG55" s="85"/>
      <c r="PPH55" s="85"/>
      <c r="PPI55" s="85"/>
      <c r="PPJ55" s="85"/>
      <c r="PPK55" s="85"/>
      <c r="PPL55" s="85"/>
      <c r="PPM55" s="85"/>
      <c r="PPN55" s="85"/>
      <c r="PPO55" s="85"/>
      <c r="PPP55" s="85"/>
      <c r="PPQ55" s="85"/>
      <c r="PPR55" s="85"/>
      <c r="PPS55" s="85"/>
      <c r="PPT55" s="85"/>
      <c r="PPU55" s="85"/>
      <c r="PPV55" s="85"/>
      <c r="PPW55" s="85"/>
      <c r="PPX55" s="85"/>
      <c r="PPY55" s="85"/>
      <c r="PPZ55" s="85"/>
      <c r="PQA55" s="85"/>
      <c r="PQB55" s="85"/>
      <c r="PQC55" s="85"/>
      <c r="PQD55" s="85"/>
      <c r="PQE55" s="85"/>
      <c r="PQF55" s="85"/>
      <c r="PQG55" s="85"/>
      <c r="PQH55" s="85"/>
      <c r="PQI55" s="85"/>
      <c r="PQJ55" s="85"/>
      <c r="PQK55" s="85"/>
      <c r="PQL55" s="85"/>
      <c r="PQM55" s="85"/>
      <c r="PQN55" s="85"/>
      <c r="PQO55" s="85"/>
      <c r="PQP55" s="85"/>
      <c r="PQQ55" s="85"/>
      <c r="PQR55" s="85"/>
      <c r="PQS55" s="85"/>
      <c r="PQT55" s="85"/>
      <c r="PQU55" s="85"/>
      <c r="PQV55" s="85"/>
      <c r="PQW55" s="85"/>
      <c r="PQX55" s="85"/>
      <c r="PQY55" s="85"/>
      <c r="PQZ55" s="85"/>
      <c r="PRA55" s="85"/>
      <c r="PRB55" s="85"/>
      <c r="PRC55" s="85"/>
      <c r="PRD55" s="85"/>
      <c r="PRE55" s="85"/>
      <c r="PRF55" s="85"/>
      <c r="PRG55" s="85"/>
      <c r="PRH55" s="85"/>
      <c r="PRI55" s="85"/>
      <c r="PRJ55" s="85"/>
      <c r="PRK55" s="85"/>
      <c r="PRL55" s="85"/>
      <c r="PRM55" s="85"/>
      <c r="PRN55" s="85"/>
      <c r="PRO55" s="85"/>
      <c r="PRP55" s="85"/>
      <c r="PRQ55" s="85"/>
      <c r="PRR55" s="85"/>
      <c r="PRS55" s="85"/>
      <c r="PRT55" s="85"/>
      <c r="PRU55" s="85"/>
      <c r="PRV55" s="85"/>
      <c r="PRW55" s="85"/>
      <c r="PRX55" s="85"/>
      <c r="PRY55" s="85"/>
      <c r="PRZ55" s="85"/>
      <c r="PSA55" s="85"/>
      <c r="PSB55" s="85"/>
      <c r="PSC55" s="85"/>
      <c r="PSD55" s="85"/>
      <c r="PSE55" s="85"/>
      <c r="PSF55" s="85"/>
      <c r="PSG55" s="85"/>
      <c r="PSH55" s="85"/>
      <c r="PSI55" s="85"/>
      <c r="PSJ55" s="85"/>
      <c r="PSK55" s="85"/>
      <c r="PSL55" s="85"/>
      <c r="PSM55" s="85"/>
      <c r="PSN55" s="85"/>
      <c r="PSO55" s="85"/>
      <c r="PSP55" s="85"/>
      <c r="PSQ55" s="85"/>
      <c r="PSR55" s="85"/>
      <c r="PSS55" s="85"/>
      <c r="PST55" s="85"/>
      <c r="PSU55" s="85"/>
      <c r="PSV55" s="85"/>
      <c r="PSW55" s="85"/>
      <c r="PSX55" s="85"/>
      <c r="PSY55" s="85"/>
      <c r="PSZ55" s="85"/>
      <c r="PTA55" s="85"/>
      <c r="PTB55" s="85"/>
      <c r="PTC55" s="85"/>
      <c r="PTD55" s="85"/>
      <c r="PTE55" s="85"/>
      <c r="PTF55" s="85"/>
      <c r="PTG55" s="85"/>
      <c r="PTH55" s="85"/>
      <c r="PTI55" s="85"/>
      <c r="PTJ55" s="85"/>
      <c r="PTK55" s="85"/>
      <c r="PTL55" s="85"/>
      <c r="PTM55" s="85"/>
      <c r="PTN55" s="85"/>
      <c r="PTO55" s="85"/>
      <c r="PTP55" s="85"/>
      <c r="PTQ55" s="85"/>
      <c r="PTR55" s="85"/>
      <c r="PTS55" s="85"/>
      <c r="PTT55" s="85"/>
      <c r="PTU55" s="85"/>
      <c r="PTV55" s="85"/>
      <c r="PTW55" s="85"/>
      <c r="PTX55" s="85"/>
      <c r="PTY55" s="85"/>
      <c r="PTZ55" s="85"/>
      <c r="PUA55" s="85"/>
      <c r="PUB55" s="85"/>
      <c r="PUC55" s="85"/>
      <c r="PUD55" s="85"/>
      <c r="PUE55" s="85"/>
      <c r="PUF55" s="85"/>
      <c r="PUG55" s="85"/>
      <c r="PUH55" s="85"/>
      <c r="PUI55" s="85"/>
      <c r="PUJ55" s="85"/>
      <c r="PUK55" s="85"/>
      <c r="PUL55" s="85"/>
      <c r="PUM55" s="85"/>
      <c r="PUN55" s="85"/>
      <c r="PUO55" s="85"/>
      <c r="PUP55" s="85"/>
      <c r="PUQ55" s="85"/>
      <c r="PUR55" s="85"/>
      <c r="PUS55" s="85"/>
      <c r="PUT55" s="85"/>
      <c r="PUU55" s="85"/>
      <c r="PUV55" s="85"/>
      <c r="PUW55" s="85"/>
      <c r="PUX55" s="85"/>
      <c r="PUY55" s="85"/>
      <c r="PUZ55" s="85"/>
      <c r="PVA55" s="85"/>
      <c r="PVB55" s="85"/>
      <c r="PVC55" s="85"/>
      <c r="PVD55" s="85"/>
      <c r="PVE55" s="85"/>
      <c r="PVF55" s="85"/>
      <c r="PVG55" s="85"/>
      <c r="PVH55" s="85"/>
      <c r="PVI55" s="85"/>
      <c r="PVJ55" s="85"/>
      <c r="PVK55" s="85"/>
      <c r="PVL55" s="85"/>
      <c r="PVM55" s="85"/>
      <c r="PVN55" s="85"/>
      <c r="PVO55" s="85"/>
      <c r="PVP55" s="85"/>
      <c r="PVQ55" s="85"/>
      <c r="PVR55" s="85"/>
      <c r="PVS55" s="85"/>
      <c r="PVT55" s="85"/>
      <c r="PVU55" s="85"/>
      <c r="PVV55" s="85"/>
      <c r="PVW55" s="85"/>
      <c r="PVX55" s="85"/>
      <c r="PVY55" s="85"/>
      <c r="PVZ55" s="85"/>
      <c r="PWA55" s="85"/>
      <c r="PWB55" s="85"/>
      <c r="PWC55" s="85"/>
      <c r="PWD55" s="85"/>
      <c r="PWE55" s="85"/>
      <c r="PWF55" s="85"/>
      <c r="PWG55" s="85"/>
      <c r="PWH55" s="85"/>
      <c r="PWI55" s="85"/>
      <c r="PWJ55" s="85"/>
      <c r="PWK55" s="85"/>
      <c r="PWL55" s="85"/>
      <c r="PWM55" s="85"/>
      <c r="PWN55" s="85"/>
      <c r="PWO55" s="85"/>
      <c r="PWP55" s="85"/>
      <c r="PWQ55" s="85"/>
      <c r="PWR55" s="85"/>
      <c r="PWS55" s="85"/>
      <c r="PWT55" s="85"/>
      <c r="PWU55" s="85"/>
      <c r="PWV55" s="85"/>
      <c r="PWW55" s="85"/>
      <c r="PWX55" s="85"/>
      <c r="PWY55" s="85"/>
      <c r="PWZ55" s="85"/>
      <c r="PXA55" s="85"/>
      <c r="PXB55" s="85"/>
      <c r="PXC55" s="85"/>
      <c r="PXD55" s="85"/>
      <c r="PXE55" s="85"/>
      <c r="PXF55" s="85"/>
      <c r="PXG55" s="85"/>
      <c r="PXH55" s="85"/>
      <c r="PXI55" s="85"/>
      <c r="PXJ55" s="85"/>
      <c r="PXK55" s="85"/>
      <c r="PXL55" s="85"/>
      <c r="PXM55" s="85"/>
      <c r="PXN55" s="85"/>
      <c r="PXO55" s="85"/>
      <c r="PXP55" s="85"/>
      <c r="PXQ55" s="85"/>
      <c r="PXR55" s="85"/>
      <c r="PXS55" s="85"/>
      <c r="PXT55" s="85"/>
      <c r="PXU55" s="85"/>
      <c r="PXV55" s="85"/>
      <c r="PXW55" s="85"/>
      <c r="PXX55" s="85"/>
      <c r="PXY55" s="85"/>
      <c r="PXZ55" s="85"/>
      <c r="PYA55" s="85"/>
      <c r="PYB55" s="85"/>
      <c r="PYC55" s="85"/>
      <c r="PYD55" s="85"/>
      <c r="PYE55" s="85"/>
      <c r="PYF55" s="85"/>
      <c r="PYG55" s="85"/>
      <c r="PYH55" s="85"/>
      <c r="PYI55" s="85"/>
      <c r="PYJ55" s="85"/>
      <c r="PYK55" s="85"/>
      <c r="PYL55" s="85"/>
      <c r="PYM55" s="85"/>
      <c r="PYN55" s="85"/>
      <c r="PYO55" s="85"/>
      <c r="PYP55" s="85"/>
      <c r="PYQ55" s="85"/>
      <c r="PYR55" s="85"/>
      <c r="PYS55" s="85"/>
      <c r="PYT55" s="85"/>
      <c r="PYU55" s="85"/>
      <c r="PYV55" s="85"/>
      <c r="PYW55" s="85"/>
      <c r="PYX55" s="85"/>
      <c r="PYY55" s="85"/>
      <c r="PYZ55" s="85"/>
      <c r="PZA55" s="85"/>
      <c r="PZB55" s="85"/>
      <c r="PZC55" s="85"/>
      <c r="PZD55" s="85"/>
      <c r="PZE55" s="85"/>
      <c r="PZF55" s="85"/>
      <c r="PZG55" s="85"/>
      <c r="PZH55" s="85"/>
      <c r="PZI55" s="85"/>
      <c r="PZJ55" s="85"/>
      <c r="PZK55" s="85"/>
      <c r="PZL55" s="85"/>
      <c r="PZM55" s="85"/>
      <c r="PZN55" s="85"/>
      <c r="PZO55" s="85"/>
      <c r="PZP55" s="85"/>
      <c r="PZQ55" s="85"/>
      <c r="PZR55" s="85"/>
      <c r="PZS55" s="85"/>
      <c r="PZT55" s="85"/>
      <c r="PZU55" s="85"/>
      <c r="PZV55" s="85"/>
      <c r="PZW55" s="85"/>
      <c r="PZX55" s="85"/>
      <c r="PZY55" s="85"/>
      <c r="PZZ55" s="85"/>
      <c r="QAA55" s="85"/>
      <c r="QAB55" s="85"/>
      <c r="QAC55" s="85"/>
      <c r="QAD55" s="85"/>
      <c r="QAE55" s="85"/>
      <c r="QAF55" s="85"/>
      <c r="QAG55" s="85"/>
      <c r="QAH55" s="85"/>
      <c r="QAI55" s="85"/>
      <c r="QAJ55" s="85"/>
      <c r="QAK55" s="85"/>
      <c r="QAL55" s="85"/>
      <c r="QAM55" s="85"/>
      <c r="QAN55" s="85"/>
      <c r="QAO55" s="85"/>
      <c r="QAP55" s="85"/>
      <c r="QAQ55" s="85"/>
      <c r="QAR55" s="85"/>
      <c r="QAS55" s="85"/>
      <c r="QAT55" s="85"/>
      <c r="QAU55" s="85"/>
      <c r="QAV55" s="85"/>
      <c r="QAW55" s="85"/>
      <c r="QAX55" s="85"/>
      <c r="QAY55" s="85"/>
      <c r="QAZ55" s="85"/>
      <c r="QBA55" s="85"/>
      <c r="QBB55" s="85"/>
      <c r="QBC55" s="85"/>
      <c r="QBD55" s="85"/>
      <c r="QBE55" s="85"/>
      <c r="QBF55" s="85"/>
      <c r="QBG55" s="85"/>
      <c r="QBH55" s="85"/>
      <c r="QBI55" s="85"/>
      <c r="QBJ55" s="85"/>
      <c r="QBK55" s="85"/>
      <c r="QBL55" s="85"/>
      <c r="QBM55" s="85"/>
      <c r="QBN55" s="85"/>
      <c r="QBO55" s="85"/>
      <c r="QBP55" s="85"/>
      <c r="QBQ55" s="85"/>
      <c r="QBR55" s="85"/>
      <c r="QBS55" s="85"/>
      <c r="QBT55" s="85"/>
      <c r="QBU55" s="85"/>
      <c r="QBV55" s="85"/>
      <c r="QBW55" s="85"/>
      <c r="QBX55" s="85"/>
      <c r="QBY55" s="85"/>
      <c r="QBZ55" s="85"/>
      <c r="QCA55" s="85"/>
      <c r="QCB55" s="85"/>
      <c r="QCC55" s="85"/>
      <c r="QCD55" s="85"/>
      <c r="QCE55" s="85"/>
      <c r="QCF55" s="85"/>
      <c r="QCG55" s="85"/>
      <c r="QCH55" s="85"/>
      <c r="QCI55" s="85"/>
      <c r="QCJ55" s="85"/>
      <c r="QCK55" s="85"/>
      <c r="QCL55" s="85"/>
      <c r="QCM55" s="85"/>
      <c r="QCN55" s="85"/>
      <c r="QCO55" s="85"/>
      <c r="QCP55" s="85"/>
      <c r="QCQ55" s="85"/>
      <c r="QCR55" s="85"/>
      <c r="QCS55" s="85"/>
      <c r="QCT55" s="85"/>
      <c r="QCU55" s="85"/>
      <c r="QCV55" s="85"/>
      <c r="QCW55" s="85"/>
      <c r="QCX55" s="85"/>
      <c r="QCY55" s="85"/>
      <c r="QCZ55" s="85"/>
      <c r="QDA55" s="85"/>
      <c r="QDB55" s="85"/>
      <c r="QDC55" s="85"/>
      <c r="QDD55" s="85"/>
      <c r="QDE55" s="85"/>
      <c r="QDF55" s="85"/>
      <c r="QDG55" s="85"/>
      <c r="QDH55" s="85"/>
      <c r="QDI55" s="85"/>
      <c r="QDJ55" s="85"/>
      <c r="QDK55" s="85"/>
      <c r="QDL55" s="85"/>
      <c r="QDM55" s="85"/>
      <c r="QDN55" s="85"/>
      <c r="QDO55" s="85"/>
      <c r="QDP55" s="85"/>
      <c r="QDQ55" s="85"/>
      <c r="QDR55" s="85"/>
      <c r="QDS55" s="85"/>
      <c r="QDT55" s="85"/>
      <c r="QDU55" s="85"/>
      <c r="QDV55" s="85"/>
      <c r="QDW55" s="85"/>
      <c r="QDX55" s="85"/>
      <c r="QDY55" s="85"/>
      <c r="QDZ55" s="85"/>
      <c r="QEA55" s="85"/>
      <c r="QEB55" s="85"/>
      <c r="QEC55" s="85"/>
      <c r="QED55" s="85"/>
      <c r="QEE55" s="85"/>
      <c r="QEF55" s="85"/>
      <c r="QEG55" s="85"/>
      <c r="QEH55" s="85"/>
      <c r="QEI55" s="85"/>
      <c r="QEJ55" s="85"/>
      <c r="QEK55" s="85"/>
      <c r="QEL55" s="85"/>
      <c r="QEM55" s="85"/>
      <c r="QEN55" s="85"/>
      <c r="QEO55" s="85"/>
      <c r="QEP55" s="85"/>
      <c r="QEQ55" s="85"/>
      <c r="QER55" s="85"/>
      <c r="QES55" s="85"/>
      <c r="QET55" s="85"/>
      <c r="QEU55" s="85"/>
      <c r="QEV55" s="85"/>
      <c r="QEW55" s="85"/>
      <c r="QEX55" s="85"/>
      <c r="QEY55" s="85"/>
      <c r="QEZ55" s="85"/>
      <c r="QFA55" s="85"/>
      <c r="QFB55" s="85"/>
      <c r="QFC55" s="85"/>
      <c r="QFD55" s="85"/>
      <c r="QFE55" s="85"/>
      <c r="QFF55" s="85"/>
      <c r="QFG55" s="85"/>
      <c r="QFH55" s="85"/>
      <c r="QFI55" s="85"/>
      <c r="QFJ55" s="85"/>
      <c r="QFK55" s="85"/>
      <c r="QFL55" s="85"/>
      <c r="QFM55" s="85"/>
      <c r="QFN55" s="85"/>
      <c r="QFO55" s="85"/>
      <c r="QFP55" s="85"/>
      <c r="QFQ55" s="85"/>
      <c r="QFR55" s="85"/>
      <c r="QFS55" s="85"/>
      <c r="QFT55" s="85"/>
      <c r="QFU55" s="85"/>
      <c r="QFV55" s="85"/>
      <c r="QFW55" s="85"/>
      <c r="QFX55" s="85"/>
      <c r="QFY55" s="85"/>
      <c r="QFZ55" s="85"/>
      <c r="QGA55" s="85"/>
      <c r="QGB55" s="85"/>
      <c r="QGC55" s="85"/>
      <c r="QGD55" s="85"/>
      <c r="QGE55" s="85"/>
      <c r="QGF55" s="85"/>
      <c r="QGG55" s="85"/>
      <c r="QGH55" s="85"/>
      <c r="QGI55" s="85"/>
      <c r="QGJ55" s="85"/>
      <c r="QGK55" s="85"/>
      <c r="QGL55" s="85"/>
      <c r="QGM55" s="85"/>
      <c r="QGN55" s="85"/>
      <c r="QGO55" s="85"/>
      <c r="QGP55" s="85"/>
      <c r="QGQ55" s="85"/>
      <c r="QGR55" s="85"/>
      <c r="QGS55" s="85"/>
      <c r="QGT55" s="85"/>
      <c r="QGU55" s="85"/>
      <c r="QGV55" s="85"/>
      <c r="QGW55" s="85"/>
      <c r="QGX55" s="85"/>
      <c r="QGY55" s="85"/>
      <c r="QGZ55" s="85"/>
      <c r="QHA55" s="85"/>
      <c r="QHB55" s="85"/>
      <c r="QHC55" s="85"/>
      <c r="QHD55" s="85"/>
      <c r="QHE55" s="85"/>
      <c r="QHF55" s="85"/>
      <c r="QHG55" s="85"/>
      <c r="QHH55" s="85"/>
      <c r="QHI55" s="85"/>
      <c r="QHJ55" s="85"/>
      <c r="QHK55" s="85"/>
      <c r="QHL55" s="85"/>
      <c r="QHM55" s="85"/>
      <c r="QHN55" s="85"/>
      <c r="QHO55" s="85"/>
      <c r="QHP55" s="85"/>
      <c r="QHQ55" s="85"/>
      <c r="QHR55" s="85"/>
      <c r="QHS55" s="85"/>
      <c r="QHT55" s="85"/>
      <c r="QHU55" s="85"/>
      <c r="QHV55" s="85"/>
      <c r="QHW55" s="85"/>
      <c r="QHX55" s="85"/>
      <c r="QHY55" s="85"/>
      <c r="QHZ55" s="85"/>
      <c r="QIA55" s="85"/>
      <c r="QIB55" s="85"/>
      <c r="QIC55" s="85"/>
      <c r="QID55" s="85"/>
      <c r="QIE55" s="85"/>
      <c r="QIF55" s="85"/>
      <c r="QIG55" s="85"/>
      <c r="QIH55" s="85"/>
      <c r="QII55" s="85"/>
      <c r="QIJ55" s="85"/>
      <c r="QIK55" s="85"/>
      <c r="QIL55" s="85"/>
      <c r="QIM55" s="85"/>
      <c r="QIN55" s="85"/>
      <c r="QIO55" s="85"/>
      <c r="QIP55" s="85"/>
      <c r="QIQ55" s="85"/>
      <c r="QIR55" s="85"/>
      <c r="QIS55" s="85"/>
      <c r="QIT55" s="85"/>
      <c r="QIU55" s="85"/>
      <c r="QIV55" s="85"/>
      <c r="QIW55" s="85"/>
      <c r="QIX55" s="85"/>
      <c r="QIY55" s="85"/>
      <c r="QIZ55" s="85"/>
      <c r="QJA55" s="85"/>
      <c r="QJB55" s="85"/>
      <c r="QJC55" s="85"/>
      <c r="QJD55" s="85"/>
      <c r="QJE55" s="85"/>
      <c r="QJF55" s="85"/>
      <c r="QJG55" s="85"/>
      <c r="QJH55" s="85"/>
      <c r="QJI55" s="85"/>
      <c r="QJJ55" s="85"/>
      <c r="QJK55" s="85"/>
      <c r="QJL55" s="85"/>
      <c r="QJM55" s="85"/>
      <c r="QJN55" s="85"/>
      <c r="QJO55" s="85"/>
      <c r="QJP55" s="85"/>
      <c r="QJQ55" s="85"/>
      <c r="QJR55" s="85"/>
      <c r="QJS55" s="85"/>
      <c r="QJT55" s="85"/>
      <c r="QJU55" s="85"/>
      <c r="QJV55" s="85"/>
      <c r="QJW55" s="85"/>
      <c r="QJX55" s="85"/>
      <c r="QJY55" s="85"/>
      <c r="QJZ55" s="85"/>
      <c r="QKA55" s="85"/>
      <c r="QKB55" s="85"/>
      <c r="QKC55" s="85"/>
      <c r="QKD55" s="85"/>
      <c r="QKE55" s="85"/>
      <c r="QKF55" s="85"/>
      <c r="QKG55" s="85"/>
      <c r="QKH55" s="85"/>
      <c r="QKI55" s="85"/>
      <c r="QKJ55" s="85"/>
      <c r="QKK55" s="85"/>
      <c r="QKL55" s="85"/>
      <c r="QKM55" s="85"/>
      <c r="QKN55" s="85"/>
      <c r="QKO55" s="85"/>
      <c r="QKP55" s="85"/>
      <c r="QKQ55" s="85"/>
      <c r="QKR55" s="85"/>
      <c r="QKS55" s="85"/>
      <c r="QKT55" s="85"/>
      <c r="QKU55" s="85"/>
      <c r="QKV55" s="85"/>
      <c r="QKW55" s="85"/>
      <c r="QKX55" s="85"/>
      <c r="QKY55" s="85"/>
      <c r="QKZ55" s="85"/>
      <c r="QLA55" s="85"/>
      <c r="QLB55" s="85"/>
      <c r="QLC55" s="85"/>
      <c r="QLD55" s="85"/>
      <c r="QLE55" s="85"/>
      <c r="QLF55" s="85"/>
      <c r="QLG55" s="85"/>
      <c r="QLH55" s="85"/>
      <c r="QLI55" s="85"/>
      <c r="QLJ55" s="85"/>
      <c r="QLK55" s="85"/>
      <c r="QLL55" s="85"/>
      <c r="QLM55" s="85"/>
      <c r="QLN55" s="85"/>
      <c r="QLO55" s="85"/>
      <c r="QLP55" s="85"/>
      <c r="QLQ55" s="85"/>
      <c r="QLR55" s="85"/>
      <c r="QLS55" s="85"/>
      <c r="QLT55" s="85"/>
      <c r="QLU55" s="85"/>
      <c r="QLV55" s="85"/>
      <c r="QLW55" s="85"/>
      <c r="QLX55" s="85"/>
      <c r="QLY55" s="85"/>
      <c r="QLZ55" s="85"/>
      <c r="QMA55" s="85"/>
      <c r="QMB55" s="85"/>
      <c r="QMC55" s="85"/>
      <c r="QMD55" s="85"/>
      <c r="QME55" s="85"/>
      <c r="QMF55" s="85"/>
      <c r="QMG55" s="85"/>
      <c r="QMH55" s="85"/>
      <c r="QMI55" s="85"/>
      <c r="QMJ55" s="85"/>
      <c r="QMK55" s="85"/>
      <c r="QML55" s="85"/>
      <c r="QMM55" s="85"/>
      <c r="QMN55" s="85"/>
      <c r="QMO55" s="85"/>
      <c r="QMP55" s="85"/>
      <c r="QMQ55" s="85"/>
      <c r="QMR55" s="85"/>
      <c r="QMS55" s="85"/>
      <c r="QMT55" s="85"/>
      <c r="QMU55" s="85"/>
      <c r="QMV55" s="85"/>
      <c r="QMW55" s="85"/>
      <c r="QMX55" s="85"/>
      <c r="QMY55" s="85"/>
      <c r="QMZ55" s="85"/>
      <c r="QNA55" s="85"/>
      <c r="QNB55" s="85"/>
      <c r="QNC55" s="85"/>
      <c r="QND55" s="85"/>
      <c r="QNE55" s="85"/>
      <c r="QNF55" s="85"/>
      <c r="QNG55" s="85"/>
      <c r="QNH55" s="85"/>
      <c r="QNI55" s="85"/>
      <c r="QNJ55" s="85"/>
      <c r="QNK55" s="85"/>
      <c r="QNL55" s="85"/>
      <c r="QNM55" s="85"/>
      <c r="QNN55" s="85"/>
      <c r="QNO55" s="85"/>
      <c r="QNP55" s="85"/>
      <c r="QNQ55" s="85"/>
      <c r="QNR55" s="85"/>
      <c r="QNS55" s="85"/>
      <c r="QNT55" s="85"/>
      <c r="QNU55" s="85"/>
      <c r="QNV55" s="85"/>
      <c r="QNW55" s="85"/>
      <c r="QNX55" s="85"/>
      <c r="QNY55" s="85"/>
      <c r="QNZ55" s="85"/>
      <c r="QOA55" s="85"/>
      <c r="QOB55" s="85"/>
      <c r="QOC55" s="85"/>
      <c r="QOD55" s="85"/>
      <c r="QOE55" s="85"/>
      <c r="QOF55" s="85"/>
      <c r="QOG55" s="85"/>
      <c r="QOH55" s="85"/>
      <c r="QOI55" s="85"/>
      <c r="QOJ55" s="85"/>
      <c r="QOK55" s="85"/>
      <c r="QOL55" s="85"/>
      <c r="QOM55" s="85"/>
      <c r="QON55" s="85"/>
      <c r="QOO55" s="85"/>
      <c r="QOP55" s="85"/>
      <c r="QOQ55" s="85"/>
      <c r="QOR55" s="85"/>
      <c r="QOS55" s="85"/>
      <c r="QOT55" s="85"/>
      <c r="QOU55" s="85"/>
      <c r="QOV55" s="85"/>
      <c r="QOW55" s="85"/>
      <c r="QOX55" s="85"/>
      <c r="QOY55" s="85"/>
      <c r="QOZ55" s="85"/>
      <c r="QPA55" s="85"/>
      <c r="QPB55" s="85"/>
      <c r="QPC55" s="85"/>
      <c r="QPD55" s="85"/>
      <c r="QPE55" s="85"/>
      <c r="QPF55" s="85"/>
      <c r="QPG55" s="85"/>
      <c r="QPH55" s="85"/>
      <c r="QPI55" s="85"/>
      <c r="QPJ55" s="85"/>
      <c r="QPK55" s="85"/>
      <c r="QPL55" s="85"/>
      <c r="QPM55" s="85"/>
      <c r="QPN55" s="85"/>
      <c r="QPO55" s="85"/>
      <c r="QPP55" s="85"/>
      <c r="QPQ55" s="85"/>
      <c r="QPR55" s="85"/>
      <c r="QPS55" s="85"/>
      <c r="QPT55" s="85"/>
      <c r="QPU55" s="85"/>
      <c r="QPV55" s="85"/>
      <c r="QPW55" s="85"/>
      <c r="QPX55" s="85"/>
      <c r="QPY55" s="85"/>
      <c r="QPZ55" s="85"/>
      <c r="QQA55" s="85"/>
      <c r="QQB55" s="85"/>
      <c r="QQC55" s="85"/>
      <c r="QQD55" s="85"/>
      <c r="QQE55" s="85"/>
      <c r="QQF55" s="85"/>
      <c r="QQG55" s="85"/>
      <c r="QQH55" s="85"/>
      <c r="QQI55" s="85"/>
      <c r="QQJ55" s="85"/>
      <c r="QQK55" s="85"/>
      <c r="QQL55" s="85"/>
      <c r="QQM55" s="85"/>
      <c r="QQN55" s="85"/>
      <c r="QQO55" s="85"/>
      <c r="QQP55" s="85"/>
      <c r="QQQ55" s="85"/>
      <c r="QQR55" s="85"/>
      <c r="QQS55" s="85"/>
      <c r="QQT55" s="85"/>
      <c r="QQU55" s="85"/>
      <c r="QQV55" s="85"/>
      <c r="QQW55" s="85"/>
      <c r="QQX55" s="85"/>
      <c r="QQY55" s="85"/>
      <c r="QQZ55" s="85"/>
      <c r="QRA55" s="85"/>
      <c r="QRB55" s="85"/>
      <c r="QRC55" s="85"/>
      <c r="QRD55" s="85"/>
      <c r="QRE55" s="85"/>
      <c r="QRF55" s="85"/>
      <c r="QRG55" s="85"/>
      <c r="QRH55" s="85"/>
      <c r="QRI55" s="85"/>
      <c r="QRJ55" s="85"/>
      <c r="QRK55" s="85"/>
      <c r="QRL55" s="85"/>
      <c r="QRM55" s="85"/>
      <c r="QRN55" s="85"/>
      <c r="QRO55" s="85"/>
      <c r="QRP55" s="85"/>
      <c r="QRQ55" s="85"/>
      <c r="QRR55" s="85"/>
      <c r="QRS55" s="85"/>
      <c r="QRT55" s="85"/>
      <c r="QRU55" s="85"/>
      <c r="QRV55" s="85"/>
      <c r="QRW55" s="85"/>
      <c r="QRX55" s="85"/>
      <c r="QRY55" s="85"/>
      <c r="QRZ55" s="85"/>
      <c r="QSA55" s="85"/>
      <c r="QSB55" s="85"/>
      <c r="QSC55" s="85"/>
      <c r="QSD55" s="85"/>
      <c r="QSE55" s="85"/>
      <c r="QSF55" s="85"/>
      <c r="QSG55" s="85"/>
      <c r="QSH55" s="85"/>
      <c r="QSI55" s="85"/>
      <c r="QSJ55" s="85"/>
      <c r="QSK55" s="85"/>
      <c r="QSL55" s="85"/>
      <c r="QSM55" s="85"/>
      <c r="QSN55" s="85"/>
      <c r="QSO55" s="85"/>
      <c r="QSP55" s="85"/>
      <c r="QSQ55" s="85"/>
      <c r="QSR55" s="85"/>
      <c r="QSS55" s="85"/>
      <c r="QST55" s="85"/>
      <c r="QSU55" s="85"/>
      <c r="QSV55" s="85"/>
      <c r="QSW55" s="85"/>
      <c r="QSX55" s="85"/>
      <c r="QSY55" s="85"/>
      <c r="QSZ55" s="85"/>
      <c r="QTA55" s="85"/>
      <c r="QTB55" s="85"/>
      <c r="QTC55" s="85"/>
      <c r="QTD55" s="85"/>
      <c r="QTE55" s="85"/>
      <c r="QTF55" s="85"/>
      <c r="QTG55" s="85"/>
      <c r="QTH55" s="85"/>
      <c r="QTI55" s="85"/>
      <c r="QTJ55" s="85"/>
      <c r="QTK55" s="85"/>
      <c r="QTL55" s="85"/>
      <c r="QTM55" s="85"/>
      <c r="QTN55" s="85"/>
      <c r="QTO55" s="85"/>
      <c r="QTP55" s="85"/>
      <c r="QTQ55" s="85"/>
      <c r="QTR55" s="85"/>
      <c r="QTS55" s="85"/>
      <c r="QTT55" s="85"/>
      <c r="QTU55" s="85"/>
      <c r="QTV55" s="85"/>
      <c r="QTW55" s="85"/>
      <c r="QTX55" s="85"/>
      <c r="QTY55" s="85"/>
      <c r="QTZ55" s="85"/>
      <c r="QUA55" s="85"/>
      <c r="QUB55" s="85"/>
      <c r="QUC55" s="85"/>
      <c r="QUD55" s="85"/>
      <c r="QUE55" s="85"/>
      <c r="QUF55" s="85"/>
      <c r="QUG55" s="85"/>
      <c r="QUH55" s="85"/>
      <c r="QUI55" s="85"/>
      <c r="QUJ55" s="85"/>
      <c r="QUK55" s="85"/>
      <c r="QUL55" s="85"/>
      <c r="QUM55" s="85"/>
      <c r="QUN55" s="85"/>
      <c r="QUO55" s="85"/>
      <c r="QUP55" s="85"/>
      <c r="QUQ55" s="85"/>
      <c r="QUR55" s="85"/>
      <c r="QUS55" s="85"/>
      <c r="QUT55" s="85"/>
      <c r="QUU55" s="85"/>
      <c r="QUV55" s="85"/>
      <c r="QUW55" s="85"/>
      <c r="QUX55" s="85"/>
      <c r="QUY55" s="85"/>
      <c r="QUZ55" s="85"/>
      <c r="QVA55" s="85"/>
      <c r="QVB55" s="85"/>
      <c r="QVC55" s="85"/>
      <c r="QVD55" s="85"/>
      <c r="QVE55" s="85"/>
      <c r="QVF55" s="85"/>
      <c r="QVG55" s="85"/>
      <c r="QVH55" s="85"/>
      <c r="QVI55" s="85"/>
      <c r="QVJ55" s="85"/>
      <c r="QVK55" s="85"/>
      <c r="QVL55" s="85"/>
      <c r="QVM55" s="85"/>
      <c r="QVN55" s="85"/>
      <c r="QVO55" s="85"/>
      <c r="QVP55" s="85"/>
      <c r="QVQ55" s="85"/>
      <c r="QVR55" s="85"/>
      <c r="QVS55" s="85"/>
      <c r="QVT55" s="85"/>
      <c r="QVU55" s="85"/>
      <c r="QVV55" s="85"/>
      <c r="QVW55" s="85"/>
      <c r="QVX55" s="85"/>
      <c r="QVY55" s="85"/>
      <c r="QVZ55" s="85"/>
      <c r="QWA55" s="85"/>
      <c r="QWB55" s="85"/>
      <c r="QWC55" s="85"/>
      <c r="QWD55" s="85"/>
      <c r="QWE55" s="85"/>
      <c r="QWF55" s="85"/>
      <c r="QWG55" s="85"/>
      <c r="QWH55" s="85"/>
      <c r="QWI55" s="85"/>
      <c r="QWJ55" s="85"/>
      <c r="QWK55" s="85"/>
      <c r="QWL55" s="85"/>
      <c r="QWM55" s="85"/>
      <c r="QWN55" s="85"/>
      <c r="QWO55" s="85"/>
      <c r="QWP55" s="85"/>
      <c r="QWQ55" s="85"/>
      <c r="QWR55" s="85"/>
      <c r="QWS55" s="85"/>
      <c r="QWT55" s="85"/>
      <c r="QWU55" s="85"/>
      <c r="QWV55" s="85"/>
      <c r="QWW55" s="85"/>
      <c r="QWX55" s="85"/>
      <c r="QWY55" s="85"/>
      <c r="QWZ55" s="85"/>
      <c r="QXA55" s="85"/>
      <c r="QXB55" s="85"/>
      <c r="QXC55" s="85"/>
      <c r="QXD55" s="85"/>
      <c r="QXE55" s="85"/>
      <c r="QXF55" s="85"/>
      <c r="QXG55" s="85"/>
      <c r="QXH55" s="85"/>
      <c r="QXI55" s="85"/>
      <c r="QXJ55" s="85"/>
      <c r="QXK55" s="85"/>
      <c r="QXL55" s="85"/>
      <c r="QXM55" s="85"/>
      <c r="QXN55" s="85"/>
      <c r="QXO55" s="85"/>
      <c r="QXP55" s="85"/>
      <c r="QXQ55" s="85"/>
      <c r="QXR55" s="85"/>
      <c r="QXS55" s="85"/>
      <c r="QXT55" s="85"/>
      <c r="QXU55" s="85"/>
      <c r="QXV55" s="85"/>
      <c r="QXW55" s="85"/>
      <c r="QXX55" s="85"/>
      <c r="QXY55" s="85"/>
      <c r="QXZ55" s="85"/>
      <c r="QYA55" s="85"/>
      <c r="QYB55" s="85"/>
      <c r="QYC55" s="85"/>
      <c r="QYD55" s="85"/>
      <c r="QYE55" s="85"/>
      <c r="QYF55" s="85"/>
      <c r="QYG55" s="85"/>
      <c r="QYH55" s="85"/>
      <c r="QYI55" s="85"/>
      <c r="QYJ55" s="85"/>
      <c r="QYK55" s="85"/>
      <c r="QYL55" s="85"/>
      <c r="QYM55" s="85"/>
      <c r="QYN55" s="85"/>
      <c r="QYO55" s="85"/>
      <c r="QYP55" s="85"/>
      <c r="QYQ55" s="85"/>
      <c r="QYR55" s="85"/>
      <c r="QYS55" s="85"/>
      <c r="QYT55" s="85"/>
      <c r="QYU55" s="85"/>
      <c r="QYV55" s="85"/>
      <c r="QYW55" s="85"/>
      <c r="QYX55" s="85"/>
      <c r="QYY55" s="85"/>
      <c r="QYZ55" s="85"/>
      <c r="QZA55" s="85"/>
      <c r="QZB55" s="85"/>
      <c r="QZC55" s="85"/>
      <c r="QZD55" s="85"/>
      <c r="QZE55" s="85"/>
      <c r="QZF55" s="85"/>
      <c r="QZG55" s="85"/>
      <c r="QZH55" s="85"/>
      <c r="QZI55" s="85"/>
      <c r="QZJ55" s="85"/>
      <c r="QZK55" s="85"/>
      <c r="QZL55" s="85"/>
      <c r="QZM55" s="85"/>
      <c r="QZN55" s="85"/>
      <c r="QZO55" s="85"/>
      <c r="QZP55" s="85"/>
      <c r="QZQ55" s="85"/>
      <c r="QZR55" s="85"/>
      <c r="QZS55" s="85"/>
      <c r="QZT55" s="85"/>
      <c r="QZU55" s="85"/>
      <c r="QZV55" s="85"/>
      <c r="QZW55" s="85"/>
      <c r="QZX55" s="85"/>
      <c r="QZY55" s="85"/>
      <c r="QZZ55" s="85"/>
      <c r="RAA55" s="85"/>
      <c r="RAB55" s="85"/>
      <c r="RAC55" s="85"/>
      <c r="RAD55" s="85"/>
      <c r="RAE55" s="85"/>
      <c r="RAF55" s="85"/>
      <c r="RAG55" s="85"/>
      <c r="RAH55" s="85"/>
      <c r="RAI55" s="85"/>
      <c r="RAJ55" s="85"/>
      <c r="RAK55" s="85"/>
      <c r="RAL55" s="85"/>
      <c r="RAM55" s="85"/>
      <c r="RAN55" s="85"/>
      <c r="RAO55" s="85"/>
      <c r="RAP55" s="85"/>
      <c r="RAQ55" s="85"/>
      <c r="RAR55" s="85"/>
      <c r="RAS55" s="85"/>
      <c r="RAT55" s="85"/>
      <c r="RAU55" s="85"/>
      <c r="RAV55" s="85"/>
      <c r="RAW55" s="85"/>
      <c r="RAX55" s="85"/>
      <c r="RAY55" s="85"/>
      <c r="RAZ55" s="85"/>
      <c r="RBA55" s="85"/>
      <c r="RBB55" s="85"/>
      <c r="RBC55" s="85"/>
      <c r="RBD55" s="85"/>
      <c r="RBE55" s="85"/>
      <c r="RBF55" s="85"/>
      <c r="RBG55" s="85"/>
      <c r="RBH55" s="85"/>
      <c r="RBI55" s="85"/>
      <c r="RBJ55" s="85"/>
      <c r="RBK55" s="85"/>
      <c r="RBL55" s="85"/>
      <c r="RBM55" s="85"/>
      <c r="RBN55" s="85"/>
      <c r="RBO55" s="85"/>
      <c r="RBP55" s="85"/>
      <c r="RBQ55" s="85"/>
      <c r="RBR55" s="85"/>
      <c r="RBS55" s="85"/>
      <c r="RBT55" s="85"/>
      <c r="RBU55" s="85"/>
      <c r="RBV55" s="85"/>
      <c r="RBW55" s="85"/>
      <c r="RBX55" s="85"/>
      <c r="RBY55" s="85"/>
      <c r="RBZ55" s="85"/>
      <c r="RCA55" s="85"/>
      <c r="RCB55" s="85"/>
      <c r="RCC55" s="85"/>
      <c r="RCD55" s="85"/>
      <c r="RCE55" s="85"/>
      <c r="RCF55" s="85"/>
      <c r="RCG55" s="85"/>
      <c r="RCH55" s="85"/>
      <c r="RCI55" s="85"/>
      <c r="RCJ55" s="85"/>
      <c r="RCK55" s="85"/>
      <c r="RCL55" s="85"/>
      <c r="RCM55" s="85"/>
      <c r="RCN55" s="85"/>
      <c r="RCO55" s="85"/>
      <c r="RCP55" s="85"/>
      <c r="RCQ55" s="85"/>
      <c r="RCR55" s="85"/>
      <c r="RCS55" s="85"/>
      <c r="RCT55" s="85"/>
      <c r="RCU55" s="85"/>
      <c r="RCV55" s="85"/>
      <c r="RCW55" s="85"/>
      <c r="RCX55" s="85"/>
      <c r="RCY55" s="85"/>
      <c r="RCZ55" s="85"/>
      <c r="RDA55" s="85"/>
      <c r="RDB55" s="85"/>
      <c r="RDC55" s="85"/>
      <c r="RDD55" s="85"/>
      <c r="RDE55" s="85"/>
      <c r="RDF55" s="85"/>
      <c r="RDG55" s="85"/>
      <c r="RDH55" s="85"/>
      <c r="RDI55" s="85"/>
      <c r="RDJ55" s="85"/>
      <c r="RDK55" s="85"/>
      <c r="RDL55" s="85"/>
      <c r="RDM55" s="85"/>
      <c r="RDN55" s="85"/>
      <c r="RDO55" s="85"/>
      <c r="RDP55" s="85"/>
      <c r="RDQ55" s="85"/>
      <c r="RDR55" s="85"/>
      <c r="RDS55" s="85"/>
      <c r="RDT55" s="85"/>
      <c r="RDU55" s="85"/>
      <c r="RDV55" s="85"/>
      <c r="RDW55" s="85"/>
      <c r="RDX55" s="85"/>
      <c r="RDY55" s="85"/>
      <c r="RDZ55" s="85"/>
      <c r="REA55" s="85"/>
      <c r="REB55" s="85"/>
      <c r="REC55" s="85"/>
      <c r="RED55" s="85"/>
      <c r="REE55" s="85"/>
      <c r="REF55" s="85"/>
      <c r="REG55" s="85"/>
      <c r="REH55" s="85"/>
      <c r="REI55" s="85"/>
      <c r="REJ55" s="85"/>
      <c r="REK55" s="85"/>
      <c r="REL55" s="85"/>
      <c r="REM55" s="85"/>
      <c r="REN55" s="85"/>
      <c r="REO55" s="85"/>
      <c r="REP55" s="85"/>
      <c r="REQ55" s="85"/>
      <c r="RER55" s="85"/>
      <c r="RES55" s="85"/>
      <c r="RET55" s="85"/>
      <c r="REU55" s="85"/>
      <c r="REV55" s="85"/>
      <c r="REW55" s="85"/>
      <c r="REX55" s="85"/>
      <c r="REY55" s="85"/>
      <c r="REZ55" s="85"/>
      <c r="RFA55" s="85"/>
      <c r="RFB55" s="85"/>
      <c r="RFC55" s="85"/>
      <c r="RFD55" s="85"/>
      <c r="RFE55" s="85"/>
      <c r="RFF55" s="85"/>
      <c r="RFG55" s="85"/>
      <c r="RFH55" s="85"/>
      <c r="RFI55" s="85"/>
      <c r="RFJ55" s="85"/>
      <c r="RFK55" s="85"/>
      <c r="RFL55" s="85"/>
      <c r="RFM55" s="85"/>
      <c r="RFN55" s="85"/>
      <c r="RFO55" s="85"/>
      <c r="RFP55" s="85"/>
      <c r="RFQ55" s="85"/>
      <c r="RFR55" s="85"/>
      <c r="RFS55" s="85"/>
      <c r="RFT55" s="85"/>
      <c r="RFU55" s="85"/>
      <c r="RFV55" s="85"/>
      <c r="RFW55" s="85"/>
      <c r="RFX55" s="85"/>
      <c r="RFY55" s="85"/>
      <c r="RFZ55" s="85"/>
      <c r="RGA55" s="85"/>
      <c r="RGB55" s="85"/>
      <c r="RGC55" s="85"/>
      <c r="RGD55" s="85"/>
      <c r="RGE55" s="85"/>
      <c r="RGF55" s="85"/>
      <c r="RGG55" s="85"/>
      <c r="RGH55" s="85"/>
      <c r="RGI55" s="85"/>
      <c r="RGJ55" s="85"/>
      <c r="RGK55" s="85"/>
      <c r="RGL55" s="85"/>
      <c r="RGM55" s="85"/>
      <c r="RGN55" s="85"/>
      <c r="RGO55" s="85"/>
      <c r="RGP55" s="85"/>
      <c r="RGQ55" s="85"/>
      <c r="RGR55" s="85"/>
      <c r="RGS55" s="85"/>
      <c r="RGT55" s="85"/>
      <c r="RGU55" s="85"/>
      <c r="RGV55" s="85"/>
      <c r="RGW55" s="85"/>
      <c r="RGX55" s="85"/>
      <c r="RGY55" s="85"/>
      <c r="RGZ55" s="85"/>
      <c r="RHA55" s="85"/>
      <c r="RHB55" s="85"/>
      <c r="RHC55" s="85"/>
      <c r="RHD55" s="85"/>
      <c r="RHE55" s="85"/>
      <c r="RHF55" s="85"/>
      <c r="RHG55" s="85"/>
      <c r="RHH55" s="85"/>
      <c r="RHI55" s="85"/>
      <c r="RHJ55" s="85"/>
      <c r="RHK55" s="85"/>
      <c r="RHL55" s="85"/>
      <c r="RHM55" s="85"/>
      <c r="RHN55" s="85"/>
      <c r="RHO55" s="85"/>
      <c r="RHP55" s="85"/>
      <c r="RHQ55" s="85"/>
      <c r="RHR55" s="85"/>
      <c r="RHS55" s="85"/>
      <c r="RHT55" s="85"/>
      <c r="RHU55" s="85"/>
      <c r="RHV55" s="85"/>
      <c r="RHW55" s="85"/>
      <c r="RHX55" s="85"/>
      <c r="RHY55" s="85"/>
      <c r="RHZ55" s="85"/>
      <c r="RIA55" s="85"/>
      <c r="RIB55" s="85"/>
      <c r="RIC55" s="85"/>
      <c r="RID55" s="85"/>
      <c r="RIE55" s="85"/>
      <c r="RIF55" s="85"/>
      <c r="RIG55" s="85"/>
      <c r="RIH55" s="85"/>
      <c r="RII55" s="85"/>
      <c r="RIJ55" s="85"/>
      <c r="RIK55" s="85"/>
      <c r="RIL55" s="85"/>
      <c r="RIM55" s="85"/>
      <c r="RIN55" s="85"/>
      <c r="RIO55" s="85"/>
      <c r="RIP55" s="85"/>
      <c r="RIQ55" s="85"/>
      <c r="RIR55" s="85"/>
      <c r="RIS55" s="85"/>
      <c r="RIT55" s="85"/>
      <c r="RIU55" s="85"/>
      <c r="RIV55" s="85"/>
      <c r="RIW55" s="85"/>
      <c r="RIX55" s="85"/>
      <c r="RIY55" s="85"/>
      <c r="RIZ55" s="85"/>
      <c r="RJA55" s="85"/>
      <c r="RJB55" s="85"/>
      <c r="RJC55" s="85"/>
      <c r="RJD55" s="85"/>
      <c r="RJE55" s="85"/>
      <c r="RJF55" s="85"/>
      <c r="RJG55" s="85"/>
      <c r="RJH55" s="85"/>
      <c r="RJI55" s="85"/>
      <c r="RJJ55" s="85"/>
      <c r="RJK55" s="85"/>
      <c r="RJL55" s="85"/>
      <c r="RJM55" s="85"/>
      <c r="RJN55" s="85"/>
      <c r="RJO55" s="85"/>
      <c r="RJP55" s="85"/>
      <c r="RJQ55" s="85"/>
      <c r="RJR55" s="85"/>
      <c r="RJS55" s="85"/>
      <c r="RJT55" s="85"/>
      <c r="RJU55" s="85"/>
      <c r="RJV55" s="85"/>
      <c r="RJW55" s="85"/>
      <c r="RJX55" s="85"/>
      <c r="RJY55" s="85"/>
      <c r="RJZ55" s="85"/>
      <c r="RKA55" s="85"/>
      <c r="RKB55" s="85"/>
      <c r="RKC55" s="85"/>
      <c r="RKD55" s="85"/>
      <c r="RKE55" s="85"/>
      <c r="RKF55" s="85"/>
      <c r="RKG55" s="85"/>
      <c r="RKH55" s="85"/>
      <c r="RKI55" s="85"/>
      <c r="RKJ55" s="85"/>
      <c r="RKK55" s="85"/>
      <c r="RKL55" s="85"/>
      <c r="RKM55" s="85"/>
      <c r="RKN55" s="85"/>
      <c r="RKO55" s="85"/>
      <c r="RKP55" s="85"/>
      <c r="RKQ55" s="85"/>
      <c r="RKR55" s="85"/>
      <c r="RKS55" s="85"/>
      <c r="RKT55" s="85"/>
      <c r="RKU55" s="85"/>
      <c r="RKV55" s="85"/>
      <c r="RKW55" s="85"/>
      <c r="RKX55" s="85"/>
      <c r="RKY55" s="85"/>
      <c r="RKZ55" s="85"/>
      <c r="RLA55" s="85"/>
      <c r="RLB55" s="85"/>
      <c r="RLC55" s="85"/>
      <c r="RLD55" s="85"/>
      <c r="RLE55" s="85"/>
      <c r="RLF55" s="85"/>
      <c r="RLG55" s="85"/>
      <c r="RLH55" s="85"/>
      <c r="RLI55" s="85"/>
      <c r="RLJ55" s="85"/>
      <c r="RLK55" s="85"/>
      <c r="RLL55" s="85"/>
      <c r="RLM55" s="85"/>
      <c r="RLN55" s="85"/>
      <c r="RLO55" s="85"/>
      <c r="RLP55" s="85"/>
      <c r="RLQ55" s="85"/>
      <c r="RLR55" s="85"/>
      <c r="RLS55" s="85"/>
      <c r="RLT55" s="85"/>
      <c r="RLU55" s="85"/>
      <c r="RLV55" s="85"/>
      <c r="RLW55" s="85"/>
      <c r="RLX55" s="85"/>
      <c r="RLY55" s="85"/>
      <c r="RLZ55" s="85"/>
      <c r="RMA55" s="85"/>
      <c r="RMB55" s="85"/>
      <c r="RMC55" s="85"/>
      <c r="RMD55" s="85"/>
      <c r="RME55" s="85"/>
      <c r="RMF55" s="85"/>
      <c r="RMG55" s="85"/>
      <c r="RMH55" s="85"/>
      <c r="RMI55" s="85"/>
      <c r="RMJ55" s="85"/>
      <c r="RMK55" s="85"/>
      <c r="RML55" s="85"/>
      <c r="RMM55" s="85"/>
      <c r="RMN55" s="85"/>
      <c r="RMO55" s="85"/>
      <c r="RMP55" s="85"/>
      <c r="RMQ55" s="85"/>
      <c r="RMR55" s="85"/>
      <c r="RMS55" s="85"/>
      <c r="RMT55" s="85"/>
      <c r="RMU55" s="85"/>
      <c r="RMV55" s="85"/>
      <c r="RMW55" s="85"/>
      <c r="RMX55" s="85"/>
      <c r="RMY55" s="85"/>
      <c r="RMZ55" s="85"/>
      <c r="RNA55" s="85"/>
      <c r="RNB55" s="85"/>
      <c r="RNC55" s="85"/>
      <c r="RND55" s="85"/>
      <c r="RNE55" s="85"/>
      <c r="RNF55" s="85"/>
      <c r="RNG55" s="85"/>
      <c r="RNH55" s="85"/>
      <c r="RNI55" s="85"/>
      <c r="RNJ55" s="85"/>
      <c r="RNK55" s="85"/>
      <c r="RNL55" s="85"/>
      <c r="RNM55" s="85"/>
      <c r="RNN55" s="85"/>
      <c r="RNO55" s="85"/>
      <c r="RNP55" s="85"/>
      <c r="RNQ55" s="85"/>
      <c r="RNR55" s="85"/>
      <c r="RNS55" s="85"/>
      <c r="RNT55" s="85"/>
      <c r="RNU55" s="85"/>
      <c r="RNV55" s="85"/>
      <c r="RNW55" s="85"/>
      <c r="RNX55" s="85"/>
      <c r="RNY55" s="85"/>
      <c r="RNZ55" s="85"/>
      <c r="ROA55" s="85"/>
      <c r="ROB55" s="85"/>
      <c r="ROC55" s="85"/>
      <c r="ROD55" s="85"/>
      <c r="ROE55" s="85"/>
      <c r="ROF55" s="85"/>
      <c r="ROG55" s="85"/>
      <c r="ROH55" s="85"/>
      <c r="ROI55" s="85"/>
      <c r="ROJ55" s="85"/>
      <c r="ROK55" s="85"/>
      <c r="ROL55" s="85"/>
      <c r="ROM55" s="85"/>
      <c r="RON55" s="85"/>
      <c r="ROO55" s="85"/>
      <c r="ROP55" s="85"/>
      <c r="ROQ55" s="85"/>
      <c r="ROR55" s="85"/>
      <c r="ROS55" s="85"/>
      <c r="ROT55" s="85"/>
      <c r="ROU55" s="85"/>
      <c r="ROV55" s="85"/>
      <c r="ROW55" s="85"/>
      <c r="ROX55" s="85"/>
      <c r="ROY55" s="85"/>
      <c r="ROZ55" s="85"/>
      <c r="RPA55" s="85"/>
      <c r="RPB55" s="85"/>
      <c r="RPC55" s="85"/>
      <c r="RPD55" s="85"/>
      <c r="RPE55" s="85"/>
      <c r="RPF55" s="85"/>
      <c r="RPG55" s="85"/>
      <c r="RPH55" s="85"/>
      <c r="RPI55" s="85"/>
      <c r="RPJ55" s="85"/>
      <c r="RPK55" s="85"/>
      <c r="RPL55" s="85"/>
      <c r="RPM55" s="85"/>
      <c r="RPN55" s="85"/>
      <c r="RPO55" s="85"/>
      <c r="RPP55" s="85"/>
      <c r="RPQ55" s="85"/>
      <c r="RPR55" s="85"/>
      <c r="RPS55" s="85"/>
      <c r="RPT55" s="85"/>
      <c r="RPU55" s="85"/>
      <c r="RPV55" s="85"/>
      <c r="RPW55" s="85"/>
      <c r="RPX55" s="85"/>
      <c r="RPY55" s="85"/>
      <c r="RPZ55" s="85"/>
      <c r="RQA55" s="85"/>
      <c r="RQB55" s="85"/>
      <c r="RQC55" s="85"/>
      <c r="RQD55" s="85"/>
      <c r="RQE55" s="85"/>
      <c r="RQF55" s="85"/>
      <c r="RQG55" s="85"/>
      <c r="RQH55" s="85"/>
      <c r="RQI55" s="85"/>
      <c r="RQJ55" s="85"/>
      <c r="RQK55" s="85"/>
      <c r="RQL55" s="85"/>
      <c r="RQM55" s="85"/>
      <c r="RQN55" s="85"/>
      <c r="RQO55" s="85"/>
      <c r="RQP55" s="85"/>
      <c r="RQQ55" s="85"/>
      <c r="RQR55" s="85"/>
      <c r="RQS55" s="85"/>
      <c r="RQT55" s="85"/>
      <c r="RQU55" s="85"/>
      <c r="RQV55" s="85"/>
      <c r="RQW55" s="85"/>
      <c r="RQX55" s="85"/>
      <c r="RQY55" s="85"/>
      <c r="RQZ55" s="85"/>
      <c r="RRA55" s="85"/>
      <c r="RRB55" s="85"/>
      <c r="RRC55" s="85"/>
      <c r="RRD55" s="85"/>
      <c r="RRE55" s="85"/>
      <c r="RRF55" s="85"/>
      <c r="RRG55" s="85"/>
      <c r="RRH55" s="85"/>
      <c r="RRI55" s="85"/>
      <c r="RRJ55" s="85"/>
      <c r="RRK55" s="85"/>
      <c r="RRL55" s="85"/>
      <c r="RRM55" s="85"/>
      <c r="RRN55" s="85"/>
      <c r="RRO55" s="85"/>
      <c r="RRP55" s="85"/>
      <c r="RRQ55" s="85"/>
      <c r="RRR55" s="85"/>
      <c r="RRS55" s="85"/>
      <c r="RRT55" s="85"/>
      <c r="RRU55" s="85"/>
      <c r="RRV55" s="85"/>
      <c r="RRW55" s="85"/>
      <c r="RRX55" s="85"/>
      <c r="RRY55" s="85"/>
      <c r="RRZ55" s="85"/>
      <c r="RSA55" s="85"/>
      <c r="RSB55" s="85"/>
      <c r="RSC55" s="85"/>
      <c r="RSD55" s="85"/>
      <c r="RSE55" s="85"/>
      <c r="RSF55" s="85"/>
      <c r="RSG55" s="85"/>
      <c r="RSH55" s="85"/>
      <c r="RSI55" s="85"/>
      <c r="RSJ55" s="85"/>
      <c r="RSK55" s="85"/>
      <c r="RSL55" s="85"/>
      <c r="RSM55" s="85"/>
      <c r="RSN55" s="85"/>
      <c r="RSO55" s="85"/>
      <c r="RSP55" s="85"/>
      <c r="RSQ55" s="85"/>
      <c r="RSR55" s="85"/>
      <c r="RSS55" s="85"/>
      <c r="RST55" s="85"/>
      <c r="RSU55" s="85"/>
      <c r="RSV55" s="85"/>
      <c r="RSW55" s="85"/>
      <c r="RSX55" s="85"/>
      <c r="RSY55" s="85"/>
      <c r="RSZ55" s="85"/>
      <c r="RTA55" s="85"/>
      <c r="RTB55" s="85"/>
      <c r="RTC55" s="85"/>
      <c r="RTD55" s="85"/>
      <c r="RTE55" s="85"/>
      <c r="RTF55" s="85"/>
      <c r="RTG55" s="85"/>
      <c r="RTH55" s="85"/>
      <c r="RTI55" s="85"/>
      <c r="RTJ55" s="85"/>
      <c r="RTK55" s="85"/>
      <c r="RTL55" s="85"/>
      <c r="RTM55" s="85"/>
      <c r="RTN55" s="85"/>
      <c r="RTO55" s="85"/>
      <c r="RTP55" s="85"/>
      <c r="RTQ55" s="85"/>
      <c r="RTR55" s="85"/>
      <c r="RTS55" s="85"/>
      <c r="RTT55" s="85"/>
      <c r="RTU55" s="85"/>
      <c r="RTV55" s="85"/>
      <c r="RTW55" s="85"/>
      <c r="RTX55" s="85"/>
      <c r="RTY55" s="85"/>
      <c r="RTZ55" s="85"/>
      <c r="RUA55" s="85"/>
      <c r="RUB55" s="85"/>
      <c r="RUC55" s="85"/>
      <c r="RUD55" s="85"/>
      <c r="RUE55" s="85"/>
      <c r="RUF55" s="85"/>
      <c r="RUG55" s="85"/>
      <c r="RUH55" s="85"/>
      <c r="RUI55" s="85"/>
      <c r="RUJ55" s="85"/>
      <c r="RUK55" s="85"/>
      <c r="RUL55" s="85"/>
      <c r="RUM55" s="85"/>
      <c r="RUN55" s="85"/>
      <c r="RUO55" s="85"/>
      <c r="RUP55" s="85"/>
      <c r="RUQ55" s="85"/>
      <c r="RUR55" s="85"/>
      <c r="RUS55" s="85"/>
      <c r="RUT55" s="85"/>
      <c r="RUU55" s="85"/>
      <c r="RUV55" s="85"/>
      <c r="RUW55" s="85"/>
      <c r="RUX55" s="85"/>
      <c r="RUY55" s="85"/>
      <c r="RUZ55" s="85"/>
      <c r="RVA55" s="85"/>
      <c r="RVB55" s="85"/>
      <c r="RVC55" s="85"/>
      <c r="RVD55" s="85"/>
      <c r="RVE55" s="85"/>
      <c r="RVF55" s="85"/>
      <c r="RVG55" s="85"/>
      <c r="RVH55" s="85"/>
      <c r="RVI55" s="85"/>
      <c r="RVJ55" s="85"/>
      <c r="RVK55" s="85"/>
      <c r="RVL55" s="85"/>
      <c r="RVM55" s="85"/>
      <c r="RVN55" s="85"/>
      <c r="RVO55" s="85"/>
      <c r="RVP55" s="85"/>
      <c r="RVQ55" s="85"/>
      <c r="RVR55" s="85"/>
      <c r="RVS55" s="85"/>
      <c r="RVT55" s="85"/>
      <c r="RVU55" s="85"/>
      <c r="RVV55" s="85"/>
      <c r="RVW55" s="85"/>
      <c r="RVX55" s="85"/>
      <c r="RVY55" s="85"/>
      <c r="RVZ55" s="85"/>
      <c r="RWA55" s="85"/>
      <c r="RWB55" s="85"/>
      <c r="RWC55" s="85"/>
      <c r="RWD55" s="85"/>
      <c r="RWE55" s="85"/>
      <c r="RWF55" s="85"/>
      <c r="RWG55" s="85"/>
      <c r="RWH55" s="85"/>
      <c r="RWI55" s="85"/>
      <c r="RWJ55" s="85"/>
      <c r="RWK55" s="85"/>
      <c r="RWL55" s="85"/>
      <c r="RWM55" s="85"/>
      <c r="RWN55" s="85"/>
      <c r="RWO55" s="85"/>
      <c r="RWP55" s="85"/>
      <c r="RWQ55" s="85"/>
      <c r="RWR55" s="85"/>
      <c r="RWS55" s="85"/>
      <c r="RWT55" s="85"/>
      <c r="RWU55" s="85"/>
      <c r="RWV55" s="85"/>
      <c r="RWW55" s="85"/>
      <c r="RWX55" s="85"/>
      <c r="RWY55" s="85"/>
      <c r="RWZ55" s="85"/>
      <c r="RXA55" s="85"/>
      <c r="RXB55" s="85"/>
      <c r="RXC55" s="85"/>
      <c r="RXD55" s="85"/>
      <c r="RXE55" s="85"/>
      <c r="RXF55" s="85"/>
      <c r="RXG55" s="85"/>
      <c r="RXH55" s="85"/>
      <c r="RXI55" s="85"/>
      <c r="RXJ55" s="85"/>
      <c r="RXK55" s="85"/>
      <c r="RXL55" s="85"/>
      <c r="RXM55" s="85"/>
      <c r="RXN55" s="85"/>
      <c r="RXO55" s="85"/>
      <c r="RXP55" s="85"/>
      <c r="RXQ55" s="85"/>
      <c r="RXR55" s="85"/>
      <c r="RXS55" s="85"/>
      <c r="RXT55" s="85"/>
      <c r="RXU55" s="85"/>
      <c r="RXV55" s="85"/>
      <c r="RXW55" s="85"/>
      <c r="RXX55" s="85"/>
      <c r="RXY55" s="85"/>
      <c r="RXZ55" s="85"/>
      <c r="RYA55" s="85"/>
      <c r="RYB55" s="85"/>
      <c r="RYC55" s="85"/>
      <c r="RYD55" s="85"/>
      <c r="RYE55" s="85"/>
      <c r="RYF55" s="85"/>
      <c r="RYG55" s="85"/>
      <c r="RYH55" s="85"/>
      <c r="RYI55" s="85"/>
      <c r="RYJ55" s="85"/>
      <c r="RYK55" s="85"/>
      <c r="RYL55" s="85"/>
      <c r="RYM55" s="85"/>
      <c r="RYN55" s="85"/>
      <c r="RYO55" s="85"/>
      <c r="RYP55" s="85"/>
      <c r="RYQ55" s="85"/>
      <c r="RYR55" s="85"/>
      <c r="RYS55" s="85"/>
      <c r="RYT55" s="85"/>
      <c r="RYU55" s="85"/>
      <c r="RYV55" s="85"/>
      <c r="RYW55" s="85"/>
      <c r="RYX55" s="85"/>
      <c r="RYY55" s="85"/>
      <c r="RYZ55" s="85"/>
      <c r="RZA55" s="85"/>
      <c r="RZB55" s="85"/>
      <c r="RZC55" s="85"/>
      <c r="RZD55" s="85"/>
      <c r="RZE55" s="85"/>
      <c r="RZF55" s="85"/>
      <c r="RZG55" s="85"/>
      <c r="RZH55" s="85"/>
      <c r="RZI55" s="85"/>
      <c r="RZJ55" s="85"/>
      <c r="RZK55" s="85"/>
      <c r="RZL55" s="85"/>
      <c r="RZM55" s="85"/>
      <c r="RZN55" s="85"/>
      <c r="RZO55" s="85"/>
      <c r="RZP55" s="85"/>
      <c r="RZQ55" s="85"/>
      <c r="RZR55" s="85"/>
      <c r="RZS55" s="85"/>
      <c r="RZT55" s="85"/>
      <c r="RZU55" s="85"/>
      <c r="RZV55" s="85"/>
      <c r="RZW55" s="85"/>
      <c r="RZX55" s="85"/>
      <c r="RZY55" s="85"/>
      <c r="RZZ55" s="85"/>
      <c r="SAA55" s="85"/>
      <c r="SAB55" s="85"/>
      <c r="SAC55" s="85"/>
      <c r="SAD55" s="85"/>
      <c r="SAE55" s="85"/>
      <c r="SAF55" s="85"/>
      <c r="SAG55" s="85"/>
      <c r="SAH55" s="85"/>
      <c r="SAI55" s="85"/>
      <c r="SAJ55" s="85"/>
      <c r="SAK55" s="85"/>
      <c r="SAL55" s="85"/>
      <c r="SAM55" s="85"/>
      <c r="SAN55" s="85"/>
      <c r="SAO55" s="85"/>
      <c r="SAP55" s="85"/>
      <c r="SAQ55" s="85"/>
      <c r="SAR55" s="85"/>
      <c r="SAS55" s="85"/>
      <c r="SAT55" s="85"/>
      <c r="SAU55" s="85"/>
      <c r="SAV55" s="85"/>
      <c r="SAW55" s="85"/>
      <c r="SAX55" s="85"/>
      <c r="SAY55" s="85"/>
      <c r="SAZ55" s="85"/>
      <c r="SBA55" s="85"/>
      <c r="SBB55" s="85"/>
      <c r="SBC55" s="85"/>
      <c r="SBD55" s="85"/>
      <c r="SBE55" s="85"/>
      <c r="SBF55" s="85"/>
      <c r="SBG55" s="85"/>
      <c r="SBH55" s="85"/>
      <c r="SBI55" s="85"/>
      <c r="SBJ55" s="85"/>
      <c r="SBK55" s="85"/>
      <c r="SBL55" s="85"/>
      <c r="SBM55" s="85"/>
      <c r="SBN55" s="85"/>
      <c r="SBO55" s="85"/>
      <c r="SBP55" s="85"/>
      <c r="SBQ55" s="85"/>
      <c r="SBR55" s="85"/>
      <c r="SBS55" s="85"/>
      <c r="SBT55" s="85"/>
      <c r="SBU55" s="85"/>
      <c r="SBV55" s="85"/>
      <c r="SBW55" s="85"/>
      <c r="SBX55" s="85"/>
      <c r="SBY55" s="85"/>
      <c r="SBZ55" s="85"/>
      <c r="SCA55" s="85"/>
      <c r="SCB55" s="85"/>
      <c r="SCC55" s="85"/>
      <c r="SCD55" s="85"/>
      <c r="SCE55" s="85"/>
      <c r="SCF55" s="85"/>
      <c r="SCG55" s="85"/>
      <c r="SCH55" s="85"/>
      <c r="SCI55" s="85"/>
      <c r="SCJ55" s="85"/>
      <c r="SCK55" s="85"/>
      <c r="SCL55" s="85"/>
      <c r="SCM55" s="85"/>
      <c r="SCN55" s="85"/>
      <c r="SCO55" s="85"/>
      <c r="SCP55" s="85"/>
      <c r="SCQ55" s="85"/>
      <c r="SCR55" s="85"/>
      <c r="SCS55" s="85"/>
      <c r="SCT55" s="85"/>
      <c r="SCU55" s="85"/>
      <c r="SCV55" s="85"/>
      <c r="SCW55" s="85"/>
      <c r="SCX55" s="85"/>
      <c r="SCY55" s="85"/>
      <c r="SCZ55" s="85"/>
      <c r="SDA55" s="85"/>
      <c r="SDB55" s="85"/>
      <c r="SDC55" s="85"/>
      <c r="SDD55" s="85"/>
      <c r="SDE55" s="85"/>
      <c r="SDF55" s="85"/>
      <c r="SDG55" s="85"/>
      <c r="SDH55" s="85"/>
      <c r="SDI55" s="85"/>
      <c r="SDJ55" s="85"/>
      <c r="SDK55" s="85"/>
      <c r="SDL55" s="85"/>
      <c r="SDM55" s="85"/>
      <c r="SDN55" s="85"/>
      <c r="SDO55" s="85"/>
      <c r="SDP55" s="85"/>
      <c r="SDQ55" s="85"/>
      <c r="SDR55" s="85"/>
      <c r="SDS55" s="85"/>
      <c r="SDT55" s="85"/>
      <c r="SDU55" s="85"/>
      <c r="SDV55" s="85"/>
      <c r="SDW55" s="85"/>
      <c r="SDX55" s="85"/>
      <c r="SDY55" s="85"/>
      <c r="SDZ55" s="85"/>
      <c r="SEA55" s="85"/>
      <c r="SEB55" s="85"/>
      <c r="SEC55" s="85"/>
      <c r="SED55" s="85"/>
      <c r="SEE55" s="85"/>
      <c r="SEF55" s="85"/>
      <c r="SEG55" s="85"/>
      <c r="SEH55" s="85"/>
      <c r="SEI55" s="85"/>
      <c r="SEJ55" s="85"/>
      <c r="SEK55" s="85"/>
      <c r="SEL55" s="85"/>
      <c r="SEM55" s="85"/>
      <c r="SEN55" s="85"/>
      <c r="SEO55" s="85"/>
      <c r="SEP55" s="85"/>
      <c r="SEQ55" s="85"/>
      <c r="SER55" s="85"/>
      <c r="SES55" s="85"/>
      <c r="SET55" s="85"/>
      <c r="SEU55" s="85"/>
      <c r="SEV55" s="85"/>
      <c r="SEW55" s="85"/>
      <c r="SEX55" s="85"/>
      <c r="SEY55" s="85"/>
      <c r="SEZ55" s="85"/>
      <c r="SFA55" s="85"/>
      <c r="SFB55" s="85"/>
      <c r="SFC55" s="85"/>
      <c r="SFD55" s="85"/>
      <c r="SFE55" s="85"/>
      <c r="SFF55" s="85"/>
      <c r="SFG55" s="85"/>
      <c r="SFH55" s="85"/>
      <c r="SFI55" s="85"/>
      <c r="SFJ55" s="85"/>
      <c r="SFK55" s="85"/>
      <c r="SFL55" s="85"/>
      <c r="SFM55" s="85"/>
      <c r="SFN55" s="85"/>
      <c r="SFO55" s="85"/>
      <c r="SFP55" s="85"/>
      <c r="SFQ55" s="85"/>
      <c r="SFR55" s="85"/>
      <c r="SFS55" s="85"/>
      <c r="SFT55" s="85"/>
      <c r="SFU55" s="85"/>
      <c r="SFV55" s="85"/>
      <c r="SFW55" s="85"/>
      <c r="SFX55" s="85"/>
      <c r="SFY55" s="85"/>
      <c r="SFZ55" s="85"/>
      <c r="SGA55" s="85"/>
      <c r="SGB55" s="85"/>
      <c r="SGC55" s="85"/>
      <c r="SGD55" s="85"/>
      <c r="SGE55" s="85"/>
      <c r="SGF55" s="85"/>
      <c r="SGG55" s="85"/>
      <c r="SGH55" s="85"/>
      <c r="SGI55" s="85"/>
      <c r="SGJ55" s="85"/>
      <c r="SGK55" s="85"/>
      <c r="SGL55" s="85"/>
      <c r="SGM55" s="85"/>
      <c r="SGN55" s="85"/>
      <c r="SGO55" s="85"/>
      <c r="SGP55" s="85"/>
      <c r="SGQ55" s="85"/>
      <c r="SGR55" s="85"/>
      <c r="SGS55" s="85"/>
      <c r="SGT55" s="85"/>
      <c r="SGU55" s="85"/>
      <c r="SGV55" s="85"/>
      <c r="SGW55" s="85"/>
      <c r="SGX55" s="85"/>
      <c r="SGY55" s="85"/>
      <c r="SGZ55" s="85"/>
      <c r="SHA55" s="85"/>
      <c r="SHB55" s="85"/>
      <c r="SHC55" s="85"/>
      <c r="SHD55" s="85"/>
      <c r="SHE55" s="85"/>
      <c r="SHF55" s="85"/>
      <c r="SHG55" s="85"/>
      <c r="SHH55" s="85"/>
      <c r="SHI55" s="85"/>
      <c r="SHJ55" s="85"/>
      <c r="SHK55" s="85"/>
      <c r="SHL55" s="85"/>
      <c r="SHM55" s="85"/>
      <c r="SHN55" s="85"/>
      <c r="SHO55" s="85"/>
      <c r="SHP55" s="85"/>
      <c r="SHQ55" s="85"/>
      <c r="SHR55" s="85"/>
      <c r="SHS55" s="85"/>
      <c r="SHT55" s="85"/>
      <c r="SHU55" s="85"/>
      <c r="SHV55" s="85"/>
      <c r="SHW55" s="85"/>
      <c r="SHX55" s="85"/>
      <c r="SHY55" s="85"/>
      <c r="SHZ55" s="85"/>
      <c r="SIA55" s="85"/>
      <c r="SIB55" s="85"/>
      <c r="SIC55" s="85"/>
      <c r="SID55" s="85"/>
      <c r="SIE55" s="85"/>
      <c r="SIF55" s="85"/>
      <c r="SIG55" s="85"/>
      <c r="SIH55" s="85"/>
      <c r="SII55" s="85"/>
      <c r="SIJ55" s="85"/>
      <c r="SIK55" s="85"/>
      <c r="SIL55" s="85"/>
      <c r="SIM55" s="85"/>
      <c r="SIN55" s="85"/>
      <c r="SIO55" s="85"/>
      <c r="SIP55" s="85"/>
      <c r="SIQ55" s="85"/>
      <c r="SIR55" s="85"/>
      <c r="SIS55" s="85"/>
      <c r="SIT55" s="85"/>
      <c r="SIU55" s="85"/>
      <c r="SIV55" s="85"/>
      <c r="SIW55" s="85"/>
      <c r="SIX55" s="85"/>
      <c r="SIY55" s="85"/>
      <c r="SIZ55" s="85"/>
      <c r="SJA55" s="85"/>
      <c r="SJB55" s="85"/>
      <c r="SJC55" s="85"/>
      <c r="SJD55" s="85"/>
      <c r="SJE55" s="85"/>
      <c r="SJF55" s="85"/>
      <c r="SJG55" s="85"/>
      <c r="SJH55" s="85"/>
      <c r="SJI55" s="85"/>
      <c r="SJJ55" s="85"/>
      <c r="SJK55" s="85"/>
      <c r="SJL55" s="85"/>
      <c r="SJM55" s="85"/>
      <c r="SJN55" s="85"/>
      <c r="SJO55" s="85"/>
      <c r="SJP55" s="85"/>
      <c r="SJQ55" s="85"/>
      <c r="SJR55" s="85"/>
      <c r="SJS55" s="85"/>
      <c r="SJT55" s="85"/>
      <c r="SJU55" s="85"/>
      <c r="SJV55" s="85"/>
      <c r="SJW55" s="85"/>
      <c r="SJX55" s="85"/>
      <c r="SJY55" s="85"/>
      <c r="SJZ55" s="85"/>
      <c r="SKA55" s="85"/>
      <c r="SKB55" s="85"/>
      <c r="SKC55" s="85"/>
      <c r="SKD55" s="85"/>
      <c r="SKE55" s="85"/>
      <c r="SKF55" s="85"/>
      <c r="SKG55" s="85"/>
      <c r="SKH55" s="85"/>
      <c r="SKI55" s="85"/>
      <c r="SKJ55" s="85"/>
      <c r="SKK55" s="85"/>
      <c r="SKL55" s="85"/>
      <c r="SKM55" s="85"/>
      <c r="SKN55" s="85"/>
      <c r="SKO55" s="85"/>
      <c r="SKP55" s="85"/>
      <c r="SKQ55" s="85"/>
      <c r="SKR55" s="85"/>
      <c r="SKS55" s="85"/>
      <c r="SKT55" s="85"/>
      <c r="SKU55" s="85"/>
      <c r="SKV55" s="85"/>
      <c r="SKW55" s="85"/>
      <c r="SKX55" s="85"/>
      <c r="SKY55" s="85"/>
      <c r="SKZ55" s="85"/>
      <c r="SLA55" s="85"/>
      <c r="SLB55" s="85"/>
      <c r="SLC55" s="85"/>
      <c r="SLD55" s="85"/>
      <c r="SLE55" s="85"/>
      <c r="SLF55" s="85"/>
      <c r="SLG55" s="85"/>
      <c r="SLH55" s="85"/>
      <c r="SLI55" s="85"/>
      <c r="SLJ55" s="85"/>
      <c r="SLK55" s="85"/>
      <c r="SLL55" s="85"/>
      <c r="SLM55" s="85"/>
      <c r="SLN55" s="85"/>
      <c r="SLO55" s="85"/>
      <c r="SLP55" s="85"/>
      <c r="SLQ55" s="85"/>
      <c r="SLR55" s="85"/>
      <c r="SLS55" s="85"/>
      <c r="SLT55" s="85"/>
      <c r="SLU55" s="85"/>
      <c r="SLV55" s="85"/>
      <c r="SLW55" s="85"/>
      <c r="SLX55" s="85"/>
      <c r="SLY55" s="85"/>
      <c r="SLZ55" s="85"/>
      <c r="SMA55" s="85"/>
      <c r="SMB55" s="85"/>
      <c r="SMC55" s="85"/>
      <c r="SMD55" s="85"/>
      <c r="SME55" s="85"/>
      <c r="SMF55" s="85"/>
      <c r="SMG55" s="85"/>
      <c r="SMH55" s="85"/>
      <c r="SMI55" s="85"/>
      <c r="SMJ55" s="85"/>
      <c r="SMK55" s="85"/>
      <c r="SML55" s="85"/>
      <c r="SMM55" s="85"/>
      <c r="SMN55" s="85"/>
      <c r="SMO55" s="85"/>
      <c r="SMP55" s="85"/>
      <c r="SMQ55" s="85"/>
      <c r="SMR55" s="85"/>
      <c r="SMS55" s="85"/>
      <c r="SMT55" s="85"/>
      <c r="SMU55" s="85"/>
      <c r="SMV55" s="85"/>
      <c r="SMW55" s="85"/>
      <c r="SMX55" s="85"/>
      <c r="SMY55" s="85"/>
      <c r="SMZ55" s="85"/>
      <c r="SNA55" s="85"/>
      <c r="SNB55" s="85"/>
      <c r="SNC55" s="85"/>
      <c r="SND55" s="85"/>
      <c r="SNE55" s="85"/>
      <c r="SNF55" s="85"/>
      <c r="SNG55" s="85"/>
      <c r="SNH55" s="85"/>
      <c r="SNI55" s="85"/>
      <c r="SNJ55" s="85"/>
      <c r="SNK55" s="85"/>
      <c r="SNL55" s="85"/>
      <c r="SNM55" s="85"/>
      <c r="SNN55" s="85"/>
      <c r="SNO55" s="85"/>
      <c r="SNP55" s="85"/>
      <c r="SNQ55" s="85"/>
      <c r="SNR55" s="85"/>
      <c r="SNS55" s="85"/>
      <c r="SNT55" s="85"/>
      <c r="SNU55" s="85"/>
      <c r="SNV55" s="85"/>
      <c r="SNW55" s="85"/>
      <c r="SNX55" s="85"/>
      <c r="SNY55" s="85"/>
      <c r="SNZ55" s="85"/>
      <c r="SOA55" s="85"/>
      <c r="SOB55" s="85"/>
      <c r="SOC55" s="85"/>
      <c r="SOD55" s="85"/>
      <c r="SOE55" s="85"/>
      <c r="SOF55" s="85"/>
      <c r="SOG55" s="85"/>
      <c r="SOH55" s="85"/>
      <c r="SOI55" s="85"/>
      <c r="SOJ55" s="85"/>
      <c r="SOK55" s="85"/>
      <c r="SOL55" s="85"/>
      <c r="SOM55" s="85"/>
      <c r="SON55" s="85"/>
      <c r="SOO55" s="85"/>
      <c r="SOP55" s="85"/>
      <c r="SOQ55" s="85"/>
      <c r="SOR55" s="85"/>
      <c r="SOS55" s="85"/>
      <c r="SOT55" s="85"/>
      <c r="SOU55" s="85"/>
      <c r="SOV55" s="85"/>
      <c r="SOW55" s="85"/>
      <c r="SOX55" s="85"/>
      <c r="SOY55" s="85"/>
      <c r="SOZ55" s="85"/>
      <c r="SPA55" s="85"/>
      <c r="SPB55" s="85"/>
      <c r="SPC55" s="85"/>
      <c r="SPD55" s="85"/>
      <c r="SPE55" s="85"/>
      <c r="SPF55" s="85"/>
      <c r="SPG55" s="85"/>
      <c r="SPH55" s="85"/>
      <c r="SPI55" s="85"/>
      <c r="SPJ55" s="85"/>
      <c r="SPK55" s="85"/>
      <c r="SPL55" s="85"/>
      <c r="SPM55" s="85"/>
      <c r="SPN55" s="85"/>
      <c r="SPO55" s="85"/>
      <c r="SPP55" s="85"/>
      <c r="SPQ55" s="85"/>
      <c r="SPR55" s="85"/>
      <c r="SPS55" s="85"/>
      <c r="SPT55" s="85"/>
      <c r="SPU55" s="85"/>
      <c r="SPV55" s="85"/>
      <c r="SPW55" s="85"/>
      <c r="SPX55" s="85"/>
      <c r="SPY55" s="85"/>
      <c r="SPZ55" s="85"/>
      <c r="SQA55" s="85"/>
      <c r="SQB55" s="85"/>
      <c r="SQC55" s="85"/>
      <c r="SQD55" s="85"/>
      <c r="SQE55" s="85"/>
      <c r="SQF55" s="85"/>
      <c r="SQG55" s="85"/>
      <c r="SQH55" s="85"/>
      <c r="SQI55" s="85"/>
      <c r="SQJ55" s="85"/>
      <c r="SQK55" s="85"/>
      <c r="SQL55" s="85"/>
      <c r="SQM55" s="85"/>
      <c r="SQN55" s="85"/>
      <c r="SQO55" s="85"/>
      <c r="SQP55" s="85"/>
      <c r="SQQ55" s="85"/>
      <c r="SQR55" s="85"/>
      <c r="SQS55" s="85"/>
      <c r="SQT55" s="85"/>
      <c r="SQU55" s="85"/>
      <c r="SQV55" s="85"/>
      <c r="SQW55" s="85"/>
      <c r="SQX55" s="85"/>
      <c r="SQY55" s="85"/>
      <c r="SQZ55" s="85"/>
      <c r="SRA55" s="85"/>
      <c r="SRB55" s="85"/>
      <c r="SRC55" s="85"/>
      <c r="SRD55" s="85"/>
      <c r="SRE55" s="85"/>
      <c r="SRF55" s="85"/>
      <c r="SRG55" s="85"/>
      <c r="SRH55" s="85"/>
      <c r="SRI55" s="85"/>
      <c r="SRJ55" s="85"/>
      <c r="SRK55" s="85"/>
      <c r="SRL55" s="85"/>
      <c r="SRM55" s="85"/>
      <c r="SRN55" s="85"/>
      <c r="SRO55" s="85"/>
      <c r="SRP55" s="85"/>
      <c r="SRQ55" s="85"/>
      <c r="SRR55" s="85"/>
      <c r="SRS55" s="85"/>
      <c r="SRT55" s="85"/>
      <c r="SRU55" s="85"/>
      <c r="SRV55" s="85"/>
      <c r="SRW55" s="85"/>
      <c r="SRX55" s="85"/>
      <c r="SRY55" s="85"/>
      <c r="SRZ55" s="85"/>
      <c r="SSA55" s="85"/>
      <c r="SSB55" s="85"/>
      <c r="SSC55" s="85"/>
      <c r="SSD55" s="85"/>
      <c r="SSE55" s="85"/>
      <c r="SSF55" s="85"/>
      <c r="SSG55" s="85"/>
      <c r="SSH55" s="85"/>
      <c r="SSI55" s="85"/>
      <c r="SSJ55" s="85"/>
      <c r="SSK55" s="85"/>
      <c r="SSL55" s="85"/>
      <c r="SSM55" s="85"/>
      <c r="SSN55" s="85"/>
      <c r="SSO55" s="85"/>
      <c r="SSP55" s="85"/>
      <c r="SSQ55" s="85"/>
      <c r="SSR55" s="85"/>
      <c r="SSS55" s="85"/>
      <c r="SST55" s="85"/>
      <c r="SSU55" s="85"/>
      <c r="SSV55" s="85"/>
      <c r="SSW55" s="85"/>
      <c r="SSX55" s="85"/>
      <c r="SSY55" s="85"/>
      <c r="SSZ55" s="85"/>
      <c r="STA55" s="85"/>
      <c r="STB55" s="85"/>
      <c r="STC55" s="85"/>
      <c r="STD55" s="85"/>
      <c r="STE55" s="85"/>
      <c r="STF55" s="85"/>
      <c r="STG55" s="85"/>
      <c r="STH55" s="85"/>
      <c r="STI55" s="85"/>
      <c r="STJ55" s="85"/>
      <c r="STK55" s="85"/>
      <c r="STL55" s="85"/>
      <c r="STM55" s="85"/>
      <c r="STN55" s="85"/>
      <c r="STO55" s="85"/>
      <c r="STP55" s="85"/>
      <c r="STQ55" s="85"/>
      <c r="STR55" s="85"/>
      <c r="STS55" s="85"/>
      <c r="STT55" s="85"/>
      <c r="STU55" s="85"/>
      <c r="STV55" s="85"/>
      <c r="STW55" s="85"/>
      <c r="STX55" s="85"/>
      <c r="STY55" s="85"/>
      <c r="STZ55" s="85"/>
      <c r="SUA55" s="85"/>
      <c r="SUB55" s="85"/>
      <c r="SUC55" s="85"/>
      <c r="SUD55" s="85"/>
      <c r="SUE55" s="85"/>
      <c r="SUF55" s="85"/>
      <c r="SUG55" s="85"/>
      <c r="SUH55" s="85"/>
      <c r="SUI55" s="85"/>
      <c r="SUJ55" s="85"/>
      <c r="SUK55" s="85"/>
      <c r="SUL55" s="85"/>
      <c r="SUM55" s="85"/>
      <c r="SUN55" s="85"/>
      <c r="SUO55" s="85"/>
      <c r="SUP55" s="85"/>
      <c r="SUQ55" s="85"/>
      <c r="SUR55" s="85"/>
      <c r="SUS55" s="85"/>
      <c r="SUT55" s="85"/>
      <c r="SUU55" s="85"/>
      <c r="SUV55" s="85"/>
      <c r="SUW55" s="85"/>
      <c r="SUX55" s="85"/>
      <c r="SUY55" s="85"/>
      <c r="SUZ55" s="85"/>
      <c r="SVA55" s="85"/>
      <c r="SVB55" s="85"/>
      <c r="SVC55" s="85"/>
      <c r="SVD55" s="85"/>
      <c r="SVE55" s="85"/>
      <c r="SVF55" s="85"/>
      <c r="SVG55" s="85"/>
      <c r="SVH55" s="85"/>
      <c r="SVI55" s="85"/>
      <c r="SVJ55" s="85"/>
      <c r="SVK55" s="85"/>
      <c r="SVL55" s="85"/>
      <c r="SVM55" s="85"/>
      <c r="SVN55" s="85"/>
      <c r="SVO55" s="85"/>
      <c r="SVP55" s="85"/>
      <c r="SVQ55" s="85"/>
      <c r="SVR55" s="85"/>
      <c r="SVS55" s="85"/>
      <c r="SVT55" s="85"/>
      <c r="SVU55" s="85"/>
      <c r="SVV55" s="85"/>
      <c r="SVW55" s="85"/>
      <c r="SVX55" s="85"/>
      <c r="SVY55" s="85"/>
      <c r="SVZ55" s="85"/>
      <c r="SWA55" s="85"/>
      <c r="SWB55" s="85"/>
      <c r="SWC55" s="85"/>
      <c r="SWD55" s="85"/>
      <c r="SWE55" s="85"/>
      <c r="SWF55" s="85"/>
      <c r="SWG55" s="85"/>
      <c r="SWH55" s="85"/>
      <c r="SWI55" s="85"/>
      <c r="SWJ55" s="85"/>
      <c r="SWK55" s="85"/>
      <c r="SWL55" s="85"/>
      <c r="SWM55" s="85"/>
      <c r="SWN55" s="85"/>
      <c r="SWO55" s="85"/>
      <c r="SWP55" s="85"/>
      <c r="SWQ55" s="85"/>
      <c r="SWR55" s="85"/>
      <c r="SWS55" s="85"/>
      <c r="SWT55" s="85"/>
      <c r="SWU55" s="85"/>
      <c r="SWV55" s="85"/>
      <c r="SWW55" s="85"/>
      <c r="SWX55" s="85"/>
      <c r="SWY55" s="85"/>
      <c r="SWZ55" s="85"/>
      <c r="SXA55" s="85"/>
      <c r="SXB55" s="85"/>
      <c r="SXC55" s="85"/>
      <c r="SXD55" s="85"/>
      <c r="SXE55" s="85"/>
      <c r="SXF55" s="85"/>
      <c r="SXG55" s="85"/>
      <c r="SXH55" s="85"/>
      <c r="SXI55" s="85"/>
      <c r="SXJ55" s="85"/>
      <c r="SXK55" s="85"/>
      <c r="SXL55" s="85"/>
      <c r="SXM55" s="85"/>
      <c r="SXN55" s="85"/>
      <c r="SXO55" s="85"/>
      <c r="SXP55" s="85"/>
      <c r="SXQ55" s="85"/>
      <c r="SXR55" s="85"/>
      <c r="SXS55" s="85"/>
      <c r="SXT55" s="85"/>
      <c r="SXU55" s="85"/>
      <c r="SXV55" s="85"/>
      <c r="SXW55" s="85"/>
      <c r="SXX55" s="85"/>
      <c r="SXY55" s="85"/>
      <c r="SXZ55" s="85"/>
      <c r="SYA55" s="85"/>
      <c r="SYB55" s="85"/>
      <c r="SYC55" s="85"/>
      <c r="SYD55" s="85"/>
      <c r="SYE55" s="85"/>
      <c r="SYF55" s="85"/>
      <c r="SYG55" s="85"/>
      <c r="SYH55" s="85"/>
      <c r="SYI55" s="85"/>
      <c r="SYJ55" s="85"/>
      <c r="SYK55" s="85"/>
      <c r="SYL55" s="85"/>
      <c r="SYM55" s="85"/>
      <c r="SYN55" s="85"/>
      <c r="SYO55" s="85"/>
      <c r="SYP55" s="85"/>
      <c r="SYQ55" s="85"/>
      <c r="SYR55" s="85"/>
      <c r="SYS55" s="85"/>
      <c r="SYT55" s="85"/>
      <c r="SYU55" s="85"/>
      <c r="SYV55" s="85"/>
      <c r="SYW55" s="85"/>
      <c r="SYX55" s="85"/>
      <c r="SYY55" s="85"/>
      <c r="SYZ55" s="85"/>
      <c r="SZA55" s="85"/>
      <c r="SZB55" s="85"/>
      <c r="SZC55" s="85"/>
      <c r="SZD55" s="85"/>
      <c r="SZE55" s="85"/>
      <c r="SZF55" s="85"/>
      <c r="SZG55" s="85"/>
      <c r="SZH55" s="85"/>
      <c r="SZI55" s="85"/>
      <c r="SZJ55" s="85"/>
      <c r="SZK55" s="85"/>
      <c r="SZL55" s="85"/>
      <c r="SZM55" s="85"/>
      <c r="SZN55" s="85"/>
      <c r="SZO55" s="85"/>
      <c r="SZP55" s="85"/>
      <c r="SZQ55" s="85"/>
      <c r="SZR55" s="85"/>
      <c r="SZS55" s="85"/>
      <c r="SZT55" s="85"/>
      <c r="SZU55" s="85"/>
      <c r="SZV55" s="85"/>
      <c r="SZW55" s="85"/>
      <c r="SZX55" s="85"/>
      <c r="SZY55" s="85"/>
      <c r="SZZ55" s="85"/>
      <c r="TAA55" s="85"/>
      <c r="TAB55" s="85"/>
      <c r="TAC55" s="85"/>
      <c r="TAD55" s="85"/>
      <c r="TAE55" s="85"/>
      <c r="TAF55" s="85"/>
      <c r="TAG55" s="85"/>
      <c r="TAH55" s="85"/>
      <c r="TAI55" s="85"/>
      <c r="TAJ55" s="85"/>
      <c r="TAK55" s="85"/>
      <c r="TAL55" s="85"/>
      <c r="TAM55" s="85"/>
      <c r="TAN55" s="85"/>
      <c r="TAO55" s="85"/>
      <c r="TAP55" s="85"/>
      <c r="TAQ55" s="85"/>
      <c r="TAR55" s="85"/>
      <c r="TAS55" s="85"/>
      <c r="TAT55" s="85"/>
      <c r="TAU55" s="85"/>
      <c r="TAV55" s="85"/>
      <c r="TAW55" s="85"/>
      <c r="TAX55" s="85"/>
      <c r="TAY55" s="85"/>
      <c r="TAZ55" s="85"/>
      <c r="TBA55" s="85"/>
      <c r="TBB55" s="85"/>
      <c r="TBC55" s="85"/>
      <c r="TBD55" s="85"/>
      <c r="TBE55" s="85"/>
      <c r="TBF55" s="85"/>
      <c r="TBG55" s="85"/>
      <c r="TBH55" s="85"/>
      <c r="TBI55" s="85"/>
      <c r="TBJ55" s="85"/>
      <c r="TBK55" s="85"/>
      <c r="TBL55" s="85"/>
      <c r="TBM55" s="85"/>
      <c r="TBN55" s="85"/>
      <c r="TBO55" s="85"/>
      <c r="TBP55" s="85"/>
      <c r="TBQ55" s="85"/>
      <c r="TBR55" s="85"/>
      <c r="TBS55" s="85"/>
      <c r="TBT55" s="85"/>
      <c r="TBU55" s="85"/>
      <c r="TBV55" s="85"/>
      <c r="TBW55" s="85"/>
      <c r="TBX55" s="85"/>
      <c r="TBY55" s="85"/>
      <c r="TBZ55" s="85"/>
      <c r="TCA55" s="85"/>
      <c r="TCB55" s="85"/>
      <c r="TCC55" s="85"/>
      <c r="TCD55" s="85"/>
      <c r="TCE55" s="85"/>
      <c r="TCF55" s="85"/>
      <c r="TCG55" s="85"/>
      <c r="TCH55" s="85"/>
      <c r="TCI55" s="85"/>
      <c r="TCJ55" s="85"/>
      <c r="TCK55" s="85"/>
      <c r="TCL55" s="85"/>
      <c r="TCM55" s="85"/>
      <c r="TCN55" s="85"/>
      <c r="TCO55" s="85"/>
      <c r="TCP55" s="85"/>
      <c r="TCQ55" s="85"/>
      <c r="TCR55" s="85"/>
      <c r="TCS55" s="85"/>
      <c r="TCT55" s="85"/>
      <c r="TCU55" s="85"/>
      <c r="TCV55" s="85"/>
      <c r="TCW55" s="85"/>
      <c r="TCX55" s="85"/>
      <c r="TCY55" s="85"/>
      <c r="TCZ55" s="85"/>
      <c r="TDA55" s="85"/>
      <c r="TDB55" s="85"/>
      <c r="TDC55" s="85"/>
      <c r="TDD55" s="85"/>
      <c r="TDE55" s="85"/>
      <c r="TDF55" s="85"/>
      <c r="TDG55" s="85"/>
      <c r="TDH55" s="85"/>
      <c r="TDI55" s="85"/>
      <c r="TDJ55" s="85"/>
      <c r="TDK55" s="85"/>
      <c r="TDL55" s="85"/>
      <c r="TDM55" s="85"/>
      <c r="TDN55" s="85"/>
      <c r="TDO55" s="85"/>
      <c r="TDP55" s="85"/>
      <c r="TDQ55" s="85"/>
      <c r="TDR55" s="85"/>
      <c r="TDS55" s="85"/>
      <c r="TDT55" s="85"/>
      <c r="TDU55" s="85"/>
      <c r="TDV55" s="85"/>
      <c r="TDW55" s="85"/>
      <c r="TDX55" s="85"/>
      <c r="TDY55" s="85"/>
      <c r="TDZ55" s="85"/>
      <c r="TEA55" s="85"/>
      <c r="TEB55" s="85"/>
      <c r="TEC55" s="85"/>
      <c r="TED55" s="85"/>
      <c r="TEE55" s="85"/>
      <c r="TEF55" s="85"/>
      <c r="TEG55" s="85"/>
      <c r="TEH55" s="85"/>
      <c r="TEI55" s="85"/>
      <c r="TEJ55" s="85"/>
      <c r="TEK55" s="85"/>
      <c r="TEL55" s="85"/>
      <c r="TEM55" s="85"/>
      <c r="TEN55" s="85"/>
      <c r="TEO55" s="85"/>
      <c r="TEP55" s="85"/>
      <c r="TEQ55" s="85"/>
      <c r="TER55" s="85"/>
      <c r="TES55" s="85"/>
      <c r="TET55" s="85"/>
      <c r="TEU55" s="85"/>
      <c r="TEV55" s="85"/>
      <c r="TEW55" s="85"/>
      <c r="TEX55" s="85"/>
      <c r="TEY55" s="85"/>
      <c r="TEZ55" s="85"/>
      <c r="TFA55" s="85"/>
      <c r="TFB55" s="85"/>
      <c r="TFC55" s="85"/>
      <c r="TFD55" s="85"/>
      <c r="TFE55" s="85"/>
      <c r="TFF55" s="85"/>
      <c r="TFG55" s="85"/>
      <c r="TFH55" s="85"/>
      <c r="TFI55" s="85"/>
      <c r="TFJ55" s="85"/>
      <c r="TFK55" s="85"/>
      <c r="TFL55" s="85"/>
      <c r="TFM55" s="85"/>
      <c r="TFN55" s="85"/>
      <c r="TFO55" s="85"/>
      <c r="TFP55" s="85"/>
      <c r="TFQ55" s="85"/>
      <c r="TFR55" s="85"/>
      <c r="TFS55" s="85"/>
      <c r="TFT55" s="85"/>
      <c r="TFU55" s="85"/>
      <c r="TFV55" s="85"/>
      <c r="TFW55" s="85"/>
      <c r="TFX55" s="85"/>
      <c r="TFY55" s="85"/>
      <c r="TFZ55" s="85"/>
      <c r="TGA55" s="85"/>
      <c r="TGB55" s="85"/>
      <c r="TGC55" s="85"/>
      <c r="TGD55" s="85"/>
      <c r="TGE55" s="85"/>
      <c r="TGF55" s="85"/>
      <c r="TGG55" s="85"/>
      <c r="TGH55" s="85"/>
      <c r="TGI55" s="85"/>
      <c r="TGJ55" s="85"/>
      <c r="TGK55" s="85"/>
      <c r="TGL55" s="85"/>
      <c r="TGM55" s="85"/>
      <c r="TGN55" s="85"/>
      <c r="TGO55" s="85"/>
      <c r="TGP55" s="85"/>
      <c r="TGQ55" s="85"/>
      <c r="TGR55" s="85"/>
      <c r="TGS55" s="85"/>
      <c r="TGT55" s="85"/>
      <c r="TGU55" s="85"/>
      <c r="TGV55" s="85"/>
      <c r="TGW55" s="85"/>
      <c r="TGX55" s="85"/>
      <c r="TGY55" s="85"/>
      <c r="TGZ55" s="85"/>
      <c r="THA55" s="85"/>
      <c r="THB55" s="85"/>
      <c r="THC55" s="85"/>
      <c r="THD55" s="85"/>
      <c r="THE55" s="85"/>
      <c r="THF55" s="85"/>
      <c r="THG55" s="85"/>
      <c r="THH55" s="85"/>
      <c r="THI55" s="85"/>
      <c r="THJ55" s="85"/>
      <c r="THK55" s="85"/>
      <c r="THL55" s="85"/>
      <c r="THM55" s="85"/>
      <c r="THN55" s="85"/>
      <c r="THO55" s="85"/>
      <c r="THP55" s="85"/>
      <c r="THQ55" s="85"/>
      <c r="THR55" s="85"/>
      <c r="THS55" s="85"/>
      <c r="THT55" s="85"/>
      <c r="THU55" s="85"/>
      <c r="THV55" s="85"/>
      <c r="THW55" s="85"/>
      <c r="THX55" s="85"/>
      <c r="THY55" s="85"/>
      <c r="THZ55" s="85"/>
      <c r="TIA55" s="85"/>
      <c r="TIB55" s="85"/>
      <c r="TIC55" s="85"/>
      <c r="TID55" s="85"/>
      <c r="TIE55" s="85"/>
      <c r="TIF55" s="85"/>
      <c r="TIG55" s="85"/>
      <c r="TIH55" s="85"/>
      <c r="TII55" s="85"/>
      <c r="TIJ55" s="85"/>
      <c r="TIK55" s="85"/>
      <c r="TIL55" s="85"/>
      <c r="TIM55" s="85"/>
      <c r="TIN55" s="85"/>
      <c r="TIO55" s="85"/>
      <c r="TIP55" s="85"/>
      <c r="TIQ55" s="85"/>
      <c r="TIR55" s="85"/>
      <c r="TIS55" s="85"/>
      <c r="TIT55" s="85"/>
      <c r="TIU55" s="85"/>
      <c r="TIV55" s="85"/>
      <c r="TIW55" s="85"/>
      <c r="TIX55" s="85"/>
      <c r="TIY55" s="85"/>
      <c r="TIZ55" s="85"/>
      <c r="TJA55" s="85"/>
      <c r="TJB55" s="85"/>
      <c r="TJC55" s="85"/>
      <c r="TJD55" s="85"/>
      <c r="TJE55" s="85"/>
      <c r="TJF55" s="85"/>
      <c r="TJG55" s="85"/>
      <c r="TJH55" s="85"/>
      <c r="TJI55" s="85"/>
      <c r="TJJ55" s="85"/>
      <c r="TJK55" s="85"/>
      <c r="TJL55" s="85"/>
      <c r="TJM55" s="85"/>
      <c r="TJN55" s="85"/>
      <c r="TJO55" s="85"/>
      <c r="TJP55" s="85"/>
      <c r="TJQ55" s="85"/>
      <c r="TJR55" s="85"/>
      <c r="TJS55" s="85"/>
      <c r="TJT55" s="85"/>
      <c r="TJU55" s="85"/>
      <c r="TJV55" s="85"/>
      <c r="TJW55" s="85"/>
      <c r="TJX55" s="85"/>
      <c r="TJY55" s="85"/>
      <c r="TJZ55" s="85"/>
      <c r="TKA55" s="85"/>
      <c r="TKB55" s="85"/>
      <c r="TKC55" s="85"/>
      <c r="TKD55" s="85"/>
      <c r="TKE55" s="85"/>
      <c r="TKF55" s="85"/>
      <c r="TKG55" s="85"/>
      <c r="TKH55" s="85"/>
      <c r="TKI55" s="85"/>
      <c r="TKJ55" s="85"/>
      <c r="TKK55" s="85"/>
      <c r="TKL55" s="85"/>
      <c r="TKM55" s="85"/>
      <c r="TKN55" s="85"/>
      <c r="TKO55" s="85"/>
      <c r="TKP55" s="85"/>
      <c r="TKQ55" s="85"/>
      <c r="TKR55" s="85"/>
      <c r="TKS55" s="85"/>
      <c r="TKT55" s="85"/>
      <c r="TKU55" s="85"/>
      <c r="TKV55" s="85"/>
      <c r="TKW55" s="85"/>
      <c r="TKX55" s="85"/>
      <c r="TKY55" s="85"/>
      <c r="TKZ55" s="85"/>
      <c r="TLA55" s="85"/>
      <c r="TLB55" s="85"/>
      <c r="TLC55" s="85"/>
      <c r="TLD55" s="85"/>
      <c r="TLE55" s="85"/>
      <c r="TLF55" s="85"/>
      <c r="TLG55" s="85"/>
      <c r="TLH55" s="85"/>
      <c r="TLI55" s="85"/>
      <c r="TLJ55" s="85"/>
      <c r="TLK55" s="85"/>
      <c r="TLL55" s="85"/>
      <c r="TLM55" s="85"/>
      <c r="TLN55" s="85"/>
      <c r="TLO55" s="85"/>
      <c r="TLP55" s="85"/>
      <c r="TLQ55" s="85"/>
      <c r="TLR55" s="85"/>
      <c r="TLS55" s="85"/>
      <c r="TLT55" s="85"/>
      <c r="TLU55" s="85"/>
      <c r="TLV55" s="85"/>
      <c r="TLW55" s="85"/>
      <c r="TLX55" s="85"/>
      <c r="TLY55" s="85"/>
      <c r="TLZ55" s="85"/>
      <c r="TMA55" s="85"/>
      <c r="TMB55" s="85"/>
      <c r="TMC55" s="85"/>
      <c r="TMD55" s="85"/>
      <c r="TME55" s="85"/>
      <c r="TMF55" s="85"/>
      <c r="TMG55" s="85"/>
      <c r="TMH55" s="85"/>
      <c r="TMI55" s="85"/>
      <c r="TMJ55" s="85"/>
      <c r="TMK55" s="85"/>
      <c r="TML55" s="85"/>
      <c r="TMM55" s="85"/>
      <c r="TMN55" s="85"/>
      <c r="TMO55" s="85"/>
      <c r="TMP55" s="85"/>
      <c r="TMQ55" s="85"/>
      <c r="TMR55" s="85"/>
      <c r="TMS55" s="85"/>
      <c r="TMT55" s="85"/>
      <c r="TMU55" s="85"/>
      <c r="TMV55" s="85"/>
      <c r="TMW55" s="85"/>
      <c r="TMX55" s="85"/>
      <c r="TMY55" s="85"/>
      <c r="TMZ55" s="85"/>
      <c r="TNA55" s="85"/>
      <c r="TNB55" s="85"/>
      <c r="TNC55" s="85"/>
      <c r="TND55" s="85"/>
      <c r="TNE55" s="85"/>
      <c r="TNF55" s="85"/>
      <c r="TNG55" s="85"/>
      <c r="TNH55" s="85"/>
      <c r="TNI55" s="85"/>
      <c r="TNJ55" s="85"/>
      <c r="TNK55" s="85"/>
      <c r="TNL55" s="85"/>
      <c r="TNM55" s="85"/>
      <c r="TNN55" s="85"/>
      <c r="TNO55" s="85"/>
      <c r="TNP55" s="85"/>
      <c r="TNQ55" s="85"/>
      <c r="TNR55" s="85"/>
      <c r="TNS55" s="85"/>
      <c r="TNT55" s="85"/>
      <c r="TNU55" s="85"/>
      <c r="TNV55" s="85"/>
      <c r="TNW55" s="85"/>
      <c r="TNX55" s="85"/>
      <c r="TNY55" s="85"/>
      <c r="TNZ55" s="85"/>
      <c r="TOA55" s="85"/>
      <c r="TOB55" s="85"/>
      <c r="TOC55" s="85"/>
      <c r="TOD55" s="85"/>
      <c r="TOE55" s="85"/>
      <c r="TOF55" s="85"/>
      <c r="TOG55" s="85"/>
      <c r="TOH55" s="85"/>
      <c r="TOI55" s="85"/>
      <c r="TOJ55" s="85"/>
      <c r="TOK55" s="85"/>
      <c r="TOL55" s="85"/>
      <c r="TOM55" s="85"/>
      <c r="TON55" s="85"/>
      <c r="TOO55" s="85"/>
      <c r="TOP55" s="85"/>
      <c r="TOQ55" s="85"/>
      <c r="TOR55" s="85"/>
      <c r="TOS55" s="85"/>
      <c r="TOT55" s="85"/>
      <c r="TOU55" s="85"/>
      <c r="TOV55" s="85"/>
      <c r="TOW55" s="85"/>
      <c r="TOX55" s="85"/>
      <c r="TOY55" s="85"/>
      <c r="TOZ55" s="85"/>
      <c r="TPA55" s="85"/>
      <c r="TPB55" s="85"/>
      <c r="TPC55" s="85"/>
      <c r="TPD55" s="85"/>
      <c r="TPE55" s="85"/>
      <c r="TPF55" s="85"/>
      <c r="TPG55" s="85"/>
      <c r="TPH55" s="85"/>
      <c r="TPI55" s="85"/>
      <c r="TPJ55" s="85"/>
      <c r="TPK55" s="85"/>
      <c r="TPL55" s="85"/>
      <c r="TPM55" s="85"/>
      <c r="TPN55" s="85"/>
      <c r="TPO55" s="85"/>
      <c r="TPP55" s="85"/>
      <c r="TPQ55" s="85"/>
      <c r="TPR55" s="85"/>
      <c r="TPS55" s="85"/>
      <c r="TPT55" s="85"/>
      <c r="TPU55" s="85"/>
      <c r="TPV55" s="85"/>
      <c r="TPW55" s="85"/>
      <c r="TPX55" s="85"/>
      <c r="TPY55" s="85"/>
      <c r="TPZ55" s="85"/>
      <c r="TQA55" s="85"/>
      <c r="TQB55" s="85"/>
      <c r="TQC55" s="85"/>
      <c r="TQD55" s="85"/>
      <c r="TQE55" s="85"/>
      <c r="TQF55" s="85"/>
      <c r="TQG55" s="85"/>
      <c r="TQH55" s="85"/>
      <c r="TQI55" s="85"/>
      <c r="TQJ55" s="85"/>
      <c r="TQK55" s="85"/>
      <c r="TQL55" s="85"/>
      <c r="TQM55" s="85"/>
      <c r="TQN55" s="85"/>
      <c r="TQO55" s="85"/>
      <c r="TQP55" s="85"/>
      <c r="TQQ55" s="85"/>
      <c r="TQR55" s="85"/>
      <c r="TQS55" s="85"/>
      <c r="TQT55" s="85"/>
      <c r="TQU55" s="85"/>
      <c r="TQV55" s="85"/>
      <c r="TQW55" s="85"/>
      <c r="TQX55" s="85"/>
      <c r="TQY55" s="85"/>
      <c r="TQZ55" s="85"/>
      <c r="TRA55" s="85"/>
      <c r="TRB55" s="85"/>
      <c r="TRC55" s="85"/>
      <c r="TRD55" s="85"/>
      <c r="TRE55" s="85"/>
      <c r="TRF55" s="85"/>
      <c r="TRG55" s="85"/>
      <c r="TRH55" s="85"/>
      <c r="TRI55" s="85"/>
      <c r="TRJ55" s="85"/>
      <c r="TRK55" s="85"/>
      <c r="TRL55" s="85"/>
      <c r="TRM55" s="85"/>
      <c r="TRN55" s="85"/>
      <c r="TRO55" s="85"/>
      <c r="TRP55" s="85"/>
      <c r="TRQ55" s="85"/>
      <c r="TRR55" s="85"/>
      <c r="TRS55" s="85"/>
      <c r="TRT55" s="85"/>
      <c r="TRU55" s="85"/>
      <c r="TRV55" s="85"/>
      <c r="TRW55" s="85"/>
      <c r="TRX55" s="85"/>
      <c r="TRY55" s="85"/>
      <c r="TRZ55" s="85"/>
      <c r="TSA55" s="85"/>
      <c r="TSB55" s="85"/>
      <c r="TSC55" s="85"/>
      <c r="TSD55" s="85"/>
      <c r="TSE55" s="85"/>
      <c r="TSF55" s="85"/>
      <c r="TSG55" s="85"/>
      <c r="TSH55" s="85"/>
      <c r="TSI55" s="85"/>
      <c r="TSJ55" s="85"/>
      <c r="TSK55" s="85"/>
      <c r="TSL55" s="85"/>
      <c r="TSM55" s="85"/>
      <c r="TSN55" s="85"/>
      <c r="TSO55" s="85"/>
      <c r="TSP55" s="85"/>
      <c r="TSQ55" s="85"/>
      <c r="TSR55" s="85"/>
      <c r="TSS55" s="85"/>
      <c r="TST55" s="85"/>
      <c r="TSU55" s="85"/>
      <c r="TSV55" s="85"/>
      <c r="TSW55" s="85"/>
      <c r="TSX55" s="85"/>
      <c r="TSY55" s="85"/>
      <c r="TSZ55" s="85"/>
      <c r="TTA55" s="85"/>
      <c r="TTB55" s="85"/>
      <c r="TTC55" s="85"/>
      <c r="TTD55" s="85"/>
      <c r="TTE55" s="85"/>
      <c r="TTF55" s="85"/>
      <c r="TTG55" s="85"/>
      <c r="TTH55" s="85"/>
      <c r="TTI55" s="85"/>
      <c r="TTJ55" s="85"/>
      <c r="TTK55" s="85"/>
      <c r="TTL55" s="85"/>
      <c r="TTM55" s="85"/>
      <c r="TTN55" s="85"/>
      <c r="TTO55" s="85"/>
      <c r="TTP55" s="85"/>
      <c r="TTQ55" s="85"/>
      <c r="TTR55" s="85"/>
      <c r="TTS55" s="85"/>
      <c r="TTT55" s="85"/>
      <c r="TTU55" s="85"/>
      <c r="TTV55" s="85"/>
      <c r="TTW55" s="85"/>
      <c r="TTX55" s="85"/>
      <c r="TTY55" s="85"/>
      <c r="TTZ55" s="85"/>
      <c r="TUA55" s="85"/>
      <c r="TUB55" s="85"/>
      <c r="TUC55" s="85"/>
      <c r="TUD55" s="85"/>
      <c r="TUE55" s="85"/>
      <c r="TUF55" s="85"/>
      <c r="TUG55" s="85"/>
      <c r="TUH55" s="85"/>
      <c r="TUI55" s="85"/>
      <c r="TUJ55" s="85"/>
      <c r="TUK55" s="85"/>
      <c r="TUL55" s="85"/>
      <c r="TUM55" s="85"/>
      <c r="TUN55" s="85"/>
      <c r="TUO55" s="85"/>
      <c r="TUP55" s="85"/>
      <c r="TUQ55" s="85"/>
      <c r="TUR55" s="85"/>
      <c r="TUS55" s="85"/>
      <c r="TUT55" s="85"/>
      <c r="TUU55" s="85"/>
      <c r="TUV55" s="85"/>
      <c r="TUW55" s="85"/>
      <c r="TUX55" s="85"/>
      <c r="TUY55" s="85"/>
      <c r="TUZ55" s="85"/>
      <c r="TVA55" s="85"/>
      <c r="TVB55" s="85"/>
      <c r="TVC55" s="85"/>
      <c r="TVD55" s="85"/>
      <c r="TVE55" s="85"/>
      <c r="TVF55" s="85"/>
      <c r="TVG55" s="85"/>
      <c r="TVH55" s="85"/>
      <c r="TVI55" s="85"/>
      <c r="TVJ55" s="85"/>
      <c r="TVK55" s="85"/>
      <c r="TVL55" s="85"/>
      <c r="TVM55" s="85"/>
      <c r="TVN55" s="85"/>
      <c r="TVO55" s="85"/>
      <c r="TVP55" s="85"/>
      <c r="TVQ55" s="85"/>
      <c r="TVR55" s="85"/>
      <c r="TVS55" s="85"/>
      <c r="TVT55" s="85"/>
      <c r="TVU55" s="85"/>
      <c r="TVV55" s="85"/>
      <c r="TVW55" s="85"/>
      <c r="TVX55" s="85"/>
      <c r="TVY55" s="85"/>
      <c r="TVZ55" s="85"/>
      <c r="TWA55" s="85"/>
      <c r="TWB55" s="85"/>
      <c r="TWC55" s="85"/>
      <c r="TWD55" s="85"/>
      <c r="TWE55" s="85"/>
      <c r="TWF55" s="85"/>
      <c r="TWG55" s="85"/>
      <c r="TWH55" s="85"/>
      <c r="TWI55" s="85"/>
      <c r="TWJ55" s="85"/>
      <c r="TWK55" s="85"/>
      <c r="TWL55" s="85"/>
      <c r="TWM55" s="85"/>
      <c r="TWN55" s="85"/>
      <c r="TWO55" s="85"/>
      <c r="TWP55" s="85"/>
      <c r="TWQ55" s="85"/>
      <c r="TWR55" s="85"/>
      <c r="TWS55" s="85"/>
      <c r="TWT55" s="85"/>
      <c r="TWU55" s="85"/>
      <c r="TWV55" s="85"/>
      <c r="TWW55" s="85"/>
      <c r="TWX55" s="85"/>
      <c r="TWY55" s="85"/>
      <c r="TWZ55" s="85"/>
      <c r="TXA55" s="85"/>
      <c r="TXB55" s="85"/>
      <c r="TXC55" s="85"/>
      <c r="TXD55" s="85"/>
      <c r="TXE55" s="85"/>
      <c r="TXF55" s="85"/>
      <c r="TXG55" s="85"/>
      <c r="TXH55" s="85"/>
      <c r="TXI55" s="85"/>
      <c r="TXJ55" s="85"/>
      <c r="TXK55" s="85"/>
      <c r="TXL55" s="85"/>
      <c r="TXM55" s="85"/>
      <c r="TXN55" s="85"/>
      <c r="TXO55" s="85"/>
      <c r="TXP55" s="85"/>
      <c r="TXQ55" s="85"/>
      <c r="TXR55" s="85"/>
      <c r="TXS55" s="85"/>
      <c r="TXT55" s="85"/>
      <c r="TXU55" s="85"/>
      <c r="TXV55" s="85"/>
      <c r="TXW55" s="85"/>
      <c r="TXX55" s="85"/>
      <c r="TXY55" s="85"/>
      <c r="TXZ55" s="85"/>
      <c r="TYA55" s="85"/>
      <c r="TYB55" s="85"/>
      <c r="TYC55" s="85"/>
      <c r="TYD55" s="85"/>
      <c r="TYE55" s="85"/>
      <c r="TYF55" s="85"/>
      <c r="TYG55" s="85"/>
      <c r="TYH55" s="85"/>
      <c r="TYI55" s="85"/>
      <c r="TYJ55" s="85"/>
      <c r="TYK55" s="85"/>
      <c r="TYL55" s="85"/>
      <c r="TYM55" s="85"/>
      <c r="TYN55" s="85"/>
      <c r="TYO55" s="85"/>
      <c r="TYP55" s="85"/>
      <c r="TYQ55" s="85"/>
      <c r="TYR55" s="85"/>
      <c r="TYS55" s="85"/>
      <c r="TYT55" s="85"/>
      <c r="TYU55" s="85"/>
      <c r="TYV55" s="85"/>
      <c r="TYW55" s="85"/>
      <c r="TYX55" s="85"/>
      <c r="TYY55" s="85"/>
      <c r="TYZ55" s="85"/>
      <c r="TZA55" s="85"/>
      <c r="TZB55" s="85"/>
      <c r="TZC55" s="85"/>
      <c r="TZD55" s="85"/>
      <c r="TZE55" s="85"/>
      <c r="TZF55" s="85"/>
      <c r="TZG55" s="85"/>
      <c r="TZH55" s="85"/>
      <c r="TZI55" s="85"/>
      <c r="TZJ55" s="85"/>
      <c r="TZK55" s="85"/>
      <c r="TZL55" s="85"/>
      <c r="TZM55" s="85"/>
      <c r="TZN55" s="85"/>
      <c r="TZO55" s="85"/>
      <c r="TZP55" s="85"/>
      <c r="TZQ55" s="85"/>
      <c r="TZR55" s="85"/>
      <c r="TZS55" s="85"/>
      <c r="TZT55" s="85"/>
      <c r="TZU55" s="85"/>
      <c r="TZV55" s="85"/>
      <c r="TZW55" s="85"/>
      <c r="TZX55" s="85"/>
      <c r="TZY55" s="85"/>
      <c r="TZZ55" s="85"/>
      <c r="UAA55" s="85"/>
      <c r="UAB55" s="85"/>
      <c r="UAC55" s="85"/>
      <c r="UAD55" s="85"/>
      <c r="UAE55" s="85"/>
      <c r="UAF55" s="85"/>
      <c r="UAG55" s="85"/>
      <c r="UAH55" s="85"/>
      <c r="UAI55" s="85"/>
      <c r="UAJ55" s="85"/>
      <c r="UAK55" s="85"/>
      <c r="UAL55" s="85"/>
      <c r="UAM55" s="85"/>
      <c r="UAN55" s="85"/>
      <c r="UAO55" s="85"/>
      <c r="UAP55" s="85"/>
      <c r="UAQ55" s="85"/>
      <c r="UAR55" s="85"/>
      <c r="UAS55" s="85"/>
      <c r="UAT55" s="85"/>
      <c r="UAU55" s="85"/>
      <c r="UAV55" s="85"/>
      <c r="UAW55" s="85"/>
      <c r="UAX55" s="85"/>
      <c r="UAY55" s="85"/>
      <c r="UAZ55" s="85"/>
      <c r="UBA55" s="85"/>
      <c r="UBB55" s="85"/>
      <c r="UBC55" s="85"/>
      <c r="UBD55" s="85"/>
      <c r="UBE55" s="85"/>
      <c r="UBF55" s="85"/>
      <c r="UBG55" s="85"/>
      <c r="UBH55" s="85"/>
      <c r="UBI55" s="85"/>
      <c r="UBJ55" s="85"/>
      <c r="UBK55" s="85"/>
      <c r="UBL55" s="85"/>
      <c r="UBM55" s="85"/>
      <c r="UBN55" s="85"/>
      <c r="UBO55" s="85"/>
      <c r="UBP55" s="85"/>
      <c r="UBQ55" s="85"/>
      <c r="UBR55" s="85"/>
      <c r="UBS55" s="85"/>
      <c r="UBT55" s="85"/>
      <c r="UBU55" s="85"/>
      <c r="UBV55" s="85"/>
      <c r="UBW55" s="85"/>
      <c r="UBX55" s="85"/>
      <c r="UBY55" s="85"/>
      <c r="UBZ55" s="85"/>
      <c r="UCA55" s="85"/>
      <c r="UCB55" s="85"/>
      <c r="UCC55" s="85"/>
      <c r="UCD55" s="85"/>
      <c r="UCE55" s="85"/>
      <c r="UCF55" s="85"/>
      <c r="UCG55" s="85"/>
      <c r="UCH55" s="85"/>
      <c r="UCI55" s="85"/>
      <c r="UCJ55" s="85"/>
      <c r="UCK55" s="85"/>
      <c r="UCL55" s="85"/>
      <c r="UCM55" s="85"/>
      <c r="UCN55" s="85"/>
      <c r="UCO55" s="85"/>
      <c r="UCP55" s="85"/>
      <c r="UCQ55" s="85"/>
      <c r="UCR55" s="85"/>
      <c r="UCS55" s="85"/>
      <c r="UCT55" s="85"/>
      <c r="UCU55" s="85"/>
      <c r="UCV55" s="85"/>
      <c r="UCW55" s="85"/>
      <c r="UCX55" s="85"/>
      <c r="UCY55" s="85"/>
      <c r="UCZ55" s="85"/>
      <c r="UDA55" s="85"/>
      <c r="UDB55" s="85"/>
      <c r="UDC55" s="85"/>
      <c r="UDD55" s="85"/>
      <c r="UDE55" s="85"/>
      <c r="UDF55" s="85"/>
      <c r="UDG55" s="85"/>
      <c r="UDH55" s="85"/>
      <c r="UDI55" s="85"/>
      <c r="UDJ55" s="85"/>
      <c r="UDK55" s="85"/>
      <c r="UDL55" s="85"/>
      <c r="UDM55" s="85"/>
      <c r="UDN55" s="85"/>
      <c r="UDO55" s="85"/>
      <c r="UDP55" s="85"/>
      <c r="UDQ55" s="85"/>
      <c r="UDR55" s="85"/>
      <c r="UDS55" s="85"/>
      <c r="UDT55" s="85"/>
      <c r="UDU55" s="85"/>
      <c r="UDV55" s="85"/>
      <c r="UDW55" s="85"/>
      <c r="UDX55" s="85"/>
      <c r="UDY55" s="85"/>
      <c r="UDZ55" s="85"/>
      <c r="UEA55" s="85"/>
      <c r="UEB55" s="85"/>
      <c r="UEC55" s="85"/>
      <c r="UED55" s="85"/>
      <c r="UEE55" s="85"/>
      <c r="UEF55" s="85"/>
      <c r="UEG55" s="85"/>
      <c r="UEH55" s="85"/>
      <c r="UEI55" s="85"/>
      <c r="UEJ55" s="85"/>
      <c r="UEK55" s="85"/>
      <c r="UEL55" s="85"/>
      <c r="UEM55" s="85"/>
      <c r="UEN55" s="85"/>
      <c r="UEO55" s="85"/>
      <c r="UEP55" s="85"/>
      <c r="UEQ55" s="85"/>
      <c r="UER55" s="85"/>
      <c r="UES55" s="85"/>
      <c r="UET55" s="85"/>
      <c r="UEU55" s="85"/>
      <c r="UEV55" s="85"/>
      <c r="UEW55" s="85"/>
      <c r="UEX55" s="85"/>
      <c r="UEY55" s="85"/>
      <c r="UEZ55" s="85"/>
      <c r="UFA55" s="85"/>
      <c r="UFB55" s="85"/>
      <c r="UFC55" s="85"/>
      <c r="UFD55" s="85"/>
      <c r="UFE55" s="85"/>
      <c r="UFF55" s="85"/>
      <c r="UFG55" s="85"/>
      <c r="UFH55" s="85"/>
      <c r="UFI55" s="85"/>
      <c r="UFJ55" s="85"/>
      <c r="UFK55" s="85"/>
      <c r="UFL55" s="85"/>
      <c r="UFM55" s="85"/>
      <c r="UFN55" s="85"/>
      <c r="UFO55" s="85"/>
      <c r="UFP55" s="85"/>
      <c r="UFQ55" s="85"/>
      <c r="UFR55" s="85"/>
      <c r="UFS55" s="85"/>
      <c r="UFT55" s="85"/>
      <c r="UFU55" s="85"/>
      <c r="UFV55" s="85"/>
      <c r="UFW55" s="85"/>
      <c r="UFX55" s="85"/>
      <c r="UFY55" s="85"/>
      <c r="UFZ55" s="85"/>
      <c r="UGA55" s="85"/>
      <c r="UGB55" s="85"/>
      <c r="UGC55" s="85"/>
      <c r="UGD55" s="85"/>
      <c r="UGE55" s="85"/>
      <c r="UGF55" s="85"/>
      <c r="UGG55" s="85"/>
      <c r="UGH55" s="85"/>
      <c r="UGI55" s="85"/>
      <c r="UGJ55" s="85"/>
      <c r="UGK55" s="85"/>
      <c r="UGL55" s="85"/>
      <c r="UGM55" s="85"/>
      <c r="UGN55" s="85"/>
      <c r="UGO55" s="85"/>
      <c r="UGP55" s="85"/>
      <c r="UGQ55" s="85"/>
      <c r="UGR55" s="85"/>
      <c r="UGS55" s="85"/>
      <c r="UGT55" s="85"/>
      <c r="UGU55" s="85"/>
      <c r="UGV55" s="85"/>
      <c r="UGW55" s="85"/>
      <c r="UGX55" s="85"/>
      <c r="UGY55" s="85"/>
      <c r="UGZ55" s="85"/>
      <c r="UHA55" s="85"/>
      <c r="UHB55" s="85"/>
      <c r="UHC55" s="85"/>
      <c r="UHD55" s="85"/>
      <c r="UHE55" s="85"/>
      <c r="UHF55" s="85"/>
      <c r="UHG55" s="85"/>
      <c r="UHH55" s="85"/>
      <c r="UHI55" s="85"/>
      <c r="UHJ55" s="85"/>
      <c r="UHK55" s="85"/>
      <c r="UHL55" s="85"/>
      <c r="UHM55" s="85"/>
      <c r="UHN55" s="85"/>
      <c r="UHO55" s="85"/>
      <c r="UHP55" s="85"/>
      <c r="UHQ55" s="85"/>
      <c r="UHR55" s="85"/>
      <c r="UHS55" s="85"/>
      <c r="UHT55" s="85"/>
      <c r="UHU55" s="85"/>
      <c r="UHV55" s="85"/>
      <c r="UHW55" s="85"/>
      <c r="UHX55" s="85"/>
      <c r="UHY55" s="85"/>
      <c r="UHZ55" s="85"/>
      <c r="UIA55" s="85"/>
      <c r="UIB55" s="85"/>
      <c r="UIC55" s="85"/>
      <c r="UID55" s="85"/>
      <c r="UIE55" s="85"/>
      <c r="UIF55" s="85"/>
      <c r="UIG55" s="85"/>
      <c r="UIH55" s="85"/>
      <c r="UII55" s="85"/>
      <c r="UIJ55" s="85"/>
      <c r="UIK55" s="85"/>
      <c r="UIL55" s="85"/>
      <c r="UIM55" s="85"/>
      <c r="UIN55" s="85"/>
      <c r="UIO55" s="85"/>
      <c r="UIP55" s="85"/>
      <c r="UIQ55" s="85"/>
      <c r="UIR55" s="85"/>
      <c r="UIS55" s="85"/>
      <c r="UIT55" s="85"/>
      <c r="UIU55" s="85"/>
      <c r="UIV55" s="85"/>
      <c r="UIW55" s="85"/>
      <c r="UIX55" s="85"/>
      <c r="UIY55" s="85"/>
      <c r="UIZ55" s="85"/>
      <c r="UJA55" s="85"/>
      <c r="UJB55" s="85"/>
      <c r="UJC55" s="85"/>
      <c r="UJD55" s="85"/>
      <c r="UJE55" s="85"/>
      <c r="UJF55" s="85"/>
      <c r="UJG55" s="85"/>
      <c r="UJH55" s="85"/>
      <c r="UJI55" s="85"/>
      <c r="UJJ55" s="85"/>
      <c r="UJK55" s="85"/>
      <c r="UJL55" s="85"/>
      <c r="UJM55" s="85"/>
      <c r="UJN55" s="85"/>
      <c r="UJO55" s="85"/>
      <c r="UJP55" s="85"/>
      <c r="UJQ55" s="85"/>
      <c r="UJR55" s="85"/>
      <c r="UJS55" s="85"/>
      <c r="UJT55" s="85"/>
      <c r="UJU55" s="85"/>
      <c r="UJV55" s="85"/>
      <c r="UJW55" s="85"/>
      <c r="UJX55" s="85"/>
      <c r="UJY55" s="85"/>
      <c r="UJZ55" s="85"/>
      <c r="UKA55" s="85"/>
      <c r="UKB55" s="85"/>
      <c r="UKC55" s="85"/>
      <c r="UKD55" s="85"/>
      <c r="UKE55" s="85"/>
      <c r="UKF55" s="85"/>
      <c r="UKG55" s="85"/>
      <c r="UKH55" s="85"/>
      <c r="UKI55" s="85"/>
      <c r="UKJ55" s="85"/>
      <c r="UKK55" s="85"/>
      <c r="UKL55" s="85"/>
      <c r="UKM55" s="85"/>
      <c r="UKN55" s="85"/>
      <c r="UKO55" s="85"/>
      <c r="UKP55" s="85"/>
      <c r="UKQ55" s="85"/>
      <c r="UKR55" s="85"/>
      <c r="UKS55" s="85"/>
      <c r="UKT55" s="85"/>
      <c r="UKU55" s="85"/>
      <c r="UKV55" s="85"/>
      <c r="UKW55" s="85"/>
      <c r="UKX55" s="85"/>
      <c r="UKY55" s="85"/>
      <c r="UKZ55" s="85"/>
      <c r="ULA55" s="85"/>
      <c r="ULB55" s="85"/>
      <c r="ULC55" s="85"/>
      <c r="ULD55" s="85"/>
      <c r="ULE55" s="85"/>
      <c r="ULF55" s="85"/>
      <c r="ULG55" s="85"/>
      <c r="ULH55" s="85"/>
      <c r="ULI55" s="85"/>
      <c r="ULJ55" s="85"/>
      <c r="ULK55" s="85"/>
      <c r="ULL55" s="85"/>
      <c r="ULM55" s="85"/>
      <c r="ULN55" s="85"/>
      <c r="ULO55" s="85"/>
      <c r="ULP55" s="85"/>
      <c r="ULQ55" s="85"/>
      <c r="ULR55" s="85"/>
      <c r="ULS55" s="85"/>
      <c r="ULT55" s="85"/>
      <c r="ULU55" s="85"/>
      <c r="ULV55" s="85"/>
      <c r="ULW55" s="85"/>
      <c r="ULX55" s="85"/>
      <c r="ULY55" s="85"/>
      <c r="ULZ55" s="85"/>
      <c r="UMA55" s="85"/>
      <c r="UMB55" s="85"/>
      <c r="UMC55" s="85"/>
      <c r="UMD55" s="85"/>
      <c r="UME55" s="85"/>
      <c r="UMF55" s="85"/>
      <c r="UMG55" s="85"/>
      <c r="UMH55" s="85"/>
      <c r="UMI55" s="85"/>
      <c r="UMJ55" s="85"/>
      <c r="UMK55" s="85"/>
      <c r="UML55" s="85"/>
      <c r="UMM55" s="85"/>
      <c r="UMN55" s="85"/>
      <c r="UMO55" s="85"/>
      <c r="UMP55" s="85"/>
      <c r="UMQ55" s="85"/>
      <c r="UMR55" s="85"/>
      <c r="UMS55" s="85"/>
      <c r="UMT55" s="85"/>
      <c r="UMU55" s="85"/>
      <c r="UMV55" s="85"/>
      <c r="UMW55" s="85"/>
      <c r="UMX55" s="85"/>
      <c r="UMY55" s="85"/>
      <c r="UMZ55" s="85"/>
      <c r="UNA55" s="85"/>
      <c r="UNB55" s="85"/>
      <c r="UNC55" s="85"/>
      <c r="UND55" s="85"/>
      <c r="UNE55" s="85"/>
      <c r="UNF55" s="85"/>
      <c r="UNG55" s="85"/>
      <c r="UNH55" s="85"/>
      <c r="UNI55" s="85"/>
      <c r="UNJ55" s="85"/>
      <c r="UNK55" s="85"/>
      <c r="UNL55" s="85"/>
      <c r="UNM55" s="85"/>
      <c r="UNN55" s="85"/>
      <c r="UNO55" s="85"/>
      <c r="UNP55" s="85"/>
      <c r="UNQ55" s="85"/>
      <c r="UNR55" s="85"/>
      <c r="UNS55" s="85"/>
      <c r="UNT55" s="85"/>
      <c r="UNU55" s="85"/>
      <c r="UNV55" s="85"/>
      <c r="UNW55" s="85"/>
      <c r="UNX55" s="85"/>
      <c r="UNY55" s="85"/>
      <c r="UNZ55" s="85"/>
      <c r="UOA55" s="85"/>
      <c r="UOB55" s="85"/>
      <c r="UOC55" s="85"/>
      <c r="UOD55" s="85"/>
      <c r="UOE55" s="85"/>
      <c r="UOF55" s="85"/>
      <c r="UOG55" s="85"/>
      <c r="UOH55" s="85"/>
      <c r="UOI55" s="85"/>
      <c r="UOJ55" s="85"/>
      <c r="UOK55" s="85"/>
      <c r="UOL55" s="85"/>
      <c r="UOM55" s="85"/>
      <c r="UON55" s="85"/>
      <c r="UOO55" s="85"/>
      <c r="UOP55" s="85"/>
      <c r="UOQ55" s="85"/>
      <c r="UOR55" s="85"/>
      <c r="UOS55" s="85"/>
      <c r="UOT55" s="85"/>
      <c r="UOU55" s="85"/>
      <c r="UOV55" s="85"/>
      <c r="UOW55" s="85"/>
      <c r="UOX55" s="85"/>
      <c r="UOY55" s="85"/>
      <c r="UOZ55" s="85"/>
      <c r="UPA55" s="85"/>
      <c r="UPB55" s="85"/>
      <c r="UPC55" s="85"/>
      <c r="UPD55" s="85"/>
      <c r="UPE55" s="85"/>
      <c r="UPF55" s="85"/>
      <c r="UPG55" s="85"/>
      <c r="UPH55" s="85"/>
      <c r="UPI55" s="85"/>
      <c r="UPJ55" s="85"/>
      <c r="UPK55" s="85"/>
      <c r="UPL55" s="85"/>
      <c r="UPM55" s="85"/>
      <c r="UPN55" s="85"/>
      <c r="UPO55" s="85"/>
      <c r="UPP55" s="85"/>
      <c r="UPQ55" s="85"/>
      <c r="UPR55" s="85"/>
      <c r="UPS55" s="85"/>
      <c r="UPT55" s="85"/>
      <c r="UPU55" s="85"/>
      <c r="UPV55" s="85"/>
      <c r="UPW55" s="85"/>
      <c r="UPX55" s="85"/>
      <c r="UPY55" s="85"/>
      <c r="UPZ55" s="85"/>
      <c r="UQA55" s="85"/>
      <c r="UQB55" s="85"/>
      <c r="UQC55" s="85"/>
      <c r="UQD55" s="85"/>
      <c r="UQE55" s="85"/>
      <c r="UQF55" s="85"/>
      <c r="UQG55" s="85"/>
      <c r="UQH55" s="85"/>
      <c r="UQI55" s="85"/>
      <c r="UQJ55" s="85"/>
      <c r="UQK55" s="85"/>
      <c r="UQL55" s="85"/>
      <c r="UQM55" s="85"/>
      <c r="UQN55" s="85"/>
      <c r="UQO55" s="85"/>
      <c r="UQP55" s="85"/>
      <c r="UQQ55" s="85"/>
      <c r="UQR55" s="85"/>
      <c r="UQS55" s="85"/>
      <c r="UQT55" s="85"/>
      <c r="UQU55" s="85"/>
      <c r="UQV55" s="85"/>
      <c r="UQW55" s="85"/>
      <c r="UQX55" s="85"/>
      <c r="UQY55" s="85"/>
      <c r="UQZ55" s="85"/>
      <c r="URA55" s="85"/>
      <c r="URB55" s="85"/>
      <c r="URC55" s="85"/>
      <c r="URD55" s="85"/>
      <c r="URE55" s="85"/>
      <c r="URF55" s="85"/>
      <c r="URG55" s="85"/>
      <c r="URH55" s="85"/>
      <c r="URI55" s="85"/>
      <c r="URJ55" s="85"/>
      <c r="URK55" s="85"/>
      <c r="URL55" s="85"/>
      <c r="URM55" s="85"/>
      <c r="URN55" s="85"/>
      <c r="URO55" s="85"/>
      <c r="URP55" s="85"/>
      <c r="URQ55" s="85"/>
      <c r="URR55" s="85"/>
      <c r="URS55" s="85"/>
      <c r="URT55" s="85"/>
      <c r="URU55" s="85"/>
      <c r="URV55" s="85"/>
      <c r="URW55" s="85"/>
      <c r="URX55" s="85"/>
      <c r="URY55" s="85"/>
      <c r="URZ55" s="85"/>
      <c r="USA55" s="85"/>
      <c r="USB55" s="85"/>
      <c r="USC55" s="85"/>
      <c r="USD55" s="85"/>
      <c r="USE55" s="85"/>
      <c r="USF55" s="85"/>
      <c r="USG55" s="85"/>
      <c r="USH55" s="85"/>
      <c r="USI55" s="85"/>
      <c r="USJ55" s="85"/>
      <c r="USK55" s="85"/>
      <c r="USL55" s="85"/>
      <c r="USM55" s="85"/>
      <c r="USN55" s="85"/>
      <c r="USO55" s="85"/>
      <c r="USP55" s="85"/>
      <c r="USQ55" s="85"/>
      <c r="USR55" s="85"/>
      <c r="USS55" s="85"/>
      <c r="UST55" s="85"/>
      <c r="USU55" s="85"/>
      <c r="USV55" s="85"/>
      <c r="USW55" s="85"/>
      <c r="USX55" s="85"/>
      <c r="USY55" s="85"/>
      <c r="USZ55" s="85"/>
      <c r="UTA55" s="85"/>
      <c r="UTB55" s="85"/>
      <c r="UTC55" s="85"/>
      <c r="UTD55" s="85"/>
      <c r="UTE55" s="85"/>
      <c r="UTF55" s="85"/>
      <c r="UTG55" s="85"/>
      <c r="UTH55" s="85"/>
      <c r="UTI55" s="85"/>
      <c r="UTJ55" s="85"/>
      <c r="UTK55" s="85"/>
      <c r="UTL55" s="85"/>
      <c r="UTM55" s="85"/>
      <c r="UTN55" s="85"/>
      <c r="UTO55" s="85"/>
      <c r="UTP55" s="85"/>
      <c r="UTQ55" s="85"/>
      <c r="UTR55" s="85"/>
      <c r="UTS55" s="85"/>
      <c r="UTT55" s="85"/>
      <c r="UTU55" s="85"/>
      <c r="UTV55" s="85"/>
      <c r="UTW55" s="85"/>
      <c r="UTX55" s="85"/>
      <c r="UTY55" s="85"/>
      <c r="UTZ55" s="85"/>
      <c r="UUA55" s="85"/>
      <c r="UUB55" s="85"/>
      <c r="UUC55" s="85"/>
      <c r="UUD55" s="85"/>
      <c r="UUE55" s="85"/>
      <c r="UUF55" s="85"/>
      <c r="UUG55" s="85"/>
      <c r="UUH55" s="85"/>
      <c r="UUI55" s="85"/>
      <c r="UUJ55" s="85"/>
      <c r="UUK55" s="85"/>
      <c r="UUL55" s="85"/>
      <c r="UUM55" s="85"/>
      <c r="UUN55" s="85"/>
      <c r="UUO55" s="85"/>
      <c r="UUP55" s="85"/>
      <c r="UUQ55" s="85"/>
      <c r="UUR55" s="85"/>
      <c r="UUS55" s="85"/>
      <c r="UUT55" s="85"/>
      <c r="UUU55" s="85"/>
      <c r="UUV55" s="85"/>
      <c r="UUW55" s="85"/>
      <c r="UUX55" s="85"/>
      <c r="UUY55" s="85"/>
      <c r="UUZ55" s="85"/>
      <c r="UVA55" s="85"/>
      <c r="UVB55" s="85"/>
      <c r="UVC55" s="85"/>
      <c r="UVD55" s="85"/>
      <c r="UVE55" s="85"/>
      <c r="UVF55" s="85"/>
      <c r="UVG55" s="85"/>
      <c r="UVH55" s="85"/>
      <c r="UVI55" s="85"/>
      <c r="UVJ55" s="85"/>
      <c r="UVK55" s="85"/>
      <c r="UVL55" s="85"/>
      <c r="UVM55" s="85"/>
      <c r="UVN55" s="85"/>
      <c r="UVO55" s="85"/>
      <c r="UVP55" s="85"/>
      <c r="UVQ55" s="85"/>
      <c r="UVR55" s="85"/>
      <c r="UVS55" s="85"/>
      <c r="UVT55" s="85"/>
      <c r="UVU55" s="85"/>
      <c r="UVV55" s="85"/>
      <c r="UVW55" s="85"/>
      <c r="UVX55" s="85"/>
      <c r="UVY55" s="85"/>
      <c r="UVZ55" s="85"/>
      <c r="UWA55" s="85"/>
      <c r="UWB55" s="85"/>
      <c r="UWC55" s="85"/>
      <c r="UWD55" s="85"/>
      <c r="UWE55" s="85"/>
      <c r="UWF55" s="85"/>
      <c r="UWG55" s="85"/>
      <c r="UWH55" s="85"/>
      <c r="UWI55" s="85"/>
      <c r="UWJ55" s="85"/>
      <c r="UWK55" s="85"/>
      <c r="UWL55" s="85"/>
      <c r="UWM55" s="85"/>
      <c r="UWN55" s="85"/>
      <c r="UWO55" s="85"/>
      <c r="UWP55" s="85"/>
      <c r="UWQ55" s="85"/>
      <c r="UWR55" s="85"/>
      <c r="UWS55" s="85"/>
      <c r="UWT55" s="85"/>
      <c r="UWU55" s="85"/>
      <c r="UWV55" s="85"/>
      <c r="UWW55" s="85"/>
      <c r="UWX55" s="85"/>
      <c r="UWY55" s="85"/>
      <c r="UWZ55" s="85"/>
      <c r="UXA55" s="85"/>
      <c r="UXB55" s="85"/>
      <c r="UXC55" s="85"/>
      <c r="UXD55" s="85"/>
      <c r="UXE55" s="85"/>
      <c r="UXF55" s="85"/>
      <c r="UXG55" s="85"/>
      <c r="UXH55" s="85"/>
      <c r="UXI55" s="85"/>
      <c r="UXJ55" s="85"/>
      <c r="UXK55" s="85"/>
      <c r="UXL55" s="85"/>
      <c r="UXM55" s="85"/>
      <c r="UXN55" s="85"/>
      <c r="UXO55" s="85"/>
      <c r="UXP55" s="85"/>
      <c r="UXQ55" s="85"/>
      <c r="UXR55" s="85"/>
      <c r="UXS55" s="85"/>
      <c r="UXT55" s="85"/>
      <c r="UXU55" s="85"/>
      <c r="UXV55" s="85"/>
      <c r="UXW55" s="85"/>
      <c r="UXX55" s="85"/>
      <c r="UXY55" s="85"/>
      <c r="UXZ55" s="85"/>
      <c r="UYA55" s="85"/>
      <c r="UYB55" s="85"/>
      <c r="UYC55" s="85"/>
      <c r="UYD55" s="85"/>
      <c r="UYE55" s="85"/>
      <c r="UYF55" s="85"/>
      <c r="UYG55" s="85"/>
      <c r="UYH55" s="85"/>
      <c r="UYI55" s="85"/>
      <c r="UYJ55" s="85"/>
      <c r="UYK55" s="85"/>
      <c r="UYL55" s="85"/>
      <c r="UYM55" s="85"/>
      <c r="UYN55" s="85"/>
      <c r="UYO55" s="85"/>
      <c r="UYP55" s="85"/>
      <c r="UYQ55" s="85"/>
      <c r="UYR55" s="85"/>
      <c r="UYS55" s="85"/>
      <c r="UYT55" s="85"/>
      <c r="UYU55" s="85"/>
      <c r="UYV55" s="85"/>
      <c r="UYW55" s="85"/>
      <c r="UYX55" s="85"/>
      <c r="UYY55" s="85"/>
      <c r="UYZ55" s="85"/>
      <c r="UZA55" s="85"/>
      <c r="UZB55" s="85"/>
      <c r="UZC55" s="85"/>
      <c r="UZD55" s="85"/>
      <c r="UZE55" s="85"/>
      <c r="UZF55" s="85"/>
      <c r="UZG55" s="85"/>
      <c r="UZH55" s="85"/>
      <c r="UZI55" s="85"/>
      <c r="UZJ55" s="85"/>
      <c r="UZK55" s="85"/>
      <c r="UZL55" s="85"/>
      <c r="UZM55" s="85"/>
      <c r="UZN55" s="85"/>
      <c r="UZO55" s="85"/>
      <c r="UZP55" s="85"/>
      <c r="UZQ55" s="85"/>
      <c r="UZR55" s="85"/>
      <c r="UZS55" s="85"/>
      <c r="UZT55" s="85"/>
      <c r="UZU55" s="85"/>
      <c r="UZV55" s="85"/>
      <c r="UZW55" s="85"/>
      <c r="UZX55" s="85"/>
      <c r="UZY55" s="85"/>
      <c r="UZZ55" s="85"/>
      <c r="VAA55" s="85"/>
      <c r="VAB55" s="85"/>
      <c r="VAC55" s="85"/>
      <c r="VAD55" s="85"/>
      <c r="VAE55" s="85"/>
      <c r="VAF55" s="85"/>
      <c r="VAG55" s="85"/>
      <c r="VAH55" s="85"/>
      <c r="VAI55" s="85"/>
      <c r="VAJ55" s="85"/>
      <c r="VAK55" s="85"/>
      <c r="VAL55" s="85"/>
      <c r="VAM55" s="85"/>
      <c r="VAN55" s="85"/>
      <c r="VAO55" s="85"/>
      <c r="VAP55" s="85"/>
      <c r="VAQ55" s="85"/>
      <c r="VAR55" s="85"/>
      <c r="VAS55" s="85"/>
      <c r="VAT55" s="85"/>
      <c r="VAU55" s="85"/>
      <c r="VAV55" s="85"/>
      <c r="VAW55" s="85"/>
      <c r="VAX55" s="85"/>
      <c r="VAY55" s="85"/>
      <c r="VAZ55" s="85"/>
      <c r="VBA55" s="85"/>
      <c r="VBB55" s="85"/>
      <c r="VBC55" s="85"/>
      <c r="VBD55" s="85"/>
      <c r="VBE55" s="85"/>
      <c r="VBF55" s="85"/>
      <c r="VBG55" s="85"/>
      <c r="VBH55" s="85"/>
      <c r="VBI55" s="85"/>
      <c r="VBJ55" s="85"/>
      <c r="VBK55" s="85"/>
      <c r="VBL55" s="85"/>
      <c r="VBM55" s="85"/>
      <c r="VBN55" s="85"/>
      <c r="VBO55" s="85"/>
      <c r="VBP55" s="85"/>
      <c r="VBQ55" s="85"/>
      <c r="VBR55" s="85"/>
      <c r="VBS55" s="85"/>
      <c r="VBT55" s="85"/>
      <c r="VBU55" s="85"/>
      <c r="VBV55" s="85"/>
      <c r="VBW55" s="85"/>
      <c r="VBX55" s="85"/>
      <c r="VBY55" s="85"/>
      <c r="VBZ55" s="85"/>
      <c r="VCA55" s="85"/>
      <c r="VCB55" s="85"/>
      <c r="VCC55" s="85"/>
      <c r="VCD55" s="85"/>
      <c r="VCE55" s="85"/>
      <c r="VCF55" s="85"/>
      <c r="VCG55" s="85"/>
      <c r="VCH55" s="85"/>
      <c r="VCI55" s="85"/>
      <c r="VCJ55" s="85"/>
      <c r="VCK55" s="85"/>
      <c r="VCL55" s="85"/>
      <c r="VCM55" s="85"/>
      <c r="VCN55" s="85"/>
      <c r="VCO55" s="85"/>
      <c r="VCP55" s="85"/>
      <c r="VCQ55" s="85"/>
      <c r="VCR55" s="85"/>
      <c r="VCS55" s="85"/>
      <c r="VCT55" s="85"/>
      <c r="VCU55" s="85"/>
      <c r="VCV55" s="85"/>
      <c r="VCW55" s="85"/>
      <c r="VCX55" s="85"/>
      <c r="VCY55" s="85"/>
      <c r="VCZ55" s="85"/>
      <c r="VDA55" s="85"/>
      <c r="VDB55" s="85"/>
      <c r="VDC55" s="85"/>
      <c r="VDD55" s="85"/>
      <c r="VDE55" s="85"/>
      <c r="VDF55" s="85"/>
      <c r="VDG55" s="85"/>
      <c r="VDH55" s="85"/>
      <c r="VDI55" s="85"/>
      <c r="VDJ55" s="85"/>
      <c r="VDK55" s="85"/>
      <c r="VDL55" s="85"/>
      <c r="VDM55" s="85"/>
      <c r="VDN55" s="85"/>
      <c r="VDO55" s="85"/>
      <c r="VDP55" s="85"/>
      <c r="VDQ55" s="85"/>
      <c r="VDR55" s="85"/>
      <c r="VDS55" s="85"/>
      <c r="VDT55" s="85"/>
      <c r="VDU55" s="85"/>
      <c r="VDV55" s="85"/>
      <c r="VDW55" s="85"/>
      <c r="VDX55" s="85"/>
      <c r="VDY55" s="85"/>
      <c r="VDZ55" s="85"/>
      <c r="VEA55" s="85"/>
      <c r="VEB55" s="85"/>
      <c r="VEC55" s="85"/>
      <c r="VED55" s="85"/>
      <c r="VEE55" s="85"/>
      <c r="VEF55" s="85"/>
      <c r="VEG55" s="85"/>
      <c r="VEH55" s="85"/>
      <c r="VEI55" s="85"/>
      <c r="VEJ55" s="85"/>
      <c r="VEK55" s="85"/>
      <c r="VEL55" s="85"/>
      <c r="VEM55" s="85"/>
      <c r="VEN55" s="85"/>
      <c r="VEO55" s="85"/>
      <c r="VEP55" s="85"/>
      <c r="VEQ55" s="85"/>
      <c r="VER55" s="85"/>
      <c r="VES55" s="85"/>
      <c r="VET55" s="85"/>
      <c r="VEU55" s="85"/>
      <c r="VEV55" s="85"/>
      <c r="VEW55" s="85"/>
      <c r="VEX55" s="85"/>
      <c r="VEY55" s="85"/>
      <c r="VEZ55" s="85"/>
      <c r="VFA55" s="85"/>
      <c r="VFB55" s="85"/>
      <c r="VFC55" s="85"/>
      <c r="VFD55" s="85"/>
      <c r="VFE55" s="85"/>
      <c r="VFF55" s="85"/>
      <c r="VFG55" s="85"/>
      <c r="VFH55" s="85"/>
      <c r="VFI55" s="85"/>
      <c r="VFJ55" s="85"/>
      <c r="VFK55" s="85"/>
      <c r="VFL55" s="85"/>
      <c r="VFM55" s="85"/>
      <c r="VFN55" s="85"/>
      <c r="VFO55" s="85"/>
      <c r="VFP55" s="85"/>
      <c r="VFQ55" s="85"/>
      <c r="VFR55" s="85"/>
      <c r="VFS55" s="85"/>
      <c r="VFT55" s="85"/>
      <c r="VFU55" s="85"/>
      <c r="VFV55" s="85"/>
      <c r="VFW55" s="85"/>
      <c r="VFX55" s="85"/>
      <c r="VFY55" s="85"/>
      <c r="VFZ55" s="85"/>
      <c r="VGA55" s="85"/>
      <c r="VGB55" s="85"/>
      <c r="VGC55" s="85"/>
      <c r="VGD55" s="85"/>
      <c r="VGE55" s="85"/>
      <c r="VGF55" s="85"/>
      <c r="VGG55" s="85"/>
      <c r="VGH55" s="85"/>
      <c r="VGI55" s="85"/>
      <c r="VGJ55" s="85"/>
      <c r="VGK55" s="85"/>
      <c r="VGL55" s="85"/>
      <c r="VGM55" s="85"/>
      <c r="VGN55" s="85"/>
      <c r="VGO55" s="85"/>
      <c r="VGP55" s="85"/>
      <c r="VGQ55" s="85"/>
      <c r="VGR55" s="85"/>
      <c r="VGS55" s="85"/>
      <c r="VGT55" s="85"/>
      <c r="VGU55" s="85"/>
      <c r="VGV55" s="85"/>
      <c r="VGW55" s="85"/>
      <c r="VGX55" s="85"/>
      <c r="VGY55" s="85"/>
      <c r="VGZ55" s="85"/>
      <c r="VHA55" s="85"/>
      <c r="VHB55" s="85"/>
      <c r="VHC55" s="85"/>
      <c r="VHD55" s="85"/>
      <c r="VHE55" s="85"/>
      <c r="VHF55" s="85"/>
      <c r="VHG55" s="85"/>
      <c r="VHH55" s="85"/>
      <c r="VHI55" s="85"/>
      <c r="VHJ55" s="85"/>
      <c r="VHK55" s="85"/>
      <c r="VHL55" s="85"/>
      <c r="VHM55" s="85"/>
      <c r="VHN55" s="85"/>
      <c r="VHO55" s="85"/>
      <c r="VHP55" s="85"/>
      <c r="VHQ55" s="85"/>
      <c r="VHR55" s="85"/>
      <c r="VHS55" s="85"/>
      <c r="VHT55" s="85"/>
      <c r="VHU55" s="85"/>
      <c r="VHV55" s="85"/>
      <c r="VHW55" s="85"/>
      <c r="VHX55" s="85"/>
      <c r="VHY55" s="85"/>
      <c r="VHZ55" s="85"/>
      <c r="VIA55" s="85"/>
      <c r="VIB55" s="85"/>
      <c r="VIC55" s="85"/>
      <c r="VID55" s="85"/>
      <c r="VIE55" s="85"/>
      <c r="VIF55" s="85"/>
      <c r="VIG55" s="85"/>
      <c r="VIH55" s="85"/>
      <c r="VII55" s="85"/>
      <c r="VIJ55" s="85"/>
      <c r="VIK55" s="85"/>
      <c r="VIL55" s="85"/>
      <c r="VIM55" s="85"/>
      <c r="VIN55" s="85"/>
      <c r="VIO55" s="85"/>
      <c r="VIP55" s="85"/>
      <c r="VIQ55" s="85"/>
      <c r="VIR55" s="85"/>
      <c r="VIS55" s="85"/>
      <c r="VIT55" s="85"/>
      <c r="VIU55" s="85"/>
      <c r="VIV55" s="85"/>
      <c r="VIW55" s="85"/>
      <c r="VIX55" s="85"/>
      <c r="VIY55" s="85"/>
      <c r="VIZ55" s="85"/>
      <c r="VJA55" s="85"/>
      <c r="VJB55" s="85"/>
      <c r="VJC55" s="85"/>
      <c r="VJD55" s="85"/>
      <c r="VJE55" s="85"/>
      <c r="VJF55" s="85"/>
      <c r="VJG55" s="85"/>
      <c r="VJH55" s="85"/>
      <c r="VJI55" s="85"/>
      <c r="VJJ55" s="85"/>
      <c r="VJK55" s="85"/>
      <c r="VJL55" s="85"/>
      <c r="VJM55" s="85"/>
      <c r="VJN55" s="85"/>
      <c r="VJO55" s="85"/>
      <c r="VJP55" s="85"/>
      <c r="VJQ55" s="85"/>
      <c r="VJR55" s="85"/>
      <c r="VJS55" s="85"/>
      <c r="VJT55" s="85"/>
      <c r="VJU55" s="85"/>
      <c r="VJV55" s="85"/>
      <c r="VJW55" s="85"/>
      <c r="VJX55" s="85"/>
      <c r="VJY55" s="85"/>
      <c r="VJZ55" s="85"/>
      <c r="VKA55" s="85"/>
      <c r="VKB55" s="85"/>
      <c r="VKC55" s="85"/>
      <c r="VKD55" s="85"/>
      <c r="VKE55" s="85"/>
      <c r="VKF55" s="85"/>
      <c r="VKG55" s="85"/>
      <c r="VKH55" s="85"/>
      <c r="VKI55" s="85"/>
      <c r="VKJ55" s="85"/>
      <c r="VKK55" s="85"/>
      <c r="VKL55" s="85"/>
      <c r="VKM55" s="85"/>
      <c r="VKN55" s="85"/>
      <c r="VKO55" s="85"/>
      <c r="VKP55" s="85"/>
      <c r="VKQ55" s="85"/>
      <c r="VKR55" s="85"/>
      <c r="VKS55" s="85"/>
      <c r="VKT55" s="85"/>
      <c r="VKU55" s="85"/>
      <c r="VKV55" s="85"/>
      <c r="VKW55" s="85"/>
      <c r="VKX55" s="85"/>
      <c r="VKY55" s="85"/>
      <c r="VKZ55" s="85"/>
      <c r="VLA55" s="85"/>
      <c r="VLB55" s="85"/>
      <c r="VLC55" s="85"/>
      <c r="VLD55" s="85"/>
      <c r="VLE55" s="85"/>
      <c r="VLF55" s="85"/>
      <c r="VLG55" s="85"/>
      <c r="VLH55" s="85"/>
      <c r="VLI55" s="85"/>
      <c r="VLJ55" s="85"/>
      <c r="VLK55" s="85"/>
      <c r="VLL55" s="85"/>
      <c r="VLM55" s="85"/>
      <c r="VLN55" s="85"/>
      <c r="VLO55" s="85"/>
      <c r="VLP55" s="85"/>
      <c r="VLQ55" s="85"/>
      <c r="VLR55" s="85"/>
      <c r="VLS55" s="85"/>
      <c r="VLT55" s="85"/>
      <c r="VLU55" s="85"/>
      <c r="VLV55" s="85"/>
      <c r="VLW55" s="85"/>
      <c r="VLX55" s="85"/>
      <c r="VLY55" s="85"/>
      <c r="VLZ55" s="85"/>
      <c r="VMA55" s="85"/>
      <c r="VMB55" s="85"/>
      <c r="VMC55" s="85"/>
      <c r="VMD55" s="85"/>
      <c r="VME55" s="85"/>
      <c r="VMF55" s="85"/>
      <c r="VMG55" s="85"/>
      <c r="VMH55" s="85"/>
      <c r="VMI55" s="85"/>
      <c r="VMJ55" s="85"/>
      <c r="VMK55" s="85"/>
      <c r="VML55" s="85"/>
      <c r="VMM55" s="85"/>
      <c r="VMN55" s="85"/>
      <c r="VMO55" s="85"/>
      <c r="VMP55" s="85"/>
      <c r="VMQ55" s="85"/>
      <c r="VMR55" s="85"/>
      <c r="VMS55" s="85"/>
      <c r="VMT55" s="85"/>
      <c r="VMU55" s="85"/>
      <c r="VMV55" s="85"/>
      <c r="VMW55" s="85"/>
      <c r="VMX55" s="85"/>
      <c r="VMY55" s="85"/>
      <c r="VMZ55" s="85"/>
      <c r="VNA55" s="85"/>
      <c r="VNB55" s="85"/>
      <c r="VNC55" s="85"/>
      <c r="VND55" s="85"/>
      <c r="VNE55" s="85"/>
      <c r="VNF55" s="85"/>
      <c r="VNG55" s="85"/>
      <c r="VNH55" s="85"/>
      <c r="VNI55" s="85"/>
      <c r="VNJ55" s="85"/>
      <c r="VNK55" s="85"/>
      <c r="VNL55" s="85"/>
      <c r="VNM55" s="85"/>
      <c r="VNN55" s="85"/>
      <c r="VNO55" s="85"/>
      <c r="VNP55" s="85"/>
      <c r="VNQ55" s="85"/>
      <c r="VNR55" s="85"/>
      <c r="VNS55" s="85"/>
      <c r="VNT55" s="85"/>
      <c r="VNU55" s="85"/>
      <c r="VNV55" s="85"/>
      <c r="VNW55" s="85"/>
      <c r="VNX55" s="85"/>
      <c r="VNY55" s="85"/>
      <c r="VNZ55" s="85"/>
      <c r="VOA55" s="85"/>
      <c r="VOB55" s="85"/>
      <c r="VOC55" s="85"/>
      <c r="VOD55" s="85"/>
      <c r="VOE55" s="85"/>
      <c r="VOF55" s="85"/>
      <c r="VOG55" s="85"/>
      <c r="VOH55" s="85"/>
      <c r="VOI55" s="85"/>
      <c r="VOJ55" s="85"/>
      <c r="VOK55" s="85"/>
      <c r="VOL55" s="85"/>
      <c r="VOM55" s="85"/>
      <c r="VON55" s="85"/>
      <c r="VOO55" s="85"/>
      <c r="VOP55" s="85"/>
      <c r="VOQ55" s="85"/>
      <c r="VOR55" s="85"/>
      <c r="VOS55" s="85"/>
      <c r="VOT55" s="85"/>
      <c r="VOU55" s="85"/>
      <c r="VOV55" s="85"/>
      <c r="VOW55" s="85"/>
      <c r="VOX55" s="85"/>
      <c r="VOY55" s="85"/>
      <c r="VOZ55" s="85"/>
      <c r="VPA55" s="85"/>
      <c r="VPB55" s="85"/>
      <c r="VPC55" s="85"/>
      <c r="VPD55" s="85"/>
      <c r="VPE55" s="85"/>
      <c r="VPF55" s="85"/>
      <c r="VPG55" s="85"/>
      <c r="VPH55" s="85"/>
      <c r="VPI55" s="85"/>
      <c r="VPJ55" s="85"/>
      <c r="VPK55" s="85"/>
      <c r="VPL55" s="85"/>
      <c r="VPM55" s="85"/>
      <c r="VPN55" s="85"/>
      <c r="VPO55" s="85"/>
      <c r="VPP55" s="85"/>
      <c r="VPQ55" s="85"/>
      <c r="VPR55" s="85"/>
      <c r="VPS55" s="85"/>
      <c r="VPT55" s="85"/>
      <c r="VPU55" s="85"/>
      <c r="VPV55" s="85"/>
      <c r="VPW55" s="85"/>
      <c r="VPX55" s="85"/>
      <c r="VPY55" s="85"/>
      <c r="VPZ55" s="85"/>
      <c r="VQA55" s="85"/>
      <c r="VQB55" s="85"/>
      <c r="VQC55" s="85"/>
      <c r="VQD55" s="85"/>
      <c r="VQE55" s="85"/>
      <c r="VQF55" s="85"/>
      <c r="VQG55" s="85"/>
      <c r="VQH55" s="85"/>
      <c r="VQI55" s="85"/>
      <c r="VQJ55" s="85"/>
      <c r="VQK55" s="85"/>
      <c r="VQL55" s="85"/>
      <c r="VQM55" s="85"/>
      <c r="VQN55" s="85"/>
      <c r="VQO55" s="85"/>
      <c r="VQP55" s="85"/>
      <c r="VQQ55" s="85"/>
      <c r="VQR55" s="85"/>
      <c r="VQS55" s="85"/>
      <c r="VQT55" s="85"/>
      <c r="VQU55" s="85"/>
      <c r="VQV55" s="85"/>
      <c r="VQW55" s="85"/>
      <c r="VQX55" s="85"/>
      <c r="VQY55" s="85"/>
      <c r="VQZ55" s="85"/>
      <c r="VRA55" s="85"/>
      <c r="VRB55" s="85"/>
      <c r="VRC55" s="85"/>
      <c r="VRD55" s="85"/>
      <c r="VRE55" s="85"/>
      <c r="VRF55" s="85"/>
      <c r="VRG55" s="85"/>
      <c r="VRH55" s="85"/>
      <c r="VRI55" s="85"/>
      <c r="VRJ55" s="85"/>
      <c r="VRK55" s="85"/>
      <c r="VRL55" s="85"/>
      <c r="VRM55" s="85"/>
      <c r="VRN55" s="85"/>
      <c r="VRO55" s="85"/>
      <c r="VRP55" s="85"/>
      <c r="VRQ55" s="85"/>
      <c r="VRR55" s="85"/>
      <c r="VRS55" s="85"/>
      <c r="VRT55" s="85"/>
      <c r="VRU55" s="85"/>
      <c r="VRV55" s="85"/>
      <c r="VRW55" s="85"/>
      <c r="VRX55" s="85"/>
      <c r="VRY55" s="85"/>
      <c r="VRZ55" s="85"/>
      <c r="VSA55" s="85"/>
      <c r="VSB55" s="85"/>
      <c r="VSC55" s="85"/>
      <c r="VSD55" s="85"/>
      <c r="VSE55" s="85"/>
      <c r="VSF55" s="85"/>
      <c r="VSG55" s="85"/>
      <c r="VSH55" s="85"/>
      <c r="VSI55" s="85"/>
      <c r="VSJ55" s="85"/>
      <c r="VSK55" s="85"/>
      <c r="VSL55" s="85"/>
      <c r="VSM55" s="85"/>
      <c r="VSN55" s="85"/>
      <c r="VSO55" s="85"/>
      <c r="VSP55" s="85"/>
      <c r="VSQ55" s="85"/>
      <c r="VSR55" s="85"/>
      <c r="VSS55" s="85"/>
      <c r="VST55" s="85"/>
      <c r="VSU55" s="85"/>
      <c r="VSV55" s="85"/>
      <c r="VSW55" s="85"/>
      <c r="VSX55" s="85"/>
      <c r="VSY55" s="85"/>
      <c r="VSZ55" s="85"/>
      <c r="VTA55" s="85"/>
      <c r="VTB55" s="85"/>
      <c r="VTC55" s="85"/>
      <c r="VTD55" s="85"/>
      <c r="VTE55" s="85"/>
      <c r="VTF55" s="85"/>
      <c r="VTG55" s="85"/>
      <c r="VTH55" s="85"/>
      <c r="VTI55" s="85"/>
      <c r="VTJ55" s="85"/>
      <c r="VTK55" s="85"/>
      <c r="VTL55" s="85"/>
      <c r="VTM55" s="85"/>
      <c r="VTN55" s="85"/>
      <c r="VTO55" s="85"/>
      <c r="VTP55" s="85"/>
      <c r="VTQ55" s="85"/>
      <c r="VTR55" s="85"/>
      <c r="VTS55" s="85"/>
      <c r="VTT55" s="85"/>
      <c r="VTU55" s="85"/>
      <c r="VTV55" s="85"/>
      <c r="VTW55" s="85"/>
      <c r="VTX55" s="85"/>
      <c r="VTY55" s="85"/>
      <c r="VTZ55" s="85"/>
      <c r="VUA55" s="85"/>
      <c r="VUB55" s="85"/>
      <c r="VUC55" s="85"/>
      <c r="VUD55" s="85"/>
      <c r="VUE55" s="85"/>
      <c r="VUF55" s="85"/>
      <c r="VUG55" s="85"/>
      <c r="VUH55" s="85"/>
      <c r="VUI55" s="85"/>
      <c r="VUJ55" s="85"/>
      <c r="VUK55" s="85"/>
      <c r="VUL55" s="85"/>
      <c r="VUM55" s="85"/>
      <c r="VUN55" s="85"/>
      <c r="VUO55" s="85"/>
      <c r="VUP55" s="85"/>
      <c r="VUQ55" s="85"/>
      <c r="VUR55" s="85"/>
      <c r="VUS55" s="85"/>
      <c r="VUT55" s="85"/>
      <c r="VUU55" s="85"/>
      <c r="VUV55" s="85"/>
      <c r="VUW55" s="85"/>
      <c r="VUX55" s="85"/>
      <c r="VUY55" s="85"/>
      <c r="VUZ55" s="85"/>
      <c r="VVA55" s="85"/>
      <c r="VVB55" s="85"/>
      <c r="VVC55" s="85"/>
      <c r="VVD55" s="85"/>
      <c r="VVE55" s="85"/>
      <c r="VVF55" s="85"/>
      <c r="VVG55" s="85"/>
      <c r="VVH55" s="85"/>
      <c r="VVI55" s="85"/>
      <c r="VVJ55" s="85"/>
      <c r="VVK55" s="85"/>
      <c r="VVL55" s="85"/>
      <c r="VVM55" s="85"/>
      <c r="VVN55" s="85"/>
      <c r="VVO55" s="85"/>
      <c r="VVP55" s="85"/>
      <c r="VVQ55" s="85"/>
      <c r="VVR55" s="85"/>
      <c r="VVS55" s="85"/>
      <c r="VVT55" s="85"/>
      <c r="VVU55" s="85"/>
      <c r="VVV55" s="85"/>
      <c r="VVW55" s="85"/>
      <c r="VVX55" s="85"/>
      <c r="VVY55" s="85"/>
      <c r="VVZ55" s="85"/>
      <c r="VWA55" s="85"/>
      <c r="VWB55" s="85"/>
      <c r="VWC55" s="85"/>
      <c r="VWD55" s="85"/>
      <c r="VWE55" s="85"/>
      <c r="VWF55" s="85"/>
      <c r="VWG55" s="85"/>
      <c r="VWH55" s="85"/>
      <c r="VWI55" s="85"/>
      <c r="VWJ55" s="85"/>
      <c r="VWK55" s="85"/>
      <c r="VWL55" s="85"/>
      <c r="VWM55" s="85"/>
      <c r="VWN55" s="85"/>
      <c r="VWO55" s="85"/>
      <c r="VWP55" s="85"/>
      <c r="VWQ55" s="85"/>
      <c r="VWR55" s="85"/>
      <c r="VWS55" s="85"/>
      <c r="VWT55" s="85"/>
      <c r="VWU55" s="85"/>
      <c r="VWV55" s="85"/>
      <c r="VWW55" s="85"/>
      <c r="VWX55" s="85"/>
      <c r="VWY55" s="85"/>
      <c r="VWZ55" s="85"/>
      <c r="VXA55" s="85"/>
      <c r="VXB55" s="85"/>
      <c r="VXC55" s="85"/>
      <c r="VXD55" s="85"/>
      <c r="VXE55" s="85"/>
      <c r="VXF55" s="85"/>
      <c r="VXG55" s="85"/>
      <c r="VXH55" s="85"/>
      <c r="VXI55" s="85"/>
      <c r="VXJ55" s="85"/>
      <c r="VXK55" s="85"/>
      <c r="VXL55" s="85"/>
      <c r="VXM55" s="85"/>
      <c r="VXN55" s="85"/>
      <c r="VXO55" s="85"/>
      <c r="VXP55" s="85"/>
      <c r="VXQ55" s="85"/>
      <c r="VXR55" s="85"/>
      <c r="VXS55" s="85"/>
      <c r="VXT55" s="85"/>
      <c r="VXU55" s="85"/>
      <c r="VXV55" s="85"/>
      <c r="VXW55" s="85"/>
      <c r="VXX55" s="85"/>
      <c r="VXY55" s="85"/>
      <c r="VXZ55" s="85"/>
      <c r="VYA55" s="85"/>
      <c r="VYB55" s="85"/>
      <c r="VYC55" s="85"/>
      <c r="VYD55" s="85"/>
      <c r="VYE55" s="85"/>
      <c r="VYF55" s="85"/>
      <c r="VYG55" s="85"/>
      <c r="VYH55" s="85"/>
      <c r="VYI55" s="85"/>
      <c r="VYJ55" s="85"/>
      <c r="VYK55" s="85"/>
      <c r="VYL55" s="85"/>
      <c r="VYM55" s="85"/>
      <c r="VYN55" s="85"/>
      <c r="VYO55" s="85"/>
      <c r="VYP55" s="85"/>
      <c r="VYQ55" s="85"/>
      <c r="VYR55" s="85"/>
      <c r="VYS55" s="85"/>
      <c r="VYT55" s="85"/>
      <c r="VYU55" s="85"/>
      <c r="VYV55" s="85"/>
      <c r="VYW55" s="85"/>
      <c r="VYX55" s="85"/>
      <c r="VYY55" s="85"/>
      <c r="VYZ55" s="85"/>
      <c r="VZA55" s="85"/>
      <c r="VZB55" s="85"/>
      <c r="VZC55" s="85"/>
      <c r="VZD55" s="85"/>
      <c r="VZE55" s="85"/>
      <c r="VZF55" s="85"/>
      <c r="VZG55" s="85"/>
      <c r="VZH55" s="85"/>
      <c r="VZI55" s="85"/>
      <c r="VZJ55" s="85"/>
      <c r="VZK55" s="85"/>
      <c r="VZL55" s="85"/>
      <c r="VZM55" s="85"/>
      <c r="VZN55" s="85"/>
      <c r="VZO55" s="85"/>
      <c r="VZP55" s="85"/>
      <c r="VZQ55" s="85"/>
      <c r="VZR55" s="85"/>
      <c r="VZS55" s="85"/>
      <c r="VZT55" s="85"/>
      <c r="VZU55" s="85"/>
      <c r="VZV55" s="85"/>
      <c r="VZW55" s="85"/>
      <c r="VZX55" s="85"/>
      <c r="VZY55" s="85"/>
      <c r="VZZ55" s="85"/>
      <c r="WAA55" s="85"/>
      <c r="WAB55" s="85"/>
      <c r="WAC55" s="85"/>
      <c r="WAD55" s="85"/>
      <c r="WAE55" s="85"/>
      <c r="WAF55" s="85"/>
      <c r="WAG55" s="85"/>
      <c r="WAH55" s="85"/>
      <c r="WAI55" s="85"/>
      <c r="WAJ55" s="85"/>
      <c r="WAK55" s="85"/>
      <c r="WAL55" s="85"/>
      <c r="WAM55" s="85"/>
      <c r="WAN55" s="85"/>
      <c r="WAO55" s="85"/>
      <c r="WAP55" s="85"/>
      <c r="WAQ55" s="85"/>
      <c r="WAR55" s="85"/>
      <c r="WAS55" s="85"/>
      <c r="WAT55" s="85"/>
      <c r="WAU55" s="85"/>
      <c r="WAV55" s="85"/>
      <c r="WAW55" s="85"/>
      <c r="WAX55" s="85"/>
      <c r="WAY55" s="85"/>
      <c r="WAZ55" s="85"/>
      <c r="WBA55" s="85"/>
      <c r="WBB55" s="85"/>
      <c r="WBC55" s="85"/>
      <c r="WBD55" s="85"/>
      <c r="WBE55" s="85"/>
      <c r="WBF55" s="85"/>
      <c r="WBG55" s="85"/>
      <c r="WBH55" s="85"/>
      <c r="WBI55" s="85"/>
      <c r="WBJ55" s="85"/>
      <c r="WBK55" s="85"/>
      <c r="WBL55" s="85"/>
      <c r="WBM55" s="85"/>
      <c r="WBN55" s="85"/>
      <c r="WBO55" s="85"/>
      <c r="WBP55" s="85"/>
      <c r="WBQ55" s="85"/>
      <c r="WBR55" s="85"/>
      <c r="WBS55" s="85"/>
      <c r="WBT55" s="85"/>
      <c r="WBU55" s="85"/>
      <c r="WBV55" s="85"/>
      <c r="WBW55" s="85"/>
      <c r="WBX55" s="85"/>
      <c r="WBY55" s="85"/>
      <c r="WBZ55" s="85"/>
      <c r="WCA55" s="85"/>
      <c r="WCB55" s="85"/>
      <c r="WCC55" s="85"/>
      <c r="WCD55" s="85"/>
      <c r="WCE55" s="85"/>
      <c r="WCF55" s="85"/>
      <c r="WCG55" s="85"/>
      <c r="WCH55" s="85"/>
      <c r="WCI55" s="85"/>
      <c r="WCJ55" s="85"/>
      <c r="WCK55" s="85"/>
      <c r="WCL55" s="85"/>
      <c r="WCM55" s="85"/>
      <c r="WCN55" s="85"/>
      <c r="WCO55" s="85"/>
      <c r="WCP55" s="85"/>
      <c r="WCQ55" s="85"/>
      <c r="WCR55" s="85"/>
      <c r="WCS55" s="85"/>
      <c r="WCT55" s="85"/>
      <c r="WCU55" s="85"/>
      <c r="WCV55" s="85"/>
      <c r="WCW55" s="85"/>
      <c r="WCX55" s="85"/>
      <c r="WCY55" s="85"/>
      <c r="WCZ55" s="85"/>
      <c r="WDA55" s="85"/>
      <c r="WDB55" s="85"/>
      <c r="WDC55" s="85"/>
      <c r="WDD55" s="85"/>
      <c r="WDE55" s="85"/>
      <c r="WDF55" s="85"/>
      <c r="WDG55" s="85"/>
      <c r="WDH55" s="85"/>
      <c r="WDI55" s="85"/>
      <c r="WDJ55" s="85"/>
      <c r="WDK55" s="85"/>
      <c r="WDL55" s="85"/>
      <c r="WDM55" s="85"/>
      <c r="WDN55" s="85"/>
      <c r="WDO55" s="85"/>
      <c r="WDP55" s="85"/>
      <c r="WDQ55" s="85"/>
      <c r="WDR55" s="85"/>
      <c r="WDS55" s="85"/>
      <c r="WDT55" s="85"/>
      <c r="WDU55" s="85"/>
      <c r="WDV55" s="85"/>
      <c r="WDW55" s="85"/>
      <c r="WDX55" s="85"/>
      <c r="WDY55" s="85"/>
      <c r="WDZ55" s="85"/>
      <c r="WEA55" s="85"/>
      <c r="WEB55" s="85"/>
      <c r="WEC55" s="85"/>
      <c r="WED55" s="85"/>
      <c r="WEE55" s="85"/>
      <c r="WEF55" s="85"/>
      <c r="WEG55" s="85"/>
      <c r="WEH55" s="85"/>
      <c r="WEI55" s="85"/>
      <c r="WEJ55" s="85"/>
      <c r="WEK55" s="85"/>
      <c r="WEL55" s="85"/>
      <c r="WEM55" s="85"/>
      <c r="WEN55" s="85"/>
      <c r="WEO55" s="85"/>
      <c r="WEP55" s="85"/>
      <c r="WEQ55" s="85"/>
      <c r="WER55" s="85"/>
      <c r="WES55" s="85"/>
      <c r="WET55" s="85"/>
      <c r="WEU55" s="85"/>
      <c r="WEV55" s="85"/>
      <c r="WEW55" s="85"/>
      <c r="WEX55" s="85"/>
      <c r="WEY55" s="85"/>
      <c r="WEZ55" s="85"/>
      <c r="WFA55" s="85"/>
      <c r="WFB55" s="85"/>
      <c r="WFC55" s="85"/>
      <c r="WFD55" s="85"/>
      <c r="WFE55" s="85"/>
      <c r="WFF55" s="85"/>
      <c r="WFG55" s="85"/>
      <c r="WFH55" s="85"/>
      <c r="WFI55" s="85"/>
      <c r="WFJ55" s="85"/>
      <c r="WFK55" s="85"/>
      <c r="WFL55" s="85"/>
      <c r="WFM55" s="85"/>
      <c r="WFN55" s="85"/>
      <c r="WFO55" s="85"/>
      <c r="WFP55" s="85"/>
      <c r="WFQ55" s="85"/>
      <c r="WFR55" s="85"/>
      <c r="WFS55" s="85"/>
      <c r="WFT55" s="85"/>
      <c r="WFU55" s="85"/>
      <c r="WFV55" s="85"/>
      <c r="WFW55" s="85"/>
      <c r="WFX55" s="85"/>
      <c r="WFY55" s="85"/>
      <c r="WFZ55" s="85"/>
      <c r="WGA55" s="85"/>
      <c r="WGB55" s="85"/>
      <c r="WGC55" s="85"/>
      <c r="WGD55" s="85"/>
      <c r="WGE55" s="85"/>
      <c r="WGF55" s="85"/>
      <c r="WGG55" s="85"/>
      <c r="WGH55" s="85"/>
      <c r="WGI55" s="85"/>
      <c r="WGJ55" s="85"/>
      <c r="WGK55" s="85"/>
      <c r="WGL55" s="85"/>
      <c r="WGM55" s="85"/>
      <c r="WGN55" s="85"/>
      <c r="WGO55" s="85"/>
      <c r="WGP55" s="85"/>
      <c r="WGQ55" s="85"/>
      <c r="WGR55" s="85"/>
      <c r="WGS55" s="85"/>
      <c r="WGT55" s="85"/>
      <c r="WGU55" s="85"/>
      <c r="WGV55" s="85"/>
      <c r="WGW55" s="85"/>
      <c r="WGX55" s="85"/>
      <c r="WGY55" s="85"/>
      <c r="WGZ55" s="85"/>
      <c r="WHA55" s="85"/>
      <c r="WHB55" s="85"/>
      <c r="WHC55" s="85"/>
      <c r="WHD55" s="85"/>
      <c r="WHE55" s="85"/>
      <c r="WHF55" s="85"/>
      <c r="WHG55" s="85"/>
      <c r="WHH55" s="85"/>
      <c r="WHI55" s="85"/>
      <c r="WHJ55" s="85"/>
      <c r="WHK55" s="85"/>
      <c r="WHL55" s="85"/>
      <c r="WHM55" s="85"/>
      <c r="WHN55" s="85"/>
      <c r="WHO55" s="85"/>
      <c r="WHP55" s="85"/>
      <c r="WHQ55" s="85"/>
      <c r="WHR55" s="85"/>
      <c r="WHS55" s="85"/>
      <c r="WHT55" s="85"/>
      <c r="WHU55" s="85"/>
      <c r="WHV55" s="85"/>
      <c r="WHW55" s="85"/>
      <c r="WHX55" s="85"/>
      <c r="WHY55" s="85"/>
      <c r="WHZ55" s="85"/>
      <c r="WIA55" s="85"/>
      <c r="WIB55" s="85"/>
      <c r="WIC55" s="85"/>
      <c r="WID55" s="85"/>
      <c r="WIE55" s="85"/>
      <c r="WIF55" s="85"/>
      <c r="WIG55" s="85"/>
      <c r="WIH55" s="85"/>
      <c r="WII55" s="85"/>
      <c r="WIJ55" s="85"/>
      <c r="WIK55" s="85"/>
      <c r="WIL55" s="85"/>
      <c r="WIM55" s="85"/>
      <c r="WIN55" s="85"/>
      <c r="WIO55" s="85"/>
      <c r="WIP55" s="85"/>
      <c r="WIQ55" s="85"/>
      <c r="WIR55" s="85"/>
      <c r="WIS55" s="85"/>
      <c r="WIT55" s="85"/>
      <c r="WIU55" s="85"/>
      <c r="WIV55" s="85"/>
      <c r="WIW55" s="85"/>
      <c r="WIX55" s="85"/>
      <c r="WIY55" s="85"/>
      <c r="WIZ55" s="85"/>
      <c r="WJA55" s="85"/>
      <c r="WJB55" s="85"/>
      <c r="WJC55" s="85"/>
      <c r="WJD55" s="85"/>
      <c r="WJE55" s="85"/>
      <c r="WJF55" s="85"/>
      <c r="WJG55" s="85"/>
      <c r="WJH55" s="85"/>
      <c r="WJI55" s="85"/>
      <c r="WJJ55" s="85"/>
      <c r="WJK55" s="85"/>
      <c r="WJL55" s="85"/>
      <c r="WJM55" s="85"/>
      <c r="WJN55" s="85"/>
      <c r="WJO55" s="85"/>
      <c r="WJP55" s="85"/>
      <c r="WJQ55" s="85"/>
      <c r="WJR55" s="85"/>
      <c r="WJS55" s="85"/>
      <c r="WJT55" s="85"/>
      <c r="WJU55" s="85"/>
      <c r="WJV55" s="85"/>
      <c r="WJW55" s="85"/>
      <c r="WJX55" s="85"/>
      <c r="WJY55" s="85"/>
      <c r="WJZ55" s="85"/>
      <c r="WKA55" s="85"/>
      <c r="WKB55" s="85"/>
      <c r="WKC55" s="85"/>
      <c r="WKD55" s="85"/>
      <c r="WKE55" s="85"/>
      <c r="WKF55" s="85"/>
      <c r="WKG55" s="85"/>
      <c r="WKH55" s="85"/>
      <c r="WKI55" s="85"/>
      <c r="WKJ55" s="85"/>
      <c r="WKK55" s="85"/>
      <c r="WKL55" s="85"/>
      <c r="WKM55" s="85"/>
      <c r="WKN55" s="85"/>
      <c r="WKO55" s="85"/>
      <c r="WKP55" s="85"/>
      <c r="WKQ55" s="85"/>
      <c r="WKR55" s="85"/>
      <c r="WKS55" s="85"/>
      <c r="WKT55" s="85"/>
      <c r="WKU55" s="85"/>
      <c r="WKV55" s="85"/>
      <c r="WKW55" s="85"/>
      <c r="WKX55" s="85"/>
      <c r="WKY55" s="85"/>
      <c r="WKZ55" s="85"/>
      <c r="WLA55" s="85"/>
      <c r="WLB55" s="85"/>
      <c r="WLC55" s="85"/>
      <c r="WLD55" s="85"/>
      <c r="WLE55" s="85"/>
      <c r="WLF55" s="85"/>
      <c r="WLG55" s="85"/>
      <c r="WLH55" s="85"/>
      <c r="WLI55" s="85"/>
      <c r="WLJ55" s="85"/>
      <c r="WLK55" s="85"/>
      <c r="WLL55" s="85"/>
      <c r="WLM55" s="85"/>
      <c r="WLN55" s="85"/>
      <c r="WLO55" s="85"/>
      <c r="WLP55" s="85"/>
      <c r="WLQ55" s="85"/>
      <c r="WLR55" s="85"/>
      <c r="WLS55" s="85"/>
      <c r="WLT55" s="85"/>
      <c r="WLU55" s="85"/>
      <c r="WLV55" s="85"/>
      <c r="WLW55" s="85"/>
      <c r="WLX55" s="85"/>
      <c r="WLY55" s="85"/>
      <c r="WLZ55" s="85"/>
      <c r="WMA55" s="85"/>
      <c r="WMB55" s="85"/>
      <c r="WMC55" s="85"/>
      <c r="WMD55" s="85"/>
      <c r="WME55" s="85"/>
      <c r="WMF55" s="85"/>
      <c r="WMG55" s="85"/>
      <c r="WMH55" s="85"/>
      <c r="WMI55" s="85"/>
      <c r="WMJ55" s="85"/>
      <c r="WMK55" s="85"/>
      <c r="WML55" s="85"/>
      <c r="WMM55" s="85"/>
      <c r="WMN55" s="85"/>
      <c r="WMO55" s="85"/>
      <c r="WMP55" s="85"/>
      <c r="WMQ55" s="85"/>
      <c r="WMR55" s="85"/>
      <c r="WMS55" s="85"/>
      <c r="WMT55" s="85"/>
      <c r="WMU55" s="85"/>
      <c r="WMV55" s="85"/>
      <c r="WMW55" s="85"/>
      <c r="WMX55" s="85"/>
      <c r="WMY55" s="85"/>
      <c r="WMZ55" s="85"/>
      <c r="WNA55" s="85"/>
      <c r="WNB55" s="85"/>
      <c r="WNC55" s="85"/>
      <c r="WND55" s="85"/>
      <c r="WNE55" s="85"/>
      <c r="WNF55" s="85"/>
      <c r="WNG55" s="85"/>
      <c r="WNH55" s="85"/>
      <c r="WNI55" s="85"/>
      <c r="WNJ55" s="85"/>
      <c r="WNK55" s="85"/>
      <c r="WNL55" s="85"/>
      <c r="WNM55" s="85"/>
      <c r="WNN55" s="85"/>
      <c r="WNO55" s="85"/>
      <c r="WNP55" s="85"/>
      <c r="WNQ55" s="85"/>
      <c r="WNR55" s="85"/>
      <c r="WNS55" s="85"/>
      <c r="WNT55" s="85"/>
      <c r="WNU55" s="85"/>
      <c r="WNV55" s="85"/>
      <c r="WNW55" s="85"/>
      <c r="WNX55" s="85"/>
      <c r="WNY55" s="85"/>
      <c r="WNZ55" s="85"/>
      <c r="WOA55" s="85"/>
      <c r="WOB55" s="85"/>
      <c r="WOC55" s="85"/>
      <c r="WOD55" s="85"/>
      <c r="WOE55" s="85"/>
      <c r="WOF55" s="85"/>
      <c r="WOG55" s="85"/>
      <c r="WOH55" s="85"/>
      <c r="WOI55" s="85"/>
      <c r="WOJ55" s="85"/>
      <c r="WOK55" s="85"/>
      <c r="WOL55" s="85"/>
      <c r="WOM55" s="85"/>
      <c r="WON55" s="85"/>
      <c r="WOO55" s="85"/>
      <c r="WOP55" s="85"/>
      <c r="WOQ55" s="85"/>
      <c r="WOR55" s="85"/>
      <c r="WOS55" s="85"/>
      <c r="WOT55" s="85"/>
      <c r="WOU55" s="85"/>
      <c r="WOV55" s="85"/>
      <c r="WOW55" s="85"/>
      <c r="WOX55" s="85"/>
      <c r="WOY55" s="85"/>
      <c r="WOZ55" s="85"/>
      <c r="WPA55" s="85"/>
      <c r="WPB55" s="85"/>
      <c r="WPC55" s="85"/>
      <c r="WPD55" s="85"/>
      <c r="WPE55" s="85"/>
      <c r="WPF55" s="85"/>
      <c r="WPG55" s="85"/>
      <c r="WPH55" s="85"/>
      <c r="WPI55" s="85"/>
      <c r="WPJ55" s="85"/>
      <c r="WPK55" s="85"/>
      <c r="WPL55" s="85"/>
      <c r="WPM55" s="85"/>
      <c r="WPN55" s="85"/>
      <c r="WPO55" s="85"/>
      <c r="WPP55" s="85"/>
      <c r="WPQ55" s="85"/>
      <c r="WPR55" s="85"/>
      <c r="WPS55" s="85"/>
      <c r="WPT55" s="85"/>
      <c r="WPU55" s="85"/>
      <c r="WPV55" s="85"/>
      <c r="WPW55" s="85"/>
      <c r="WPX55" s="85"/>
      <c r="WPY55" s="85"/>
      <c r="WPZ55" s="85"/>
      <c r="WQA55" s="85"/>
      <c r="WQB55" s="85"/>
      <c r="WQC55" s="85"/>
      <c r="WQD55" s="85"/>
      <c r="WQE55" s="85"/>
      <c r="WQF55" s="85"/>
      <c r="WQG55" s="85"/>
      <c r="WQH55" s="85"/>
      <c r="WQI55" s="85"/>
      <c r="WQJ55" s="85"/>
      <c r="WQK55" s="85"/>
      <c r="WQL55" s="85"/>
      <c r="WQM55" s="85"/>
      <c r="WQN55" s="85"/>
      <c r="WQO55" s="85"/>
      <c r="WQP55" s="85"/>
      <c r="WQQ55" s="85"/>
      <c r="WQR55" s="85"/>
      <c r="WQS55" s="85"/>
      <c r="WQT55" s="85"/>
      <c r="WQU55" s="85"/>
      <c r="WQV55" s="85"/>
      <c r="WQW55" s="85"/>
      <c r="WQX55" s="85"/>
      <c r="WQY55" s="85"/>
      <c r="WQZ55" s="85"/>
      <c r="WRA55" s="85"/>
      <c r="WRB55" s="85"/>
      <c r="WRC55" s="85"/>
      <c r="WRD55" s="85"/>
      <c r="WRE55" s="85"/>
      <c r="WRF55" s="85"/>
      <c r="WRG55" s="85"/>
      <c r="WRH55" s="85"/>
      <c r="WRI55" s="85"/>
      <c r="WRJ55" s="85"/>
      <c r="WRK55" s="85"/>
      <c r="WRL55" s="85"/>
      <c r="WRM55" s="85"/>
      <c r="WRN55" s="85"/>
      <c r="WRO55" s="85"/>
      <c r="WRP55" s="85"/>
      <c r="WRQ55" s="85"/>
      <c r="WRR55" s="85"/>
      <c r="WRS55" s="85"/>
      <c r="WRT55" s="85"/>
      <c r="WRU55" s="85"/>
      <c r="WRV55" s="85"/>
      <c r="WRW55" s="85"/>
      <c r="WRX55" s="85"/>
      <c r="WRY55" s="85"/>
      <c r="WRZ55" s="85"/>
      <c r="WSA55" s="85"/>
      <c r="WSB55" s="85"/>
      <c r="WSC55" s="85"/>
      <c r="WSD55" s="85"/>
      <c r="WSE55" s="85"/>
      <c r="WSF55" s="85"/>
      <c r="WSG55" s="85"/>
      <c r="WSH55" s="85"/>
      <c r="WSI55" s="85"/>
      <c r="WSJ55" s="85"/>
      <c r="WSK55" s="85"/>
      <c r="WSL55" s="85"/>
      <c r="WSM55" s="85"/>
      <c r="WSN55" s="85"/>
      <c r="WSO55" s="85"/>
      <c r="WSP55" s="85"/>
      <c r="WSQ55" s="85"/>
      <c r="WSR55" s="85"/>
      <c r="WSS55" s="85"/>
      <c r="WST55" s="85"/>
      <c r="WSU55" s="85"/>
      <c r="WSV55" s="85"/>
      <c r="WSW55" s="85"/>
      <c r="WSX55" s="85"/>
      <c r="WSY55" s="85"/>
      <c r="WSZ55" s="85"/>
      <c r="WTA55" s="85"/>
      <c r="WTB55" s="85"/>
      <c r="WTC55" s="85"/>
      <c r="WTD55" s="85"/>
      <c r="WTE55" s="85"/>
      <c r="WTF55" s="85"/>
      <c r="WTG55" s="85"/>
      <c r="WTH55" s="85"/>
      <c r="WTI55" s="85"/>
      <c r="WTJ55" s="85"/>
      <c r="WTK55" s="85"/>
      <c r="WTL55" s="85"/>
      <c r="WTM55" s="85"/>
      <c r="WTN55" s="85"/>
      <c r="WTO55" s="85"/>
      <c r="WTP55" s="85"/>
      <c r="WTQ55" s="85"/>
      <c r="WTR55" s="85"/>
      <c r="WTS55" s="85"/>
      <c r="WTT55" s="85"/>
      <c r="WTU55" s="85"/>
      <c r="WTV55" s="85"/>
      <c r="WTW55" s="85"/>
      <c r="WTX55" s="85"/>
      <c r="WTY55" s="85"/>
      <c r="WTZ55" s="85"/>
      <c r="WUA55" s="85"/>
      <c r="WUB55" s="85"/>
      <c r="WUC55" s="85"/>
      <c r="WUD55" s="85"/>
      <c r="WUE55" s="85"/>
      <c r="WUF55" s="85"/>
      <c r="WUG55" s="85"/>
      <c r="WUH55" s="85"/>
      <c r="WUI55" s="85"/>
      <c r="WUJ55" s="85"/>
      <c r="WUK55" s="85"/>
      <c r="WUL55" s="85"/>
      <c r="WUM55" s="85"/>
      <c r="WUN55" s="85"/>
      <c r="WUO55" s="85"/>
      <c r="WUP55" s="85"/>
      <c r="WUQ55" s="85"/>
      <c r="WUR55" s="85"/>
      <c r="WUS55" s="85"/>
      <c r="WUT55" s="85"/>
      <c r="WUU55" s="85"/>
      <c r="WUV55" s="85"/>
      <c r="WUW55" s="85"/>
      <c r="WUX55" s="85"/>
      <c r="WUY55" s="85"/>
      <c r="WUZ55" s="85"/>
      <c r="WVA55" s="85"/>
      <c r="WVB55" s="85"/>
      <c r="WVC55" s="85"/>
      <c r="WVD55" s="85"/>
      <c r="WVE55" s="85"/>
      <c r="WVF55" s="85"/>
      <c r="WVG55" s="85"/>
      <c r="WVH55" s="85"/>
      <c r="WVI55" s="85"/>
      <c r="WVJ55" s="85"/>
      <c r="WVK55" s="85"/>
      <c r="WVL55" s="85"/>
      <c r="WVM55" s="85"/>
      <c r="WVN55" s="85"/>
      <c r="WVO55" s="85"/>
      <c r="WVP55" s="85"/>
      <c r="WVQ55" s="85"/>
      <c r="WVR55" s="85"/>
      <c r="WVS55" s="85"/>
      <c r="WVT55" s="85"/>
      <c r="WVU55" s="85"/>
      <c r="WVV55" s="85"/>
      <c r="WVW55" s="85"/>
      <c r="WVX55" s="85"/>
      <c r="WVY55" s="85"/>
      <c r="WVZ55" s="85"/>
      <c r="WWA55" s="85"/>
      <c r="WWB55" s="85"/>
      <c r="WWC55" s="85"/>
      <c r="WWD55" s="85"/>
      <c r="WWE55" s="85"/>
      <c r="WWF55" s="85"/>
      <c r="WWG55" s="85"/>
      <c r="WWH55" s="85"/>
      <c r="WWI55" s="85"/>
      <c r="WWJ55" s="85"/>
      <c r="WWK55" s="85"/>
      <c r="WWL55" s="85"/>
      <c r="WWM55" s="85"/>
      <c r="WWN55" s="85"/>
      <c r="WWO55" s="85"/>
      <c r="WWP55" s="85"/>
      <c r="WWQ55" s="85"/>
      <c r="WWR55" s="85"/>
      <c r="WWS55" s="85"/>
      <c r="WWT55" s="85"/>
      <c r="WWU55" s="85"/>
      <c r="WWV55" s="85"/>
      <c r="WWW55" s="85"/>
      <c r="WWX55" s="85"/>
      <c r="WWY55" s="85"/>
      <c r="WWZ55" s="85"/>
      <c r="WXA55" s="85"/>
      <c r="WXB55" s="85"/>
      <c r="WXC55" s="85"/>
      <c r="WXD55" s="85"/>
      <c r="WXE55" s="85"/>
      <c r="WXF55" s="85"/>
      <c r="WXG55" s="85"/>
      <c r="WXH55" s="85"/>
      <c r="WXI55" s="85"/>
      <c r="WXJ55" s="85"/>
      <c r="WXK55" s="85"/>
      <c r="WXL55" s="85"/>
      <c r="WXM55" s="85"/>
      <c r="WXN55" s="85"/>
      <c r="WXO55" s="85"/>
      <c r="WXP55" s="85"/>
      <c r="WXQ55" s="85"/>
      <c r="WXR55" s="85"/>
      <c r="WXS55" s="85"/>
      <c r="WXT55" s="85"/>
      <c r="WXU55" s="85"/>
      <c r="WXV55" s="85"/>
      <c r="WXW55" s="85"/>
      <c r="WXX55" s="85"/>
      <c r="WXY55" s="85"/>
      <c r="WXZ55" s="85"/>
      <c r="WYA55" s="85"/>
      <c r="WYB55" s="85"/>
      <c r="WYC55" s="85"/>
      <c r="WYD55" s="85"/>
      <c r="WYE55" s="85"/>
      <c r="WYF55" s="85"/>
      <c r="WYG55" s="85"/>
      <c r="WYH55" s="85"/>
      <c r="WYI55" s="85"/>
      <c r="WYJ55" s="85"/>
      <c r="WYK55" s="85"/>
      <c r="WYL55" s="85"/>
      <c r="WYM55" s="85"/>
      <c r="WYN55" s="85"/>
      <c r="WYO55" s="85"/>
      <c r="WYP55" s="85"/>
      <c r="WYQ55" s="85"/>
      <c r="WYR55" s="85"/>
      <c r="WYS55" s="85"/>
      <c r="WYT55" s="85"/>
      <c r="WYU55" s="85"/>
      <c r="WYV55" s="85"/>
      <c r="WYW55" s="85"/>
      <c r="WYX55" s="85"/>
      <c r="WYY55" s="85"/>
      <c r="WYZ55" s="85"/>
      <c r="WZA55" s="85"/>
      <c r="WZB55" s="85"/>
      <c r="WZC55" s="85"/>
      <c r="WZD55" s="85"/>
      <c r="WZE55" s="85"/>
      <c r="WZF55" s="85"/>
      <c r="WZG55" s="85"/>
      <c r="WZH55" s="85"/>
      <c r="WZI55" s="85"/>
      <c r="WZJ55" s="85"/>
      <c r="WZK55" s="85"/>
      <c r="WZL55" s="85"/>
      <c r="WZM55" s="85"/>
      <c r="WZN55" s="85"/>
      <c r="WZO55" s="85"/>
      <c r="WZP55" s="85"/>
      <c r="WZQ55" s="85"/>
      <c r="WZR55" s="85"/>
      <c r="WZS55" s="85"/>
      <c r="WZT55" s="85"/>
      <c r="WZU55" s="85"/>
      <c r="WZV55" s="85"/>
      <c r="WZW55" s="85"/>
      <c r="WZX55" s="85"/>
      <c r="WZY55" s="85"/>
      <c r="WZZ55" s="85"/>
      <c r="XAA55" s="85"/>
      <c r="XAB55" s="85"/>
      <c r="XAC55" s="85"/>
      <c r="XAD55" s="85"/>
      <c r="XAE55" s="85"/>
      <c r="XAF55" s="85"/>
      <c r="XAG55" s="85"/>
      <c r="XAH55" s="85"/>
      <c r="XAI55" s="85"/>
      <c r="XAJ55" s="85"/>
      <c r="XAK55" s="85"/>
      <c r="XAL55" s="85"/>
      <c r="XAM55" s="85"/>
      <c r="XAN55" s="85"/>
      <c r="XAO55" s="85"/>
      <c r="XAP55" s="85"/>
      <c r="XAQ55" s="85"/>
      <c r="XAR55" s="85"/>
      <c r="XAS55" s="85"/>
      <c r="XAT55" s="85"/>
      <c r="XAU55" s="85"/>
      <c r="XAV55" s="85"/>
      <c r="XAW55" s="85"/>
      <c r="XAX55" s="85"/>
      <c r="XAY55" s="85"/>
      <c r="XAZ55" s="85"/>
      <c r="XBA55" s="85"/>
      <c r="XBB55" s="85"/>
      <c r="XBC55" s="85"/>
      <c r="XBD55" s="85"/>
      <c r="XBE55" s="85"/>
      <c r="XBF55" s="85"/>
      <c r="XBG55" s="85"/>
      <c r="XBH55" s="85"/>
      <c r="XBI55" s="85"/>
      <c r="XBJ55" s="85"/>
      <c r="XBK55" s="85"/>
      <c r="XBL55" s="85"/>
      <c r="XBM55" s="85"/>
      <c r="XBN55" s="85"/>
      <c r="XBO55" s="85"/>
      <c r="XBP55" s="85"/>
      <c r="XBQ55" s="85"/>
      <c r="XBR55" s="85"/>
      <c r="XBS55" s="85"/>
      <c r="XBT55" s="85"/>
      <c r="XBU55" s="85"/>
      <c r="XBV55" s="85"/>
      <c r="XBW55" s="85"/>
      <c r="XBX55" s="85"/>
      <c r="XBY55" s="85"/>
      <c r="XBZ55" s="85"/>
      <c r="XCA55" s="85"/>
      <c r="XCB55" s="85"/>
      <c r="XCC55" s="85"/>
      <c r="XCD55" s="85"/>
      <c r="XCE55" s="85"/>
      <c r="XCF55" s="85"/>
      <c r="XCG55" s="85"/>
      <c r="XCH55" s="85"/>
      <c r="XCI55" s="85"/>
      <c r="XCJ55" s="85"/>
      <c r="XCK55" s="85"/>
      <c r="XCL55" s="85"/>
      <c r="XCM55" s="85"/>
      <c r="XCN55" s="85"/>
      <c r="XCO55" s="85"/>
      <c r="XCP55" s="85"/>
      <c r="XCQ55" s="85"/>
      <c r="XCR55" s="85"/>
      <c r="XCS55" s="85"/>
      <c r="XCT55" s="85"/>
      <c r="XCU55" s="85"/>
      <c r="XCV55" s="85"/>
      <c r="XCW55" s="85"/>
      <c r="XCX55" s="85"/>
      <c r="XCY55" s="85"/>
      <c r="XCZ55" s="85"/>
      <c r="XDA55" s="85"/>
      <c r="XDB55" s="85"/>
      <c r="XDC55" s="85"/>
      <c r="XDD55" s="85"/>
      <c r="XDE55" s="85"/>
      <c r="XDF55" s="85"/>
      <c r="XDG55" s="85"/>
      <c r="XDH55" s="85"/>
      <c r="XDI55" s="85"/>
      <c r="XDJ55" s="85"/>
      <c r="XDK55" s="85"/>
      <c r="XDL55" s="85"/>
      <c r="XDM55" s="85"/>
      <c r="XDN55" s="85"/>
      <c r="XDO55" s="85"/>
      <c r="XDP55" s="85"/>
      <c r="XDQ55" s="85"/>
      <c r="XDR55" s="85"/>
      <c r="XDS55" s="85"/>
      <c r="XDT55" s="85"/>
      <c r="XDU55" s="85"/>
      <c r="XDV55" s="85"/>
      <c r="XDW55" s="85"/>
      <c r="XDX55" s="85"/>
      <c r="XDY55" s="85"/>
      <c r="XDZ55" s="85"/>
      <c r="XEA55" s="85"/>
      <c r="XEB55" s="85"/>
      <c r="XEC55" s="85"/>
      <c r="XED55" s="85"/>
      <c r="XEE55" s="85"/>
      <c r="XEF55" s="85"/>
      <c r="XEG55" s="85"/>
      <c r="XEH55" s="85"/>
      <c r="XEI55" s="85"/>
      <c r="XEJ55" s="85"/>
    </row>
    <row r="56" spans="1:16364" customFormat="1" ht="99" hidden="1" customHeight="1" x14ac:dyDescent="0.25">
      <c r="A56" s="263" t="s">
        <v>92</v>
      </c>
      <c r="B56" s="60" t="str">
        <f>IFERROR((VLOOKUP(A56,'Mapa de Proceso'!$C$12:$G$31,5,0)),0)</f>
        <v>s</v>
      </c>
      <c r="C56" s="60">
        <v>6</v>
      </c>
      <c r="D56" s="153" t="str">
        <f t="shared" si="6"/>
        <v>s6</v>
      </c>
      <c r="E56" s="182" t="s">
        <v>133</v>
      </c>
      <c r="F56" s="182"/>
      <c r="G56" s="265" t="s">
        <v>991</v>
      </c>
      <c r="H56" s="155" t="s">
        <v>1129</v>
      </c>
      <c r="I56" s="160" t="s">
        <v>127</v>
      </c>
      <c r="J56" s="265" t="s">
        <v>1130</v>
      </c>
      <c r="K56" s="250">
        <v>12</v>
      </c>
      <c r="L56" s="250">
        <v>0</v>
      </c>
      <c r="M56" s="248" t="s">
        <v>150</v>
      </c>
      <c r="N56" s="80">
        <f t="shared" si="12"/>
        <v>0</v>
      </c>
      <c r="O56" s="80">
        <f t="shared" si="13"/>
        <v>0.4</v>
      </c>
      <c r="P56" s="80" cm="1">
        <f t="array" ref="P56">_xlfn.IFS($K56=0,0,AND($K56&gt;0,$K56&lt;=2),20%,AND($K56&gt;2,$K56&lt;=24),40%,AND($K56&gt;24,$K56&lt;=60),60%,AND($K56&gt;60,$K56&lt;=360),80%,$K56&gt;360,100%)</f>
        <v>0.4</v>
      </c>
      <c r="Q56" s="80">
        <f t="shared" si="14"/>
        <v>0.4</v>
      </c>
      <c r="R56" s="81">
        <f t="shared" si="10"/>
        <v>7</v>
      </c>
      <c r="S56" s="82" t="str" cm="1">
        <f t="array" ref="S56">IFERROR((_xlfn.IFS(R56=1,"BAJA",R56=2,"BAJA",R56=6,"BAJA",R56=3,"MODERADA",R56=7,"MODERADA",R56=8,"MODERADA",R56=11,"MODERADA",R56=12,"MODERADA",R56=13,"MODERADA",R56=16,"MODERADA",R56=17,"MODERADA",R56=21,"MODERADA",R56=22,"MODERADA",R56=4,"ALTA",R56=9,"ALTA",R56=14,"ALTA",R56=18,"ALTA",R56=19,"ALTA",R56=23,"ALTA",R56=24,"ALTA",R56=5,"EXTREMA",R56=10,"EXTREMA",R56=15,"EXTREMA",R56=20,"EXTREMA",R56=25,"EXTREMA")),0)</f>
        <v>MODERADA</v>
      </c>
      <c r="T56" s="83" cm="1">
        <f t="array" ref="T56">IFERROR((MIN(IF('Matriz de Controles'!$A$8:$A$10000='Matriz de Riesgos'!#REF!,'Matriz de Controles'!$W$8:$W$10000))),0)</f>
        <v>0</v>
      </c>
      <c r="U56" s="83" cm="1">
        <f t="array" ref="U56">IFERROR((MIN(IF('Matriz de Controles'!$A$8:$A$10000='Matriz de Riesgos'!#REF!,'Matriz de Controles'!$Z$8:$Z$10000))),0)</f>
        <v>0</v>
      </c>
      <c r="V56" s="83" t="e" cm="1">
        <f t="array" aca="1" ref="V56" ca="1">_xlfn.IFS(T56=0,0,AND(T56&gt;0%,T56&lt;=20%),20%,AND(T56&gt;20%,T56&lt;=40%),40%,AND(T56&gt;40%,T56&lt;=60%),60%,AND(T56&gt;60%,T56&lt;=80%),80%,AND(T56&gt;80%,T56&lt;=100%),100%)</f>
        <v>#NAME?</v>
      </c>
      <c r="W56" s="83" t="e" cm="1">
        <f t="array" aca="1" ref="W56" ca="1">_xlfn.IFS(U56=0,0,AND(U56&gt;=0%,U56&lt;=20%),20%,AND(U56&gt;20%,U56&lt;=40%),40%,AND(U56&gt;40%,U56&lt;=60%),60%,AND(U56&gt;60%,U56&lt;=80%),80%,AND(76&gt;80%,U56&lt;=100%),100%)</f>
        <v>#NAME?</v>
      </c>
      <c r="X56" s="84" t="e">
        <f t="shared" ca="1" si="11"/>
        <v>#NAME?</v>
      </c>
      <c r="Y56" s="82" cm="1">
        <f t="array" aca="1" ref="Y56" ca="1">IFERROR((_xlfn.IFS(X56=1,"BAJA",X56=2,"BAJA",X56=6,"BAJA",X56=3,"MODERADA",X56=7,"MODERADA",X56=8,"MODERADA",X56=11,"MODERADA",X56=12,"MODERADA",X56=13,"MODERADA",X56=16,"MODERADA",X56=17,"MODERADA",X56=21,"MODERADA",X56=22,"MODERADA",X56=4,"ALTA",X56=9,"ALTA",X56=14,"ALTA",X56=18,"ALTA",X56=19,"ALTA",X56=23,"ALTA",X56=24,"ALTA",X56=5,"EXTREMA",X56=10,"EXTREMA",X56=15,"EXTREMA",X56=20,"EXTREMA",X56=25,"EXTREMA")),0)</f>
        <v>0</v>
      </c>
      <c r="Z56" s="89" cm="1">
        <f t="array" aca="1" ref="Z56" ca="1">IFERROR((_xlfn.IFS(Y56="BAJA","ACEPTAR",Y56="MODERADA","ACEPTAR/REDUCIR(OPCIONAL)",Y56="ALTA","REDUCIR",Y56="EXTREMA","REDUCIR/EVITAR")),0)</f>
        <v>0</v>
      </c>
      <c r="AA56" s="184" t="s">
        <v>146</v>
      </c>
      <c r="AB56" s="261" t="s">
        <v>1069</v>
      </c>
      <c r="AC56" s="261" t="s">
        <v>1069</v>
      </c>
      <c r="AD56" s="261" t="s">
        <v>1069</v>
      </c>
      <c r="AE56" s="261" t="s">
        <v>1068</v>
      </c>
      <c r="AF56" s="261" t="s">
        <v>1068</v>
      </c>
      <c r="AG56" s="271" t="s">
        <v>1069</v>
      </c>
      <c r="AH56" s="270" t="s">
        <v>1131</v>
      </c>
      <c r="AI56" s="276"/>
      <c r="AJ56" s="276"/>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c r="JN56" s="85"/>
      <c r="JO56" s="85"/>
      <c r="JP56" s="85"/>
      <c r="JQ56" s="85"/>
      <c r="JR56" s="85"/>
      <c r="JS56" s="85"/>
      <c r="JT56" s="85"/>
      <c r="JU56" s="85"/>
      <c r="JV56" s="85"/>
      <c r="JW56" s="85"/>
      <c r="JX56" s="85"/>
      <c r="JY56" s="85"/>
      <c r="JZ56" s="85"/>
      <c r="KA56" s="85"/>
      <c r="KB56" s="85"/>
      <c r="KC56" s="85"/>
      <c r="KD56" s="85"/>
      <c r="KE56" s="85"/>
      <c r="KF56" s="85"/>
      <c r="KG56" s="85"/>
      <c r="KH56" s="85"/>
      <c r="KI56" s="85"/>
      <c r="KJ56" s="85"/>
      <c r="KK56" s="85"/>
      <c r="KL56" s="85"/>
      <c r="KM56" s="85"/>
      <c r="KN56" s="85"/>
      <c r="KO56" s="85"/>
      <c r="KP56" s="85"/>
      <c r="KQ56" s="85"/>
      <c r="KR56" s="85"/>
      <c r="KS56" s="85"/>
      <c r="KT56" s="85"/>
      <c r="KU56" s="85"/>
      <c r="KV56" s="85"/>
      <c r="KW56" s="85"/>
      <c r="KX56" s="85"/>
      <c r="KY56" s="85"/>
      <c r="KZ56" s="85"/>
      <c r="LA56" s="85"/>
      <c r="LB56" s="85"/>
      <c r="LC56" s="85"/>
      <c r="LD56" s="85"/>
      <c r="LE56" s="85"/>
      <c r="LF56" s="85"/>
      <c r="LG56" s="85"/>
      <c r="LH56" s="85"/>
      <c r="LI56" s="85"/>
      <c r="LJ56" s="85"/>
      <c r="LK56" s="85"/>
      <c r="LL56" s="85"/>
      <c r="LM56" s="85"/>
      <c r="LN56" s="85"/>
      <c r="LO56" s="85"/>
      <c r="LP56" s="85"/>
      <c r="LQ56" s="85"/>
      <c r="LR56" s="85"/>
      <c r="LS56" s="85"/>
      <c r="LT56" s="85"/>
      <c r="LU56" s="85"/>
      <c r="LV56" s="85"/>
      <c r="LW56" s="85"/>
      <c r="LX56" s="85"/>
      <c r="LY56" s="85"/>
      <c r="LZ56" s="85"/>
      <c r="MA56" s="85"/>
      <c r="MB56" s="85"/>
      <c r="MC56" s="85"/>
      <c r="MD56" s="85"/>
      <c r="ME56" s="85"/>
      <c r="MF56" s="85"/>
      <c r="MG56" s="85"/>
      <c r="MH56" s="85"/>
      <c r="MI56" s="85"/>
      <c r="MJ56" s="85"/>
      <c r="MK56" s="85"/>
      <c r="ML56" s="85"/>
      <c r="MM56" s="85"/>
      <c r="MN56" s="85"/>
      <c r="MO56" s="85"/>
      <c r="MP56" s="85"/>
      <c r="MQ56" s="85"/>
      <c r="MR56" s="85"/>
      <c r="MS56" s="85"/>
      <c r="MT56" s="85"/>
      <c r="MU56" s="85"/>
      <c r="MV56" s="85"/>
      <c r="MW56" s="85"/>
      <c r="MX56" s="85"/>
      <c r="MY56" s="85"/>
      <c r="MZ56" s="85"/>
      <c r="NA56" s="85"/>
      <c r="NB56" s="85"/>
      <c r="NC56" s="85"/>
      <c r="ND56" s="85"/>
      <c r="NE56" s="85"/>
      <c r="NF56" s="85"/>
      <c r="NG56" s="85"/>
      <c r="NH56" s="85"/>
      <c r="NI56" s="85"/>
      <c r="NJ56" s="85"/>
      <c r="NK56" s="85"/>
      <c r="NL56" s="85"/>
      <c r="NM56" s="85"/>
      <c r="NN56" s="85"/>
      <c r="NO56" s="85"/>
      <c r="NP56" s="85"/>
      <c r="NQ56" s="85"/>
      <c r="NR56" s="85"/>
      <c r="NS56" s="85"/>
      <c r="NT56" s="85"/>
      <c r="NU56" s="85"/>
      <c r="NV56" s="85"/>
      <c r="NW56" s="85"/>
      <c r="NX56" s="85"/>
      <c r="NY56" s="85"/>
      <c r="NZ56" s="85"/>
      <c r="OA56" s="85"/>
      <c r="OB56" s="85"/>
      <c r="OC56" s="85"/>
      <c r="OD56" s="85"/>
      <c r="OE56" s="85"/>
      <c r="OF56" s="85"/>
      <c r="OG56" s="85"/>
      <c r="OH56" s="85"/>
      <c r="OI56" s="85"/>
      <c r="OJ56" s="85"/>
      <c r="OK56" s="85"/>
      <c r="OL56" s="85"/>
      <c r="OM56" s="85"/>
      <c r="ON56" s="85"/>
      <c r="OO56" s="85"/>
      <c r="OP56" s="85"/>
      <c r="OQ56" s="85"/>
      <c r="OR56" s="85"/>
      <c r="OS56" s="85"/>
      <c r="OT56" s="85"/>
      <c r="OU56" s="85"/>
      <c r="OV56" s="85"/>
      <c r="OW56" s="85"/>
      <c r="OX56" s="85"/>
      <c r="OY56" s="85"/>
      <c r="OZ56" s="85"/>
      <c r="PA56" s="85"/>
      <c r="PB56" s="85"/>
      <c r="PC56" s="85"/>
      <c r="PD56" s="85"/>
      <c r="PE56" s="85"/>
      <c r="PF56" s="85"/>
      <c r="PG56" s="85"/>
      <c r="PH56" s="85"/>
      <c r="PI56" s="85"/>
      <c r="PJ56" s="85"/>
      <c r="PK56" s="85"/>
      <c r="PL56" s="85"/>
      <c r="PM56" s="85"/>
      <c r="PN56" s="85"/>
      <c r="PO56" s="85"/>
      <c r="PP56" s="85"/>
      <c r="PQ56" s="85"/>
      <c r="PR56" s="85"/>
      <c r="PS56" s="85"/>
      <c r="PT56" s="85"/>
      <c r="PU56" s="85"/>
      <c r="PV56" s="85"/>
      <c r="PW56" s="85"/>
      <c r="PX56" s="85"/>
      <c r="PY56" s="85"/>
      <c r="PZ56" s="85"/>
      <c r="QA56" s="85"/>
      <c r="QB56" s="85"/>
      <c r="QC56" s="85"/>
      <c r="QD56" s="85"/>
      <c r="QE56" s="85"/>
      <c r="QF56" s="85"/>
      <c r="QG56" s="85"/>
      <c r="QH56" s="85"/>
      <c r="QI56" s="85"/>
      <c r="QJ56" s="85"/>
      <c r="QK56" s="85"/>
      <c r="QL56" s="85"/>
      <c r="QM56" s="85"/>
      <c r="QN56" s="85"/>
      <c r="QO56" s="85"/>
      <c r="QP56" s="85"/>
      <c r="QQ56" s="85"/>
      <c r="QR56" s="85"/>
      <c r="QS56" s="85"/>
      <c r="QT56" s="85"/>
      <c r="QU56" s="85"/>
      <c r="QV56" s="85"/>
      <c r="QW56" s="85"/>
      <c r="QX56" s="85"/>
      <c r="QY56" s="85"/>
      <c r="QZ56" s="85"/>
      <c r="RA56" s="85"/>
      <c r="RB56" s="85"/>
      <c r="RC56" s="85"/>
      <c r="RD56" s="85"/>
      <c r="RE56" s="85"/>
      <c r="RF56" s="85"/>
      <c r="RG56" s="85"/>
      <c r="RH56" s="85"/>
      <c r="RI56" s="85"/>
      <c r="RJ56" s="85"/>
      <c r="RK56" s="85"/>
      <c r="RL56" s="85"/>
      <c r="RM56" s="85"/>
      <c r="RN56" s="85"/>
      <c r="RO56" s="85"/>
      <c r="RP56" s="85"/>
      <c r="RQ56" s="85"/>
      <c r="RR56" s="85"/>
      <c r="RS56" s="85"/>
      <c r="RT56" s="85"/>
      <c r="RU56" s="85"/>
      <c r="RV56" s="85"/>
      <c r="RW56" s="85"/>
      <c r="RX56" s="85"/>
      <c r="RY56" s="85"/>
      <c r="RZ56" s="85"/>
      <c r="SA56" s="85"/>
      <c r="SB56" s="85"/>
      <c r="SC56" s="85"/>
      <c r="SD56" s="85"/>
      <c r="SE56" s="85"/>
      <c r="SF56" s="85"/>
      <c r="SG56" s="85"/>
      <c r="SH56" s="85"/>
      <c r="SI56" s="85"/>
      <c r="SJ56" s="85"/>
      <c r="SK56" s="85"/>
      <c r="SL56" s="85"/>
      <c r="SM56" s="85"/>
      <c r="SN56" s="85"/>
      <c r="SO56" s="85"/>
      <c r="SP56" s="85"/>
      <c r="SQ56" s="85"/>
      <c r="SR56" s="85"/>
      <c r="SS56" s="85"/>
      <c r="ST56" s="85"/>
      <c r="SU56" s="85"/>
      <c r="SV56" s="85"/>
      <c r="SW56" s="85"/>
      <c r="SX56" s="85"/>
      <c r="SY56" s="85"/>
      <c r="SZ56" s="85"/>
      <c r="TA56" s="85"/>
      <c r="TB56" s="85"/>
      <c r="TC56" s="85"/>
      <c r="TD56" s="85"/>
      <c r="TE56" s="85"/>
      <c r="TF56" s="85"/>
      <c r="TG56" s="85"/>
      <c r="TH56" s="85"/>
      <c r="TI56" s="85"/>
      <c r="TJ56" s="85"/>
      <c r="TK56" s="85"/>
      <c r="TL56" s="85"/>
      <c r="TM56" s="85"/>
      <c r="TN56" s="85"/>
      <c r="TO56" s="85"/>
      <c r="TP56" s="85"/>
      <c r="TQ56" s="85"/>
      <c r="TR56" s="85"/>
      <c r="TS56" s="85"/>
      <c r="TT56" s="85"/>
      <c r="TU56" s="85"/>
      <c r="TV56" s="85"/>
      <c r="TW56" s="85"/>
      <c r="TX56" s="85"/>
      <c r="TY56" s="85"/>
      <c r="TZ56" s="85"/>
      <c r="UA56" s="85"/>
      <c r="UB56" s="85"/>
      <c r="UC56" s="85"/>
      <c r="UD56" s="85"/>
      <c r="UE56" s="85"/>
      <c r="UF56" s="85"/>
      <c r="UG56" s="85"/>
      <c r="UH56" s="85"/>
      <c r="UI56" s="85"/>
      <c r="UJ56" s="85"/>
      <c r="UK56" s="85"/>
      <c r="UL56" s="85"/>
      <c r="UM56" s="85"/>
      <c r="UN56" s="85"/>
      <c r="UO56" s="85"/>
      <c r="UP56" s="85"/>
      <c r="UQ56" s="85"/>
      <c r="UR56" s="85"/>
      <c r="US56" s="85"/>
      <c r="UT56" s="85"/>
      <c r="UU56" s="85"/>
      <c r="UV56" s="85"/>
      <c r="UW56" s="85"/>
      <c r="UX56" s="85"/>
      <c r="UY56" s="85"/>
      <c r="UZ56" s="85"/>
      <c r="VA56" s="85"/>
      <c r="VB56" s="85"/>
      <c r="VC56" s="85"/>
      <c r="VD56" s="85"/>
      <c r="VE56" s="85"/>
      <c r="VF56" s="85"/>
      <c r="VG56" s="85"/>
      <c r="VH56" s="85"/>
      <c r="VI56" s="85"/>
      <c r="VJ56" s="85"/>
      <c r="VK56" s="85"/>
      <c r="VL56" s="85"/>
      <c r="VM56" s="85"/>
      <c r="VN56" s="85"/>
      <c r="VO56" s="85"/>
      <c r="VP56" s="85"/>
      <c r="VQ56" s="85"/>
      <c r="VR56" s="85"/>
      <c r="VS56" s="85"/>
      <c r="VT56" s="85"/>
      <c r="VU56" s="85"/>
      <c r="VV56" s="85"/>
      <c r="VW56" s="85"/>
      <c r="VX56" s="85"/>
      <c r="VY56" s="85"/>
      <c r="VZ56" s="85"/>
      <c r="WA56" s="85"/>
      <c r="WB56" s="85"/>
      <c r="WC56" s="85"/>
      <c r="WD56" s="85"/>
      <c r="WE56" s="85"/>
      <c r="WF56" s="85"/>
      <c r="WG56" s="85"/>
      <c r="WH56" s="85"/>
      <c r="WI56" s="85"/>
      <c r="WJ56" s="85"/>
      <c r="WK56" s="85"/>
      <c r="WL56" s="85"/>
      <c r="WM56" s="85"/>
      <c r="WN56" s="85"/>
      <c r="WO56" s="85"/>
      <c r="WP56" s="85"/>
      <c r="WQ56" s="85"/>
      <c r="WR56" s="85"/>
      <c r="WS56" s="85"/>
      <c r="WT56" s="85"/>
      <c r="WU56" s="85"/>
      <c r="WV56" s="85"/>
      <c r="WW56" s="85"/>
      <c r="WX56" s="85"/>
      <c r="WY56" s="85"/>
      <c r="WZ56" s="85"/>
      <c r="XA56" s="85"/>
      <c r="XB56" s="85"/>
      <c r="XC56" s="85"/>
      <c r="XD56" s="85"/>
      <c r="XE56" s="85"/>
      <c r="XF56" s="85"/>
      <c r="XG56" s="85"/>
      <c r="XH56" s="85"/>
      <c r="XI56" s="85"/>
      <c r="XJ56" s="85"/>
      <c r="XK56" s="85"/>
      <c r="XL56" s="85"/>
      <c r="XM56" s="85"/>
      <c r="XN56" s="85"/>
      <c r="XO56" s="85"/>
      <c r="XP56" s="85"/>
      <c r="XQ56" s="85"/>
      <c r="XR56" s="85"/>
      <c r="XS56" s="85"/>
      <c r="XT56" s="85"/>
      <c r="XU56" s="85"/>
      <c r="XV56" s="85"/>
      <c r="XW56" s="85"/>
      <c r="XX56" s="85"/>
      <c r="XY56" s="85"/>
      <c r="XZ56" s="85"/>
      <c r="YA56" s="85"/>
      <c r="YB56" s="85"/>
      <c r="YC56" s="85"/>
      <c r="YD56" s="85"/>
      <c r="YE56" s="85"/>
      <c r="YF56" s="85"/>
      <c r="YG56" s="85"/>
      <c r="YH56" s="85"/>
      <c r="YI56" s="85"/>
      <c r="YJ56" s="85"/>
      <c r="YK56" s="85"/>
      <c r="YL56" s="85"/>
      <c r="YM56" s="85"/>
      <c r="YN56" s="85"/>
      <c r="YO56" s="85"/>
      <c r="YP56" s="85"/>
      <c r="YQ56" s="85"/>
      <c r="YR56" s="85"/>
      <c r="YS56" s="85"/>
      <c r="YT56" s="85"/>
      <c r="YU56" s="85"/>
      <c r="YV56" s="85"/>
      <c r="YW56" s="85"/>
      <c r="YX56" s="85"/>
      <c r="YY56" s="85"/>
      <c r="YZ56" s="85"/>
      <c r="ZA56" s="85"/>
      <c r="ZB56" s="85"/>
      <c r="ZC56" s="85"/>
      <c r="ZD56" s="85"/>
      <c r="ZE56" s="85"/>
      <c r="ZF56" s="85"/>
      <c r="ZG56" s="85"/>
      <c r="ZH56" s="85"/>
      <c r="ZI56" s="85"/>
      <c r="ZJ56" s="85"/>
      <c r="ZK56" s="85"/>
      <c r="ZL56" s="85"/>
      <c r="ZM56" s="85"/>
      <c r="ZN56" s="85"/>
      <c r="ZO56" s="85"/>
      <c r="ZP56" s="85"/>
      <c r="ZQ56" s="85"/>
      <c r="ZR56" s="85"/>
      <c r="ZS56" s="85"/>
      <c r="ZT56" s="85"/>
      <c r="ZU56" s="85"/>
      <c r="ZV56" s="85"/>
      <c r="ZW56" s="85"/>
      <c r="ZX56" s="85"/>
      <c r="ZY56" s="85"/>
      <c r="ZZ56" s="85"/>
      <c r="AAA56" s="85"/>
      <c r="AAB56" s="85"/>
      <c r="AAC56" s="85"/>
      <c r="AAD56" s="85"/>
      <c r="AAE56" s="85"/>
      <c r="AAF56" s="85"/>
      <c r="AAG56" s="85"/>
      <c r="AAH56" s="85"/>
      <c r="AAI56" s="85"/>
      <c r="AAJ56" s="85"/>
      <c r="AAK56" s="85"/>
      <c r="AAL56" s="85"/>
      <c r="AAM56" s="85"/>
      <c r="AAN56" s="85"/>
      <c r="AAO56" s="85"/>
      <c r="AAP56" s="85"/>
      <c r="AAQ56" s="85"/>
      <c r="AAR56" s="85"/>
      <c r="AAS56" s="85"/>
      <c r="AAT56" s="85"/>
      <c r="AAU56" s="85"/>
      <c r="AAV56" s="85"/>
      <c r="AAW56" s="85"/>
      <c r="AAX56" s="85"/>
      <c r="AAY56" s="85"/>
      <c r="AAZ56" s="85"/>
      <c r="ABA56" s="85"/>
      <c r="ABB56" s="85"/>
      <c r="ABC56" s="85"/>
      <c r="ABD56" s="85"/>
      <c r="ABE56" s="85"/>
      <c r="ABF56" s="85"/>
      <c r="ABG56" s="85"/>
      <c r="ABH56" s="85"/>
      <c r="ABI56" s="85"/>
      <c r="ABJ56" s="85"/>
      <c r="ABK56" s="85"/>
      <c r="ABL56" s="85"/>
      <c r="ABM56" s="85"/>
      <c r="ABN56" s="85"/>
      <c r="ABO56" s="85"/>
      <c r="ABP56" s="85"/>
      <c r="ABQ56" s="85"/>
      <c r="ABR56" s="85"/>
      <c r="ABS56" s="85"/>
      <c r="ABT56" s="85"/>
      <c r="ABU56" s="85"/>
      <c r="ABV56" s="85"/>
      <c r="ABW56" s="85"/>
      <c r="ABX56" s="85"/>
      <c r="ABY56" s="85"/>
      <c r="ABZ56" s="85"/>
      <c r="ACA56" s="85"/>
      <c r="ACB56" s="85"/>
      <c r="ACC56" s="85"/>
      <c r="ACD56" s="85"/>
      <c r="ACE56" s="85"/>
      <c r="ACF56" s="85"/>
      <c r="ACG56" s="85"/>
      <c r="ACH56" s="85"/>
      <c r="ACI56" s="85"/>
      <c r="ACJ56" s="85"/>
      <c r="ACK56" s="85"/>
      <c r="ACL56" s="85"/>
      <c r="ACM56" s="85"/>
      <c r="ACN56" s="85"/>
      <c r="ACO56" s="85"/>
      <c r="ACP56" s="85"/>
      <c r="ACQ56" s="85"/>
      <c r="ACR56" s="85"/>
      <c r="ACS56" s="85"/>
      <c r="ACT56" s="85"/>
      <c r="ACU56" s="85"/>
      <c r="ACV56" s="85"/>
      <c r="ACW56" s="85"/>
      <c r="ACX56" s="85"/>
      <c r="ACY56" s="85"/>
      <c r="ACZ56" s="85"/>
      <c r="ADA56" s="85"/>
      <c r="ADB56" s="85"/>
      <c r="ADC56" s="85"/>
      <c r="ADD56" s="85"/>
      <c r="ADE56" s="85"/>
      <c r="ADF56" s="85"/>
      <c r="ADG56" s="85"/>
      <c r="ADH56" s="85"/>
      <c r="ADI56" s="85"/>
      <c r="ADJ56" s="85"/>
      <c r="ADK56" s="85"/>
      <c r="ADL56" s="85"/>
      <c r="ADM56" s="85"/>
      <c r="ADN56" s="85"/>
      <c r="ADO56" s="85"/>
      <c r="ADP56" s="85"/>
      <c r="ADQ56" s="85"/>
      <c r="ADR56" s="85"/>
      <c r="ADS56" s="85"/>
      <c r="ADT56" s="85"/>
      <c r="ADU56" s="85"/>
      <c r="ADV56" s="85"/>
      <c r="ADW56" s="85"/>
      <c r="ADX56" s="85"/>
      <c r="ADY56" s="85"/>
      <c r="ADZ56" s="85"/>
      <c r="AEA56" s="85"/>
      <c r="AEB56" s="85"/>
      <c r="AEC56" s="85"/>
      <c r="AED56" s="85"/>
      <c r="AEE56" s="85"/>
      <c r="AEF56" s="85"/>
      <c r="AEG56" s="85"/>
      <c r="AEH56" s="85"/>
      <c r="AEI56" s="85"/>
      <c r="AEJ56" s="85"/>
      <c r="AEK56" s="85"/>
      <c r="AEL56" s="85"/>
      <c r="AEM56" s="85"/>
      <c r="AEN56" s="85"/>
      <c r="AEO56" s="85"/>
      <c r="AEP56" s="85"/>
      <c r="AEQ56" s="85"/>
      <c r="AER56" s="85"/>
      <c r="AES56" s="85"/>
      <c r="AET56" s="85"/>
      <c r="AEU56" s="85"/>
      <c r="AEV56" s="85"/>
      <c r="AEW56" s="85"/>
      <c r="AEX56" s="85"/>
      <c r="AEY56" s="85"/>
      <c r="AEZ56" s="85"/>
      <c r="AFA56" s="85"/>
      <c r="AFB56" s="85"/>
      <c r="AFC56" s="85"/>
      <c r="AFD56" s="85"/>
      <c r="AFE56" s="85"/>
      <c r="AFF56" s="85"/>
      <c r="AFG56" s="85"/>
      <c r="AFH56" s="85"/>
      <c r="AFI56" s="85"/>
      <c r="AFJ56" s="85"/>
      <c r="AFK56" s="85"/>
      <c r="AFL56" s="85"/>
      <c r="AFM56" s="85"/>
      <c r="AFN56" s="85"/>
      <c r="AFO56" s="85"/>
      <c r="AFP56" s="85"/>
      <c r="AFQ56" s="85"/>
      <c r="AFR56" s="85"/>
      <c r="AFS56" s="85"/>
      <c r="AFT56" s="85"/>
      <c r="AFU56" s="85"/>
      <c r="AFV56" s="85"/>
      <c r="AFW56" s="85"/>
      <c r="AFX56" s="85"/>
      <c r="AFY56" s="85"/>
      <c r="AFZ56" s="85"/>
      <c r="AGA56" s="85"/>
      <c r="AGB56" s="85"/>
      <c r="AGC56" s="85"/>
      <c r="AGD56" s="85"/>
      <c r="AGE56" s="85"/>
      <c r="AGF56" s="85"/>
      <c r="AGG56" s="85"/>
      <c r="AGH56" s="85"/>
      <c r="AGI56" s="85"/>
      <c r="AGJ56" s="85"/>
      <c r="AGK56" s="85"/>
      <c r="AGL56" s="85"/>
      <c r="AGM56" s="85"/>
      <c r="AGN56" s="85"/>
      <c r="AGO56" s="85"/>
      <c r="AGP56" s="85"/>
      <c r="AGQ56" s="85"/>
      <c r="AGR56" s="85"/>
      <c r="AGS56" s="85"/>
      <c r="AGT56" s="85"/>
      <c r="AGU56" s="85"/>
      <c r="AGV56" s="85"/>
      <c r="AGW56" s="85"/>
      <c r="AGX56" s="85"/>
      <c r="AGY56" s="85"/>
      <c r="AGZ56" s="85"/>
      <c r="AHA56" s="85"/>
      <c r="AHB56" s="85"/>
      <c r="AHC56" s="85"/>
      <c r="AHD56" s="85"/>
      <c r="AHE56" s="85"/>
      <c r="AHF56" s="85"/>
      <c r="AHG56" s="85"/>
      <c r="AHH56" s="85"/>
      <c r="AHI56" s="85"/>
      <c r="AHJ56" s="85"/>
      <c r="AHK56" s="85"/>
      <c r="AHL56" s="85"/>
      <c r="AHM56" s="85"/>
      <c r="AHN56" s="85"/>
      <c r="AHO56" s="85"/>
      <c r="AHP56" s="85"/>
      <c r="AHQ56" s="85"/>
      <c r="AHR56" s="85"/>
      <c r="AHS56" s="85"/>
      <c r="AHT56" s="85"/>
      <c r="AHU56" s="85"/>
      <c r="AHV56" s="85"/>
      <c r="AHW56" s="85"/>
      <c r="AHX56" s="85"/>
      <c r="AHY56" s="85"/>
      <c r="AHZ56" s="85"/>
      <c r="AIA56" s="85"/>
      <c r="AIB56" s="85"/>
      <c r="AIC56" s="85"/>
      <c r="AID56" s="85"/>
      <c r="AIE56" s="85"/>
      <c r="AIF56" s="85"/>
      <c r="AIG56" s="85"/>
      <c r="AIH56" s="85"/>
      <c r="AII56" s="85"/>
      <c r="AIJ56" s="85"/>
      <c r="AIK56" s="85"/>
      <c r="AIL56" s="85"/>
      <c r="AIM56" s="85"/>
      <c r="AIN56" s="85"/>
      <c r="AIO56" s="85"/>
      <c r="AIP56" s="85"/>
      <c r="AIQ56" s="85"/>
      <c r="AIR56" s="85"/>
      <c r="AIS56" s="85"/>
      <c r="AIT56" s="85"/>
      <c r="AIU56" s="85"/>
      <c r="AIV56" s="85"/>
      <c r="AIW56" s="85"/>
      <c r="AIX56" s="85"/>
      <c r="AIY56" s="85"/>
      <c r="AIZ56" s="85"/>
      <c r="AJA56" s="85"/>
      <c r="AJB56" s="85"/>
      <c r="AJC56" s="85"/>
      <c r="AJD56" s="85"/>
      <c r="AJE56" s="85"/>
      <c r="AJF56" s="85"/>
      <c r="AJG56" s="85"/>
      <c r="AJH56" s="85"/>
      <c r="AJI56" s="85"/>
      <c r="AJJ56" s="85"/>
      <c r="AJK56" s="85"/>
      <c r="AJL56" s="85"/>
      <c r="AJM56" s="85"/>
      <c r="AJN56" s="85"/>
      <c r="AJO56" s="85"/>
      <c r="AJP56" s="85"/>
      <c r="AJQ56" s="85"/>
      <c r="AJR56" s="85"/>
      <c r="AJS56" s="85"/>
      <c r="AJT56" s="85"/>
      <c r="AJU56" s="85"/>
      <c r="AJV56" s="85"/>
      <c r="AJW56" s="85"/>
      <c r="AJX56" s="85"/>
      <c r="AJY56" s="85"/>
      <c r="AJZ56" s="85"/>
      <c r="AKA56" s="85"/>
      <c r="AKB56" s="85"/>
      <c r="AKC56" s="85"/>
      <c r="AKD56" s="85"/>
      <c r="AKE56" s="85"/>
      <c r="AKF56" s="85"/>
      <c r="AKG56" s="85"/>
      <c r="AKH56" s="85"/>
      <c r="AKI56" s="85"/>
      <c r="AKJ56" s="85"/>
      <c r="AKK56" s="85"/>
      <c r="AKL56" s="85"/>
      <c r="AKM56" s="85"/>
      <c r="AKN56" s="85"/>
      <c r="AKO56" s="85"/>
      <c r="AKP56" s="85"/>
      <c r="AKQ56" s="85"/>
      <c r="AKR56" s="85"/>
      <c r="AKS56" s="85"/>
      <c r="AKT56" s="85"/>
      <c r="AKU56" s="85"/>
      <c r="AKV56" s="85"/>
      <c r="AKW56" s="85"/>
      <c r="AKX56" s="85"/>
      <c r="AKY56" s="85"/>
      <c r="AKZ56" s="85"/>
      <c r="ALA56" s="85"/>
      <c r="ALB56" s="85"/>
      <c r="ALC56" s="85"/>
      <c r="ALD56" s="85"/>
      <c r="ALE56" s="85"/>
      <c r="ALF56" s="85"/>
      <c r="ALG56" s="85"/>
      <c r="ALH56" s="85"/>
      <c r="ALI56" s="85"/>
      <c r="ALJ56" s="85"/>
      <c r="ALK56" s="85"/>
      <c r="ALL56" s="85"/>
      <c r="ALM56" s="85"/>
      <c r="ALN56" s="85"/>
      <c r="ALO56" s="85"/>
      <c r="ALP56" s="85"/>
      <c r="ALQ56" s="85"/>
      <c r="ALR56" s="85"/>
      <c r="ALS56" s="85"/>
      <c r="ALT56" s="85"/>
      <c r="ALU56" s="85"/>
      <c r="ALV56" s="85"/>
      <c r="ALW56" s="85"/>
      <c r="ALX56" s="85"/>
      <c r="ALY56" s="85"/>
      <c r="ALZ56" s="85"/>
      <c r="AMA56" s="85"/>
      <c r="AMB56" s="85"/>
      <c r="AMC56" s="85"/>
      <c r="AMD56" s="85"/>
      <c r="AME56" s="85"/>
      <c r="AMF56" s="85"/>
      <c r="AMG56" s="85"/>
      <c r="AMH56" s="85"/>
      <c r="AMI56" s="85"/>
      <c r="AMJ56" s="85"/>
      <c r="AMK56" s="85"/>
      <c r="AML56" s="85"/>
      <c r="AMM56" s="85"/>
      <c r="AMN56" s="85"/>
      <c r="AMO56" s="85"/>
      <c r="AMP56" s="85"/>
      <c r="AMQ56" s="85"/>
      <c r="AMR56" s="85"/>
      <c r="AMS56" s="85"/>
      <c r="AMT56" s="85"/>
      <c r="AMU56" s="85"/>
      <c r="AMV56" s="85"/>
      <c r="AMW56" s="85"/>
      <c r="AMX56" s="85"/>
      <c r="AMY56" s="85"/>
      <c r="AMZ56" s="85"/>
      <c r="ANA56" s="85"/>
      <c r="ANB56" s="85"/>
      <c r="ANC56" s="85"/>
      <c r="AND56" s="85"/>
      <c r="ANE56" s="85"/>
      <c r="ANF56" s="85"/>
      <c r="ANG56" s="85"/>
      <c r="ANH56" s="85"/>
      <c r="ANI56" s="85"/>
      <c r="ANJ56" s="85"/>
      <c r="ANK56" s="85"/>
      <c r="ANL56" s="85"/>
      <c r="ANM56" s="85"/>
      <c r="ANN56" s="85"/>
      <c r="ANO56" s="85"/>
      <c r="ANP56" s="85"/>
      <c r="ANQ56" s="85"/>
      <c r="ANR56" s="85"/>
      <c r="ANS56" s="85"/>
      <c r="ANT56" s="85"/>
      <c r="ANU56" s="85"/>
      <c r="ANV56" s="85"/>
      <c r="ANW56" s="85"/>
      <c r="ANX56" s="85"/>
      <c r="ANY56" s="85"/>
      <c r="ANZ56" s="85"/>
      <c r="AOA56" s="85"/>
      <c r="AOB56" s="85"/>
      <c r="AOC56" s="85"/>
      <c r="AOD56" s="85"/>
      <c r="AOE56" s="85"/>
      <c r="AOF56" s="85"/>
      <c r="AOG56" s="85"/>
      <c r="AOH56" s="85"/>
      <c r="AOI56" s="85"/>
      <c r="AOJ56" s="85"/>
      <c r="AOK56" s="85"/>
      <c r="AOL56" s="85"/>
      <c r="AOM56" s="85"/>
      <c r="AON56" s="85"/>
      <c r="AOO56" s="85"/>
      <c r="AOP56" s="85"/>
      <c r="AOQ56" s="85"/>
      <c r="AOR56" s="85"/>
      <c r="AOS56" s="85"/>
      <c r="AOT56" s="85"/>
      <c r="AOU56" s="85"/>
      <c r="AOV56" s="85"/>
      <c r="AOW56" s="85"/>
      <c r="AOX56" s="85"/>
      <c r="AOY56" s="85"/>
      <c r="AOZ56" s="85"/>
      <c r="APA56" s="85"/>
      <c r="APB56" s="85"/>
      <c r="APC56" s="85"/>
      <c r="APD56" s="85"/>
      <c r="APE56" s="85"/>
      <c r="APF56" s="85"/>
      <c r="APG56" s="85"/>
      <c r="APH56" s="85"/>
      <c r="API56" s="85"/>
      <c r="APJ56" s="85"/>
      <c r="APK56" s="85"/>
      <c r="APL56" s="85"/>
      <c r="APM56" s="85"/>
      <c r="APN56" s="85"/>
      <c r="APO56" s="85"/>
      <c r="APP56" s="85"/>
      <c r="APQ56" s="85"/>
      <c r="APR56" s="85"/>
      <c r="APS56" s="85"/>
      <c r="APT56" s="85"/>
      <c r="APU56" s="85"/>
      <c r="APV56" s="85"/>
      <c r="APW56" s="85"/>
      <c r="APX56" s="85"/>
      <c r="APY56" s="85"/>
      <c r="APZ56" s="85"/>
      <c r="AQA56" s="85"/>
      <c r="AQB56" s="85"/>
      <c r="AQC56" s="85"/>
      <c r="AQD56" s="85"/>
      <c r="AQE56" s="85"/>
      <c r="AQF56" s="85"/>
      <c r="AQG56" s="85"/>
      <c r="AQH56" s="85"/>
      <c r="AQI56" s="85"/>
      <c r="AQJ56" s="85"/>
      <c r="AQK56" s="85"/>
      <c r="AQL56" s="85"/>
      <c r="AQM56" s="85"/>
      <c r="AQN56" s="85"/>
      <c r="AQO56" s="85"/>
      <c r="AQP56" s="85"/>
      <c r="AQQ56" s="85"/>
      <c r="AQR56" s="85"/>
      <c r="AQS56" s="85"/>
      <c r="AQT56" s="85"/>
      <c r="AQU56" s="85"/>
      <c r="AQV56" s="85"/>
      <c r="AQW56" s="85"/>
      <c r="AQX56" s="85"/>
      <c r="AQY56" s="85"/>
      <c r="AQZ56" s="85"/>
      <c r="ARA56" s="85"/>
      <c r="ARB56" s="85"/>
      <c r="ARC56" s="85"/>
      <c r="ARD56" s="85"/>
      <c r="ARE56" s="85"/>
      <c r="ARF56" s="85"/>
      <c r="ARG56" s="85"/>
      <c r="ARH56" s="85"/>
      <c r="ARI56" s="85"/>
      <c r="ARJ56" s="85"/>
      <c r="ARK56" s="85"/>
      <c r="ARL56" s="85"/>
      <c r="ARM56" s="85"/>
      <c r="ARN56" s="85"/>
      <c r="ARO56" s="85"/>
      <c r="ARP56" s="85"/>
      <c r="ARQ56" s="85"/>
      <c r="ARR56" s="85"/>
      <c r="ARS56" s="85"/>
      <c r="ART56" s="85"/>
      <c r="ARU56" s="85"/>
      <c r="ARV56" s="85"/>
      <c r="ARW56" s="85"/>
      <c r="ARX56" s="85"/>
      <c r="ARY56" s="85"/>
      <c r="ARZ56" s="85"/>
      <c r="ASA56" s="85"/>
      <c r="ASB56" s="85"/>
      <c r="ASC56" s="85"/>
      <c r="ASD56" s="85"/>
      <c r="ASE56" s="85"/>
      <c r="ASF56" s="85"/>
      <c r="ASG56" s="85"/>
      <c r="ASH56" s="85"/>
      <c r="ASI56" s="85"/>
      <c r="ASJ56" s="85"/>
      <c r="ASK56" s="85"/>
      <c r="ASL56" s="85"/>
      <c r="ASM56" s="85"/>
      <c r="ASN56" s="85"/>
      <c r="ASO56" s="85"/>
      <c r="ASP56" s="85"/>
      <c r="ASQ56" s="85"/>
      <c r="ASR56" s="85"/>
      <c r="ASS56" s="85"/>
      <c r="AST56" s="85"/>
      <c r="ASU56" s="85"/>
      <c r="ASV56" s="85"/>
      <c r="ASW56" s="85"/>
      <c r="ASX56" s="85"/>
      <c r="ASY56" s="85"/>
      <c r="ASZ56" s="85"/>
      <c r="ATA56" s="85"/>
      <c r="ATB56" s="85"/>
      <c r="ATC56" s="85"/>
      <c r="ATD56" s="85"/>
      <c r="ATE56" s="85"/>
      <c r="ATF56" s="85"/>
      <c r="ATG56" s="85"/>
      <c r="ATH56" s="85"/>
      <c r="ATI56" s="85"/>
      <c r="ATJ56" s="85"/>
      <c r="ATK56" s="85"/>
      <c r="ATL56" s="85"/>
      <c r="ATM56" s="85"/>
      <c r="ATN56" s="85"/>
      <c r="ATO56" s="85"/>
      <c r="ATP56" s="85"/>
      <c r="ATQ56" s="85"/>
      <c r="ATR56" s="85"/>
      <c r="ATS56" s="85"/>
      <c r="ATT56" s="85"/>
      <c r="ATU56" s="85"/>
      <c r="ATV56" s="85"/>
      <c r="ATW56" s="85"/>
      <c r="ATX56" s="85"/>
      <c r="ATY56" s="85"/>
      <c r="ATZ56" s="85"/>
      <c r="AUA56" s="85"/>
      <c r="AUB56" s="85"/>
      <c r="AUC56" s="85"/>
      <c r="AUD56" s="85"/>
      <c r="AUE56" s="85"/>
      <c r="AUF56" s="85"/>
      <c r="AUG56" s="85"/>
      <c r="AUH56" s="85"/>
      <c r="AUI56" s="85"/>
      <c r="AUJ56" s="85"/>
      <c r="AUK56" s="85"/>
      <c r="AUL56" s="85"/>
      <c r="AUM56" s="85"/>
      <c r="AUN56" s="85"/>
      <c r="AUO56" s="85"/>
      <c r="AUP56" s="85"/>
      <c r="AUQ56" s="85"/>
      <c r="AUR56" s="85"/>
      <c r="AUS56" s="85"/>
      <c r="AUT56" s="85"/>
      <c r="AUU56" s="85"/>
      <c r="AUV56" s="85"/>
      <c r="AUW56" s="85"/>
      <c r="AUX56" s="85"/>
      <c r="AUY56" s="85"/>
      <c r="AUZ56" s="85"/>
      <c r="AVA56" s="85"/>
      <c r="AVB56" s="85"/>
      <c r="AVC56" s="85"/>
      <c r="AVD56" s="85"/>
      <c r="AVE56" s="85"/>
      <c r="AVF56" s="85"/>
      <c r="AVG56" s="85"/>
      <c r="AVH56" s="85"/>
      <c r="AVI56" s="85"/>
      <c r="AVJ56" s="85"/>
      <c r="AVK56" s="85"/>
      <c r="AVL56" s="85"/>
      <c r="AVM56" s="85"/>
      <c r="AVN56" s="85"/>
      <c r="AVO56" s="85"/>
      <c r="AVP56" s="85"/>
      <c r="AVQ56" s="85"/>
      <c r="AVR56" s="85"/>
      <c r="AVS56" s="85"/>
      <c r="AVT56" s="85"/>
      <c r="AVU56" s="85"/>
      <c r="AVV56" s="85"/>
      <c r="AVW56" s="85"/>
      <c r="AVX56" s="85"/>
      <c r="AVY56" s="85"/>
      <c r="AVZ56" s="85"/>
      <c r="AWA56" s="85"/>
      <c r="AWB56" s="85"/>
      <c r="AWC56" s="85"/>
      <c r="AWD56" s="85"/>
      <c r="AWE56" s="85"/>
      <c r="AWF56" s="85"/>
      <c r="AWG56" s="85"/>
      <c r="AWH56" s="85"/>
      <c r="AWI56" s="85"/>
      <c r="AWJ56" s="85"/>
      <c r="AWK56" s="85"/>
      <c r="AWL56" s="85"/>
      <c r="AWM56" s="85"/>
      <c r="AWN56" s="85"/>
      <c r="AWO56" s="85"/>
      <c r="AWP56" s="85"/>
      <c r="AWQ56" s="85"/>
      <c r="AWR56" s="85"/>
      <c r="AWS56" s="85"/>
      <c r="AWT56" s="85"/>
      <c r="AWU56" s="85"/>
      <c r="AWV56" s="85"/>
      <c r="AWW56" s="85"/>
      <c r="AWX56" s="85"/>
      <c r="AWY56" s="85"/>
      <c r="AWZ56" s="85"/>
      <c r="AXA56" s="85"/>
      <c r="AXB56" s="85"/>
      <c r="AXC56" s="85"/>
      <c r="AXD56" s="85"/>
      <c r="AXE56" s="85"/>
      <c r="AXF56" s="85"/>
      <c r="AXG56" s="85"/>
      <c r="AXH56" s="85"/>
      <c r="AXI56" s="85"/>
      <c r="AXJ56" s="85"/>
      <c r="AXK56" s="85"/>
      <c r="AXL56" s="85"/>
      <c r="AXM56" s="85"/>
      <c r="AXN56" s="85"/>
      <c r="AXO56" s="85"/>
      <c r="AXP56" s="85"/>
      <c r="AXQ56" s="85"/>
      <c r="AXR56" s="85"/>
      <c r="AXS56" s="85"/>
      <c r="AXT56" s="85"/>
      <c r="AXU56" s="85"/>
      <c r="AXV56" s="85"/>
      <c r="AXW56" s="85"/>
      <c r="AXX56" s="85"/>
      <c r="AXY56" s="85"/>
      <c r="AXZ56" s="85"/>
      <c r="AYA56" s="85"/>
      <c r="AYB56" s="85"/>
      <c r="AYC56" s="85"/>
      <c r="AYD56" s="85"/>
      <c r="AYE56" s="85"/>
      <c r="AYF56" s="85"/>
      <c r="AYG56" s="85"/>
      <c r="AYH56" s="85"/>
      <c r="AYI56" s="85"/>
      <c r="AYJ56" s="85"/>
      <c r="AYK56" s="85"/>
      <c r="AYL56" s="85"/>
      <c r="AYM56" s="85"/>
      <c r="AYN56" s="85"/>
      <c r="AYO56" s="85"/>
      <c r="AYP56" s="85"/>
      <c r="AYQ56" s="85"/>
      <c r="AYR56" s="85"/>
      <c r="AYS56" s="85"/>
      <c r="AYT56" s="85"/>
      <c r="AYU56" s="85"/>
      <c r="AYV56" s="85"/>
      <c r="AYW56" s="85"/>
      <c r="AYX56" s="85"/>
      <c r="AYY56" s="85"/>
      <c r="AYZ56" s="85"/>
      <c r="AZA56" s="85"/>
      <c r="AZB56" s="85"/>
      <c r="AZC56" s="85"/>
      <c r="AZD56" s="85"/>
      <c r="AZE56" s="85"/>
      <c r="AZF56" s="85"/>
      <c r="AZG56" s="85"/>
      <c r="AZH56" s="85"/>
      <c r="AZI56" s="85"/>
      <c r="AZJ56" s="85"/>
      <c r="AZK56" s="85"/>
      <c r="AZL56" s="85"/>
      <c r="AZM56" s="85"/>
      <c r="AZN56" s="85"/>
      <c r="AZO56" s="85"/>
      <c r="AZP56" s="85"/>
      <c r="AZQ56" s="85"/>
      <c r="AZR56" s="85"/>
      <c r="AZS56" s="85"/>
      <c r="AZT56" s="85"/>
      <c r="AZU56" s="85"/>
      <c r="AZV56" s="85"/>
      <c r="AZW56" s="85"/>
      <c r="AZX56" s="85"/>
      <c r="AZY56" s="85"/>
      <c r="AZZ56" s="85"/>
      <c r="BAA56" s="85"/>
      <c r="BAB56" s="85"/>
      <c r="BAC56" s="85"/>
      <c r="BAD56" s="85"/>
      <c r="BAE56" s="85"/>
      <c r="BAF56" s="85"/>
      <c r="BAG56" s="85"/>
      <c r="BAH56" s="85"/>
      <c r="BAI56" s="85"/>
      <c r="BAJ56" s="85"/>
      <c r="BAK56" s="85"/>
      <c r="BAL56" s="85"/>
      <c r="BAM56" s="85"/>
      <c r="BAN56" s="85"/>
      <c r="BAO56" s="85"/>
      <c r="BAP56" s="85"/>
      <c r="BAQ56" s="85"/>
      <c r="BAR56" s="85"/>
      <c r="BAS56" s="85"/>
      <c r="BAT56" s="85"/>
      <c r="BAU56" s="85"/>
      <c r="BAV56" s="85"/>
      <c r="BAW56" s="85"/>
      <c r="BAX56" s="85"/>
      <c r="BAY56" s="85"/>
      <c r="BAZ56" s="85"/>
      <c r="BBA56" s="85"/>
      <c r="BBB56" s="85"/>
      <c r="BBC56" s="85"/>
      <c r="BBD56" s="85"/>
      <c r="BBE56" s="85"/>
      <c r="BBF56" s="85"/>
      <c r="BBG56" s="85"/>
      <c r="BBH56" s="85"/>
      <c r="BBI56" s="85"/>
      <c r="BBJ56" s="85"/>
      <c r="BBK56" s="85"/>
      <c r="BBL56" s="85"/>
      <c r="BBM56" s="85"/>
      <c r="BBN56" s="85"/>
      <c r="BBO56" s="85"/>
      <c r="BBP56" s="85"/>
      <c r="BBQ56" s="85"/>
      <c r="BBR56" s="85"/>
      <c r="BBS56" s="85"/>
      <c r="BBT56" s="85"/>
      <c r="BBU56" s="85"/>
      <c r="BBV56" s="85"/>
      <c r="BBW56" s="85"/>
      <c r="BBX56" s="85"/>
      <c r="BBY56" s="85"/>
      <c r="BBZ56" s="85"/>
      <c r="BCA56" s="85"/>
      <c r="BCB56" s="85"/>
      <c r="BCC56" s="85"/>
      <c r="BCD56" s="85"/>
      <c r="BCE56" s="85"/>
      <c r="BCF56" s="85"/>
      <c r="BCG56" s="85"/>
      <c r="BCH56" s="85"/>
      <c r="BCI56" s="85"/>
      <c r="BCJ56" s="85"/>
      <c r="BCK56" s="85"/>
      <c r="BCL56" s="85"/>
      <c r="BCM56" s="85"/>
      <c r="BCN56" s="85"/>
      <c r="BCO56" s="85"/>
      <c r="BCP56" s="85"/>
      <c r="BCQ56" s="85"/>
      <c r="BCR56" s="85"/>
      <c r="BCS56" s="85"/>
      <c r="BCT56" s="85"/>
      <c r="BCU56" s="85"/>
      <c r="BCV56" s="85"/>
      <c r="BCW56" s="85"/>
      <c r="BCX56" s="85"/>
      <c r="BCY56" s="85"/>
      <c r="BCZ56" s="85"/>
      <c r="BDA56" s="85"/>
      <c r="BDB56" s="85"/>
      <c r="BDC56" s="85"/>
      <c r="BDD56" s="85"/>
      <c r="BDE56" s="85"/>
      <c r="BDF56" s="85"/>
      <c r="BDG56" s="85"/>
      <c r="BDH56" s="85"/>
      <c r="BDI56" s="85"/>
      <c r="BDJ56" s="85"/>
      <c r="BDK56" s="85"/>
      <c r="BDL56" s="85"/>
      <c r="BDM56" s="85"/>
      <c r="BDN56" s="85"/>
      <c r="BDO56" s="85"/>
      <c r="BDP56" s="85"/>
      <c r="BDQ56" s="85"/>
      <c r="BDR56" s="85"/>
      <c r="BDS56" s="85"/>
      <c r="BDT56" s="85"/>
      <c r="BDU56" s="85"/>
      <c r="BDV56" s="85"/>
      <c r="BDW56" s="85"/>
      <c r="BDX56" s="85"/>
      <c r="BDY56" s="85"/>
      <c r="BDZ56" s="85"/>
      <c r="BEA56" s="85"/>
      <c r="BEB56" s="85"/>
      <c r="BEC56" s="85"/>
      <c r="BED56" s="85"/>
      <c r="BEE56" s="85"/>
      <c r="BEF56" s="85"/>
      <c r="BEG56" s="85"/>
      <c r="BEH56" s="85"/>
      <c r="BEI56" s="85"/>
      <c r="BEJ56" s="85"/>
      <c r="BEK56" s="85"/>
      <c r="BEL56" s="85"/>
      <c r="BEM56" s="85"/>
      <c r="BEN56" s="85"/>
      <c r="BEO56" s="85"/>
      <c r="BEP56" s="85"/>
      <c r="BEQ56" s="85"/>
      <c r="BER56" s="85"/>
      <c r="BES56" s="85"/>
      <c r="BET56" s="85"/>
      <c r="BEU56" s="85"/>
      <c r="BEV56" s="85"/>
      <c r="BEW56" s="85"/>
      <c r="BEX56" s="85"/>
      <c r="BEY56" s="85"/>
      <c r="BEZ56" s="85"/>
      <c r="BFA56" s="85"/>
      <c r="BFB56" s="85"/>
      <c r="BFC56" s="85"/>
      <c r="BFD56" s="85"/>
      <c r="BFE56" s="85"/>
      <c r="BFF56" s="85"/>
      <c r="BFG56" s="85"/>
      <c r="BFH56" s="85"/>
      <c r="BFI56" s="85"/>
      <c r="BFJ56" s="85"/>
      <c r="BFK56" s="85"/>
      <c r="BFL56" s="85"/>
      <c r="BFM56" s="85"/>
      <c r="BFN56" s="85"/>
      <c r="BFO56" s="85"/>
      <c r="BFP56" s="85"/>
      <c r="BFQ56" s="85"/>
      <c r="BFR56" s="85"/>
      <c r="BFS56" s="85"/>
      <c r="BFT56" s="85"/>
      <c r="BFU56" s="85"/>
      <c r="BFV56" s="85"/>
      <c r="BFW56" s="85"/>
      <c r="BFX56" s="85"/>
      <c r="BFY56" s="85"/>
      <c r="BFZ56" s="85"/>
      <c r="BGA56" s="85"/>
      <c r="BGB56" s="85"/>
      <c r="BGC56" s="85"/>
      <c r="BGD56" s="85"/>
      <c r="BGE56" s="85"/>
      <c r="BGF56" s="85"/>
      <c r="BGG56" s="85"/>
      <c r="BGH56" s="85"/>
      <c r="BGI56" s="85"/>
      <c r="BGJ56" s="85"/>
      <c r="BGK56" s="85"/>
      <c r="BGL56" s="85"/>
      <c r="BGM56" s="85"/>
      <c r="BGN56" s="85"/>
      <c r="BGO56" s="85"/>
      <c r="BGP56" s="85"/>
      <c r="BGQ56" s="85"/>
      <c r="BGR56" s="85"/>
      <c r="BGS56" s="85"/>
      <c r="BGT56" s="85"/>
      <c r="BGU56" s="85"/>
      <c r="BGV56" s="85"/>
      <c r="BGW56" s="85"/>
      <c r="BGX56" s="85"/>
      <c r="BGY56" s="85"/>
      <c r="BGZ56" s="85"/>
      <c r="BHA56" s="85"/>
      <c r="BHB56" s="85"/>
      <c r="BHC56" s="85"/>
      <c r="BHD56" s="85"/>
      <c r="BHE56" s="85"/>
      <c r="BHF56" s="85"/>
      <c r="BHG56" s="85"/>
      <c r="BHH56" s="85"/>
      <c r="BHI56" s="85"/>
      <c r="BHJ56" s="85"/>
      <c r="BHK56" s="85"/>
      <c r="BHL56" s="85"/>
      <c r="BHM56" s="85"/>
      <c r="BHN56" s="85"/>
      <c r="BHO56" s="85"/>
      <c r="BHP56" s="85"/>
      <c r="BHQ56" s="85"/>
      <c r="BHR56" s="85"/>
      <c r="BHS56" s="85"/>
      <c r="BHT56" s="85"/>
      <c r="BHU56" s="85"/>
      <c r="BHV56" s="85"/>
      <c r="BHW56" s="85"/>
      <c r="BHX56" s="85"/>
      <c r="BHY56" s="85"/>
      <c r="BHZ56" s="85"/>
      <c r="BIA56" s="85"/>
      <c r="BIB56" s="85"/>
      <c r="BIC56" s="85"/>
      <c r="BID56" s="85"/>
      <c r="BIE56" s="85"/>
      <c r="BIF56" s="85"/>
      <c r="BIG56" s="85"/>
      <c r="BIH56" s="85"/>
      <c r="BII56" s="85"/>
      <c r="BIJ56" s="85"/>
      <c r="BIK56" s="85"/>
      <c r="BIL56" s="85"/>
      <c r="BIM56" s="85"/>
      <c r="BIN56" s="85"/>
      <c r="BIO56" s="85"/>
      <c r="BIP56" s="85"/>
      <c r="BIQ56" s="85"/>
      <c r="BIR56" s="85"/>
      <c r="BIS56" s="85"/>
      <c r="BIT56" s="85"/>
      <c r="BIU56" s="85"/>
      <c r="BIV56" s="85"/>
      <c r="BIW56" s="85"/>
      <c r="BIX56" s="85"/>
      <c r="BIY56" s="85"/>
      <c r="BIZ56" s="85"/>
      <c r="BJA56" s="85"/>
      <c r="BJB56" s="85"/>
      <c r="BJC56" s="85"/>
      <c r="BJD56" s="85"/>
      <c r="BJE56" s="85"/>
      <c r="BJF56" s="85"/>
      <c r="BJG56" s="85"/>
      <c r="BJH56" s="85"/>
      <c r="BJI56" s="85"/>
      <c r="BJJ56" s="85"/>
      <c r="BJK56" s="85"/>
      <c r="BJL56" s="85"/>
      <c r="BJM56" s="85"/>
      <c r="BJN56" s="85"/>
      <c r="BJO56" s="85"/>
      <c r="BJP56" s="85"/>
      <c r="BJQ56" s="85"/>
      <c r="BJR56" s="85"/>
      <c r="BJS56" s="85"/>
      <c r="BJT56" s="85"/>
      <c r="BJU56" s="85"/>
      <c r="BJV56" s="85"/>
      <c r="BJW56" s="85"/>
      <c r="BJX56" s="85"/>
      <c r="BJY56" s="85"/>
      <c r="BJZ56" s="85"/>
      <c r="BKA56" s="85"/>
      <c r="BKB56" s="85"/>
      <c r="BKC56" s="85"/>
      <c r="BKD56" s="85"/>
      <c r="BKE56" s="85"/>
      <c r="BKF56" s="85"/>
      <c r="BKG56" s="85"/>
      <c r="BKH56" s="85"/>
      <c r="BKI56" s="85"/>
      <c r="BKJ56" s="85"/>
      <c r="BKK56" s="85"/>
      <c r="BKL56" s="85"/>
      <c r="BKM56" s="85"/>
      <c r="BKN56" s="85"/>
      <c r="BKO56" s="85"/>
      <c r="BKP56" s="85"/>
      <c r="BKQ56" s="85"/>
      <c r="BKR56" s="85"/>
      <c r="BKS56" s="85"/>
      <c r="BKT56" s="85"/>
      <c r="BKU56" s="85"/>
      <c r="BKV56" s="85"/>
      <c r="BKW56" s="85"/>
      <c r="BKX56" s="85"/>
      <c r="BKY56" s="85"/>
      <c r="BKZ56" s="85"/>
      <c r="BLA56" s="85"/>
      <c r="BLB56" s="85"/>
      <c r="BLC56" s="85"/>
      <c r="BLD56" s="85"/>
      <c r="BLE56" s="85"/>
      <c r="BLF56" s="85"/>
      <c r="BLG56" s="85"/>
      <c r="BLH56" s="85"/>
      <c r="BLI56" s="85"/>
      <c r="BLJ56" s="85"/>
      <c r="BLK56" s="85"/>
      <c r="BLL56" s="85"/>
      <c r="BLM56" s="85"/>
      <c r="BLN56" s="85"/>
      <c r="BLO56" s="85"/>
      <c r="BLP56" s="85"/>
      <c r="BLQ56" s="85"/>
      <c r="BLR56" s="85"/>
      <c r="BLS56" s="85"/>
      <c r="BLT56" s="85"/>
      <c r="BLU56" s="85"/>
      <c r="BLV56" s="85"/>
      <c r="BLW56" s="85"/>
      <c r="BLX56" s="85"/>
      <c r="BLY56" s="85"/>
      <c r="BLZ56" s="85"/>
      <c r="BMA56" s="85"/>
      <c r="BMB56" s="85"/>
      <c r="BMC56" s="85"/>
      <c r="BMD56" s="85"/>
      <c r="BME56" s="85"/>
      <c r="BMF56" s="85"/>
      <c r="BMG56" s="85"/>
      <c r="BMH56" s="85"/>
      <c r="BMI56" s="85"/>
      <c r="BMJ56" s="85"/>
      <c r="BMK56" s="85"/>
      <c r="BML56" s="85"/>
      <c r="BMM56" s="85"/>
      <c r="BMN56" s="85"/>
      <c r="BMO56" s="85"/>
      <c r="BMP56" s="85"/>
      <c r="BMQ56" s="85"/>
      <c r="BMR56" s="85"/>
      <c r="BMS56" s="85"/>
      <c r="BMT56" s="85"/>
      <c r="BMU56" s="85"/>
      <c r="BMV56" s="85"/>
      <c r="BMW56" s="85"/>
      <c r="BMX56" s="85"/>
      <c r="BMY56" s="85"/>
      <c r="BMZ56" s="85"/>
      <c r="BNA56" s="85"/>
      <c r="BNB56" s="85"/>
      <c r="BNC56" s="85"/>
      <c r="BND56" s="85"/>
      <c r="BNE56" s="85"/>
      <c r="BNF56" s="85"/>
      <c r="BNG56" s="85"/>
      <c r="BNH56" s="85"/>
      <c r="BNI56" s="85"/>
      <c r="BNJ56" s="85"/>
      <c r="BNK56" s="85"/>
      <c r="BNL56" s="85"/>
      <c r="BNM56" s="85"/>
      <c r="BNN56" s="85"/>
      <c r="BNO56" s="85"/>
      <c r="BNP56" s="85"/>
      <c r="BNQ56" s="85"/>
      <c r="BNR56" s="85"/>
      <c r="BNS56" s="85"/>
      <c r="BNT56" s="85"/>
      <c r="BNU56" s="85"/>
      <c r="BNV56" s="85"/>
      <c r="BNW56" s="85"/>
      <c r="BNX56" s="85"/>
      <c r="BNY56" s="85"/>
      <c r="BNZ56" s="85"/>
      <c r="BOA56" s="85"/>
      <c r="BOB56" s="85"/>
      <c r="BOC56" s="85"/>
      <c r="BOD56" s="85"/>
      <c r="BOE56" s="85"/>
      <c r="BOF56" s="85"/>
      <c r="BOG56" s="85"/>
      <c r="BOH56" s="85"/>
      <c r="BOI56" s="85"/>
      <c r="BOJ56" s="85"/>
      <c r="BOK56" s="85"/>
      <c r="BOL56" s="85"/>
      <c r="BOM56" s="85"/>
      <c r="BON56" s="85"/>
      <c r="BOO56" s="85"/>
      <c r="BOP56" s="85"/>
      <c r="BOQ56" s="85"/>
      <c r="BOR56" s="85"/>
      <c r="BOS56" s="85"/>
      <c r="BOT56" s="85"/>
      <c r="BOU56" s="85"/>
      <c r="BOV56" s="85"/>
      <c r="BOW56" s="85"/>
      <c r="BOX56" s="85"/>
      <c r="BOY56" s="85"/>
      <c r="BOZ56" s="85"/>
      <c r="BPA56" s="85"/>
      <c r="BPB56" s="85"/>
      <c r="BPC56" s="85"/>
      <c r="BPD56" s="85"/>
      <c r="BPE56" s="85"/>
      <c r="BPF56" s="85"/>
      <c r="BPG56" s="85"/>
      <c r="BPH56" s="85"/>
      <c r="BPI56" s="85"/>
      <c r="BPJ56" s="85"/>
      <c r="BPK56" s="85"/>
      <c r="BPL56" s="85"/>
      <c r="BPM56" s="85"/>
      <c r="BPN56" s="85"/>
      <c r="BPO56" s="85"/>
      <c r="BPP56" s="85"/>
      <c r="BPQ56" s="85"/>
      <c r="BPR56" s="85"/>
      <c r="BPS56" s="85"/>
      <c r="BPT56" s="85"/>
      <c r="BPU56" s="85"/>
      <c r="BPV56" s="85"/>
      <c r="BPW56" s="85"/>
      <c r="BPX56" s="85"/>
      <c r="BPY56" s="85"/>
      <c r="BPZ56" s="85"/>
      <c r="BQA56" s="85"/>
      <c r="BQB56" s="85"/>
      <c r="BQC56" s="85"/>
      <c r="BQD56" s="85"/>
      <c r="BQE56" s="85"/>
      <c r="BQF56" s="85"/>
      <c r="BQG56" s="85"/>
      <c r="BQH56" s="85"/>
      <c r="BQI56" s="85"/>
      <c r="BQJ56" s="85"/>
      <c r="BQK56" s="85"/>
      <c r="BQL56" s="85"/>
      <c r="BQM56" s="85"/>
      <c r="BQN56" s="85"/>
      <c r="BQO56" s="85"/>
      <c r="BQP56" s="85"/>
      <c r="BQQ56" s="85"/>
      <c r="BQR56" s="85"/>
      <c r="BQS56" s="85"/>
      <c r="BQT56" s="85"/>
      <c r="BQU56" s="85"/>
      <c r="BQV56" s="85"/>
      <c r="BQW56" s="85"/>
      <c r="BQX56" s="85"/>
      <c r="BQY56" s="85"/>
      <c r="BQZ56" s="85"/>
      <c r="BRA56" s="85"/>
      <c r="BRB56" s="85"/>
      <c r="BRC56" s="85"/>
      <c r="BRD56" s="85"/>
      <c r="BRE56" s="85"/>
      <c r="BRF56" s="85"/>
      <c r="BRG56" s="85"/>
      <c r="BRH56" s="85"/>
      <c r="BRI56" s="85"/>
      <c r="BRJ56" s="85"/>
      <c r="BRK56" s="85"/>
      <c r="BRL56" s="85"/>
      <c r="BRM56" s="85"/>
      <c r="BRN56" s="85"/>
      <c r="BRO56" s="85"/>
      <c r="BRP56" s="85"/>
      <c r="BRQ56" s="85"/>
      <c r="BRR56" s="85"/>
      <c r="BRS56" s="85"/>
      <c r="BRT56" s="85"/>
      <c r="BRU56" s="85"/>
      <c r="BRV56" s="85"/>
      <c r="BRW56" s="85"/>
      <c r="BRX56" s="85"/>
      <c r="BRY56" s="85"/>
      <c r="BRZ56" s="85"/>
      <c r="BSA56" s="85"/>
      <c r="BSB56" s="85"/>
      <c r="BSC56" s="85"/>
      <c r="BSD56" s="85"/>
      <c r="BSE56" s="85"/>
      <c r="BSF56" s="85"/>
      <c r="BSG56" s="85"/>
      <c r="BSH56" s="85"/>
      <c r="BSI56" s="85"/>
      <c r="BSJ56" s="85"/>
      <c r="BSK56" s="85"/>
      <c r="BSL56" s="85"/>
      <c r="BSM56" s="85"/>
      <c r="BSN56" s="85"/>
      <c r="BSO56" s="85"/>
      <c r="BSP56" s="85"/>
      <c r="BSQ56" s="85"/>
      <c r="BSR56" s="85"/>
      <c r="BSS56" s="85"/>
      <c r="BST56" s="85"/>
      <c r="BSU56" s="85"/>
      <c r="BSV56" s="85"/>
      <c r="BSW56" s="85"/>
      <c r="BSX56" s="85"/>
      <c r="BSY56" s="85"/>
      <c r="BSZ56" s="85"/>
      <c r="BTA56" s="85"/>
      <c r="BTB56" s="85"/>
      <c r="BTC56" s="85"/>
      <c r="BTD56" s="85"/>
      <c r="BTE56" s="85"/>
      <c r="BTF56" s="85"/>
      <c r="BTG56" s="85"/>
      <c r="BTH56" s="85"/>
      <c r="BTI56" s="85"/>
      <c r="BTJ56" s="85"/>
      <c r="BTK56" s="85"/>
      <c r="BTL56" s="85"/>
      <c r="BTM56" s="85"/>
      <c r="BTN56" s="85"/>
      <c r="BTO56" s="85"/>
      <c r="BTP56" s="85"/>
      <c r="BTQ56" s="85"/>
      <c r="BTR56" s="85"/>
      <c r="BTS56" s="85"/>
      <c r="BTT56" s="85"/>
      <c r="BTU56" s="85"/>
      <c r="BTV56" s="85"/>
      <c r="BTW56" s="85"/>
      <c r="BTX56" s="85"/>
      <c r="BTY56" s="85"/>
      <c r="BTZ56" s="85"/>
      <c r="BUA56" s="85"/>
      <c r="BUB56" s="85"/>
      <c r="BUC56" s="85"/>
      <c r="BUD56" s="85"/>
      <c r="BUE56" s="85"/>
      <c r="BUF56" s="85"/>
      <c r="BUG56" s="85"/>
      <c r="BUH56" s="85"/>
      <c r="BUI56" s="85"/>
      <c r="BUJ56" s="85"/>
      <c r="BUK56" s="85"/>
      <c r="BUL56" s="85"/>
      <c r="BUM56" s="85"/>
      <c r="BUN56" s="85"/>
      <c r="BUO56" s="85"/>
      <c r="BUP56" s="85"/>
      <c r="BUQ56" s="85"/>
      <c r="BUR56" s="85"/>
      <c r="BUS56" s="85"/>
      <c r="BUT56" s="85"/>
      <c r="BUU56" s="85"/>
      <c r="BUV56" s="85"/>
      <c r="BUW56" s="85"/>
      <c r="BUX56" s="85"/>
      <c r="BUY56" s="85"/>
      <c r="BUZ56" s="85"/>
      <c r="BVA56" s="85"/>
      <c r="BVB56" s="85"/>
      <c r="BVC56" s="85"/>
      <c r="BVD56" s="85"/>
      <c r="BVE56" s="85"/>
      <c r="BVF56" s="85"/>
      <c r="BVG56" s="85"/>
      <c r="BVH56" s="85"/>
      <c r="BVI56" s="85"/>
      <c r="BVJ56" s="85"/>
      <c r="BVK56" s="85"/>
      <c r="BVL56" s="85"/>
      <c r="BVM56" s="85"/>
      <c r="BVN56" s="85"/>
      <c r="BVO56" s="85"/>
      <c r="BVP56" s="85"/>
      <c r="BVQ56" s="85"/>
      <c r="BVR56" s="85"/>
      <c r="BVS56" s="85"/>
      <c r="BVT56" s="85"/>
      <c r="BVU56" s="85"/>
      <c r="BVV56" s="85"/>
      <c r="BVW56" s="85"/>
      <c r="BVX56" s="85"/>
      <c r="BVY56" s="85"/>
      <c r="BVZ56" s="85"/>
      <c r="BWA56" s="85"/>
      <c r="BWB56" s="85"/>
      <c r="BWC56" s="85"/>
      <c r="BWD56" s="85"/>
      <c r="BWE56" s="85"/>
      <c r="BWF56" s="85"/>
      <c r="BWG56" s="85"/>
      <c r="BWH56" s="85"/>
      <c r="BWI56" s="85"/>
      <c r="BWJ56" s="85"/>
      <c r="BWK56" s="85"/>
      <c r="BWL56" s="85"/>
      <c r="BWM56" s="85"/>
      <c r="BWN56" s="85"/>
      <c r="BWO56" s="85"/>
      <c r="BWP56" s="85"/>
      <c r="BWQ56" s="85"/>
      <c r="BWR56" s="85"/>
      <c r="BWS56" s="85"/>
      <c r="BWT56" s="85"/>
      <c r="BWU56" s="85"/>
      <c r="BWV56" s="85"/>
      <c r="BWW56" s="85"/>
      <c r="BWX56" s="85"/>
      <c r="BWY56" s="85"/>
      <c r="BWZ56" s="85"/>
      <c r="BXA56" s="85"/>
      <c r="BXB56" s="85"/>
      <c r="BXC56" s="85"/>
      <c r="BXD56" s="85"/>
      <c r="BXE56" s="85"/>
      <c r="BXF56" s="85"/>
      <c r="BXG56" s="85"/>
      <c r="BXH56" s="85"/>
      <c r="BXI56" s="85"/>
      <c r="BXJ56" s="85"/>
      <c r="BXK56" s="85"/>
      <c r="BXL56" s="85"/>
      <c r="BXM56" s="85"/>
      <c r="BXN56" s="85"/>
      <c r="BXO56" s="85"/>
      <c r="BXP56" s="85"/>
      <c r="BXQ56" s="85"/>
      <c r="BXR56" s="85"/>
      <c r="BXS56" s="85"/>
      <c r="BXT56" s="85"/>
      <c r="BXU56" s="85"/>
      <c r="BXV56" s="85"/>
      <c r="BXW56" s="85"/>
      <c r="BXX56" s="85"/>
      <c r="BXY56" s="85"/>
      <c r="BXZ56" s="85"/>
      <c r="BYA56" s="85"/>
      <c r="BYB56" s="85"/>
      <c r="BYC56" s="85"/>
      <c r="BYD56" s="85"/>
      <c r="BYE56" s="85"/>
      <c r="BYF56" s="85"/>
      <c r="BYG56" s="85"/>
      <c r="BYH56" s="85"/>
      <c r="BYI56" s="85"/>
      <c r="BYJ56" s="85"/>
      <c r="BYK56" s="85"/>
      <c r="BYL56" s="85"/>
      <c r="BYM56" s="85"/>
      <c r="BYN56" s="85"/>
      <c r="BYO56" s="85"/>
      <c r="BYP56" s="85"/>
      <c r="BYQ56" s="85"/>
      <c r="BYR56" s="85"/>
      <c r="BYS56" s="85"/>
      <c r="BYT56" s="85"/>
      <c r="BYU56" s="85"/>
      <c r="BYV56" s="85"/>
      <c r="BYW56" s="85"/>
      <c r="BYX56" s="85"/>
      <c r="BYY56" s="85"/>
      <c r="BYZ56" s="85"/>
      <c r="BZA56" s="85"/>
      <c r="BZB56" s="85"/>
      <c r="BZC56" s="85"/>
      <c r="BZD56" s="85"/>
      <c r="BZE56" s="85"/>
      <c r="BZF56" s="85"/>
      <c r="BZG56" s="85"/>
      <c r="BZH56" s="85"/>
      <c r="BZI56" s="85"/>
      <c r="BZJ56" s="85"/>
      <c r="BZK56" s="85"/>
      <c r="BZL56" s="85"/>
      <c r="BZM56" s="85"/>
      <c r="BZN56" s="85"/>
      <c r="BZO56" s="85"/>
      <c r="BZP56" s="85"/>
      <c r="BZQ56" s="85"/>
      <c r="BZR56" s="85"/>
      <c r="BZS56" s="85"/>
      <c r="BZT56" s="85"/>
      <c r="BZU56" s="85"/>
      <c r="BZV56" s="85"/>
      <c r="BZW56" s="85"/>
      <c r="BZX56" s="85"/>
      <c r="BZY56" s="85"/>
      <c r="BZZ56" s="85"/>
      <c r="CAA56" s="85"/>
      <c r="CAB56" s="85"/>
      <c r="CAC56" s="85"/>
      <c r="CAD56" s="85"/>
      <c r="CAE56" s="85"/>
      <c r="CAF56" s="85"/>
      <c r="CAG56" s="85"/>
      <c r="CAH56" s="85"/>
      <c r="CAI56" s="85"/>
      <c r="CAJ56" s="85"/>
      <c r="CAK56" s="85"/>
      <c r="CAL56" s="85"/>
      <c r="CAM56" s="85"/>
      <c r="CAN56" s="85"/>
      <c r="CAO56" s="85"/>
      <c r="CAP56" s="85"/>
      <c r="CAQ56" s="85"/>
      <c r="CAR56" s="85"/>
      <c r="CAS56" s="85"/>
      <c r="CAT56" s="85"/>
      <c r="CAU56" s="85"/>
      <c r="CAV56" s="85"/>
      <c r="CAW56" s="85"/>
      <c r="CAX56" s="85"/>
      <c r="CAY56" s="85"/>
      <c r="CAZ56" s="85"/>
      <c r="CBA56" s="85"/>
      <c r="CBB56" s="85"/>
      <c r="CBC56" s="85"/>
      <c r="CBD56" s="85"/>
      <c r="CBE56" s="85"/>
      <c r="CBF56" s="85"/>
      <c r="CBG56" s="85"/>
      <c r="CBH56" s="85"/>
      <c r="CBI56" s="85"/>
      <c r="CBJ56" s="85"/>
      <c r="CBK56" s="85"/>
      <c r="CBL56" s="85"/>
      <c r="CBM56" s="85"/>
      <c r="CBN56" s="85"/>
      <c r="CBO56" s="85"/>
      <c r="CBP56" s="85"/>
      <c r="CBQ56" s="85"/>
      <c r="CBR56" s="85"/>
      <c r="CBS56" s="85"/>
      <c r="CBT56" s="85"/>
      <c r="CBU56" s="85"/>
      <c r="CBV56" s="85"/>
      <c r="CBW56" s="85"/>
      <c r="CBX56" s="85"/>
      <c r="CBY56" s="85"/>
      <c r="CBZ56" s="85"/>
      <c r="CCA56" s="85"/>
      <c r="CCB56" s="85"/>
      <c r="CCC56" s="85"/>
      <c r="CCD56" s="85"/>
      <c r="CCE56" s="85"/>
      <c r="CCF56" s="85"/>
      <c r="CCG56" s="85"/>
      <c r="CCH56" s="85"/>
      <c r="CCI56" s="85"/>
      <c r="CCJ56" s="85"/>
      <c r="CCK56" s="85"/>
      <c r="CCL56" s="85"/>
      <c r="CCM56" s="85"/>
      <c r="CCN56" s="85"/>
      <c r="CCO56" s="85"/>
      <c r="CCP56" s="85"/>
      <c r="CCQ56" s="85"/>
      <c r="CCR56" s="85"/>
      <c r="CCS56" s="85"/>
      <c r="CCT56" s="85"/>
      <c r="CCU56" s="85"/>
      <c r="CCV56" s="85"/>
      <c r="CCW56" s="85"/>
      <c r="CCX56" s="85"/>
      <c r="CCY56" s="85"/>
      <c r="CCZ56" s="85"/>
      <c r="CDA56" s="85"/>
      <c r="CDB56" s="85"/>
      <c r="CDC56" s="85"/>
      <c r="CDD56" s="85"/>
      <c r="CDE56" s="85"/>
      <c r="CDF56" s="85"/>
      <c r="CDG56" s="85"/>
      <c r="CDH56" s="85"/>
      <c r="CDI56" s="85"/>
      <c r="CDJ56" s="85"/>
      <c r="CDK56" s="85"/>
      <c r="CDL56" s="85"/>
      <c r="CDM56" s="85"/>
      <c r="CDN56" s="85"/>
      <c r="CDO56" s="85"/>
      <c r="CDP56" s="85"/>
      <c r="CDQ56" s="85"/>
      <c r="CDR56" s="85"/>
      <c r="CDS56" s="85"/>
      <c r="CDT56" s="85"/>
      <c r="CDU56" s="85"/>
      <c r="CDV56" s="85"/>
      <c r="CDW56" s="85"/>
      <c r="CDX56" s="85"/>
      <c r="CDY56" s="85"/>
      <c r="CDZ56" s="85"/>
      <c r="CEA56" s="85"/>
      <c r="CEB56" s="85"/>
      <c r="CEC56" s="85"/>
      <c r="CED56" s="85"/>
      <c r="CEE56" s="85"/>
      <c r="CEF56" s="85"/>
      <c r="CEG56" s="85"/>
      <c r="CEH56" s="85"/>
      <c r="CEI56" s="85"/>
      <c r="CEJ56" s="85"/>
      <c r="CEK56" s="85"/>
      <c r="CEL56" s="85"/>
      <c r="CEM56" s="85"/>
      <c r="CEN56" s="85"/>
      <c r="CEO56" s="85"/>
      <c r="CEP56" s="85"/>
      <c r="CEQ56" s="85"/>
      <c r="CER56" s="85"/>
      <c r="CES56" s="85"/>
      <c r="CET56" s="85"/>
      <c r="CEU56" s="85"/>
      <c r="CEV56" s="85"/>
      <c r="CEW56" s="85"/>
      <c r="CEX56" s="85"/>
      <c r="CEY56" s="85"/>
      <c r="CEZ56" s="85"/>
      <c r="CFA56" s="85"/>
      <c r="CFB56" s="85"/>
      <c r="CFC56" s="85"/>
      <c r="CFD56" s="85"/>
      <c r="CFE56" s="85"/>
      <c r="CFF56" s="85"/>
      <c r="CFG56" s="85"/>
      <c r="CFH56" s="85"/>
      <c r="CFI56" s="85"/>
      <c r="CFJ56" s="85"/>
      <c r="CFK56" s="85"/>
      <c r="CFL56" s="85"/>
      <c r="CFM56" s="85"/>
      <c r="CFN56" s="85"/>
      <c r="CFO56" s="85"/>
      <c r="CFP56" s="85"/>
      <c r="CFQ56" s="85"/>
      <c r="CFR56" s="85"/>
      <c r="CFS56" s="85"/>
      <c r="CFT56" s="85"/>
      <c r="CFU56" s="85"/>
      <c r="CFV56" s="85"/>
      <c r="CFW56" s="85"/>
      <c r="CFX56" s="85"/>
      <c r="CFY56" s="85"/>
      <c r="CFZ56" s="85"/>
      <c r="CGA56" s="85"/>
      <c r="CGB56" s="85"/>
      <c r="CGC56" s="85"/>
      <c r="CGD56" s="85"/>
      <c r="CGE56" s="85"/>
      <c r="CGF56" s="85"/>
      <c r="CGG56" s="85"/>
      <c r="CGH56" s="85"/>
      <c r="CGI56" s="85"/>
      <c r="CGJ56" s="85"/>
      <c r="CGK56" s="85"/>
      <c r="CGL56" s="85"/>
      <c r="CGM56" s="85"/>
      <c r="CGN56" s="85"/>
      <c r="CGO56" s="85"/>
      <c r="CGP56" s="85"/>
      <c r="CGQ56" s="85"/>
      <c r="CGR56" s="85"/>
      <c r="CGS56" s="85"/>
      <c r="CGT56" s="85"/>
      <c r="CGU56" s="85"/>
      <c r="CGV56" s="85"/>
      <c r="CGW56" s="85"/>
      <c r="CGX56" s="85"/>
      <c r="CGY56" s="85"/>
      <c r="CGZ56" s="85"/>
      <c r="CHA56" s="85"/>
      <c r="CHB56" s="85"/>
      <c r="CHC56" s="85"/>
      <c r="CHD56" s="85"/>
      <c r="CHE56" s="85"/>
      <c r="CHF56" s="85"/>
      <c r="CHG56" s="85"/>
      <c r="CHH56" s="85"/>
      <c r="CHI56" s="85"/>
      <c r="CHJ56" s="85"/>
      <c r="CHK56" s="85"/>
      <c r="CHL56" s="85"/>
      <c r="CHM56" s="85"/>
      <c r="CHN56" s="85"/>
      <c r="CHO56" s="85"/>
      <c r="CHP56" s="85"/>
      <c r="CHQ56" s="85"/>
      <c r="CHR56" s="85"/>
      <c r="CHS56" s="85"/>
      <c r="CHT56" s="85"/>
      <c r="CHU56" s="85"/>
      <c r="CHV56" s="85"/>
      <c r="CHW56" s="85"/>
      <c r="CHX56" s="85"/>
      <c r="CHY56" s="85"/>
      <c r="CHZ56" s="85"/>
      <c r="CIA56" s="85"/>
      <c r="CIB56" s="85"/>
      <c r="CIC56" s="85"/>
      <c r="CID56" s="85"/>
      <c r="CIE56" s="85"/>
      <c r="CIF56" s="85"/>
      <c r="CIG56" s="85"/>
      <c r="CIH56" s="85"/>
      <c r="CII56" s="85"/>
      <c r="CIJ56" s="85"/>
      <c r="CIK56" s="85"/>
      <c r="CIL56" s="85"/>
      <c r="CIM56" s="85"/>
      <c r="CIN56" s="85"/>
      <c r="CIO56" s="85"/>
      <c r="CIP56" s="85"/>
      <c r="CIQ56" s="85"/>
      <c r="CIR56" s="85"/>
      <c r="CIS56" s="85"/>
      <c r="CIT56" s="85"/>
      <c r="CIU56" s="85"/>
      <c r="CIV56" s="85"/>
      <c r="CIW56" s="85"/>
      <c r="CIX56" s="85"/>
      <c r="CIY56" s="85"/>
      <c r="CIZ56" s="85"/>
      <c r="CJA56" s="85"/>
      <c r="CJB56" s="85"/>
      <c r="CJC56" s="85"/>
      <c r="CJD56" s="85"/>
      <c r="CJE56" s="85"/>
      <c r="CJF56" s="85"/>
      <c r="CJG56" s="85"/>
      <c r="CJH56" s="85"/>
      <c r="CJI56" s="85"/>
      <c r="CJJ56" s="85"/>
      <c r="CJK56" s="85"/>
      <c r="CJL56" s="85"/>
      <c r="CJM56" s="85"/>
      <c r="CJN56" s="85"/>
      <c r="CJO56" s="85"/>
      <c r="CJP56" s="85"/>
      <c r="CJQ56" s="85"/>
      <c r="CJR56" s="85"/>
      <c r="CJS56" s="85"/>
      <c r="CJT56" s="85"/>
      <c r="CJU56" s="85"/>
      <c r="CJV56" s="85"/>
      <c r="CJW56" s="85"/>
      <c r="CJX56" s="85"/>
      <c r="CJY56" s="85"/>
      <c r="CJZ56" s="85"/>
      <c r="CKA56" s="85"/>
      <c r="CKB56" s="85"/>
      <c r="CKC56" s="85"/>
      <c r="CKD56" s="85"/>
      <c r="CKE56" s="85"/>
      <c r="CKF56" s="85"/>
      <c r="CKG56" s="85"/>
      <c r="CKH56" s="85"/>
      <c r="CKI56" s="85"/>
      <c r="CKJ56" s="85"/>
      <c r="CKK56" s="85"/>
      <c r="CKL56" s="85"/>
      <c r="CKM56" s="85"/>
      <c r="CKN56" s="85"/>
      <c r="CKO56" s="85"/>
      <c r="CKP56" s="85"/>
      <c r="CKQ56" s="85"/>
      <c r="CKR56" s="85"/>
      <c r="CKS56" s="85"/>
      <c r="CKT56" s="85"/>
      <c r="CKU56" s="85"/>
      <c r="CKV56" s="85"/>
      <c r="CKW56" s="85"/>
      <c r="CKX56" s="85"/>
      <c r="CKY56" s="85"/>
      <c r="CKZ56" s="85"/>
      <c r="CLA56" s="85"/>
      <c r="CLB56" s="85"/>
      <c r="CLC56" s="85"/>
      <c r="CLD56" s="85"/>
      <c r="CLE56" s="85"/>
      <c r="CLF56" s="85"/>
      <c r="CLG56" s="85"/>
      <c r="CLH56" s="85"/>
      <c r="CLI56" s="85"/>
      <c r="CLJ56" s="85"/>
      <c r="CLK56" s="85"/>
      <c r="CLL56" s="85"/>
      <c r="CLM56" s="85"/>
      <c r="CLN56" s="85"/>
      <c r="CLO56" s="85"/>
      <c r="CLP56" s="85"/>
      <c r="CLQ56" s="85"/>
      <c r="CLR56" s="85"/>
      <c r="CLS56" s="85"/>
      <c r="CLT56" s="85"/>
      <c r="CLU56" s="85"/>
      <c r="CLV56" s="85"/>
      <c r="CLW56" s="85"/>
      <c r="CLX56" s="85"/>
      <c r="CLY56" s="85"/>
      <c r="CLZ56" s="85"/>
      <c r="CMA56" s="85"/>
      <c r="CMB56" s="85"/>
      <c r="CMC56" s="85"/>
      <c r="CMD56" s="85"/>
      <c r="CME56" s="85"/>
      <c r="CMF56" s="85"/>
      <c r="CMG56" s="85"/>
      <c r="CMH56" s="85"/>
      <c r="CMI56" s="85"/>
      <c r="CMJ56" s="85"/>
      <c r="CMK56" s="85"/>
      <c r="CML56" s="85"/>
      <c r="CMM56" s="85"/>
      <c r="CMN56" s="85"/>
      <c r="CMO56" s="85"/>
      <c r="CMP56" s="85"/>
      <c r="CMQ56" s="85"/>
      <c r="CMR56" s="85"/>
      <c r="CMS56" s="85"/>
      <c r="CMT56" s="85"/>
      <c r="CMU56" s="85"/>
      <c r="CMV56" s="85"/>
      <c r="CMW56" s="85"/>
      <c r="CMX56" s="85"/>
      <c r="CMY56" s="85"/>
      <c r="CMZ56" s="85"/>
      <c r="CNA56" s="85"/>
      <c r="CNB56" s="85"/>
      <c r="CNC56" s="85"/>
      <c r="CND56" s="85"/>
      <c r="CNE56" s="85"/>
      <c r="CNF56" s="85"/>
      <c r="CNG56" s="85"/>
      <c r="CNH56" s="85"/>
      <c r="CNI56" s="85"/>
      <c r="CNJ56" s="85"/>
      <c r="CNK56" s="85"/>
      <c r="CNL56" s="85"/>
      <c r="CNM56" s="85"/>
      <c r="CNN56" s="85"/>
      <c r="CNO56" s="85"/>
      <c r="CNP56" s="85"/>
      <c r="CNQ56" s="85"/>
      <c r="CNR56" s="85"/>
      <c r="CNS56" s="85"/>
      <c r="CNT56" s="85"/>
      <c r="CNU56" s="85"/>
      <c r="CNV56" s="85"/>
      <c r="CNW56" s="85"/>
      <c r="CNX56" s="85"/>
      <c r="CNY56" s="85"/>
      <c r="CNZ56" s="85"/>
      <c r="COA56" s="85"/>
      <c r="COB56" s="85"/>
      <c r="COC56" s="85"/>
      <c r="COD56" s="85"/>
      <c r="COE56" s="85"/>
      <c r="COF56" s="85"/>
      <c r="COG56" s="85"/>
      <c r="COH56" s="85"/>
      <c r="COI56" s="85"/>
      <c r="COJ56" s="85"/>
      <c r="COK56" s="85"/>
      <c r="COL56" s="85"/>
      <c r="COM56" s="85"/>
      <c r="CON56" s="85"/>
      <c r="COO56" s="85"/>
      <c r="COP56" s="85"/>
      <c r="COQ56" s="85"/>
      <c r="COR56" s="85"/>
      <c r="COS56" s="85"/>
      <c r="COT56" s="85"/>
      <c r="COU56" s="85"/>
      <c r="COV56" s="85"/>
      <c r="COW56" s="85"/>
      <c r="COX56" s="85"/>
      <c r="COY56" s="85"/>
      <c r="COZ56" s="85"/>
      <c r="CPA56" s="85"/>
      <c r="CPB56" s="85"/>
      <c r="CPC56" s="85"/>
      <c r="CPD56" s="85"/>
      <c r="CPE56" s="85"/>
      <c r="CPF56" s="85"/>
      <c r="CPG56" s="85"/>
      <c r="CPH56" s="85"/>
      <c r="CPI56" s="85"/>
      <c r="CPJ56" s="85"/>
      <c r="CPK56" s="85"/>
      <c r="CPL56" s="85"/>
      <c r="CPM56" s="85"/>
      <c r="CPN56" s="85"/>
      <c r="CPO56" s="85"/>
      <c r="CPP56" s="85"/>
      <c r="CPQ56" s="85"/>
      <c r="CPR56" s="85"/>
      <c r="CPS56" s="85"/>
      <c r="CPT56" s="85"/>
      <c r="CPU56" s="85"/>
      <c r="CPV56" s="85"/>
      <c r="CPW56" s="85"/>
      <c r="CPX56" s="85"/>
      <c r="CPY56" s="85"/>
      <c r="CPZ56" s="85"/>
      <c r="CQA56" s="85"/>
      <c r="CQB56" s="85"/>
      <c r="CQC56" s="85"/>
      <c r="CQD56" s="85"/>
      <c r="CQE56" s="85"/>
      <c r="CQF56" s="85"/>
      <c r="CQG56" s="85"/>
      <c r="CQH56" s="85"/>
      <c r="CQI56" s="85"/>
      <c r="CQJ56" s="85"/>
      <c r="CQK56" s="85"/>
      <c r="CQL56" s="85"/>
      <c r="CQM56" s="85"/>
      <c r="CQN56" s="85"/>
      <c r="CQO56" s="85"/>
      <c r="CQP56" s="85"/>
      <c r="CQQ56" s="85"/>
      <c r="CQR56" s="85"/>
      <c r="CQS56" s="85"/>
      <c r="CQT56" s="85"/>
      <c r="CQU56" s="85"/>
      <c r="CQV56" s="85"/>
      <c r="CQW56" s="85"/>
      <c r="CQX56" s="85"/>
      <c r="CQY56" s="85"/>
      <c r="CQZ56" s="85"/>
      <c r="CRA56" s="85"/>
      <c r="CRB56" s="85"/>
      <c r="CRC56" s="85"/>
      <c r="CRD56" s="85"/>
      <c r="CRE56" s="85"/>
      <c r="CRF56" s="85"/>
      <c r="CRG56" s="85"/>
      <c r="CRH56" s="85"/>
      <c r="CRI56" s="85"/>
      <c r="CRJ56" s="85"/>
      <c r="CRK56" s="85"/>
      <c r="CRL56" s="85"/>
      <c r="CRM56" s="85"/>
      <c r="CRN56" s="85"/>
      <c r="CRO56" s="85"/>
      <c r="CRP56" s="85"/>
      <c r="CRQ56" s="85"/>
      <c r="CRR56" s="85"/>
      <c r="CRS56" s="85"/>
      <c r="CRT56" s="85"/>
      <c r="CRU56" s="85"/>
      <c r="CRV56" s="85"/>
      <c r="CRW56" s="85"/>
      <c r="CRX56" s="85"/>
      <c r="CRY56" s="85"/>
      <c r="CRZ56" s="85"/>
      <c r="CSA56" s="85"/>
      <c r="CSB56" s="85"/>
      <c r="CSC56" s="85"/>
      <c r="CSD56" s="85"/>
      <c r="CSE56" s="85"/>
      <c r="CSF56" s="85"/>
      <c r="CSG56" s="85"/>
      <c r="CSH56" s="85"/>
      <c r="CSI56" s="85"/>
      <c r="CSJ56" s="85"/>
      <c r="CSK56" s="85"/>
      <c r="CSL56" s="85"/>
      <c r="CSM56" s="85"/>
      <c r="CSN56" s="85"/>
      <c r="CSO56" s="85"/>
      <c r="CSP56" s="85"/>
      <c r="CSQ56" s="85"/>
      <c r="CSR56" s="85"/>
      <c r="CSS56" s="85"/>
      <c r="CST56" s="85"/>
      <c r="CSU56" s="85"/>
      <c r="CSV56" s="85"/>
      <c r="CSW56" s="85"/>
      <c r="CSX56" s="85"/>
      <c r="CSY56" s="85"/>
      <c r="CSZ56" s="85"/>
      <c r="CTA56" s="85"/>
      <c r="CTB56" s="85"/>
      <c r="CTC56" s="85"/>
      <c r="CTD56" s="85"/>
      <c r="CTE56" s="85"/>
      <c r="CTF56" s="85"/>
      <c r="CTG56" s="85"/>
      <c r="CTH56" s="85"/>
      <c r="CTI56" s="85"/>
      <c r="CTJ56" s="85"/>
      <c r="CTK56" s="85"/>
      <c r="CTL56" s="85"/>
      <c r="CTM56" s="85"/>
      <c r="CTN56" s="85"/>
      <c r="CTO56" s="85"/>
      <c r="CTP56" s="85"/>
      <c r="CTQ56" s="85"/>
      <c r="CTR56" s="85"/>
      <c r="CTS56" s="85"/>
      <c r="CTT56" s="85"/>
      <c r="CTU56" s="85"/>
      <c r="CTV56" s="85"/>
      <c r="CTW56" s="85"/>
      <c r="CTX56" s="85"/>
      <c r="CTY56" s="85"/>
      <c r="CTZ56" s="85"/>
      <c r="CUA56" s="85"/>
      <c r="CUB56" s="85"/>
      <c r="CUC56" s="85"/>
      <c r="CUD56" s="85"/>
      <c r="CUE56" s="85"/>
      <c r="CUF56" s="85"/>
      <c r="CUG56" s="85"/>
      <c r="CUH56" s="85"/>
      <c r="CUI56" s="85"/>
      <c r="CUJ56" s="85"/>
      <c r="CUK56" s="85"/>
      <c r="CUL56" s="85"/>
      <c r="CUM56" s="85"/>
      <c r="CUN56" s="85"/>
      <c r="CUO56" s="85"/>
      <c r="CUP56" s="85"/>
      <c r="CUQ56" s="85"/>
      <c r="CUR56" s="85"/>
      <c r="CUS56" s="85"/>
      <c r="CUT56" s="85"/>
      <c r="CUU56" s="85"/>
      <c r="CUV56" s="85"/>
      <c r="CUW56" s="85"/>
      <c r="CUX56" s="85"/>
      <c r="CUY56" s="85"/>
      <c r="CUZ56" s="85"/>
      <c r="CVA56" s="85"/>
      <c r="CVB56" s="85"/>
      <c r="CVC56" s="85"/>
      <c r="CVD56" s="85"/>
      <c r="CVE56" s="85"/>
      <c r="CVF56" s="85"/>
      <c r="CVG56" s="85"/>
      <c r="CVH56" s="85"/>
      <c r="CVI56" s="85"/>
      <c r="CVJ56" s="85"/>
      <c r="CVK56" s="85"/>
      <c r="CVL56" s="85"/>
      <c r="CVM56" s="85"/>
      <c r="CVN56" s="85"/>
      <c r="CVO56" s="85"/>
      <c r="CVP56" s="85"/>
      <c r="CVQ56" s="85"/>
      <c r="CVR56" s="85"/>
      <c r="CVS56" s="85"/>
      <c r="CVT56" s="85"/>
      <c r="CVU56" s="85"/>
      <c r="CVV56" s="85"/>
      <c r="CVW56" s="85"/>
      <c r="CVX56" s="85"/>
      <c r="CVY56" s="85"/>
      <c r="CVZ56" s="85"/>
      <c r="CWA56" s="85"/>
      <c r="CWB56" s="85"/>
      <c r="CWC56" s="85"/>
      <c r="CWD56" s="85"/>
      <c r="CWE56" s="85"/>
      <c r="CWF56" s="85"/>
      <c r="CWG56" s="85"/>
      <c r="CWH56" s="85"/>
      <c r="CWI56" s="85"/>
      <c r="CWJ56" s="85"/>
      <c r="CWK56" s="85"/>
      <c r="CWL56" s="85"/>
      <c r="CWM56" s="85"/>
      <c r="CWN56" s="85"/>
      <c r="CWO56" s="85"/>
      <c r="CWP56" s="85"/>
      <c r="CWQ56" s="85"/>
      <c r="CWR56" s="85"/>
      <c r="CWS56" s="85"/>
      <c r="CWT56" s="85"/>
      <c r="CWU56" s="85"/>
      <c r="CWV56" s="85"/>
      <c r="CWW56" s="85"/>
      <c r="CWX56" s="85"/>
      <c r="CWY56" s="85"/>
      <c r="CWZ56" s="85"/>
      <c r="CXA56" s="85"/>
      <c r="CXB56" s="85"/>
      <c r="CXC56" s="85"/>
      <c r="CXD56" s="85"/>
      <c r="CXE56" s="85"/>
      <c r="CXF56" s="85"/>
      <c r="CXG56" s="85"/>
      <c r="CXH56" s="85"/>
      <c r="CXI56" s="85"/>
      <c r="CXJ56" s="85"/>
      <c r="CXK56" s="85"/>
      <c r="CXL56" s="85"/>
      <c r="CXM56" s="85"/>
      <c r="CXN56" s="85"/>
      <c r="CXO56" s="85"/>
      <c r="CXP56" s="85"/>
      <c r="CXQ56" s="85"/>
      <c r="CXR56" s="85"/>
      <c r="CXS56" s="85"/>
      <c r="CXT56" s="85"/>
      <c r="CXU56" s="85"/>
      <c r="CXV56" s="85"/>
      <c r="CXW56" s="85"/>
      <c r="CXX56" s="85"/>
      <c r="CXY56" s="85"/>
      <c r="CXZ56" s="85"/>
      <c r="CYA56" s="85"/>
      <c r="CYB56" s="85"/>
      <c r="CYC56" s="85"/>
      <c r="CYD56" s="85"/>
      <c r="CYE56" s="85"/>
      <c r="CYF56" s="85"/>
      <c r="CYG56" s="85"/>
      <c r="CYH56" s="85"/>
      <c r="CYI56" s="85"/>
      <c r="CYJ56" s="85"/>
      <c r="CYK56" s="85"/>
      <c r="CYL56" s="85"/>
      <c r="CYM56" s="85"/>
      <c r="CYN56" s="85"/>
      <c r="CYO56" s="85"/>
      <c r="CYP56" s="85"/>
      <c r="CYQ56" s="85"/>
      <c r="CYR56" s="85"/>
      <c r="CYS56" s="85"/>
      <c r="CYT56" s="85"/>
      <c r="CYU56" s="85"/>
      <c r="CYV56" s="85"/>
      <c r="CYW56" s="85"/>
      <c r="CYX56" s="85"/>
      <c r="CYY56" s="85"/>
      <c r="CYZ56" s="85"/>
      <c r="CZA56" s="85"/>
      <c r="CZB56" s="85"/>
      <c r="CZC56" s="85"/>
      <c r="CZD56" s="85"/>
      <c r="CZE56" s="85"/>
      <c r="CZF56" s="85"/>
      <c r="CZG56" s="85"/>
      <c r="CZH56" s="85"/>
      <c r="CZI56" s="85"/>
      <c r="CZJ56" s="85"/>
      <c r="CZK56" s="85"/>
      <c r="CZL56" s="85"/>
      <c r="CZM56" s="85"/>
      <c r="CZN56" s="85"/>
      <c r="CZO56" s="85"/>
      <c r="CZP56" s="85"/>
      <c r="CZQ56" s="85"/>
      <c r="CZR56" s="85"/>
      <c r="CZS56" s="85"/>
      <c r="CZT56" s="85"/>
      <c r="CZU56" s="85"/>
      <c r="CZV56" s="85"/>
      <c r="CZW56" s="85"/>
      <c r="CZX56" s="85"/>
      <c r="CZY56" s="85"/>
      <c r="CZZ56" s="85"/>
      <c r="DAA56" s="85"/>
      <c r="DAB56" s="85"/>
      <c r="DAC56" s="85"/>
      <c r="DAD56" s="85"/>
      <c r="DAE56" s="85"/>
      <c r="DAF56" s="85"/>
      <c r="DAG56" s="85"/>
      <c r="DAH56" s="85"/>
      <c r="DAI56" s="85"/>
      <c r="DAJ56" s="85"/>
      <c r="DAK56" s="85"/>
      <c r="DAL56" s="85"/>
      <c r="DAM56" s="85"/>
      <c r="DAN56" s="85"/>
      <c r="DAO56" s="85"/>
      <c r="DAP56" s="85"/>
      <c r="DAQ56" s="85"/>
      <c r="DAR56" s="85"/>
      <c r="DAS56" s="85"/>
      <c r="DAT56" s="85"/>
      <c r="DAU56" s="85"/>
      <c r="DAV56" s="85"/>
      <c r="DAW56" s="85"/>
      <c r="DAX56" s="85"/>
      <c r="DAY56" s="85"/>
      <c r="DAZ56" s="85"/>
      <c r="DBA56" s="85"/>
      <c r="DBB56" s="85"/>
      <c r="DBC56" s="85"/>
      <c r="DBD56" s="85"/>
      <c r="DBE56" s="85"/>
      <c r="DBF56" s="85"/>
      <c r="DBG56" s="85"/>
      <c r="DBH56" s="85"/>
      <c r="DBI56" s="85"/>
      <c r="DBJ56" s="85"/>
      <c r="DBK56" s="85"/>
      <c r="DBL56" s="85"/>
      <c r="DBM56" s="85"/>
      <c r="DBN56" s="85"/>
      <c r="DBO56" s="85"/>
      <c r="DBP56" s="85"/>
      <c r="DBQ56" s="85"/>
      <c r="DBR56" s="85"/>
      <c r="DBS56" s="85"/>
      <c r="DBT56" s="85"/>
      <c r="DBU56" s="85"/>
      <c r="DBV56" s="85"/>
      <c r="DBW56" s="85"/>
      <c r="DBX56" s="85"/>
      <c r="DBY56" s="85"/>
      <c r="DBZ56" s="85"/>
      <c r="DCA56" s="85"/>
      <c r="DCB56" s="85"/>
      <c r="DCC56" s="85"/>
      <c r="DCD56" s="85"/>
      <c r="DCE56" s="85"/>
      <c r="DCF56" s="85"/>
      <c r="DCG56" s="85"/>
      <c r="DCH56" s="85"/>
      <c r="DCI56" s="85"/>
      <c r="DCJ56" s="85"/>
      <c r="DCK56" s="85"/>
      <c r="DCL56" s="85"/>
      <c r="DCM56" s="85"/>
      <c r="DCN56" s="85"/>
      <c r="DCO56" s="85"/>
      <c r="DCP56" s="85"/>
      <c r="DCQ56" s="85"/>
      <c r="DCR56" s="85"/>
      <c r="DCS56" s="85"/>
      <c r="DCT56" s="85"/>
      <c r="DCU56" s="85"/>
      <c r="DCV56" s="85"/>
      <c r="DCW56" s="85"/>
      <c r="DCX56" s="85"/>
      <c r="DCY56" s="85"/>
      <c r="DCZ56" s="85"/>
      <c r="DDA56" s="85"/>
      <c r="DDB56" s="85"/>
      <c r="DDC56" s="85"/>
      <c r="DDD56" s="85"/>
      <c r="DDE56" s="85"/>
      <c r="DDF56" s="85"/>
      <c r="DDG56" s="85"/>
      <c r="DDH56" s="85"/>
      <c r="DDI56" s="85"/>
      <c r="DDJ56" s="85"/>
      <c r="DDK56" s="85"/>
      <c r="DDL56" s="85"/>
      <c r="DDM56" s="85"/>
      <c r="DDN56" s="85"/>
      <c r="DDO56" s="85"/>
      <c r="DDP56" s="85"/>
      <c r="DDQ56" s="85"/>
      <c r="DDR56" s="85"/>
      <c r="DDS56" s="85"/>
      <c r="DDT56" s="85"/>
      <c r="DDU56" s="85"/>
      <c r="DDV56" s="85"/>
      <c r="DDW56" s="85"/>
      <c r="DDX56" s="85"/>
      <c r="DDY56" s="85"/>
      <c r="DDZ56" s="85"/>
      <c r="DEA56" s="85"/>
      <c r="DEB56" s="85"/>
      <c r="DEC56" s="85"/>
      <c r="DED56" s="85"/>
      <c r="DEE56" s="85"/>
      <c r="DEF56" s="85"/>
      <c r="DEG56" s="85"/>
      <c r="DEH56" s="85"/>
      <c r="DEI56" s="85"/>
      <c r="DEJ56" s="85"/>
      <c r="DEK56" s="85"/>
      <c r="DEL56" s="85"/>
      <c r="DEM56" s="85"/>
      <c r="DEN56" s="85"/>
      <c r="DEO56" s="85"/>
      <c r="DEP56" s="85"/>
      <c r="DEQ56" s="85"/>
      <c r="DER56" s="85"/>
      <c r="DES56" s="85"/>
      <c r="DET56" s="85"/>
      <c r="DEU56" s="85"/>
      <c r="DEV56" s="85"/>
      <c r="DEW56" s="85"/>
      <c r="DEX56" s="85"/>
      <c r="DEY56" s="85"/>
      <c r="DEZ56" s="85"/>
      <c r="DFA56" s="85"/>
      <c r="DFB56" s="85"/>
      <c r="DFC56" s="85"/>
      <c r="DFD56" s="85"/>
      <c r="DFE56" s="85"/>
      <c r="DFF56" s="85"/>
      <c r="DFG56" s="85"/>
      <c r="DFH56" s="85"/>
      <c r="DFI56" s="85"/>
      <c r="DFJ56" s="85"/>
      <c r="DFK56" s="85"/>
      <c r="DFL56" s="85"/>
      <c r="DFM56" s="85"/>
      <c r="DFN56" s="85"/>
      <c r="DFO56" s="85"/>
      <c r="DFP56" s="85"/>
      <c r="DFQ56" s="85"/>
      <c r="DFR56" s="85"/>
      <c r="DFS56" s="85"/>
      <c r="DFT56" s="85"/>
      <c r="DFU56" s="85"/>
      <c r="DFV56" s="85"/>
      <c r="DFW56" s="85"/>
      <c r="DFX56" s="85"/>
      <c r="DFY56" s="85"/>
      <c r="DFZ56" s="85"/>
      <c r="DGA56" s="85"/>
      <c r="DGB56" s="85"/>
      <c r="DGC56" s="85"/>
      <c r="DGD56" s="85"/>
      <c r="DGE56" s="85"/>
      <c r="DGF56" s="85"/>
      <c r="DGG56" s="85"/>
      <c r="DGH56" s="85"/>
      <c r="DGI56" s="85"/>
      <c r="DGJ56" s="85"/>
      <c r="DGK56" s="85"/>
      <c r="DGL56" s="85"/>
      <c r="DGM56" s="85"/>
      <c r="DGN56" s="85"/>
      <c r="DGO56" s="85"/>
      <c r="DGP56" s="85"/>
      <c r="DGQ56" s="85"/>
      <c r="DGR56" s="85"/>
      <c r="DGS56" s="85"/>
      <c r="DGT56" s="85"/>
      <c r="DGU56" s="85"/>
      <c r="DGV56" s="85"/>
      <c r="DGW56" s="85"/>
      <c r="DGX56" s="85"/>
      <c r="DGY56" s="85"/>
      <c r="DGZ56" s="85"/>
      <c r="DHA56" s="85"/>
      <c r="DHB56" s="85"/>
      <c r="DHC56" s="85"/>
      <c r="DHD56" s="85"/>
      <c r="DHE56" s="85"/>
      <c r="DHF56" s="85"/>
      <c r="DHG56" s="85"/>
      <c r="DHH56" s="85"/>
      <c r="DHI56" s="85"/>
      <c r="DHJ56" s="85"/>
      <c r="DHK56" s="85"/>
      <c r="DHL56" s="85"/>
      <c r="DHM56" s="85"/>
      <c r="DHN56" s="85"/>
      <c r="DHO56" s="85"/>
      <c r="DHP56" s="85"/>
      <c r="DHQ56" s="85"/>
      <c r="DHR56" s="85"/>
      <c r="DHS56" s="85"/>
      <c r="DHT56" s="85"/>
      <c r="DHU56" s="85"/>
      <c r="DHV56" s="85"/>
      <c r="DHW56" s="85"/>
      <c r="DHX56" s="85"/>
      <c r="DHY56" s="85"/>
      <c r="DHZ56" s="85"/>
      <c r="DIA56" s="85"/>
      <c r="DIB56" s="85"/>
      <c r="DIC56" s="85"/>
      <c r="DID56" s="85"/>
      <c r="DIE56" s="85"/>
      <c r="DIF56" s="85"/>
      <c r="DIG56" s="85"/>
      <c r="DIH56" s="85"/>
      <c r="DII56" s="85"/>
      <c r="DIJ56" s="85"/>
      <c r="DIK56" s="85"/>
      <c r="DIL56" s="85"/>
      <c r="DIM56" s="85"/>
      <c r="DIN56" s="85"/>
      <c r="DIO56" s="85"/>
      <c r="DIP56" s="85"/>
      <c r="DIQ56" s="85"/>
      <c r="DIR56" s="85"/>
      <c r="DIS56" s="85"/>
      <c r="DIT56" s="85"/>
      <c r="DIU56" s="85"/>
      <c r="DIV56" s="85"/>
      <c r="DIW56" s="85"/>
      <c r="DIX56" s="85"/>
      <c r="DIY56" s="85"/>
      <c r="DIZ56" s="85"/>
      <c r="DJA56" s="85"/>
      <c r="DJB56" s="85"/>
      <c r="DJC56" s="85"/>
      <c r="DJD56" s="85"/>
      <c r="DJE56" s="85"/>
      <c r="DJF56" s="85"/>
      <c r="DJG56" s="85"/>
      <c r="DJH56" s="85"/>
      <c r="DJI56" s="85"/>
      <c r="DJJ56" s="85"/>
      <c r="DJK56" s="85"/>
      <c r="DJL56" s="85"/>
      <c r="DJM56" s="85"/>
      <c r="DJN56" s="85"/>
      <c r="DJO56" s="85"/>
      <c r="DJP56" s="85"/>
      <c r="DJQ56" s="85"/>
      <c r="DJR56" s="85"/>
      <c r="DJS56" s="85"/>
      <c r="DJT56" s="85"/>
      <c r="DJU56" s="85"/>
      <c r="DJV56" s="85"/>
      <c r="DJW56" s="85"/>
      <c r="DJX56" s="85"/>
      <c r="DJY56" s="85"/>
      <c r="DJZ56" s="85"/>
      <c r="DKA56" s="85"/>
      <c r="DKB56" s="85"/>
      <c r="DKC56" s="85"/>
      <c r="DKD56" s="85"/>
      <c r="DKE56" s="85"/>
      <c r="DKF56" s="85"/>
      <c r="DKG56" s="85"/>
      <c r="DKH56" s="85"/>
      <c r="DKI56" s="85"/>
      <c r="DKJ56" s="85"/>
      <c r="DKK56" s="85"/>
      <c r="DKL56" s="85"/>
      <c r="DKM56" s="85"/>
      <c r="DKN56" s="85"/>
      <c r="DKO56" s="85"/>
      <c r="DKP56" s="85"/>
      <c r="DKQ56" s="85"/>
      <c r="DKR56" s="85"/>
      <c r="DKS56" s="85"/>
      <c r="DKT56" s="85"/>
      <c r="DKU56" s="85"/>
      <c r="DKV56" s="85"/>
      <c r="DKW56" s="85"/>
      <c r="DKX56" s="85"/>
      <c r="DKY56" s="85"/>
      <c r="DKZ56" s="85"/>
      <c r="DLA56" s="85"/>
      <c r="DLB56" s="85"/>
      <c r="DLC56" s="85"/>
      <c r="DLD56" s="85"/>
      <c r="DLE56" s="85"/>
      <c r="DLF56" s="85"/>
      <c r="DLG56" s="85"/>
      <c r="DLH56" s="85"/>
      <c r="DLI56" s="85"/>
      <c r="DLJ56" s="85"/>
      <c r="DLK56" s="85"/>
      <c r="DLL56" s="85"/>
      <c r="DLM56" s="85"/>
      <c r="DLN56" s="85"/>
      <c r="DLO56" s="85"/>
      <c r="DLP56" s="85"/>
      <c r="DLQ56" s="85"/>
      <c r="DLR56" s="85"/>
      <c r="DLS56" s="85"/>
      <c r="DLT56" s="85"/>
      <c r="DLU56" s="85"/>
      <c r="DLV56" s="85"/>
      <c r="DLW56" s="85"/>
      <c r="DLX56" s="85"/>
      <c r="DLY56" s="85"/>
      <c r="DLZ56" s="85"/>
      <c r="DMA56" s="85"/>
      <c r="DMB56" s="85"/>
      <c r="DMC56" s="85"/>
      <c r="DMD56" s="85"/>
      <c r="DME56" s="85"/>
      <c r="DMF56" s="85"/>
      <c r="DMG56" s="85"/>
      <c r="DMH56" s="85"/>
      <c r="DMI56" s="85"/>
      <c r="DMJ56" s="85"/>
      <c r="DMK56" s="85"/>
      <c r="DML56" s="85"/>
      <c r="DMM56" s="85"/>
      <c r="DMN56" s="85"/>
      <c r="DMO56" s="85"/>
      <c r="DMP56" s="85"/>
      <c r="DMQ56" s="85"/>
      <c r="DMR56" s="85"/>
      <c r="DMS56" s="85"/>
      <c r="DMT56" s="85"/>
      <c r="DMU56" s="85"/>
      <c r="DMV56" s="85"/>
      <c r="DMW56" s="85"/>
      <c r="DMX56" s="85"/>
      <c r="DMY56" s="85"/>
      <c r="DMZ56" s="85"/>
      <c r="DNA56" s="85"/>
      <c r="DNB56" s="85"/>
      <c r="DNC56" s="85"/>
      <c r="DND56" s="85"/>
      <c r="DNE56" s="85"/>
      <c r="DNF56" s="85"/>
      <c r="DNG56" s="85"/>
      <c r="DNH56" s="85"/>
      <c r="DNI56" s="85"/>
      <c r="DNJ56" s="85"/>
      <c r="DNK56" s="85"/>
      <c r="DNL56" s="85"/>
      <c r="DNM56" s="85"/>
      <c r="DNN56" s="85"/>
      <c r="DNO56" s="85"/>
      <c r="DNP56" s="85"/>
      <c r="DNQ56" s="85"/>
      <c r="DNR56" s="85"/>
      <c r="DNS56" s="85"/>
      <c r="DNT56" s="85"/>
      <c r="DNU56" s="85"/>
      <c r="DNV56" s="85"/>
      <c r="DNW56" s="85"/>
      <c r="DNX56" s="85"/>
      <c r="DNY56" s="85"/>
      <c r="DNZ56" s="85"/>
      <c r="DOA56" s="85"/>
      <c r="DOB56" s="85"/>
      <c r="DOC56" s="85"/>
      <c r="DOD56" s="85"/>
      <c r="DOE56" s="85"/>
      <c r="DOF56" s="85"/>
      <c r="DOG56" s="85"/>
      <c r="DOH56" s="85"/>
      <c r="DOI56" s="85"/>
      <c r="DOJ56" s="85"/>
      <c r="DOK56" s="85"/>
      <c r="DOL56" s="85"/>
      <c r="DOM56" s="85"/>
      <c r="DON56" s="85"/>
      <c r="DOO56" s="85"/>
      <c r="DOP56" s="85"/>
      <c r="DOQ56" s="85"/>
      <c r="DOR56" s="85"/>
      <c r="DOS56" s="85"/>
      <c r="DOT56" s="85"/>
      <c r="DOU56" s="85"/>
      <c r="DOV56" s="85"/>
      <c r="DOW56" s="85"/>
      <c r="DOX56" s="85"/>
      <c r="DOY56" s="85"/>
      <c r="DOZ56" s="85"/>
      <c r="DPA56" s="85"/>
      <c r="DPB56" s="85"/>
      <c r="DPC56" s="85"/>
      <c r="DPD56" s="85"/>
      <c r="DPE56" s="85"/>
      <c r="DPF56" s="85"/>
      <c r="DPG56" s="85"/>
      <c r="DPH56" s="85"/>
      <c r="DPI56" s="85"/>
      <c r="DPJ56" s="85"/>
      <c r="DPK56" s="85"/>
      <c r="DPL56" s="85"/>
      <c r="DPM56" s="85"/>
      <c r="DPN56" s="85"/>
      <c r="DPO56" s="85"/>
      <c r="DPP56" s="85"/>
      <c r="DPQ56" s="85"/>
      <c r="DPR56" s="85"/>
      <c r="DPS56" s="85"/>
      <c r="DPT56" s="85"/>
      <c r="DPU56" s="85"/>
      <c r="DPV56" s="85"/>
      <c r="DPW56" s="85"/>
      <c r="DPX56" s="85"/>
      <c r="DPY56" s="85"/>
      <c r="DPZ56" s="85"/>
      <c r="DQA56" s="85"/>
      <c r="DQB56" s="85"/>
      <c r="DQC56" s="85"/>
      <c r="DQD56" s="85"/>
      <c r="DQE56" s="85"/>
      <c r="DQF56" s="85"/>
      <c r="DQG56" s="85"/>
      <c r="DQH56" s="85"/>
      <c r="DQI56" s="85"/>
      <c r="DQJ56" s="85"/>
      <c r="DQK56" s="85"/>
      <c r="DQL56" s="85"/>
      <c r="DQM56" s="85"/>
      <c r="DQN56" s="85"/>
      <c r="DQO56" s="85"/>
      <c r="DQP56" s="85"/>
      <c r="DQQ56" s="85"/>
      <c r="DQR56" s="85"/>
      <c r="DQS56" s="85"/>
      <c r="DQT56" s="85"/>
      <c r="DQU56" s="85"/>
      <c r="DQV56" s="85"/>
      <c r="DQW56" s="85"/>
      <c r="DQX56" s="85"/>
      <c r="DQY56" s="85"/>
      <c r="DQZ56" s="85"/>
      <c r="DRA56" s="85"/>
      <c r="DRB56" s="85"/>
      <c r="DRC56" s="85"/>
      <c r="DRD56" s="85"/>
      <c r="DRE56" s="85"/>
      <c r="DRF56" s="85"/>
      <c r="DRG56" s="85"/>
      <c r="DRH56" s="85"/>
      <c r="DRI56" s="85"/>
      <c r="DRJ56" s="85"/>
      <c r="DRK56" s="85"/>
      <c r="DRL56" s="85"/>
      <c r="DRM56" s="85"/>
      <c r="DRN56" s="85"/>
      <c r="DRO56" s="85"/>
      <c r="DRP56" s="85"/>
      <c r="DRQ56" s="85"/>
      <c r="DRR56" s="85"/>
      <c r="DRS56" s="85"/>
      <c r="DRT56" s="85"/>
      <c r="DRU56" s="85"/>
      <c r="DRV56" s="85"/>
      <c r="DRW56" s="85"/>
      <c r="DRX56" s="85"/>
      <c r="DRY56" s="85"/>
      <c r="DRZ56" s="85"/>
      <c r="DSA56" s="85"/>
      <c r="DSB56" s="85"/>
      <c r="DSC56" s="85"/>
      <c r="DSD56" s="85"/>
      <c r="DSE56" s="85"/>
      <c r="DSF56" s="85"/>
      <c r="DSG56" s="85"/>
      <c r="DSH56" s="85"/>
      <c r="DSI56" s="85"/>
      <c r="DSJ56" s="85"/>
      <c r="DSK56" s="85"/>
      <c r="DSL56" s="85"/>
      <c r="DSM56" s="85"/>
      <c r="DSN56" s="85"/>
      <c r="DSO56" s="85"/>
      <c r="DSP56" s="85"/>
      <c r="DSQ56" s="85"/>
      <c r="DSR56" s="85"/>
      <c r="DSS56" s="85"/>
      <c r="DST56" s="85"/>
      <c r="DSU56" s="85"/>
      <c r="DSV56" s="85"/>
      <c r="DSW56" s="85"/>
      <c r="DSX56" s="85"/>
      <c r="DSY56" s="85"/>
      <c r="DSZ56" s="85"/>
      <c r="DTA56" s="85"/>
      <c r="DTB56" s="85"/>
      <c r="DTC56" s="85"/>
      <c r="DTD56" s="85"/>
      <c r="DTE56" s="85"/>
      <c r="DTF56" s="85"/>
      <c r="DTG56" s="85"/>
      <c r="DTH56" s="85"/>
      <c r="DTI56" s="85"/>
      <c r="DTJ56" s="85"/>
      <c r="DTK56" s="85"/>
      <c r="DTL56" s="85"/>
      <c r="DTM56" s="85"/>
      <c r="DTN56" s="85"/>
      <c r="DTO56" s="85"/>
      <c r="DTP56" s="85"/>
      <c r="DTQ56" s="85"/>
      <c r="DTR56" s="85"/>
      <c r="DTS56" s="85"/>
      <c r="DTT56" s="85"/>
      <c r="DTU56" s="85"/>
      <c r="DTV56" s="85"/>
      <c r="DTW56" s="85"/>
      <c r="DTX56" s="85"/>
      <c r="DTY56" s="85"/>
      <c r="DTZ56" s="85"/>
      <c r="DUA56" s="85"/>
      <c r="DUB56" s="85"/>
      <c r="DUC56" s="85"/>
      <c r="DUD56" s="85"/>
      <c r="DUE56" s="85"/>
      <c r="DUF56" s="85"/>
      <c r="DUG56" s="85"/>
      <c r="DUH56" s="85"/>
      <c r="DUI56" s="85"/>
      <c r="DUJ56" s="85"/>
      <c r="DUK56" s="85"/>
      <c r="DUL56" s="85"/>
      <c r="DUM56" s="85"/>
      <c r="DUN56" s="85"/>
      <c r="DUO56" s="85"/>
      <c r="DUP56" s="85"/>
      <c r="DUQ56" s="85"/>
      <c r="DUR56" s="85"/>
      <c r="DUS56" s="85"/>
      <c r="DUT56" s="85"/>
      <c r="DUU56" s="85"/>
      <c r="DUV56" s="85"/>
      <c r="DUW56" s="85"/>
      <c r="DUX56" s="85"/>
      <c r="DUY56" s="85"/>
      <c r="DUZ56" s="85"/>
      <c r="DVA56" s="85"/>
      <c r="DVB56" s="85"/>
      <c r="DVC56" s="85"/>
      <c r="DVD56" s="85"/>
      <c r="DVE56" s="85"/>
      <c r="DVF56" s="85"/>
      <c r="DVG56" s="85"/>
      <c r="DVH56" s="85"/>
      <c r="DVI56" s="85"/>
      <c r="DVJ56" s="85"/>
      <c r="DVK56" s="85"/>
      <c r="DVL56" s="85"/>
      <c r="DVM56" s="85"/>
      <c r="DVN56" s="85"/>
      <c r="DVO56" s="85"/>
      <c r="DVP56" s="85"/>
      <c r="DVQ56" s="85"/>
      <c r="DVR56" s="85"/>
      <c r="DVS56" s="85"/>
      <c r="DVT56" s="85"/>
      <c r="DVU56" s="85"/>
      <c r="DVV56" s="85"/>
      <c r="DVW56" s="85"/>
      <c r="DVX56" s="85"/>
      <c r="DVY56" s="85"/>
      <c r="DVZ56" s="85"/>
      <c r="DWA56" s="85"/>
      <c r="DWB56" s="85"/>
      <c r="DWC56" s="85"/>
      <c r="DWD56" s="85"/>
      <c r="DWE56" s="85"/>
      <c r="DWF56" s="85"/>
      <c r="DWG56" s="85"/>
      <c r="DWH56" s="85"/>
      <c r="DWI56" s="85"/>
      <c r="DWJ56" s="85"/>
      <c r="DWK56" s="85"/>
      <c r="DWL56" s="85"/>
      <c r="DWM56" s="85"/>
      <c r="DWN56" s="85"/>
      <c r="DWO56" s="85"/>
      <c r="DWP56" s="85"/>
      <c r="DWQ56" s="85"/>
      <c r="DWR56" s="85"/>
      <c r="DWS56" s="85"/>
      <c r="DWT56" s="85"/>
      <c r="DWU56" s="85"/>
      <c r="DWV56" s="85"/>
      <c r="DWW56" s="85"/>
      <c r="DWX56" s="85"/>
      <c r="DWY56" s="85"/>
      <c r="DWZ56" s="85"/>
      <c r="DXA56" s="85"/>
      <c r="DXB56" s="85"/>
      <c r="DXC56" s="85"/>
      <c r="DXD56" s="85"/>
      <c r="DXE56" s="85"/>
      <c r="DXF56" s="85"/>
      <c r="DXG56" s="85"/>
      <c r="DXH56" s="85"/>
      <c r="DXI56" s="85"/>
      <c r="DXJ56" s="85"/>
      <c r="DXK56" s="85"/>
      <c r="DXL56" s="85"/>
      <c r="DXM56" s="85"/>
      <c r="DXN56" s="85"/>
      <c r="DXO56" s="85"/>
      <c r="DXP56" s="85"/>
      <c r="DXQ56" s="85"/>
      <c r="DXR56" s="85"/>
      <c r="DXS56" s="85"/>
      <c r="DXT56" s="85"/>
      <c r="DXU56" s="85"/>
      <c r="DXV56" s="85"/>
      <c r="DXW56" s="85"/>
      <c r="DXX56" s="85"/>
      <c r="DXY56" s="85"/>
      <c r="DXZ56" s="85"/>
      <c r="DYA56" s="85"/>
      <c r="DYB56" s="85"/>
      <c r="DYC56" s="85"/>
      <c r="DYD56" s="85"/>
      <c r="DYE56" s="85"/>
      <c r="DYF56" s="85"/>
      <c r="DYG56" s="85"/>
      <c r="DYH56" s="85"/>
      <c r="DYI56" s="85"/>
      <c r="DYJ56" s="85"/>
      <c r="DYK56" s="85"/>
      <c r="DYL56" s="85"/>
      <c r="DYM56" s="85"/>
      <c r="DYN56" s="85"/>
      <c r="DYO56" s="85"/>
      <c r="DYP56" s="85"/>
      <c r="DYQ56" s="85"/>
      <c r="DYR56" s="85"/>
      <c r="DYS56" s="85"/>
      <c r="DYT56" s="85"/>
      <c r="DYU56" s="85"/>
      <c r="DYV56" s="85"/>
      <c r="DYW56" s="85"/>
      <c r="DYX56" s="85"/>
      <c r="DYY56" s="85"/>
      <c r="DYZ56" s="85"/>
      <c r="DZA56" s="85"/>
      <c r="DZB56" s="85"/>
      <c r="DZC56" s="85"/>
      <c r="DZD56" s="85"/>
      <c r="DZE56" s="85"/>
      <c r="DZF56" s="85"/>
      <c r="DZG56" s="85"/>
      <c r="DZH56" s="85"/>
      <c r="DZI56" s="85"/>
      <c r="DZJ56" s="85"/>
      <c r="DZK56" s="85"/>
      <c r="DZL56" s="85"/>
      <c r="DZM56" s="85"/>
      <c r="DZN56" s="85"/>
      <c r="DZO56" s="85"/>
      <c r="DZP56" s="85"/>
      <c r="DZQ56" s="85"/>
      <c r="DZR56" s="85"/>
      <c r="DZS56" s="85"/>
      <c r="DZT56" s="85"/>
      <c r="DZU56" s="85"/>
      <c r="DZV56" s="85"/>
      <c r="DZW56" s="85"/>
      <c r="DZX56" s="85"/>
      <c r="DZY56" s="85"/>
      <c r="DZZ56" s="85"/>
      <c r="EAA56" s="85"/>
      <c r="EAB56" s="85"/>
      <c r="EAC56" s="85"/>
      <c r="EAD56" s="85"/>
      <c r="EAE56" s="85"/>
      <c r="EAF56" s="85"/>
      <c r="EAG56" s="85"/>
      <c r="EAH56" s="85"/>
      <c r="EAI56" s="85"/>
      <c r="EAJ56" s="85"/>
      <c r="EAK56" s="85"/>
      <c r="EAL56" s="85"/>
      <c r="EAM56" s="85"/>
      <c r="EAN56" s="85"/>
      <c r="EAO56" s="85"/>
      <c r="EAP56" s="85"/>
      <c r="EAQ56" s="85"/>
      <c r="EAR56" s="85"/>
      <c r="EAS56" s="85"/>
      <c r="EAT56" s="85"/>
      <c r="EAU56" s="85"/>
      <c r="EAV56" s="85"/>
      <c r="EAW56" s="85"/>
      <c r="EAX56" s="85"/>
      <c r="EAY56" s="85"/>
      <c r="EAZ56" s="85"/>
      <c r="EBA56" s="85"/>
      <c r="EBB56" s="85"/>
      <c r="EBC56" s="85"/>
      <c r="EBD56" s="85"/>
      <c r="EBE56" s="85"/>
      <c r="EBF56" s="85"/>
      <c r="EBG56" s="85"/>
      <c r="EBH56" s="85"/>
      <c r="EBI56" s="85"/>
      <c r="EBJ56" s="85"/>
      <c r="EBK56" s="85"/>
      <c r="EBL56" s="85"/>
      <c r="EBM56" s="85"/>
      <c r="EBN56" s="85"/>
      <c r="EBO56" s="85"/>
      <c r="EBP56" s="85"/>
      <c r="EBQ56" s="85"/>
      <c r="EBR56" s="85"/>
      <c r="EBS56" s="85"/>
      <c r="EBT56" s="85"/>
      <c r="EBU56" s="85"/>
      <c r="EBV56" s="85"/>
      <c r="EBW56" s="85"/>
      <c r="EBX56" s="85"/>
      <c r="EBY56" s="85"/>
      <c r="EBZ56" s="85"/>
      <c r="ECA56" s="85"/>
      <c r="ECB56" s="85"/>
      <c r="ECC56" s="85"/>
      <c r="ECD56" s="85"/>
      <c r="ECE56" s="85"/>
      <c r="ECF56" s="85"/>
      <c r="ECG56" s="85"/>
      <c r="ECH56" s="85"/>
      <c r="ECI56" s="85"/>
      <c r="ECJ56" s="85"/>
      <c r="ECK56" s="85"/>
      <c r="ECL56" s="85"/>
      <c r="ECM56" s="85"/>
      <c r="ECN56" s="85"/>
      <c r="ECO56" s="85"/>
      <c r="ECP56" s="85"/>
      <c r="ECQ56" s="85"/>
      <c r="ECR56" s="85"/>
      <c r="ECS56" s="85"/>
      <c r="ECT56" s="85"/>
      <c r="ECU56" s="85"/>
      <c r="ECV56" s="85"/>
      <c r="ECW56" s="85"/>
      <c r="ECX56" s="85"/>
      <c r="ECY56" s="85"/>
      <c r="ECZ56" s="85"/>
      <c r="EDA56" s="85"/>
      <c r="EDB56" s="85"/>
      <c r="EDC56" s="85"/>
      <c r="EDD56" s="85"/>
      <c r="EDE56" s="85"/>
      <c r="EDF56" s="85"/>
      <c r="EDG56" s="85"/>
      <c r="EDH56" s="85"/>
      <c r="EDI56" s="85"/>
      <c r="EDJ56" s="85"/>
      <c r="EDK56" s="85"/>
      <c r="EDL56" s="85"/>
      <c r="EDM56" s="85"/>
      <c r="EDN56" s="85"/>
      <c r="EDO56" s="85"/>
      <c r="EDP56" s="85"/>
      <c r="EDQ56" s="85"/>
      <c r="EDR56" s="85"/>
      <c r="EDS56" s="85"/>
      <c r="EDT56" s="85"/>
      <c r="EDU56" s="85"/>
      <c r="EDV56" s="85"/>
      <c r="EDW56" s="85"/>
      <c r="EDX56" s="85"/>
      <c r="EDY56" s="85"/>
      <c r="EDZ56" s="85"/>
      <c r="EEA56" s="85"/>
      <c r="EEB56" s="85"/>
      <c r="EEC56" s="85"/>
      <c r="EED56" s="85"/>
      <c r="EEE56" s="85"/>
      <c r="EEF56" s="85"/>
      <c r="EEG56" s="85"/>
      <c r="EEH56" s="85"/>
      <c r="EEI56" s="85"/>
      <c r="EEJ56" s="85"/>
      <c r="EEK56" s="85"/>
      <c r="EEL56" s="85"/>
      <c r="EEM56" s="85"/>
      <c r="EEN56" s="85"/>
      <c r="EEO56" s="85"/>
      <c r="EEP56" s="85"/>
      <c r="EEQ56" s="85"/>
      <c r="EER56" s="85"/>
      <c r="EES56" s="85"/>
      <c r="EET56" s="85"/>
      <c r="EEU56" s="85"/>
      <c r="EEV56" s="85"/>
      <c r="EEW56" s="85"/>
      <c r="EEX56" s="85"/>
      <c r="EEY56" s="85"/>
      <c r="EEZ56" s="85"/>
      <c r="EFA56" s="85"/>
      <c r="EFB56" s="85"/>
      <c r="EFC56" s="85"/>
      <c r="EFD56" s="85"/>
      <c r="EFE56" s="85"/>
      <c r="EFF56" s="85"/>
      <c r="EFG56" s="85"/>
      <c r="EFH56" s="85"/>
      <c r="EFI56" s="85"/>
      <c r="EFJ56" s="85"/>
      <c r="EFK56" s="85"/>
      <c r="EFL56" s="85"/>
      <c r="EFM56" s="85"/>
      <c r="EFN56" s="85"/>
      <c r="EFO56" s="85"/>
      <c r="EFP56" s="85"/>
      <c r="EFQ56" s="85"/>
      <c r="EFR56" s="85"/>
      <c r="EFS56" s="85"/>
      <c r="EFT56" s="85"/>
      <c r="EFU56" s="85"/>
      <c r="EFV56" s="85"/>
      <c r="EFW56" s="85"/>
      <c r="EFX56" s="85"/>
      <c r="EFY56" s="85"/>
      <c r="EFZ56" s="85"/>
      <c r="EGA56" s="85"/>
      <c r="EGB56" s="85"/>
      <c r="EGC56" s="85"/>
      <c r="EGD56" s="85"/>
      <c r="EGE56" s="85"/>
      <c r="EGF56" s="85"/>
      <c r="EGG56" s="85"/>
      <c r="EGH56" s="85"/>
      <c r="EGI56" s="85"/>
      <c r="EGJ56" s="85"/>
      <c r="EGK56" s="85"/>
      <c r="EGL56" s="85"/>
      <c r="EGM56" s="85"/>
      <c r="EGN56" s="85"/>
      <c r="EGO56" s="85"/>
      <c r="EGP56" s="85"/>
      <c r="EGQ56" s="85"/>
      <c r="EGR56" s="85"/>
      <c r="EGS56" s="85"/>
      <c r="EGT56" s="85"/>
      <c r="EGU56" s="85"/>
      <c r="EGV56" s="85"/>
      <c r="EGW56" s="85"/>
      <c r="EGX56" s="85"/>
      <c r="EGY56" s="85"/>
      <c r="EGZ56" s="85"/>
      <c r="EHA56" s="85"/>
      <c r="EHB56" s="85"/>
      <c r="EHC56" s="85"/>
      <c r="EHD56" s="85"/>
      <c r="EHE56" s="85"/>
      <c r="EHF56" s="85"/>
      <c r="EHG56" s="85"/>
      <c r="EHH56" s="85"/>
      <c r="EHI56" s="85"/>
      <c r="EHJ56" s="85"/>
      <c r="EHK56" s="85"/>
      <c r="EHL56" s="85"/>
      <c r="EHM56" s="85"/>
      <c r="EHN56" s="85"/>
      <c r="EHO56" s="85"/>
      <c r="EHP56" s="85"/>
      <c r="EHQ56" s="85"/>
      <c r="EHR56" s="85"/>
      <c r="EHS56" s="85"/>
      <c r="EHT56" s="85"/>
      <c r="EHU56" s="85"/>
      <c r="EHV56" s="85"/>
      <c r="EHW56" s="85"/>
      <c r="EHX56" s="85"/>
      <c r="EHY56" s="85"/>
      <c r="EHZ56" s="85"/>
      <c r="EIA56" s="85"/>
      <c r="EIB56" s="85"/>
      <c r="EIC56" s="85"/>
      <c r="EID56" s="85"/>
      <c r="EIE56" s="85"/>
      <c r="EIF56" s="85"/>
      <c r="EIG56" s="85"/>
      <c r="EIH56" s="85"/>
      <c r="EII56" s="85"/>
      <c r="EIJ56" s="85"/>
      <c r="EIK56" s="85"/>
      <c r="EIL56" s="85"/>
      <c r="EIM56" s="85"/>
      <c r="EIN56" s="85"/>
      <c r="EIO56" s="85"/>
      <c r="EIP56" s="85"/>
      <c r="EIQ56" s="85"/>
      <c r="EIR56" s="85"/>
      <c r="EIS56" s="85"/>
      <c r="EIT56" s="85"/>
      <c r="EIU56" s="85"/>
      <c r="EIV56" s="85"/>
      <c r="EIW56" s="85"/>
      <c r="EIX56" s="85"/>
      <c r="EIY56" s="85"/>
      <c r="EIZ56" s="85"/>
      <c r="EJA56" s="85"/>
      <c r="EJB56" s="85"/>
      <c r="EJC56" s="85"/>
      <c r="EJD56" s="85"/>
      <c r="EJE56" s="85"/>
      <c r="EJF56" s="85"/>
      <c r="EJG56" s="85"/>
      <c r="EJH56" s="85"/>
      <c r="EJI56" s="85"/>
      <c r="EJJ56" s="85"/>
      <c r="EJK56" s="85"/>
      <c r="EJL56" s="85"/>
      <c r="EJM56" s="85"/>
      <c r="EJN56" s="85"/>
      <c r="EJO56" s="85"/>
      <c r="EJP56" s="85"/>
      <c r="EJQ56" s="85"/>
      <c r="EJR56" s="85"/>
      <c r="EJS56" s="85"/>
      <c r="EJT56" s="85"/>
      <c r="EJU56" s="85"/>
      <c r="EJV56" s="85"/>
      <c r="EJW56" s="85"/>
      <c r="EJX56" s="85"/>
      <c r="EJY56" s="85"/>
      <c r="EJZ56" s="85"/>
      <c r="EKA56" s="85"/>
      <c r="EKB56" s="85"/>
      <c r="EKC56" s="85"/>
      <c r="EKD56" s="85"/>
      <c r="EKE56" s="85"/>
      <c r="EKF56" s="85"/>
      <c r="EKG56" s="85"/>
      <c r="EKH56" s="85"/>
      <c r="EKI56" s="85"/>
      <c r="EKJ56" s="85"/>
      <c r="EKK56" s="85"/>
      <c r="EKL56" s="85"/>
      <c r="EKM56" s="85"/>
      <c r="EKN56" s="85"/>
      <c r="EKO56" s="85"/>
      <c r="EKP56" s="85"/>
      <c r="EKQ56" s="85"/>
      <c r="EKR56" s="85"/>
      <c r="EKS56" s="85"/>
      <c r="EKT56" s="85"/>
      <c r="EKU56" s="85"/>
      <c r="EKV56" s="85"/>
      <c r="EKW56" s="85"/>
      <c r="EKX56" s="85"/>
      <c r="EKY56" s="85"/>
      <c r="EKZ56" s="85"/>
      <c r="ELA56" s="85"/>
      <c r="ELB56" s="85"/>
      <c r="ELC56" s="85"/>
      <c r="ELD56" s="85"/>
      <c r="ELE56" s="85"/>
      <c r="ELF56" s="85"/>
      <c r="ELG56" s="85"/>
      <c r="ELH56" s="85"/>
      <c r="ELI56" s="85"/>
      <c r="ELJ56" s="85"/>
      <c r="ELK56" s="85"/>
      <c r="ELL56" s="85"/>
      <c r="ELM56" s="85"/>
      <c r="ELN56" s="85"/>
      <c r="ELO56" s="85"/>
      <c r="ELP56" s="85"/>
      <c r="ELQ56" s="85"/>
      <c r="ELR56" s="85"/>
      <c r="ELS56" s="85"/>
      <c r="ELT56" s="85"/>
      <c r="ELU56" s="85"/>
      <c r="ELV56" s="85"/>
      <c r="ELW56" s="85"/>
      <c r="ELX56" s="85"/>
      <c r="ELY56" s="85"/>
      <c r="ELZ56" s="85"/>
      <c r="EMA56" s="85"/>
      <c r="EMB56" s="85"/>
      <c r="EMC56" s="85"/>
      <c r="EMD56" s="85"/>
      <c r="EME56" s="85"/>
      <c r="EMF56" s="85"/>
      <c r="EMG56" s="85"/>
      <c r="EMH56" s="85"/>
      <c r="EMI56" s="85"/>
      <c r="EMJ56" s="85"/>
      <c r="EMK56" s="85"/>
      <c r="EML56" s="85"/>
      <c r="EMM56" s="85"/>
      <c r="EMN56" s="85"/>
      <c r="EMO56" s="85"/>
      <c r="EMP56" s="85"/>
      <c r="EMQ56" s="85"/>
      <c r="EMR56" s="85"/>
      <c r="EMS56" s="85"/>
      <c r="EMT56" s="85"/>
      <c r="EMU56" s="85"/>
      <c r="EMV56" s="85"/>
      <c r="EMW56" s="85"/>
      <c r="EMX56" s="85"/>
      <c r="EMY56" s="85"/>
      <c r="EMZ56" s="85"/>
      <c r="ENA56" s="85"/>
      <c r="ENB56" s="85"/>
      <c r="ENC56" s="85"/>
      <c r="END56" s="85"/>
      <c r="ENE56" s="85"/>
      <c r="ENF56" s="85"/>
      <c r="ENG56" s="85"/>
      <c r="ENH56" s="85"/>
      <c r="ENI56" s="85"/>
      <c r="ENJ56" s="85"/>
      <c r="ENK56" s="85"/>
      <c r="ENL56" s="85"/>
      <c r="ENM56" s="85"/>
      <c r="ENN56" s="85"/>
      <c r="ENO56" s="85"/>
      <c r="ENP56" s="85"/>
      <c r="ENQ56" s="85"/>
      <c r="ENR56" s="85"/>
      <c r="ENS56" s="85"/>
      <c r="ENT56" s="85"/>
      <c r="ENU56" s="85"/>
      <c r="ENV56" s="85"/>
      <c r="ENW56" s="85"/>
      <c r="ENX56" s="85"/>
      <c r="ENY56" s="85"/>
      <c r="ENZ56" s="85"/>
      <c r="EOA56" s="85"/>
      <c r="EOB56" s="85"/>
      <c r="EOC56" s="85"/>
      <c r="EOD56" s="85"/>
      <c r="EOE56" s="85"/>
      <c r="EOF56" s="85"/>
      <c r="EOG56" s="85"/>
      <c r="EOH56" s="85"/>
      <c r="EOI56" s="85"/>
      <c r="EOJ56" s="85"/>
      <c r="EOK56" s="85"/>
      <c r="EOL56" s="85"/>
      <c r="EOM56" s="85"/>
      <c r="EON56" s="85"/>
      <c r="EOO56" s="85"/>
      <c r="EOP56" s="85"/>
      <c r="EOQ56" s="85"/>
      <c r="EOR56" s="85"/>
      <c r="EOS56" s="85"/>
      <c r="EOT56" s="85"/>
      <c r="EOU56" s="85"/>
      <c r="EOV56" s="85"/>
      <c r="EOW56" s="85"/>
      <c r="EOX56" s="85"/>
      <c r="EOY56" s="85"/>
      <c r="EOZ56" s="85"/>
      <c r="EPA56" s="85"/>
      <c r="EPB56" s="85"/>
      <c r="EPC56" s="85"/>
      <c r="EPD56" s="85"/>
      <c r="EPE56" s="85"/>
      <c r="EPF56" s="85"/>
      <c r="EPG56" s="85"/>
      <c r="EPH56" s="85"/>
      <c r="EPI56" s="85"/>
      <c r="EPJ56" s="85"/>
      <c r="EPK56" s="85"/>
      <c r="EPL56" s="85"/>
      <c r="EPM56" s="85"/>
      <c r="EPN56" s="85"/>
      <c r="EPO56" s="85"/>
      <c r="EPP56" s="85"/>
      <c r="EPQ56" s="85"/>
      <c r="EPR56" s="85"/>
      <c r="EPS56" s="85"/>
      <c r="EPT56" s="85"/>
      <c r="EPU56" s="85"/>
      <c r="EPV56" s="85"/>
      <c r="EPW56" s="85"/>
      <c r="EPX56" s="85"/>
      <c r="EPY56" s="85"/>
      <c r="EPZ56" s="85"/>
      <c r="EQA56" s="85"/>
      <c r="EQB56" s="85"/>
      <c r="EQC56" s="85"/>
      <c r="EQD56" s="85"/>
      <c r="EQE56" s="85"/>
      <c r="EQF56" s="85"/>
      <c r="EQG56" s="85"/>
      <c r="EQH56" s="85"/>
      <c r="EQI56" s="85"/>
      <c r="EQJ56" s="85"/>
      <c r="EQK56" s="85"/>
      <c r="EQL56" s="85"/>
      <c r="EQM56" s="85"/>
      <c r="EQN56" s="85"/>
      <c r="EQO56" s="85"/>
      <c r="EQP56" s="85"/>
      <c r="EQQ56" s="85"/>
      <c r="EQR56" s="85"/>
      <c r="EQS56" s="85"/>
      <c r="EQT56" s="85"/>
      <c r="EQU56" s="85"/>
      <c r="EQV56" s="85"/>
      <c r="EQW56" s="85"/>
      <c r="EQX56" s="85"/>
      <c r="EQY56" s="85"/>
      <c r="EQZ56" s="85"/>
      <c r="ERA56" s="85"/>
      <c r="ERB56" s="85"/>
      <c r="ERC56" s="85"/>
      <c r="ERD56" s="85"/>
      <c r="ERE56" s="85"/>
      <c r="ERF56" s="85"/>
      <c r="ERG56" s="85"/>
      <c r="ERH56" s="85"/>
      <c r="ERI56" s="85"/>
      <c r="ERJ56" s="85"/>
      <c r="ERK56" s="85"/>
      <c r="ERL56" s="85"/>
      <c r="ERM56" s="85"/>
      <c r="ERN56" s="85"/>
      <c r="ERO56" s="85"/>
      <c r="ERP56" s="85"/>
      <c r="ERQ56" s="85"/>
      <c r="ERR56" s="85"/>
      <c r="ERS56" s="85"/>
      <c r="ERT56" s="85"/>
      <c r="ERU56" s="85"/>
      <c r="ERV56" s="85"/>
      <c r="ERW56" s="85"/>
      <c r="ERX56" s="85"/>
      <c r="ERY56" s="85"/>
      <c r="ERZ56" s="85"/>
      <c r="ESA56" s="85"/>
      <c r="ESB56" s="85"/>
      <c r="ESC56" s="85"/>
      <c r="ESD56" s="85"/>
      <c r="ESE56" s="85"/>
      <c r="ESF56" s="85"/>
      <c r="ESG56" s="85"/>
      <c r="ESH56" s="85"/>
      <c r="ESI56" s="85"/>
      <c r="ESJ56" s="85"/>
      <c r="ESK56" s="85"/>
      <c r="ESL56" s="85"/>
      <c r="ESM56" s="85"/>
      <c r="ESN56" s="85"/>
      <c r="ESO56" s="85"/>
      <c r="ESP56" s="85"/>
      <c r="ESQ56" s="85"/>
      <c r="ESR56" s="85"/>
      <c r="ESS56" s="85"/>
      <c r="EST56" s="85"/>
      <c r="ESU56" s="85"/>
      <c r="ESV56" s="85"/>
      <c r="ESW56" s="85"/>
      <c r="ESX56" s="85"/>
      <c r="ESY56" s="85"/>
      <c r="ESZ56" s="85"/>
      <c r="ETA56" s="85"/>
      <c r="ETB56" s="85"/>
      <c r="ETC56" s="85"/>
      <c r="ETD56" s="85"/>
      <c r="ETE56" s="85"/>
      <c r="ETF56" s="85"/>
      <c r="ETG56" s="85"/>
      <c r="ETH56" s="85"/>
      <c r="ETI56" s="85"/>
      <c r="ETJ56" s="85"/>
      <c r="ETK56" s="85"/>
      <c r="ETL56" s="85"/>
      <c r="ETM56" s="85"/>
      <c r="ETN56" s="85"/>
      <c r="ETO56" s="85"/>
      <c r="ETP56" s="85"/>
      <c r="ETQ56" s="85"/>
      <c r="ETR56" s="85"/>
      <c r="ETS56" s="85"/>
      <c r="ETT56" s="85"/>
      <c r="ETU56" s="85"/>
      <c r="ETV56" s="85"/>
      <c r="ETW56" s="85"/>
      <c r="ETX56" s="85"/>
      <c r="ETY56" s="85"/>
      <c r="ETZ56" s="85"/>
      <c r="EUA56" s="85"/>
      <c r="EUB56" s="85"/>
      <c r="EUC56" s="85"/>
      <c r="EUD56" s="85"/>
      <c r="EUE56" s="85"/>
      <c r="EUF56" s="85"/>
      <c r="EUG56" s="85"/>
      <c r="EUH56" s="85"/>
      <c r="EUI56" s="85"/>
      <c r="EUJ56" s="85"/>
      <c r="EUK56" s="85"/>
      <c r="EUL56" s="85"/>
      <c r="EUM56" s="85"/>
      <c r="EUN56" s="85"/>
      <c r="EUO56" s="85"/>
      <c r="EUP56" s="85"/>
      <c r="EUQ56" s="85"/>
      <c r="EUR56" s="85"/>
      <c r="EUS56" s="85"/>
      <c r="EUT56" s="85"/>
      <c r="EUU56" s="85"/>
      <c r="EUV56" s="85"/>
      <c r="EUW56" s="85"/>
      <c r="EUX56" s="85"/>
      <c r="EUY56" s="85"/>
      <c r="EUZ56" s="85"/>
      <c r="EVA56" s="85"/>
      <c r="EVB56" s="85"/>
      <c r="EVC56" s="85"/>
      <c r="EVD56" s="85"/>
      <c r="EVE56" s="85"/>
      <c r="EVF56" s="85"/>
      <c r="EVG56" s="85"/>
      <c r="EVH56" s="85"/>
      <c r="EVI56" s="85"/>
      <c r="EVJ56" s="85"/>
      <c r="EVK56" s="85"/>
      <c r="EVL56" s="85"/>
      <c r="EVM56" s="85"/>
      <c r="EVN56" s="85"/>
      <c r="EVO56" s="85"/>
      <c r="EVP56" s="85"/>
      <c r="EVQ56" s="85"/>
      <c r="EVR56" s="85"/>
      <c r="EVS56" s="85"/>
      <c r="EVT56" s="85"/>
      <c r="EVU56" s="85"/>
      <c r="EVV56" s="85"/>
      <c r="EVW56" s="85"/>
      <c r="EVX56" s="85"/>
      <c r="EVY56" s="85"/>
      <c r="EVZ56" s="85"/>
      <c r="EWA56" s="85"/>
      <c r="EWB56" s="85"/>
      <c r="EWC56" s="85"/>
      <c r="EWD56" s="85"/>
      <c r="EWE56" s="85"/>
      <c r="EWF56" s="85"/>
      <c r="EWG56" s="85"/>
      <c r="EWH56" s="85"/>
      <c r="EWI56" s="85"/>
      <c r="EWJ56" s="85"/>
      <c r="EWK56" s="85"/>
      <c r="EWL56" s="85"/>
      <c r="EWM56" s="85"/>
      <c r="EWN56" s="85"/>
      <c r="EWO56" s="85"/>
      <c r="EWP56" s="85"/>
      <c r="EWQ56" s="85"/>
      <c r="EWR56" s="85"/>
      <c r="EWS56" s="85"/>
      <c r="EWT56" s="85"/>
      <c r="EWU56" s="85"/>
      <c r="EWV56" s="85"/>
      <c r="EWW56" s="85"/>
      <c r="EWX56" s="85"/>
      <c r="EWY56" s="85"/>
      <c r="EWZ56" s="85"/>
      <c r="EXA56" s="85"/>
      <c r="EXB56" s="85"/>
      <c r="EXC56" s="85"/>
      <c r="EXD56" s="85"/>
      <c r="EXE56" s="85"/>
      <c r="EXF56" s="85"/>
      <c r="EXG56" s="85"/>
      <c r="EXH56" s="85"/>
      <c r="EXI56" s="85"/>
      <c r="EXJ56" s="85"/>
      <c r="EXK56" s="85"/>
      <c r="EXL56" s="85"/>
      <c r="EXM56" s="85"/>
      <c r="EXN56" s="85"/>
      <c r="EXO56" s="85"/>
      <c r="EXP56" s="85"/>
      <c r="EXQ56" s="85"/>
      <c r="EXR56" s="85"/>
      <c r="EXS56" s="85"/>
      <c r="EXT56" s="85"/>
      <c r="EXU56" s="85"/>
      <c r="EXV56" s="85"/>
      <c r="EXW56" s="85"/>
      <c r="EXX56" s="85"/>
      <c r="EXY56" s="85"/>
      <c r="EXZ56" s="85"/>
      <c r="EYA56" s="85"/>
      <c r="EYB56" s="85"/>
      <c r="EYC56" s="85"/>
      <c r="EYD56" s="85"/>
      <c r="EYE56" s="85"/>
      <c r="EYF56" s="85"/>
      <c r="EYG56" s="85"/>
      <c r="EYH56" s="85"/>
      <c r="EYI56" s="85"/>
      <c r="EYJ56" s="85"/>
      <c r="EYK56" s="85"/>
      <c r="EYL56" s="85"/>
      <c r="EYM56" s="85"/>
      <c r="EYN56" s="85"/>
      <c r="EYO56" s="85"/>
      <c r="EYP56" s="85"/>
      <c r="EYQ56" s="85"/>
      <c r="EYR56" s="85"/>
      <c r="EYS56" s="85"/>
      <c r="EYT56" s="85"/>
      <c r="EYU56" s="85"/>
      <c r="EYV56" s="85"/>
      <c r="EYW56" s="85"/>
      <c r="EYX56" s="85"/>
      <c r="EYY56" s="85"/>
      <c r="EYZ56" s="85"/>
      <c r="EZA56" s="85"/>
      <c r="EZB56" s="85"/>
      <c r="EZC56" s="85"/>
      <c r="EZD56" s="85"/>
      <c r="EZE56" s="85"/>
      <c r="EZF56" s="85"/>
      <c r="EZG56" s="85"/>
      <c r="EZH56" s="85"/>
      <c r="EZI56" s="85"/>
      <c r="EZJ56" s="85"/>
      <c r="EZK56" s="85"/>
      <c r="EZL56" s="85"/>
      <c r="EZM56" s="85"/>
      <c r="EZN56" s="85"/>
      <c r="EZO56" s="85"/>
      <c r="EZP56" s="85"/>
      <c r="EZQ56" s="85"/>
      <c r="EZR56" s="85"/>
      <c r="EZS56" s="85"/>
      <c r="EZT56" s="85"/>
      <c r="EZU56" s="85"/>
      <c r="EZV56" s="85"/>
      <c r="EZW56" s="85"/>
      <c r="EZX56" s="85"/>
      <c r="EZY56" s="85"/>
      <c r="EZZ56" s="85"/>
      <c r="FAA56" s="85"/>
      <c r="FAB56" s="85"/>
      <c r="FAC56" s="85"/>
      <c r="FAD56" s="85"/>
      <c r="FAE56" s="85"/>
      <c r="FAF56" s="85"/>
      <c r="FAG56" s="85"/>
      <c r="FAH56" s="85"/>
      <c r="FAI56" s="85"/>
      <c r="FAJ56" s="85"/>
      <c r="FAK56" s="85"/>
      <c r="FAL56" s="85"/>
      <c r="FAM56" s="85"/>
      <c r="FAN56" s="85"/>
      <c r="FAO56" s="85"/>
      <c r="FAP56" s="85"/>
      <c r="FAQ56" s="85"/>
      <c r="FAR56" s="85"/>
      <c r="FAS56" s="85"/>
      <c r="FAT56" s="85"/>
      <c r="FAU56" s="85"/>
      <c r="FAV56" s="85"/>
      <c r="FAW56" s="85"/>
      <c r="FAX56" s="85"/>
      <c r="FAY56" s="85"/>
      <c r="FAZ56" s="85"/>
      <c r="FBA56" s="85"/>
      <c r="FBB56" s="85"/>
      <c r="FBC56" s="85"/>
      <c r="FBD56" s="85"/>
      <c r="FBE56" s="85"/>
      <c r="FBF56" s="85"/>
      <c r="FBG56" s="85"/>
      <c r="FBH56" s="85"/>
      <c r="FBI56" s="85"/>
      <c r="FBJ56" s="85"/>
      <c r="FBK56" s="85"/>
      <c r="FBL56" s="85"/>
      <c r="FBM56" s="85"/>
      <c r="FBN56" s="85"/>
      <c r="FBO56" s="85"/>
      <c r="FBP56" s="85"/>
      <c r="FBQ56" s="85"/>
      <c r="FBR56" s="85"/>
      <c r="FBS56" s="85"/>
      <c r="FBT56" s="85"/>
      <c r="FBU56" s="85"/>
      <c r="FBV56" s="85"/>
      <c r="FBW56" s="85"/>
      <c r="FBX56" s="85"/>
      <c r="FBY56" s="85"/>
      <c r="FBZ56" s="85"/>
      <c r="FCA56" s="85"/>
      <c r="FCB56" s="85"/>
      <c r="FCC56" s="85"/>
      <c r="FCD56" s="85"/>
      <c r="FCE56" s="85"/>
      <c r="FCF56" s="85"/>
      <c r="FCG56" s="85"/>
      <c r="FCH56" s="85"/>
      <c r="FCI56" s="85"/>
      <c r="FCJ56" s="85"/>
      <c r="FCK56" s="85"/>
      <c r="FCL56" s="85"/>
      <c r="FCM56" s="85"/>
      <c r="FCN56" s="85"/>
      <c r="FCO56" s="85"/>
      <c r="FCP56" s="85"/>
      <c r="FCQ56" s="85"/>
      <c r="FCR56" s="85"/>
      <c r="FCS56" s="85"/>
      <c r="FCT56" s="85"/>
      <c r="FCU56" s="85"/>
      <c r="FCV56" s="85"/>
      <c r="FCW56" s="85"/>
      <c r="FCX56" s="85"/>
      <c r="FCY56" s="85"/>
      <c r="FCZ56" s="85"/>
      <c r="FDA56" s="85"/>
      <c r="FDB56" s="85"/>
      <c r="FDC56" s="85"/>
      <c r="FDD56" s="85"/>
      <c r="FDE56" s="85"/>
      <c r="FDF56" s="85"/>
      <c r="FDG56" s="85"/>
      <c r="FDH56" s="85"/>
      <c r="FDI56" s="85"/>
      <c r="FDJ56" s="85"/>
      <c r="FDK56" s="85"/>
      <c r="FDL56" s="85"/>
      <c r="FDM56" s="85"/>
      <c r="FDN56" s="85"/>
      <c r="FDO56" s="85"/>
      <c r="FDP56" s="85"/>
      <c r="FDQ56" s="85"/>
      <c r="FDR56" s="85"/>
      <c r="FDS56" s="85"/>
      <c r="FDT56" s="85"/>
      <c r="FDU56" s="85"/>
      <c r="FDV56" s="85"/>
      <c r="FDW56" s="85"/>
      <c r="FDX56" s="85"/>
      <c r="FDY56" s="85"/>
      <c r="FDZ56" s="85"/>
      <c r="FEA56" s="85"/>
      <c r="FEB56" s="85"/>
      <c r="FEC56" s="85"/>
      <c r="FED56" s="85"/>
      <c r="FEE56" s="85"/>
      <c r="FEF56" s="85"/>
      <c r="FEG56" s="85"/>
      <c r="FEH56" s="85"/>
      <c r="FEI56" s="85"/>
      <c r="FEJ56" s="85"/>
      <c r="FEK56" s="85"/>
      <c r="FEL56" s="85"/>
      <c r="FEM56" s="85"/>
      <c r="FEN56" s="85"/>
      <c r="FEO56" s="85"/>
      <c r="FEP56" s="85"/>
      <c r="FEQ56" s="85"/>
      <c r="FER56" s="85"/>
      <c r="FES56" s="85"/>
      <c r="FET56" s="85"/>
      <c r="FEU56" s="85"/>
      <c r="FEV56" s="85"/>
      <c r="FEW56" s="85"/>
      <c r="FEX56" s="85"/>
      <c r="FEY56" s="85"/>
      <c r="FEZ56" s="85"/>
      <c r="FFA56" s="85"/>
      <c r="FFB56" s="85"/>
      <c r="FFC56" s="85"/>
      <c r="FFD56" s="85"/>
      <c r="FFE56" s="85"/>
      <c r="FFF56" s="85"/>
      <c r="FFG56" s="85"/>
      <c r="FFH56" s="85"/>
      <c r="FFI56" s="85"/>
      <c r="FFJ56" s="85"/>
      <c r="FFK56" s="85"/>
      <c r="FFL56" s="85"/>
      <c r="FFM56" s="85"/>
      <c r="FFN56" s="85"/>
      <c r="FFO56" s="85"/>
      <c r="FFP56" s="85"/>
      <c r="FFQ56" s="85"/>
      <c r="FFR56" s="85"/>
      <c r="FFS56" s="85"/>
      <c r="FFT56" s="85"/>
      <c r="FFU56" s="85"/>
      <c r="FFV56" s="85"/>
      <c r="FFW56" s="85"/>
      <c r="FFX56" s="85"/>
      <c r="FFY56" s="85"/>
      <c r="FFZ56" s="85"/>
      <c r="FGA56" s="85"/>
      <c r="FGB56" s="85"/>
      <c r="FGC56" s="85"/>
      <c r="FGD56" s="85"/>
      <c r="FGE56" s="85"/>
      <c r="FGF56" s="85"/>
      <c r="FGG56" s="85"/>
      <c r="FGH56" s="85"/>
      <c r="FGI56" s="85"/>
      <c r="FGJ56" s="85"/>
      <c r="FGK56" s="85"/>
      <c r="FGL56" s="85"/>
      <c r="FGM56" s="85"/>
      <c r="FGN56" s="85"/>
      <c r="FGO56" s="85"/>
      <c r="FGP56" s="85"/>
      <c r="FGQ56" s="85"/>
      <c r="FGR56" s="85"/>
      <c r="FGS56" s="85"/>
      <c r="FGT56" s="85"/>
      <c r="FGU56" s="85"/>
      <c r="FGV56" s="85"/>
      <c r="FGW56" s="85"/>
      <c r="FGX56" s="85"/>
      <c r="FGY56" s="85"/>
      <c r="FGZ56" s="85"/>
      <c r="FHA56" s="85"/>
      <c r="FHB56" s="85"/>
      <c r="FHC56" s="85"/>
      <c r="FHD56" s="85"/>
      <c r="FHE56" s="85"/>
      <c r="FHF56" s="85"/>
      <c r="FHG56" s="85"/>
      <c r="FHH56" s="85"/>
      <c r="FHI56" s="85"/>
      <c r="FHJ56" s="85"/>
      <c r="FHK56" s="85"/>
      <c r="FHL56" s="85"/>
      <c r="FHM56" s="85"/>
      <c r="FHN56" s="85"/>
      <c r="FHO56" s="85"/>
      <c r="FHP56" s="85"/>
      <c r="FHQ56" s="85"/>
      <c r="FHR56" s="85"/>
      <c r="FHS56" s="85"/>
      <c r="FHT56" s="85"/>
      <c r="FHU56" s="85"/>
      <c r="FHV56" s="85"/>
      <c r="FHW56" s="85"/>
      <c r="FHX56" s="85"/>
      <c r="FHY56" s="85"/>
      <c r="FHZ56" s="85"/>
      <c r="FIA56" s="85"/>
      <c r="FIB56" s="85"/>
      <c r="FIC56" s="85"/>
      <c r="FID56" s="85"/>
      <c r="FIE56" s="85"/>
      <c r="FIF56" s="85"/>
      <c r="FIG56" s="85"/>
      <c r="FIH56" s="85"/>
      <c r="FII56" s="85"/>
      <c r="FIJ56" s="85"/>
      <c r="FIK56" s="85"/>
      <c r="FIL56" s="85"/>
      <c r="FIM56" s="85"/>
      <c r="FIN56" s="85"/>
      <c r="FIO56" s="85"/>
      <c r="FIP56" s="85"/>
      <c r="FIQ56" s="85"/>
      <c r="FIR56" s="85"/>
      <c r="FIS56" s="85"/>
      <c r="FIT56" s="85"/>
      <c r="FIU56" s="85"/>
      <c r="FIV56" s="85"/>
      <c r="FIW56" s="85"/>
      <c r="FIX56" s="85"/>
      <c r="FIY56" s="85"/>
      <c r="FIZ56" s="85"/>
      <c r="FJA56" s="85"/>
      <c r="FJB56" s="85"/>
      <c r="FJC56" s="85"/>
      <c r="FJD56" s="85"/>
      <c r="FJE56" s="85"/>
      <c r="FJF56" s="85"/>
      <c r="FJG56" s="85"/>
      <c r="FJH56" s="85"/>
      <c r="FJI56" s="85"/>
      <c r="FJJ56" s="85"/>
      <c r="FJK56" s="85"/>
      <c r="FJL56" s="85"/>
      <c r="FJM56" s="85"/>
      <c r="FJN56" s="85"/>
      <c r="FJO56" s="85"/>
      <c r="FJP56" s="85"/>
      <c r="FJQ56" s="85"/>
      <c r="FJR56" s="85"/>
      <c r="FJS56" s="85"/>
      <c r="FJT56" s="85"/>
      <c r="FJU56" s="85"/>
      <c r="FJV56" s="85"/>
      <c r="FJW56" s="85"/>
      <c r="FJX56" s="85"/>
      <c r="FJY56" s="85"/>
      <c r="FJZ56" s="85"/>
      <c r="FKA56" s="85"/>
      <c r="FKB56" s="85"/>
      <c r="FKC56" s="85"/>
      <c r="FKD56" s="85"/>
      <c r="FKE56" s="85"/>
      <c r="FKF56" s="85"/>
      <c r="FKG56" s="85"/>
      <c r="FKH56" s="85"/>
      <c r="FKI56" s="85"/>
      <c r="FKJ56" s="85"/>
      <c r="FKK56" s="85"/>
      <c r="FKL56" s="85"/>
      <c r="FKM56" s="85"/>
      <c r="FKN56" s="85"/>
      <c r="FKO56" s="85"/>
      <c r="FKP56" s="85"/>
      <c r="FKQ56" s="85"/>
      <c r="FKR56" s="85"/>
      <c r="FKS56" s="85"/>
      <c r="FKT56" s="85"/>
      <c r="FKU56" s="85"/>
      <c r="FKV56" s="85"/>
      <c r="FKW56" s="85"/>
      <c r="FKX56" s="85"/>
      <c r="FKY56" s="85"/>
      <c r="FKZ56" s="85"/>
      <c r="FLA56" s="85"/>
      <c r="FLB56" s="85"/>
      <c r="FLC56" s="85"/>
      <c r="FLD56" s="85"/>
      <c r="FLE56" s="85"/>
      <c r="FLF56" s="85"/>
      <c r="FLG56" s="85"/>
      <c r="FLH56" s="85"/>
      <c r="FLI56" s="85"/>
      <c r="FLJ56" s="85"/>
      <c r="FLK56" s="85"/>
      <c r="FLL56" s="85"/>
      <c r="FLM56" s="85"/>
      <c r="FLN56" s="85"/>
      <c r="FLO56" s="85"/>
      <c r="FLP56" s="85"/>
      <c r="FLQ56" s="85"/>
      <c r="FLR56" s="85"/>
      <c r="FLS56" s="85"/>
      <c r="FLT56" s="85"/>
      <c r="FLU56" s="85"/>
      <c r="FLV56" s="85"/>
      <c r="FLW56" s="85"/>
      <c r="FLX56" s="85"/>
      <c r="FLY56" s="85"/>
      <c r="FLZ56" s="85"/>
      <c r="FMA56" s="85"/>
      <c r="FMB56" s="85"/>
      <c r="FMC56" s="85"/>
      <c r="FMD56" s="85"/>
      <c r="FME56" s="85"/>
      <c r="FMF56" s="85"/>
      <c r="FMG56" s="85"/>
      <c r="FMH56" s="85"/>
      <c r="FMI56" s="85"/>
      <c r="FMJ56" s="85"/>
      <c r="FMK56" s="85"/>
      <c r="FML56" s="85"/>
      <c r="FMM56" s="85"/>
      <c r="FMN56" s="85"/>
      <c r="FMO56" s="85"/>
      <c r="FMP56" s="85"/>
      <c r="FMQ56" s="85"/>
      <c r="FMR56" s="85"/>
      <c r="FMS56" s="85"/>
      <c r="FMT56" s="85"/>
      <c r="FMU56" s="85"/>
      <c r="FMV56" s="85"/>
      <c r="FMW56" s="85"/>
      <c r="FMX56" s="85"/>
      <c r="FMY56" s="85"/>
      <c r="FMZ56" s="85"/>
      <c r="FNA56" s="85"/>
      <c r="FNB56" s="85"/>
      <c r="FNC56" s="85"/>
      <c r="FND56" s="85"/>
      <c r="FNE56" s="85"/>
      <c r="FNF56" s="85"/>
      <c r="FNG56" s="85"/>
      <c r="FNH56" s="85"/>
      <c r="FNI56" s="85"/>
      <c r="FNJ56" s="85"/>
      <c r="FNK56" s="85"/>
      <c r="FNL56" s="85"/>
      <c r="FNM56" s="85"/>
      <c r="FNN56" s="85"/>
      <c r="FNO56" s="85"/>
      <c r="FNP56" s="85"/>
      <c r="FNQ56" s="85"/>
      <c r="FNR56" s="85"/>
      <c r="FNS56" s="85"/>
      <c r="FNT56" s="85"/>
      <c r="FNU56" s="85"/>
      <c r="FNV56" s="85"/>
      <c r="FNW56" s="85"/>
      <c r="FNX56" s="85"/>
      <c r="FNY56" s="85"/>
      <c r="FNZ56" s="85"/>
      <c r="FOA56" s="85"/>
      <c r="FOB56" s="85"/>
      <c r="FOC56" s="85"/>
      <c r="FOD56" s="85"/>
      <c r="FOE56" s="85"/>
      <c r="FOF56" s="85"/>
      <c r="FOG56" s="85"/>
      <c r="FOH56" s="85"/>
      <c r="FOI56" s="85"/>
      <c r="FOJ56" s="85"/>
      <c r="FOK56" s="85"/>
      <c r="FOL56" s="85"/>
      <c r="FOM56" s="85"/>
      <c r="FON56" s="85"/>
      <c r="FOO56" s="85"/>
      <c r="FOP56" s="85"/>
      <c r="FOQ56" s="85"/>
      <c r="FOR56" s="85"/>
      <c r="FOS56" s="85"/>
      <c r="FOT56" s="85"/>
      <c r="FOU56" s="85"/>
      <c r="FOV56" s="85"/>
      <c r="FOW56" s="85"/>
      <c r="FOX56" s="85"/>
      <c r="FOY56" s="85"/>
      <c r="FOZ56" s="85"/>
      <c r="FPA56" s="85"/>
      <c r="FPB56" s="85"/>
      <c r="FPC56" s="85"/>
      <c r="FPD56" s="85"/>
      <c r="FPE56" s="85"/>
      <c r="FPF56" s="85"/>
      <c r="FPG56" s="85"/>
      <c r="FPH56" s="85"/>
      <c r="FPI56" s="85"/>
      <c r="FPJ56" s="85"/>
      <c r="FPK56" s="85"/>
      <c r="FPL56" s="85"/>
      <c r="FPM56" s="85"/>
      <c r="FPN56" s="85"/>
      <c r="FPO56" s="85"/>
      <c r="FPP56" s="85"/>
      <c r="FPQ56" s="85"/>
      <c r="FPR56" s="85"/>
      <c r="FPS56" s="85"/>
      <c r="FPT56" s="85"/>
      <c r="FPU56" s="85"/>
      <c r="FPV56" s="85"/>
      <c r="FPW56" s="85"/>
      <c r="FPX56" s="85"/>
      <c r="FPY56" s="85"/>
      <c r="FPZ56" s="85"/>
      <c r="FQA56" s="85"/>
      <c r="FQB56" s="85"/>
      <c r="FQC56" s="85"/>
      <c r="FQD56" s="85"/>
      <c r="FQE56" s="85"/>
      <c r="FQF56" s="85"/>
      <c r="FQG56" s="85"/>
      <c r="FQH56" s="85"/>
      <c r="FQI56" s="85"/>
      <c r="FQJ56" s="85"/>
      <c r="FQK56" s="85"/>
      <c r="FQL56" s="85"/>
      <c r="FQM56" s="85"/>
      <c r="FQN56" s="85"/>
      <c r="FQO56" s="85"/>
      <c r="FQP56" s="85"/>
      <c r="FQQ56" s="85"/>
      <c r="FQR56" s="85"/>
      <c r="FQS56" s="85"/>
      <c r="FQT56" s="85"/>
      <c r="FQU56" s="85"/>
      <c r="FQV56" s="85"/>
      <c r="FQW56" s="85"/>
      <c r="FQX56" s="85"/>
      <c r="FQY56" s="85"/>
      <c r="FQZ56" s="85"/>
      <c r="FRA56" s="85"/>
      <c r="FRB56" s="85"/>
      <c r="FRC56" s="85"/>
      <c r="FRD56" s="85"/>
      <c r="FRE56" s="85"/>
      <c r="FRF56" s="85"/>
      <c r="FRG56" s="85"/>
      <c r="FRH56" s="85"/>
      <c r="FRI56" s="85"/>
      <c r="FRJ56" s="85"/>
      <c r="FRK56" s="85"/>
      <c r="FRL56" s="85"/>
      <c r="FRM56" s="85"/>
      <c r="FRN56" s="85"/>
      <c r="FRO56" s="85"/>
      <c r="FRP56" s="85"/>
      <c r="FRQ56" s="85"/>
      <c r="FRR56" s="85"/>
      <c r="FRS56" s="85"/>
      <c r="FRT56" s="85"/>
      <c r="FRU56" s="85"/>
      <c r="FRV56" s="85"/>
      <c r="FRW56" s="85"/>
      <c r="FRX56" s="85"/>
      <c r="FRY56" s="85"/>
      <c r="FRZ56" s="85"/>
      <c r="FSA56" s="85"/>
      <c r="FSB56" s="85"/>
      <c r="FSC56" s="85"/>
      <c r="FSD56" s="85"/>
      <c r="FSE56" s="85"/>
      <c r="FSF56" s="85"/>
      <c r="FSG56" s="85"/>
      <c r="FSH56" s="85"/>
      <c r="FSI56" s="85"/>
      <c r="FSJ56" s="85"/>
      <c r="FSK56" s="85"/>
      <c r="FSL56" s="85"/>
      <c r="FSM56" s="85"/>
      <c r="FSN56" s="85"/>
      <c r="FSO56" s="85"/>
      <c r="FSP56" s="85"/>
      <c r="FSQ56" s="85"/>
      <c r="FSR56" s="85"/>
      <c r="FSS56" s="85"/>
      <c r="FST56" s="85"/>
      <c r="FSU56" s="85"/>
      <c r="FSV56" s="85"/>
      <c r="FSW56" s="85"/>
      <c r="FSX56" s="85"/>
      <c r="FSY56" s="85"/>
      <c r="FSZ56" s="85"/>
      <c r="FTA56" s="85"/>
      <c r="FTB56" s="85"/>
      <c r="FTC56" s="85"/>
      <c r="FTD56" s="85"/>
      <c r="FTE56" s="85"/>
      <c r="FTF56" s="85"/>
      <c r="FTG56" s="85"/>
      <c r="FTH56" s="85"/>
      <c r="FTI56" s="85"/>
      <c r="FTJ56" s="85"/>
      <c r="FTK56" s="85"/>
      <c r="FTL56" s="85"/>
      <c r="FTM56" s="85"/>
      <c r="FTN56" s="85"/>
      <c r="FTO56" s="85"/>
      <c r="FTP56" s="85"/>
      <c r="FTQ56" s="85"/>
      <c r="FTR56" s="85"/>
      <c r="FTS56" s="85"/>
      <c r="FTT56" s="85"/>
      <c r="FTU56" s="85"/>
      <c r="FTV56" s="85"/>
      <c r="FTW56" s="85"/>
      <c r="FTX56" s="85"/>
      <c r="FTY56" s="85"/>
      <c r="FTZ56" s="85"/>
      <c r="FUA56" s="85"/>
      <c r="FUB56" s="85"/>
      <c r="FUC56" s="85"/>
      <c r="FUD56" s="85"/>
      <c r="FUE56" s="85"/>
      <c r="FUF56" s="85"/>
      <c r="FUG56" s="85"/>
      <c r="FUH56" s="85"/>
      <c r="FUI56" s="85"/>
      <c r="FUJ56" s="85"/>
      <c r="FUK56" s="85"/>
      <c r="FUL56" s="85"/>
      <c r="FUM56" s="85"/>
      <c r="FUN56" s="85"/>
      <c r="FUO56" s="85"/>
      <c r="FUP56" s="85"/>
      <c r="FUQ56" s="85"/>
      <c r="FUR56" s="85"/>
      <c r="FUS56" s="85"/>
      <c r="FUT56" s="85"/>
      <c r="FUU56" s="85"/>
      <c r="FUV56" s="85"/>
      <c r="FUW56" s="85"/>
      <c r="FUX56" s="85"/>
      <c r="FUY56" s="85"/>
      <c r="FUZ56" s="85"/>
      <c r="FVA56" s="85"/>
      <c r="FVB56" s="85"/>
      <c r="FVC56" s="85"/>
      <c r="FVD56" s="85"/>
      <c r="FVE56" s="85"/>
      <c r="FVF56" s="85"/>
      <c r="FVG56" s="85"/>
      <c r="FVH56" s="85"/>
      <c r="FVI56" s="85"/>
      <c r="FVJ56" s="85"/>
      <c r="FVK56" s="85"/>
      <c r="FVL56" s="85"/>
      <c r="FVM56" s="85"/>
      <c r="FVN56" s="85"/>
      <c r="FVO56" s="85"/>
      <c r="FVP56" s="85"/>
      <c r="FVQ56" s="85"/>
      <c r="FVR56" s="85"/>
      <c r="FVS56" s="85"/>
      <c r="FVT56" s="85"/>
      <c r="FVU56" s="85"/>
      <c r="FVV56" s="85"/>
      <c r="FVW56" s="85"/>
      <c r="FVX56" s="85"/>
      <c r="FVY56" s="85"/>
      <c r="FVZ56" s="85"/>
      <c r="FWA56" s="85"/>
      <c r="FWB56" s="85"/>
      <c r="FWC56" s="85"/>
      <c r="FWD56" s="85"/>
      <c r="FWE56" s="85"/>
      <c r="FWF56" s="85"/>
      <c r="FWG56" s="85"/>
      <c r="FWH56" s="85"/>
      <c r="FWI56" s="85"/>
      <c r="FWJ56" s="85"/>
      <c r="FWK56" s="85"/>
      <c r="FWL56" s="85"/>
      <c r="FWM56" s="85"/>
      <c r="FWN56" s="85"/>
      <c r="FWO56" s="85"/>
      <c r="FWP56" s="85"/>
      <c r="FWQ56" s="85"/>
      <c r="FWR56" s="85"/>
      <c r="FWS56" s="85"/>
      <c r="FWT56" s="85"/>
      <c r="FWU56" s="85"/>
      <c r="FWV56" s="85"/>
      <c r="FWW56" s="85"/>
      <c r="FWX56" s="85"/>
      <c r="FWY56" s="85"/>
      <c r="FWZ56" s="85"/>
      <c r="FXA56" s="85"/>
      <c r="FXB56" s="85"/>
      <c r="FXC56" s="85"/>
      <c r="FXD56" s="85"/>
      <c r="FXE56" s="85"/>
      <c r="FXF56" s="85"/>
      <c r="FXG56" s="85"/>
      <c r="FXH56" s="85"/>
      <c r="FXI56" s="85"/>
      <c r="FXJ56" s="85"/>
      <c r="FXK56" s="85"/>
      <c r="FXL56" s="85"/>
      <c r="FXM56" s="85"/>
      <c r="FXN56" s="85"/>
      <c r="FXO56" s="85"/>
      <c r="FXP56" s="85"/>
      <c r="FXQ56" s="85"/>
      <c r="FXR56" s="85"/>
      <c r="FXS56" s="85"/>
      <c r="FXT56" s="85"/>
      <c r="FXU56" s="85"/>
      <c r="FXV56" s="85"/>
      <c r="FXW56" s="85"/>
      <c r="FXX56" s="85"/>
      <c r="FXY56" s="85"/>
      <c r="FXZ56" s="85"/>
      <c r="FYA56" s="85"/>
      <c r="FYB56" s="85"/>
      <c r="FYC56" s="85"/>
      <c r="FYD56" s="85"/>
      <c r="FYE56" s="85"/>
      <c r="FYF56" s="85"/>
      <c r="FYG56" s="85"/>
      <c r="FYH56" s="85"/>
      <c r="FYI56" s="85"/>
      <c r="FYJ56" s="85"/>
      <c r="FYK56" s="85"/>
      <c r="FYL56" s="85"/>
      <c r="FYM56" s="85"/>
      <c r="FYN56" s="85"/>
      <c r="FYO56" s="85"/>
      <c r="FYP56" s="85"/>
      <c r="FYQ56" s="85"/>
      <c r="FYR56" s="85"/>
      <c r="FYS56" s="85"/>
      <c r="FYT56" s="85"/>
      <c r="FYU56" s="85"/>
      <c r="FYV56" s="85"/>
      <c r="FYW56" s="85"/>
      <c r="FYX56" s="85"/>
      <c r="FYY56" s="85"/>
      <c r="FYZ56" s="85"/>
      <c r="FZA56" s="85"/>
      <c r="FZB56" s="85"/>
      <c r="FZC56" s="85"/>
      <c r="FZD56" s="85"/>
      <c r="FZE56" s="85"/>
      <c r="FZF56" s="85"/>
      <c r="FZG56" s="85"/>
      <c r="FZH56" s="85"/>
      <c r="FZI56" s="85"/>
      <c r="FZJ56" s="85"/>
      <c r="FZK56" s="85"/>
      <c r="FZL56" s="85"/>
      <c r="FZM56" s="85"/>
      <c r="FZN56" s="85"/>
      <c r="FZO56" s="85"/>
      <c r="FZP56" s="85"/>
      <c r="FZQ56" s="85"/>
      <c r="FZR56" s="85"/>
      <c r="FZS56" s="85"/>
      <c r="FZT56" s="85"/>
      <c r="FZU56" s="85"/>
      <c r="FZV56" s="85"/>
      <c r="FZW56" s="85"/>
      <c r="FZX56" s="85"/>
      <c r="FZY56" s="85"/>
      <c r="FZZ56" s="85"/>
      <c r="GAA56" s="85"/>
      <c r="GAB56" s="85"/>
      <c r="GAC56" s="85"/>
      <c r="GAD56" s="85"/>
      <c r="GAE56" s="85"/>
      <c r="GAF56" s="85"/>
      <c r="GAG56" s="85"/>
      <c r="GAH56" s="85"/>
      <c r="GAI56" s="85"/>
      <c r="GAJ56" s="85"/>
      <c r="GAK56" s="85"/>
      <c r="GAL56" s="85"/>
      <c r="GAM56" s="85"/>
      <c r="GAN56" s="85"/>
      <c r="GAO56" s="85"/>
      <c r="GAP56" s="85"/>
      <c r="GAQ56" s="85"/>
      <c r="GAR56" s="85"/>
      <c r="GAS56" s="85"/>
      <c r="GAT56" s="85"/>
      <c r="GAU56" s="85"/>
      <c r="GAV56" s="85"/>
      <c r="GAW56" s="85"/>
      <c r="GAX56" s="85"/>
      <c r="GAY56" s="85"/>
      <c r="GAZ56" s="85"/>
      <c r="GBA56" s="85"/>
      <c r="GBB56" s="85"/>
      <c r="GBC56" s="85"/>
      <c r="GBD56" s="85"/>
      <c r="GBE56" s="85"/>
      <c r="GBF56" s="85"/>
      <c r="GBG56" s="85"/>
      <c r="GBH56" s="85"/>
      <c r="GBI56" s="85"/>
      <c r="GBJ56" s="85"/>
      <c r="GBK56" s="85"/>
      <c r="GBL56" s="85"/>
      <c r="GBM56" s="85"/>
      <c r="GBN56" s="85"/>
      <c r="GBO56" s="85"/>
      <c r="GBP56" s="85"/>
      <c r="GBQ56" s="85"/>
      <c r="GBR56" s="85"/>
      <c r="GBS56" s="85"/>
      <c r="GBT56" s="85"/>
      <c r="GBU56" s="85"/>
      <c r="GBV56" s="85"/>
      <c r="GBW56" s="85"/>
      <c r="GBX56" s="85"/>
      <c r="GBY56" s="85"/>
      <c r="GBZ56" s="85"/>
      <c r="GCA56" s="85"/>
      <c r="GCB56" s="85"/>
      <c r="GCC56" s="85"/>
      <c r="GCD56" s="85"/>
      <c r="GCE56" s="85"/>
      <c r="GCF56" s="85"/>
      <c r="GCG56" s="85"/>
      <c r="GCH56" s="85"/>
      <c r="GCI56" s="85"/>
      <c r="GCJ56" s="85"/>
      <c r="GCK56" s="85"/>
      <c r="GCL56" s="85"/>
      <c r="GCM56" s="85"/>
      <c r="GCN56" s="85"/>
      <c r="GCO56" s="85"/>
      <c r="GCP56" s="85"/>
      <c r="GCQ56" s="85"/>
      <c r="GCR56" s="85"/>
      <c r="GCS56" s="85"/>
      <c r="GCT56" s="85"/>
      <c r="GCU56" s="85"/>
      <c r="GCV56" s="85"/>
      <c r="GCW56" s="85"/>
      <c r="GCX56" s="85"/>
      <c r="GCY56" s="85"/>
      <c r="GCZ56" s="85"/>
      <c r="GDA56" s="85"/>
      <c r="GDB56" s="85"/>
      <c r="GDC56" s="85"/>
      <c r="GDD56" s="85"/>
      <c r="GDE56" s="85"/>
      <c r="GDF56" s="85"/>
      <c r="GDG56" s="85"/>
      <c r="GDH56" s="85"/>
      <c r="GDI56" s="85"/>
      <c r="GDJ56" s="85"/>
      <c r="GDK56" s="85"/>
      <c r="GDL56" s="85"/>
      <c r="GDM56" s="85"/>
      <c r="GDN56" s="85"/>
      <c r="GDO56" s="85"/>
      <c r="GDP56" s="85"/>
      <c r="GDQ56" s="85"/>
      <c r="GDR56" s="85"/>
      <c r="GDS56" s="85"/>
      <c r="GDT56" s="85"/>
      <c r="GDU56" s="85"/>
      <c r="GDV56" s="85"/>
      <c r="GDW56" s="85"/>
      <c r="GDX56" s="85"/>
      <c r="GDY56" s="85"/>
      <c r="GDZ56" s="85"/>
      <c r="GEA56" s="85"/>
      <c r="GEB56" s="85"/>
      <c r="GEC56" s="85"/>
      <c r="GED56" s="85"/>
      <c r="GEE56" s="85"/>
      <c r="GEF56" s="85"/>
      <c r="GEG56" s="85"/>
      <c r="GEH56" s="85"/>
      <c r="GEI56" s="85"/>
      <c r="GEJ56" s="85"/>
      <c r="GEK56" s="85"/>
      <c r="GEL56" s="85"/>
      <c r="GEM56" s="85"/>
      <c r="GEN56" s="85"/>
      <c r="GEO56" s="85"/>
      <c r="GEP56" s="85"/>
      <c r="GEQ56" s="85"/>
      <c r="GER56" s="85"/>
      <c r="GES56" s="85"/>
      <c r="GET56" s="85"/>
      <c r="GEU56" s="85"/>
      <c r="GEV56" s="85"/>
      <c r="GEW56" s="85"/>
      <c r="GEX56" s="85"/>
      <c r="GEY56" s="85"/>
      <c r="GEZ56" s="85"/>
      <c r="GFA56" s="85"/>
      <c r="GFB56" s="85"/>
      <c r="GFC56" s="85"/>
      <c r="GFD56" s="85"/>
      <c r="GFE56" s="85"/>
      <c r="GFF56" s="85"/>
      <c r="GFG56" s="85"/>
      <c r="GFH56" s="85"/>
      <c r="GFI56" s="85"/>
      <c r="GFJ56" s="85"/>
      <c r="GFK56" s="85"/>
      <c r="GFL56" s="85"/>
      <c r="GFM56" s="85"/>
      <c r="GFN56" s="85"/>
      <c r="GFO56" s="85"/>
      <c r="GFP56" s="85"/>
      <c r="GFQ56" s="85"/>
      <c r="GFR56" s="85"/>
      <c r="GFS56" s="85"/>
      <c r="GFT56" s="85"/>
      <c r="GFU56" s="85"/>
      <c r="GFV56" s="85"/>
      <c r="GFW56" s="85"/>
      <c r="GFX56" s="85"/>
      <c r="GFY56" s="85"/>
      <c r="GFZ56" s="85"/>
      <c r="GGA56" s="85"/>
      <c r="GGB56" s="85"/>
      <c r="GGC56" s="85"/>
      <c r="GGD56" s="85"/>
      <c r="GGE56" s="85"/>
      <c r="GGF56" s="85"/>
      <c r="GGG56" s="85"/>
      <c r="GGH56" s="85"/>
      <c r="GGI56" s="85"/>
      <c r="GGJ56" s="85"/>
      <c r="GGK56" s="85"/>
      <c r="GGL56" s="85"/>
      <c r="GGM56" s="85"/>
      <c r="GGN56" s="85"/>
      <c r="GGO56" s="85"/>
      <c r="GGP56" s="85"/>
      <c r="GGQ56" s="85"/>
      <c r="GGR56" s="85"/>
      <c r="GGS56" s="85"/>
      <c r="GGT56" s="85"/>
      <c r="GGU56" s="85"/>
      <c r="GGV56" s="85"/>
      <c r="GGW56" s="85"/>
      <c r="GGX56" s="85"/>
      <c r="GGY56" s="85"/>
      <c r="GGZ56" s="85"/>
      <c r="GHA56" s="85"/>
      <c r="GHB56" s="85"/>
      <c r="GHC56" s="85"/>
      <c r="GHD56" s="85"/>
      <c r="GHE56" s="85"/>
      <c r="GHF56" s="85"/>
      <c r="GHG56" s="85"/>
      <c r="GHH56" s="85"/>
      <c r="GHI56" s="85"/>
      <c r="GHJ56" s="85"/>
      <c r="GHK56" s="85"/>
      <c r="GHL56" s="85"/>
      <c r="GHM56" s="85"/>
      <c r="GHN56" s="85"/>
      <c r="GHO56" s="85"/>
      <c r="GHP56" s="85"/>
      <c r="GHQ56" s="85"/>
      <c r="GHR56" s="85"/>
      <c r="GHS56" s="85"/>
      <c r="GHT56" s="85"/>
      <c r="GHU56" s="85"/>
      <c r="GHV56" s="85"/>
      <c r="GHW56" s="85"/>
      <c r="GHX56" s="85"/>
      <c r="GHY56" s="85"/>
      <c r="GHZ56" s="85"/>
      <c r="GIA56" s="85"/>
      <c r="GIB56" s="85"/>
      <c r="GIC56" s="85"/>
      <c r="GID56" s="85"/>
      <c r="GIE56" s="85"/>
      <c r="GIF56" s="85"/>
      <c r="GIG56" s="85"/>
      <c r="GIH56" s="85"/>
      <c r="GII56" s="85"/>
      <c r="GIJ56" s="85"/>
      <c r="GIK56" s="85"/>
      <c r="GIL56" s="85"/>
      <c r="GIM56" s="85"/>
      <c r="GIN56" s="85"/>
      <c r="GIO56" s="85"/>
      <c r="GIP56" s="85"/>
      <c r="GIQ56" s="85"/>
      <c r="GIR56" s="85"/>
      <c r="GIS56" s="85"/>
      <c r="GIT56" s="85"/>
      <c r="GIU56" s="85"/>
      <c r="GIV56" s="85"/>
      <c r="GIW56" s="85"/>
      <c r="GIX56" s="85"/>
      <c r="GIY56" s="85"/>
      <c r="GIZ56" s="85"/>
      <c r="GJA56" s="85"/>
      <c r="GJB56" s="85"/>
      <c r="GJC56" s="85"/>
      <c r="GJD56" s="85"/>
      <c r="GJE56" s="85"/>
      <c r="GJF56" s="85"/>
      <c r="GJG56" s="85"/>
      <c r="GJH56" s="85"/>
      <c r="GJI56" s="85"/>
      <c r="GJJ56" s="85"/>
      <c r="GJK56" s="85"/>
      <c r="GJL56" s="85"/>
      <c r="GJM56" s="85"/>
      <c r="GJN56" s="85"/>
      <c r="GJO56" s="85"/>
      <c r="GJP56" s="85"/>
      <c r="GJQ56" s="85"/>
      <c r="GJR56" s="85"/>
      <c r="GJS56" s="85"/>
      <c r="GJT56" s="85"/>
      <c r="GJU56" s="85"/>
      <c r="GJV56" s="85"/>
      <c r="GJW56" s="85"/>
      <c r="GJX56" s="85"/>
      <c r="GJY56" s="85"/>
      <c r="GJZ56" s="85"/>
      <c r="GKA56" s="85"/>
      <c r="GKB56" s="85"/>
      <c r="GKC56" s="85"/>
      <c r="GKD56" s="85"/>
      <c r="GKE56" s="85"/>
      <c r="GKF56" s="85"/>
      <c r="GKG56" s="85"/>
      <c r="GKH56" s="85"/>
      <c r="GKI56" s="85"/>
      <c r="GKJ56" s="85"/>
      <c r="GKK56" s="85"/>
      <c r="GKL56" s="85"/>
      <c r="GKM56" s="85"/>
      <c r="GKN56" s="85"/>
      <c r="GKO56" s="85"/>
      <c r="GKP56" s="85"/>
      <c r="GKQ56" s="85"/>
      <c r="GKR56" s="85"/>
      <c r="GKS56" s="85"/>
      <c r="GKT56" s="85"/>
      <c r="GKU56" s="85"/>
      <c r="GKV56" s="85"/>
      <c r="GKW56" s="85"/>
      <c r="GKX56" s="85"/>
      <c r="GKY56" s="85"/>
      <c r="GKZ56" s="85"/>
      <c r="GLA56" s="85"/>
      <c r="GLB56" s="85"/>
      <c r="GLC56" s="85"/>
      <c r="GLD56" s="85"/>
      <c r="GLE56" s="85"/>
      <c r="GLF56" s="85"/>
      <c r="GLG56" s="85"/>
      <c r="GLH56" s="85"/>
      <c r="GLI56" s="85"/>
      <c r="GLJ56" s="85"/>
      <c r="GLK56" s="85"/>
      <c r="GLL56" s="85"/>
      <c r="GLM56" s="85"/>
      <c r="GLN56" s="85"/>
      <c r="GLO56" s="85"/>
      <c r="GLP56" s="85"/>
      <c r="GLQ56" s="85"/>
      <c r="GLR56" s="85"/>
      <c r="GLS56" s="85"/>
      <c r="GLT56" s="85"/>
      <c r="GLU56" s="85"/>
      <c r="GLV56" s="85"/>
      <c r="GLW56" s="85"/>
      <c r="GLX56" s="85"/>
      <c r="GLY56" s="85"/>
      <c r="GLZ56" s="85"/>
      <c r="GMA56" s="85"/>
      <c r="GMB56" s="85"/>
      <c r="GMC56" s="85"/>
      <c r="GMD56" s="85"/>
      <c r="GME56" s="85"/>
      <c r="GMF56" s="85"/>
      <c r="GMG56" s="85"/>
      <c r="GMH56" s="85"/>
      <c r="GMI56" s="85"/>
      <c r="GMJ56" s="85"/>
      <c r="GMK56" s="85"/>
      <c r="GML56" s="85"/>
      <c r="GMM56" s="85"/>
      <c r="GMN56" s="85"/>
      <c r="GMO56" s="85"/>
      <c r="GMP56" s="85"/>
      <c r="GMQ56" s="85"/>
      <c r="GMR56" s="85"/>
      <c r="GMS56" s="85"/>
      <c r="GMT56" s="85"/>
      <c r="GMU56" s="85"/>
      <c r="GMV56" s="85"/>
      <c r="GMW56" s="85"/>
      <c r="GMX56" s="85"/>
      <c r="GMY56" s="85"/>
      <c r="GMZ56" s="85"/>
      <c r="GNA56" s="85"/>
      <c r="GNB56" s="85"/>
      <c r="GNC56" s="85"/>
      <c r="GND56" s="85"/>
      <c r="GNE56" s="85"/>
      <c r="GNF56" s="85"/>
      <c r="GNG56" s="85"/>
      <c r="GNH56" s="85"/>
      <c r="GNI56" s="85"/>
      <c r="GNJ56" s="85"/>
      <c r="GNK56" s="85"/>
      <c r="GNL56" s="85"/>
      <c r="GNM56" s="85"/>
      <c r="GNN56" s="85"/>
      <c r="GNO56" s="85"/>
      <c r="GNP56" s="85"/>
      <c r="GNQ56" s="85"/>
      <c r="GNR56" s="85"/>
      <c r="GNS56" s="85"/>
      <c r="GNT56" s="85"/>
      <c r="GNU56" s="85"/>
      <c r="GNV56" s="85"/>
      <c r="GNW56" s="85"/>
      <c r="GNX56" s="85"/>
      <c r="GNY56" s="85"/>
      <c r="GNZ56" s="85"/>
      <c r="GOA56" s="85"/>
      <c r="GOB56" s="85"/>
      <c r="GOC56" s="85"/>
      <c r="GOD56" s="85"/>
      <c r="GOE56" s="85"/>
      <c r="GOF56" s="85"/>
      <c r="GOG56" s="85"/>
      <c r="GOH56" s="85"/>
      <c r="GOI56" s="85"/>
      <c r="GOJ56" s="85"/>
      <c r="GOK56" s="85"/>
      <c r="GOL56" s="85"/>
      <c r="GOM56" s="85"/>
      <c r="GON56" s="85"/>
      <c r="GOO56" s="85"/>
      <c r="GOP56" s="85"/>
      <c r="GOQ56" s="85"/>
      <c r="GOR56" s="85"/>
      <c r="GOS56" s="85"/>
      <c r="GOT56" s="85"/>
      <c r="GOU56" s="85"/>
      <c r="GOV56" s="85"/>
      <c r="GOW56" s="85"/>
      <c r="GOX56" s="85"/>
      <c r="GOY56" s="85"/>
      <c r="GOZ56" s="85"/>
      <c r="GPA56" s="85"/>
      <c r="GPB56" s="85"/>
      <c r="GPC56" s="85"/>
      <c r="GPD56" s="85"/>
      <c r="GPE56" s="85"/>
      <c r="GPF56" s="85"/>
      <c r="GPG56" s="85"/>
      <c r="GPH56" s="85"/>
      <c r="GPI56" s="85"/>
      <c r="GPJ56" s="85"/>
      <c r="GPK56" s="85"/>
      <c r="GPL56" s="85"/>
      <c r="GPM56" s="85"/>
      <c r="GPN56" s="85"/>
      <c r="GPO56" s="85"/>
      <c r="GPP56" s="85"/>
      <c r="GPQ56" s="85"/>
      <c r="GPR56" s="85"/>
      <c r="GPS56" s="85"/>
      <c r="GPT56" s="85"/>
      <c r="GPU56" s="85"/>
      <c r="GPV56" s="85"/>
      <c r="GPW56" s="85"/>
      <c r="GPX56" s="85"/>
      <c r="GPY56" s="85"/>
      <c r="GPZ56" s="85"/>
      <c r="GQA56" s="85"/>
      <c r="GQB56" s="85"/>
      <c r="GQC56" s="85"/>
      <c r="GQD56" s="85"/>
      <c r="GQE56" s="85"/>
      <c r="GQF56" s="85"/>
      <c r="GQG56" s="85"/>
      <c r="GQH56" s="85"/>
      <c r="GQI56" s="85"/>
      <c r="GQJ56" s="85"/>
      <c r="GQK56" s="85"/>
      <c r="GQL56" s="85"/>
      <c r="GQM56" s="85"/>
      <c r="GQN56" s="85"/>
      <c r="GQO56" s="85"/>
      <c r="GQP56" s="85"/>
      <c r="GQQ56" s="85"/>
      <c r="GQR56" s="85"/>
      <c r="GQS56" s="85"/>
      <c r="GQT56" s="85"/>
      <c r="GQU56" s="85"/>
      <c r="GQV56" s="85"/>
      <c r="GQW56" s="85"/>
      <c r="GQX56" s="85"/>
      <c r="GQY56" s="85"/>
      <c r="GQZ56" s="85"/>
      <c r="GRA56" s="85"/>
      <c r="GRB56" s="85"/>
      <c r="GRC56" s="85"/>
      <c r="GRD56" s="85"/>
      <c r="GRE56" s="85"/>
      <c r="GRF56" s="85"/>
      <c r="GRG56" s="85"/>
      <c r="GRH56" s="85"/>
      <c r="GRI56" s="85"/>
      <c r="GRJ56" s="85"/>
      <c r="GRK56" s="85"/>
      <c r="GRL56" s="85"/>
      <c r="GRM56" s="85"/>
      <c r="GRN56" s="85"/>
      <c r="GRO56" s="85"/>
      <c r="GRP56" s="85"/>
      <c r="GRQ56" s="85"/>
      <c r="GRR56" s="85"/>
      <c r="GRS56" s="85"/>
      <c r="GRT56" s="85"/>
      <c r="GRU56" s="85"/>
      <c r="GRV56" s="85"/>
      <c r="GRW56" s="85"/>
      <c r="GRX56" s="85"/>
      <c r="GRY56" s="85"/>
      <c r="GRZ56" s="85"/>
      <c r="GSA56" s="85"/>
      <c r="GSB56" s="85"/>
      <c r="GSC56" s="85"/>
      <c r="GSD56" s="85"/>
      <c r="GSE56" s="85"/>
      <c r="GSF56" s="85"/>
      <c r="GSG56" s="85"/>
      <c r="GSH56" s="85"/>
      <c r="GSI56" s="85"/>
      <c r="GSJ56" s="85"/>
      <c r="GSK56" s="85"/>
      <c r="GSL56" s="85"/>
      <c r="GSM56" s="85"/>
      <c r="GSN56" s="85"/>
      <c r="GSO56" s="85"/>
      <c r="GSP56" s="85"/>
      <c r="GSQ56" s="85"/>
      <c r="GSR56" s="85"/>
      <c r="GSS56" s="85"/>
      <c r="GST56" s="85"/>
      <c r="GSU56" s="85"/>
      <c r="GSV56" s="85"/>
      <c r="GSW56" s="85"/>
      <c r="GSX56" s="85"/>
      <c r="GSY56" s="85"/>
      <c r="GSZ56" s="85"/>
      <c r="GTA56" s="85"/>
      <c r="GTB56" s="85"/>
      <c r="GTC56" s="85"/>
      <c r="GTD56" s="85"/>
      <c r="GTE56" s="85"/>
      <c r="GTF56" s="85"/>
      <c r="GTG56" s="85"/>
      <c r="GTH56" s="85"/>
      <c r="GTI56" s="85"/>
      <c r="GTJ56" s="85"/>
      <c r="GTK56" s="85"/>
      <c r="GTL56" s="85"/>
      <c r="GTM56" s="85"/>
      <c r="GTN56" s="85"/>
      <c r="GTO56" s="85"/>
      <c r="GTP56" s="85"/>
      <c r="GTQ56" s="85"/>
      <c r="GTR56" s="85"/>
      <c r="GTS56" s="85"/>
      <c r="GTT56" s="85"/>
      <c r="GTU56" s="85"/>
      <c r="GTV56" s="85"/>
      <c r="GTW56" s="85"/>
      <c r="GTX56" s="85"/>
      <c r="GTY56" s="85"/>
      <c r="GTZ56" s="85"/>
      <c r="GUA56" s="85"/>
      <c r="GUB56" s="85"/>
      <c r="GUC56" s="85"/>
      <c r="GUD56" s="85"/>
      <c r="GUE56" s="85"/>
      <c r="GUF56" s="85"/>
      <c r="GUG56" s="85"/>
      <c r="GUH56" s="85"/>
      <c r="GUI56" s="85"/>
      <c r="GUJ56" s="85"/>
      <c r="GUK56" s="85"/>
      <c r="GUL56" s="85"/>
      <c r="GUM56" s="85"/>
      <c r="GUN56" s="85"/>
      <c r="GUO56" s="85"/>
      <c r="GUP56" s="85"/>
      <c r="GUQ56" s="85"/>
      <c r="GUR56" s="85"/>
      <c r="GUS56" s="85"/>
      <c r="GUT56" s="85"/>
      <c r="GUU56" s="85"/>
      <c r="GUV56" s="85"/>
      <c r="GUW56" s="85"/>
      <c r="GUX56" s="85"/>
      <c r="GUY56" s="85"/>
      <c r="GUZ56" s="85"/>
      <c r="GVA56" s="85"/>
      <c r="GVB56" s="85"/>
      <c r="GVC56" s="85"/>
      <c r="GVD56" s="85"/>
      <c r="GVE56" s="85"/>
      <c r="GVF56" s="85"/>
      <c r="GVG56" s="85"/>
      <c r="GVH56" s="85"/>
      <c r="GVI56" s="85"/>
      <c r="GVJ56" s="85"/>
      <c r="GVK56" s="85"/>
      <c r="GVL56" s="85"/>
      <c r="GVM56" s="85"/>
      <c r="GVN56" s="85"/>
      <c r="GVO56" s="85"/>
      <c r="GVP56" s="85"/>
      <c r="GVQ56" s="85"/>
      <c r="GVR56" s="85"/>
      <c r="GVS56" s="85"/>
      <c r="GVT56" s="85"/>
      <c r="GVU56" s="85"/>
      <c r="GVV56" s="85"/>
      <c r="GVW56" s="85"/>
      <c r="GVX56" s="85"/>
      <c r="GVY56" s="85"/>
      <c r="GVZ56" s="85"/>
      <c r="GWA56" s="85"/>
      <c r="GWB56" s="85"/>
      <c r="GWC56" s="85"/>
      <c r="GWD56" s="85"/>
      <c r="GWE56" s="85"/>
      <c r="GWF56" s="85"/>
      <c r="GWG56" s="85"/>
      <c r="GWH56" s="85"/>
      <c r="GWI56" s="85"/>
      <c r="GWJ56" s="85"/>
      <c r="GWK56" s="85"/>
      <c r="GWL56" s="85"/>
      <c r="GWM56" s="85"/>
      <c r="GWN56" s="85"/>
      <c r="GWO56" s="85"/>
      <c r="GWP56" s="85"/>
      <c r="GWQ56" s="85"/>
      <c r="GWR56" s="85"/>
      <c r="GWS56" s="85"/>
      <c r="GWT56" s="85"/>
      <c r="GWU56" s="85"/>
      <c r="GWV56" s="85"/>
      <c r="GWW56" s="85"/>
      <c r="GWX56" s="85"/>
      <c r="GWY56" s="85"/>
      <c r="GWZ56" s="85"/>
      <c r="GXA56" s="85"/>
      <c r="GXB56" s="85"/>
      <c r="GXC56" s="85"/>
      <c r="GXD56" s="85"/>
      <c r="GXE56" s="85"/>
      <c r="GXF56" s="85"/>
      <c r="GXG56" s="85"/>
      <c r="GXH56" s="85"/>
      <c r="GXI56" s="85"/>
      <c r="GXJ56" s="85"/>
      <c r="GXK56" s="85"/>
      <c r="GXL56" s="85"/>
      <c r="GXM56" s="85"/>
      <c r="GXN56" s="85"/>
      <c r="GXO56" s="85"/>
      <c r="GXP56" s="85"/>
      <c r="GXQ56" s="85"/>
      <c r="GXR56" s="85"/>
      <c r="GXS56" s="85"/>
      <c r="GXT56" s="85"/>
      <c r="GXU56" s="85"/>
      <c r="GXV56" s="85"/>
      <c r="GXW56" s="85"/>
      <c r="GXX56" s="85"/>
      <c r="GXY56" s="85"/>
      <c r="GXZ56" s="85"/>
      <c r="GYA56" s="85"/>
      <c r="GYB56" s="85"/>
      <c r="GYC56" s="85"/>
      <c r="GYD56" s="85"/>
      <c r="GYE56" s="85"/>
      <c r="GYF56" s="85"/>
      <c r="GYG56" s="85"/>
      <c r="GYH56" s="85"/>
      <c r="GYI56" s="85"/>
      <c r="GYJ56" s="85"/>
      <c r="GYK56" s="85"/>
      <c r="GYL56" s="85"/>
      <c r="GYM56" s="85"/>
      <c r="GYN56" s="85"/>
      <c r="GYO56" s="85"/>
      <c r="GYP56" s="85"/>
      <c r="GYQ56" s="85"/>
      <c r="GYR56" s="85"/>
      <c r="GYS56" s="85"/>
      <c r="GYT56" s="85"/>
      <c r="GYU56" s="85"/>
      <c r="GYV56" s="85"/>
      <c r="GYW56" s="85"/>
      <c r="GYX56" s="85"/>
      <c r="GYY56" s="85"/>
      <c r="GYZ56" s="85"/>
      <c r="GZA56" s="85"/>
      <c r="GZB56" s="85"/>
      <c r="GZC56" s="85"/>
      <c r="GZD56" s="85"/>
      <c r="GZE56" s="85"/>
      <c r="GZF56" s="85"/>
      <c r="GZG56" s="85"/>
      <c r="GZH56" s="85"/>
      <c r="GZI56" s="85"/>
      <c r="GZJ56" s="85"/>
      <c r="GZK56" s="85"/>
      <c r="GZL56" s="85"/>
      <c r="GZM56" s="85"/>
      <c r="GZN56" s="85"/>
      <c r="GZO56" s="85"/>
      <c r="GZP56" s="85"/>
      <c r="GZQ56" s="85"/>
      <c r="GZR56" s="85"/>
      <c r="GZS56" s="85"/>
      <c r="GZT56" s="85"/>
      <c r="GZU56" s="85"/>
      <c r="GZV56" s="85"/>
      <c r="GZW56" s="85"/>
      <c r="GZX56" s="85"/>
      <c r="GZY56" s="85"/>
      <c r="GZZ56" s="85"/>
      <c r="HAA56" s="85"/>
      <c r="HAB56" s="85"/>
      <c r="HAC56" s="85"/>
      <c r="HAD56" s="85"/>
      <c r="HAE56" s="85"/>
      <c r="HAF56" s="85"/>
      <c r="HAG56" s="85"/>
      <c r="HAH56" s="85"/>
      <c r="HAI56" s="85"/>
      <c r="HAJ56" s="85"/>
      <c r="HAK56" s="85"/>
      <c r="HAL56" s="85"/>
      <c r="HAM56" s="85"/>
      <c r="HAN56" s="85"/>
      <c r="HAO56" s="85"/>
      <c r="HAP56" s="85"/>
      <c r="HAQ56" s="85"/>
      <c r="HAR56" s="85"/>
      <c r="HAS56" s="85"/>
      <c r="HAT56" s="85"/>
      <c r="HAU56" s="85"/>
      <c r="HAV56" s="85"/>
      <c r="HAW56" s="85"/>
      <c r="HAX56" s="85"/>
      <c r="HAY56" s="85"/>
      <c r="HAZ56" s="85"/>
      <c r="HBA56" s="85"/>
      <c r="HBB56" s="85"/>
      <c r="HBC56" s="85"/>
      <c r="HBD56" s="85"/>
      <c r="HBE56" s="85"/>
      <c r="HBF56" s="85"/>
      <c r="HBG56" s="85"/>
      <c r="HBH56" s="85"/>
      <c r="HBI56" s="85"/>
      <c r="HBJ56" s="85"/>
      <c r="HBK56" s="85"/>
      <c r="HBL56" s="85"/>
      <c r="HBM56" s="85"/>
      <c r="HBN56" s="85"/>
      <c r="HBO56" s="85"/>
      <c r="HBP56" s="85"/>
      <c r="HBQ56" s="85"/>
      <c r="HBR56" s="85"/>
      <c r="HBS56" s="85"/>
      <c r="HBT56" s="85"/>
      <c r="HBU56" s="85"/>
      <c r="HBV56" s="85"/>
      <c r="HBW56" s="85"/>
      <c r="HBX56" s="85"/>
      <c r="HBY56" s="85"/>
      <c r="HBZ56" s="85"/>
      <c r="HCA56" s="85"/>
      <c r="HCB56" s="85"/>
      <c r="HCC56" s="85"/>
      <c r="HCD56" s="85"/>
      <c r="HCE56" s="85"/>
      <c r="HCF56" s="85"/>
      <c r="HCG56" s="85"/>
      <c r="HCH56" s="85"/>
      <c r="HCI56" s="85"/>
      <c r="HCJ56" s="85"/>
      <c r="HCK56" s="85"/>
      <c r="HCL56" s="85"/>
      <c r="HCM56" s="85"/>
      <c r="HCN56" s="85"/>
      <c r="HCO56" s="85"/>
      <c r="HCP56" s="85"/>
      <c r="HCQ56" s="85"/>
      <c r="HCR56" s="85"/>
      <c r="HCS56" s="85"/>
      <c r="HCT56" s="85"/>
      <c r="HCU56" s="85"/>
      <c r="HCV56" s="85"/>
      <c r="HCW56" s="85"/>
      <c r="HCX56" s="85"/>
      <c r="HCY56" s="85"/>
      <c r="HCZ56" s="85"/>
      <c r="HDA56" s="85"/>
      <c r="HDB56" s="85"/>
      <c r="HDC56" s="85"/>
      <c r="HDD56" s="85"/>
      <c r="HDE56" s="85"/>
      <c r="HDF56" s="85"/>
      <c r="HDG56" s="85"/>
      <c r="HDH56" s="85"/>
      <c r="HDI56" s="85"/>
      <c r="HDJ56" s="85"/>
      <c r="HDK56" s="85"/>
      <c r="HDL56" s="85"/>
      <c r="HDM56" s="85"/>
      <c r="HDN56" s="85"/>
      <c r="HDO56" s="85"/>
      <c r="HDP56" s="85"/>
      <c r="HDQ56" s="85"/>
      <c r="HDR56" s="85"/>
      <c r="HDS56" s="85"/>
      <c r="HDT56" s="85"/>
      <c r="HDU56" s="85"/>
      <c r="HDV56" s="85"/>
      <c r="HDW56" s="85"/>
      <c r="HDX56" s="85"/>
      <c r="HDY56" s="85"/>
      <c r="HDZ56" s="85"/>
      <c r="HEA56" s="85"/>
      <c r="HEB56" s="85"/>
      <c r="HEC56" s="85"/>
      <c r="HED56" s="85"/>
      <c r="HEE56" s="85"/>
      <c r="HEF56" s="85"/>
      <c r="HEG56" s="85"/>
      <c r="HEH56" s="85"/>
      <c r="HEI56" s="85"/>
      <c r="HEJ56" s="85"/>
      <c r="HEK56" s="85"/>
      <c r="HEL56" s="85"/>
      <c r="HEM56" s="85"/>
      <c r="HEN56" s="85"/>
      <c r="HEO56" s="85"/>
      <c r="HEP56" s="85"/>
      <c r="HEQ56" s="85"/>
      <c r="HER56" s="85"/>
      <c r="HES56" s="85"/>
      <c r="HET56" s="85"/>
      <c r="HEU56" s="85"/>
      <c r="HEV56" s="85"/>
      <c r="HEW56" s="85"/>
      <c r="HEX56" s="85"/>
      <c r="HEY56" s="85"/>
      <c r="HEZ56" s="85"/>
      <c r="HFA56" s="85"/>
      <c r="HFB56" s="85"/>
      <c r="HFC56" s="85"/>
      <c r="HFD56" s="85"/>
      <c r="HFE56" s="85"/>
      <c r="HFF56" s="85"/>
      <c r="HFG56" s="85"/>
      <c r="HFH56" s="85"/>
      <c r="HFI56" s="85"/>
      <c r="HFJ56" s="85"/>
      <c r="HFK56" s="85"/>
      <c r="HFL56" s="85"/>
      <c r="HFM56" s="85"/>
      <c r="HFN56" s="85"/>
      <c r="HFO56" s="85"/>
      <c r="HFP56" s="85"/>
      <c r="HFQ56" s="85"/>
      <c r="HFR56" s="85"/>
      <c r="HFS56" s="85"/>
      <c r="HFT56" s="85"/>
      <c r="HFU56" s="85"/>
      <c r="HFV56" s="85"/>
      <c r="HFW56" s="85"/>
      <c r="HFX56" s="85"/>
      <c r="HFY56" s="85"/>
      <c r="HFZ56" s="85"/>
      <c r="HGA56" s="85"/>
      <c r="HGB56" s="85"/>
      <c r="HGC56" s="85"/>
      <c r="HGD56" s="85"/>
      <c r="HGE56" s="85"/>
      <c r="HGF56" s="85"/>
      <c r="HGG56" s="85"/>
      <c r="HGH56" s="85"/>
      <c r="HGI56" s="85"/>
      <c r="HGJ56" s="85"/>
      <c r="HGK56" s="85"/>
      <c r="HGL56" s="85"/>
      <c r="HGM56" s="85"/>
      <c r="HGN56" s="85"/>
      <c r="HGO56" s="85"/>
      <c r="HGP56" s="85"/>
      <c r="HGQ56" s="85"/>
      <c r="HGR56" s="85"/>
      <c r="HGS56" s="85"/>
      <c r="HGT56" s="85"/>
      <c r="HGU56" s="85"/>
      <c r="HGV56" s="85"/>
      <c r="HGW56" s="85"/>
      <c r="HGX56" s="85"/>
      <c r="HGY56" s="85"/>
      <c r="HGZ56" s="85"/>
      <c r="HHA56" s="85"/>
      <c r="HHB56" s="85"/>
      <c r="HHC56" s="85"/>
      <c r="HHD56" s="85"/>
      <c r="HHE56" s="85"/>
      <c r="HHF56" s="85"/>
      <c r="HHG56" s="85"/>
      <c r="HHH56" s="85"/>
      <c r="HHI56" s="85"/>
      <c r="HHJ56" s="85"/>
      <c r="HHK56" s="85"/>
      <c r="HHL56" s="85"/>
      <c r="HHM56" s="85"/>
      <c r="HHN56" s="85"/>
      <c r="HHO56" s="85"/>
      <c r="HHP56" s="85"/>
      <c r="HHQ56" s="85"/>
      <c r="HHR56" s="85"/>
      <c r="HHS56" s="85"/>
      <c r="HHT56" s="85"/>
      <c r="HHU56" s="85"/>
      <c r="HHV56" s="85"/>
      <c r="HHW56" s="85"/>
      <c r="HHX56" s="85"/>
      <c r="HHY56" s="85"/>
      <c r="HHZ56" s="85"/>
      <c r="HIA56" s="85"/>
      <c r="HIB56" s="85"/>
      <c r="HIC56" s="85"/>
      <c r="HID56" s="85"/>
      <c r="HIE56" s="85"/>
      <c r="HIF56" s="85"/>
      <c r="HIG56" s="85"/>
      <c r="HIH56" s="85"/>
      <c r="HII56" s="85"/>
      <c r="HIJ56" s="85"/>
      <c r="HIK56" s="85"/>
      <c r="HIL56" s="85"/>
      <c r="HIM56" s="85"/>
      <c r="HIN56" s="85"/>
      <c r="HIO56" s="85"/>
      <c r="HIP56" s="85"/>
      <c r="HIQ56" s="85"/>
      <c r="HIR56" s="85"/>
      <c r="HIS56" s="85"/>
      <c r="HIT56" s="85"/>
      <c r="HIU56" s="85"/>
      <c r="HIV56" s="85"/>
      <c r="HIW56" s="85"/>
      <c r="HIX56" s="85"/>
      <c r="HIY56" s="85"/>
      <c r="HIZ56" s="85"/>
      <c r="HJA56" s="85"/>
      <c r="HJB56" s="85"/>
      <c r="HJC56" s="85"/>
      <c r="HJD56" s="85"/>
      <c r="HJE56" s="85"/>
      <c r="HJF56" s="85"/>
      <c r="HJG56" s="85"/>
      <c r="HJH56" s="85"/>
      <c r="HJI56" s="85"/>
      <c r="HJJ56" s="85"/>
      <c r="HJK56" s="85"/>
      <c r="HJL56" s="85"/>
      <c r="HJM56" s="85"/>
      <c r="HJN56" s="85"/>
      <c r="HJO56" s="85"/>
      <c r="HJP56" s="85"/>
      <c r="HJQ56" s="85"/>
      <c r="HJR56" s="85"/>
      <c r="HJS56" s="85"/>
      <c r="HJT56" s="85"/>
      <c r="HJU56" s="85"/>
      <c r="HJV56" s="85"/>
      <c r="HJW56" s="85"/>
      <c r="HJX56" s="85"/>
      <c r="HJY56" s="85"/>
      <c r="HJZ56" s="85"/>
      <c r="HKA56" s="85"/>
      <c r="HKB56" s="85"/>
      <c r="HKC56" s="85"/>
      <c r="HKD56" s="85"/>
      <c r="HKE56" s="85"/>
      <c r="HKF56" s="85"/>
      <c r="HKG56" s="85"/>
      <c r="HKH56" s="85"/>
      <c r="HKI56" s="85"/>
      <c r="HKJ56" s="85"/>
      <c r="HKK56" s="85"/>
      <c r="HKL56" s="85"/>
      <c r="HKM56" s="85"/>
      <c r="HKN56" s="85"/>
      <c r="HKO56" s="85"/>
      <c r="HKP56" s="85"/>
      <c r="HKQ56" s="85"/>
      <c r="HKR56" s="85"/>
      <c r="HKS56" s="85"/>
      <c r="HKT56" s="85"/>
      <c r="HKU56" s="85"/>
      <c r="HKV56" s="85"/>
      <c r="HKW56" s="85"/>
      <c r="HKX56" s="85"/>
      <c r="HKY56" s="85"/>
      <c r="HKZ56" s="85"/>
      <c r="HLA56" s="85"/>
      <c r="HLB56" s="85"/>
      <c r="HLC56" s="85"/>
      <c r="HLD56" s="85"/>
      <c r="HLE56" s="85"/>
      <c r="HLF56" s="85"/>
      <c r="HLG56" s="85"/>
      <c r="HLH56" s="85"/>
      <c r="HLI56" s="85"/>
      <c r="HLJ56" s="85"/>
      <c r="HLK56" s="85"/>
      <c r="HLL56" s="85"/>
      <c r="HLM56" s="85"/>
      <c r="HLN56" s="85"/>
      <c r="HLO56" s="85"/>
      <c r="HLP56" s="85"/>
      <c r="HLQ56" s="85"/>
      <c r="HLR56" s="85"/>
      <c r="HLS56" s="85"/>
      <c r="HLT56" s="85"/>
      <c r="HLU56" s="85"/>
      <c r="HLV56" s="85"/>
      <c r="HLW56" s="85"/>
      <c r="HLX56" s="85"/>
      <c r="HLY56" s="85"/>
      <c r="HLZ56" s="85"/>
      <c r="HMA56" s="85"/>
      <c r="HMB56" s="85"/>
      <c r="HMC56" s="85"/>
      <c r="HMD56" s="85"/>
      <c r="HME56" s="85"/>
      <c r="HMF56" s="85"/>
      <c r="HMG56" s="85"/>
      <c r="HMH56" s="85"/>
      <c r="HMI56" s="85"/>
      <c r="HMJ56" s="85"/>
      <c r="HMK56" s="85"/>
      <c r="HML56" s="85"/>
      <c r="HMM56" s="85"/>
      <c r="HMN56" s="85"/>
      <c r="HMO56" s="85"/>
      <c r="HMP56" s="85"/>
      <c r="HMQ56" s="85"/>
      <c r="HMR56" s="85"/>
      <c r="HMS56" s="85"/>
      <c r="HMT56" s="85"/>
      <c r="HMU56" s="85"/>
      <c r="HMV56" s="85"/>
      <c r="HMW56" s="85"/>
      <c r="HMX56" s="85"/>
      <c r="HMY56" s="85"/>
      <c r="HMZ56" s="85"/>
      <c r="HNA56" s="85"/>
      <c r="HNB56" s="85"/>
      <c r="HNC56" s="85"/>
      <c r="HND56" s="85"/>
      <c r="HNE56" s="85"/>
      <c r="HNF56" s="85"/>
      <c r="HNG56" s="85"/>
      <c r="HNH56" s="85"/>
      <c r="HNI56" s="85"/>
      <c r="HNJ56" s="85"/>
      <c r="HNK56" s="85"/>
      <c r="HNL56" s="85"/>
      <c r="HNM56" s="85"/>
      <c r="HNN56" s="85"/>
      <c r="HNO56" s="85"/>
      <c r="HNP56" s="85"/>
      <c r="HNQ56" s="85"/>
      <c r="HNR56" s="85"/>
      <c r="HNS56" s="85"/>
      <c r="HNT56" s="85"/>
      <c r="HNU56" s="85"/>
      <c r="HNV56" s="85"/>
      <c r="HNW56" s="85"/>
      <c r="HNX56" s="85"/>
      <c r="HNY56" s="85"/>
      <c r="HNZ56" s="85"/>
      <c r="HOA56" s="85"/>
      <c r="HOB56" s="85"/>
      <c r="HOC56" s="85"/>
      <c r="HOD56" s="85"/>
      <c r="HOE56" s="85"/>
      <c r="HOF56" s="85"/>
      <c r="HOG56" s="85"/>
      <c r="HOH56" s="85"/>
      <c r="HOI56" s="85"/>
      <c r="HOJ56" s="85"/>
      <c r="HOK56" s="85"/>
      <c r="HOL56" s="85"/>
      <c r="HOM56" s="85"/>
      <c r="HON56" s="85"/>
      <c r="HOO56" s="85"/>
      <c r="HOP56" s="85"/>
      <c r="HOQ56" s="85"/>
      <c r="HOR56" s="85"/>
      <c r="HOS56" s="85"/>
      <c r="HOT56" s="85"/>
      <c r="HOU56" s="85"/>
      <c r="HOV56" s="85"/>
      <c r="HOW56" s="85"/>
      <c r="HOX56" s="85"/>
      <c r="HOY56" s="85"/>
      <c r="HOZ56" s="85"/>
      <c r="HPA56" s="85"/>
      <c r="HPB56" s="85"/>
      <c r="HPC56" s="85"/>
      <c r="HPD56" s="85"/>
      <c r="HPE56" s="85"/>
      <c r="HPF56" s="85"/>
      <c r="HPG56" s="85"/>
      <c r="HPH56" s="85"/>
      <c r="HPI56" s="85"/>
      <c r="HPJ56" s="85"/>
      <c r="HPK56" s="85"/>
      <c r="HPL56" s="85"/>
      <c r="HPM56" s="85"/>
      <c r="HPN56" s="85"/>
      <c r="HPO56" s="85"/>
      <c r="HPP56" s="85"/>
      <c r="HPQ56" s="85"/>
      <c r="HPR56" s="85"/>
      <c r="HPS56" s="85"/>
      <c r="HPT56" s="85"/>
      <c r="HPU56" s="85"/>
      <c r="HPV56" s="85"/>
      <c r="HPW56" s="85"/>
      <c r="HPX56" s="85"/>
      <c r="HPY56" s="85"/>
      <c r="HPZ56" s="85"/>
      <c r="HQA56" s="85"/>
      <c r="HQB56" s="85"/>
      <c r="HQC56" s="85"/>
      <c r="HQD56" s="85"/>
      <c r="HQE56" s="85"/>
      <c r="HQF56" s="85"/>
      <c r="HQG56" s="85"/>
      <c r="HQH56" s="85"/>
      <c r="HQI56" s="85"/>
      <c r="HQJ56" s="85"/>
      <c r="HQK56" s="85"/>
      <c r="HQL56" s="85"/>
      <c r="HQM56" s="85"/>
      <c r="HQN56" s="85"/>
      <c r="HQO56" s="85"/>
      <c r="HQP56" s="85"/>
      <c r="HQQ56" s="85"/>
      <c r="HQR56" s="85"/>
      <c r="HQS56" s="85"/>
      <c r="HQT56" s="85"/>
      <c r="HQU56" s="85"/>
      <c r="HQV56" s="85"/>
      <c r="HQW56" s="85"/>
      <c r="HQX56" s="85"/>
      <c r="HQY56" s="85"/>
      <c r="HQZ56" s="85"/>
      <c r="HRA56" s="85"/>
      <c r="HRB56" s="85"/>
      <c r="HRC56" s="85"/>
      <c r="HRD56" s="85"/>
      <c r="HRE56" s="85"/>
      <c r="HRF56" s="85"/>
      <c r="HRG56" s="85"/>
      <c r="HRH56" s="85"/>
      <c r="HRI56" s="85"/>
      <c r="HRJ56" s="85"/>
      <c r="HRK56" s="85"/>
      <c r="HRL56" s="85"/>
      <c r="HRM56" s="85"/>
      <c r="HRN56" s="85"/>
      <c r="HRO56" s="85"/>
      <c r="HRP56" s="85"/>
      <c r="HRQ56" s="85"/>
      <c r="HRR56" s="85"/>
      <c r="HRS56" s="85"/>
      <c r="HRT56" s="85"/>
      <c r="HRU56" s="85"/>
      <c r="HRV56" s="85"/>
      <c r="HRW56" s="85"/>
      <c r="HRX56" s="85"/>
      <c r="HRY56" s="85"/>
      <c r="HRZ56" s="85"/>
      <c r="HSA56" s="85"/>
      <c r="HSB56" s="85"/>
      <c r="HSC56" s="85"/>
      <c r="HSD56" s="85"/>
      <c r="HSE56" s="85"/>
      <c r="HSF56" s="85"/>
      <c r="HSG56" s="85"/>
      <c r="HSH56" s="85"/>
      <c r="HSI56" s="85"/>
      <c r="HSJ56" s="85"/>
      <c r="HSK56" s="85"/>
      <c r="HSL56" s="85"/>
      <c r="HSM56" s="85"/>
      <c r="HSN56" s="85"/>
      <c r="HSO56" s="85"/>
      <c r="HSP56" s="85"/>
      <c r="HSQ56" s="85"/>
      <c r="HSR56" s="85"/>
      <c r="HSS56" s="85"/>
      <c r="HST56" s="85"/>
      <c r="HSU56" s="85"/>
      <c r="HSV56" s="85"/>
      <c r="HSW56" s="85"/>
      <c r="HSX56" s="85"/>
      <c r="HSY56" s="85"/>
      <c r="HSZ56" s="85"/>
      <c r="HTA56" s="85"/>
      <c r="HTB56" s="85"/>
      <c r="HTC56" s="85"/>
      <c r="HTD56" s="85"/>
      <c r="HTE56" s="85"/>
      <c r="HTF56" s="85"/>
      <c r="HTG56" s="85"/>
      <c r="HTH56" s="85"/>
      <c r="HTI56" s="85"/>
      <c r="HTJ56" s="85"/>
      <c r="HTK56" s="85"/>
      <c r="HTL56" s="85"/>
      <c r="HTM56" s="85"/>
      <c r="HTN56" s="85"/>
      <c r="HTO56" s="85"/>
      <c r="HTP56" s="85"/>
      <c r="HTQ56" s="85"/>
      <c r="HTR56" s="85"/>
      <c r="HTS56" s="85"/>
      <c r="HTT56" s="85"/>
      <c r="HTU56" s="85"/>
      <c r="HTV56" s="85"/>
      <c r="HTW56" s="85"/>
      <c r="HTX56" s="85"/>
      <c r="HTY56" s="85"/>
      <c r="HTZ56" s="85"/>
      <c r="HUA56" s="85"/>
      <c r="HUB56" s="85"/>
      <c r="HUC56" s="85"/>
      <c r="HUD56" s="85"/>
      <c r="HUE56" s="85"/>
      <c r="HUF56" s="85"/>
      <c r="HUG56" s="85"/>
      <c r="HUH56" s="85"/>
      <c r="HUI56" s="85"/>
      <c r="HUJ56" s="85"/>
      <c r="HUK56" s="85"/>
      <c r="HUL56" s="85"/>
      <c r="HUM56" s="85"/>
      <c r="HUN56" s="85"/>
      <c r="HUO56" s="85"/>
      <c r="HUP56" s="85"/>
      <c r="HUQ56" s="85"/>
      <c r="HUR56" s="85"/>
      <c r="HUS56" s="85"/>
      <c r="HUT56" s="85"/>
      <c r="HUU56" s="85"/>
      <c r="HUV56" s="85"/>
      <c r="HUW56" s="85"/>
      <c r="HUX56" s="85"/>
      <c r="HUY56" s="85"/>
      <c r="HUZ56" s="85"/>
      <c r="HVA56" s="85"/>
      <c r="HVB56" s="85"/>
      <c r="HVC56" s="85"/>
      <c r="HVD56" s="85"/>
      <c r="HVE56" s="85"/>
      <c r="HVF56" s="85"/>
      <c r="HVG56" s="85"/>
      <c r="HVH56" s="85"/>
      <c r="HVI56" s="85"/>
      <c r="HVJ56" s="85"/>
      <c r="HVK56" s="85"/>
      <c r="HVL56" s="85"/>
      <c r="HVM56" s="85"/>
      <c r="HVN56" s="85"/>
      <c r="HVO56" s="85"/>
      <c r="HVP56" s="85"/>
      <c r="HVQ56" s="85"/>
      <c r="HVR56" s="85"/>
      <c r="HVS56" s="85"/>
      <c r="HVT56" s="85"/>
      <c r="HVU56" s="85"/>
      <c r="HVV56" s="85"/>
      <c r="HVW56" s="85"/>
      <c r="HVX56" s="85"/>
      <c r="HVY56" s="85"/>
      <c r="HVZ56" s="85"/>
      <c r="HWA56" s="85"/>
      <c r="HWB56" s="85"/>
      <c r="HWC56" s="85"/>
      <c r="HWD56" s="85"/>
      <c r="HWE56" s="85"/>
      <c r="HWF56" s="85"/>
      <c r="HWG56" s="85"/>
      <c r="HWH56" s="85"/>
      <c r="HWI56" s="85"/>
      <c r="HWJ56" s="85"/>
      <c r="HWK56" s="85"/>
      <c r="HWL56" s="85"/>
      <c r="HWM56" s="85"/>
      <c r="HWN56" s="85"/>
      <c r="HWO56" s="85"/>
      <c r="HWP56" s="85"/>
      <c r="HWQ56" s="85"/>
      <c r="HWR56" s="85"/>
      <c r="HWS56" s="85"/>
      <c r="HWT56" s="85"/>
      <c r="HWU56" s="85"/>
      <c r="HWV56" s="85"/>
      <c r="HWW56" s="85"/>
      <c r="HWX56" s="85"/>
      <c r="HWY56" s="85"/>
      <c r="HWZ56" s="85"/>
      <c r="HXA56" s="85"/>
      <c r="HXB56" s="85"/>
      <c r="HXC56" s="85"/>
      <c r="HXD56" s="85"/>
      <c r="HXE56" s="85"/>
      <c r="HXF56" s="85"/>
      <c r="HXG56" s="85"/>
      <c r="HXH56" s="85"/>
      <c r="HXI56" s="85"/>
      <c r="HXJ56" s="85"/>
      <c r="HXK56" s="85"/>
      <c r="HXL56" s="85"/>
      <c r="HXM56" s="85"/>
      <c r="HXN56" s="85"/>
      <c r="HXO56" s="85"/>
      <c r="HXP56" s="85"/>
      <c r="HXQ56" s="85"/>
      <c r="HXR56" s="85"/>
      <c r="HXS56" s="85"/>
      <c r="HXT56" s="85"/>
      <c r="HXU56" s="85"/>
      <c r="HXV56" s="85"/>
      <c r="HXW56" s="85"/>
      <c r="HXX56" s="85"/>
      <c r="HXY56" s="85"/>
      <c r="HXZ56" s="85"/>
      <c r="HYA56" s="85"/>
      <c r="HYB56" s="85"/>
      <c r="HYC56" s="85"/>
      <c r="HYD56" s="85"/>
      <c r="HYE56" s="85"/>
      <c r="HYF56" s="85"/>
      <c r="HYG56" s="85"/>
      <c r="HYH56" s="85"/>
      <c r="HYI56" s="85"/>
      <c r="HYJ56" s="85"/>
      <c r="HYK56" s="85"/>
      <c r="HYL56" s="85"/>
      <c r="HYM56" s="85"/>
      <c r="HYN56" s="85"/>
      <c r="HYO56" s="85"/>
      <c r="HYP56" s="85"/>
      <c r="HYQ56" s="85"/>
      <c r="HYR56" s="85"/>
      <c r="HYS56" s="85"/>
      <c r="HYT56" s="85"/>
      <c r="HYU56" s="85"/>
      <c r="HYV56" s="85"/>
      <c r="HYW56" s="85"/>
      <c r="HYX56" s="85"/>
      <c r="HYY56" s="85"/>
      <c r="HYZ56" s="85"/>
      <c r="HZA56" s="85"/>
      <c r="HZB56" s="85"/>
      <c r="HZC56" s="85"/>
      <c r="HZD56" s="85"/>
      <c r="HZE56" s="85"/>
      <c r="HZF56" s="85"/>
      <c r="HZG56" s="85"/>
      <c r="HZH56" s="85"/>
      <c r="HZI56" s="85"/>
      <c r="HZJ56" s="85"/>
      <c r="HZK56" s="85"/>
      <c r="HZL56" s="85"/>
      <c r="HZM56" s="85"/>
      <c r="HZN56" s="85"/>
      <c r="HZO56" s="85"/>
      <c r="HZP56" s="85"/>
      <c r="HZQ56" s="85"/>
      <c r="HZR56" s="85"/>
      <c r="HZS56" s="85"/>
      <c r="HZT56" s="85"/>
      <c r="HZU56" s="85"/>
      <c r="HZV56" s="85"/>
      <c r="HZW56" s="85"/>
      <c r="HZX56" s="85"/>
      <c r="HZY56" s="85"/>
      <c r="HZZ56" s="85"/>
      <c r="IAA56" s="85"/>
      <c r="IAB56" s="85"/>
      <c r="IAC56" s="85"/>
      <c r="IAD56" s="85"/>
      <c r="IAE56" s="85"/>
      <c r="IAF56" s="85"/>
      <c r="IAG56" s="85"/>
      <c r="IAH56" s="85"/>
      <c r="IAI56" s="85"/>
      <c r="IAJ56" s="85"/>
      <c r="IAK56" s="85"/>
      <c r="IAL56" s="85"/>
      <c r="IAM56" s="85"/>
      <c r="IAN56" s="85"/>
      <c r="IAO56" s="85"/>
      <c r="IAP56" s="85"/>
      <c r="IAQ56" s="85"/>
      <c r="IAR56" s="85"/>
      <c r="IAS56" s="85"/>
      <c r="IAT56" s="85"/>
      <c r="IAU56" s="85"/>
      <c r="IAV56" s="85"/>
      <c r="IAW56" s="85"/>
      <c r="IAX56" s="85"/>
      <c r="IAY56" s="85"/>
      <c r="IAZ56" s="85"/>
      <c r="IBA56" s="85"/>
      <c r="IBB56" s="85"/>
      <c r="IBC56" s="85"/>
      <c r="IBD56" s="85"/>
      <c r="IBE56" s="85"/>
      <c r="IBF56" s="85"/>
      <c r="IBG56" s="85"/>
      <c r="IBH56" s="85"/>
      <c r="IBI56" s="85"/>
      <c r="IBJ56" s="85"/>
      <c r="IBK56" s="85"/>
      <c r="IBL56" s="85"/>
      <c r="IBM56" s="85"/>
      <c r="IBN56" s="85"/>
      <c r="IBO56" s="85"/>
      <c r="IBP56" s="85"/>
      <c r="IBQ56" s="85"/>
      <c r="IBR56" s="85"/>
      <c r="IBS56" s="85"/>
      <c r="IBT56" s="85"/>
      <c r="IBU56" s="85"/>
      <c r="IBV56" s="85"/>
      <c r="IBW56" s="85"/>
      <c r="IBX56" s="85"/>
      <c r="IBY56" s="85"/>
      <c r="IBZ56" s="85"/>
      <c r="ICA56" s="85"/>
      <c r="ICB56" s="85"/>
      <c r="ICC56" s="85"/>
      <c r="ICD56" s="85"/>
      <c r="ICE56" s="85"/>
      <c r="ICF56" s="85"/>
      <c r="ICG56" s="85"/>
      <c r="ICH56" s="85"/>
      <c r="ICI56" s="85"/>
      <c r="ICJ56" s="85"/>
      <c r="ICK56" s="85"/>
      <c r="ICL56" s="85"/>
      <c r="ICM56" s="85"/>
      <c r="ICN56" s="85"/>
      <c r="ICO56" s="85"/>
      <c r="ICP56" s="85"/>
      <c r="ICQ56" s="85"/>
      <c r="ICR56" s="85"/>
      <c r="ICS56" s="85"/>
      <c r="ICT56" s="85"/>
      <c r="ICU56" s="85"/>
      <c r="ICV56" s="85"/>
      <c r="ICW56" s="85"/>
      <c r="ICX56" s="85"/>
      <c r="ICY56" s="85"/>
      <c r="ICZ56" s="85"/>
      <c r="IDA56" s="85"/>
      <c r="IDB56" s="85"/>
      <c r="IDC56" s="85"/>
      <c r="IDD56" s="85"/>
      <c r="IDE56" s="85"/>
      <c r="IDF56" s="85"/>
      <c r="IDG56" s="85"/>
      <c r="IDH56" s="85"/>
      <c r="IDI56" s="85"/>
      <c r="IDJ56" s="85"/>
      <c r="IDK56" s="85"/>
      <c r="IDL56" s="85"/>
      <c r="IDM56" s="85"/>
      <c r="IDN56" s="85"/>
      <c r="IDO56" s="85"/>
      <c r="IDP56" s="85"/>
      <c r="IDQ56" s="85"/>
      <c r="IDR56" s="85"/>
      <c r="IDS56" s="85"/>
      <c r="IDT56" s="85"/>
      <c r="IDU56" s="85"/>
      <c r="IDV56" s="85"/>
      <c r="IDW56" s="85"/>
      <c r="IDX56" s="85"/>
      <c r="IDY56" s="85"/>
      <c r="IDZ56" s="85"/>
      <c r="IEA56" s="85"/>
      <c r="IEB56" s="85"/>
      <c r="IEC56" s="85"/>
      <c r="IED56" s="85"/>
      <c r="IEE56" s="85"/>
      <c r="IEF56" s="85"/>
      <c r="IEG56" s="85"/>
      <c r="IEH56" s="85"/>
      <c r="IEI56" s="85"/>
      <c r="IEJ56" s="85"/>
      <c r="IEK56" s="85"/>
      <c r="IEL56" s="85"/>
      <c r="IEM56" s="85"/>
      <c r="IEN56" s="85"/>
      <c r="IEO56" s="85"/>
      <c r="IEP56" s="85"/>
      <c r="IEQ56" s="85"/>
      <c r="IER56" s="85"/>
      <c r="IES56" s="85"/>
      <c r="IET56" s="85"/>
      <c r="IEU56" s="85"/>
      <c r="IEV56" s="85"/>
      <c r="IEW56" s="85"/>
      <c r="IEX56" s="85"/>
      <c r="IEY56" s="85"/>
      <c r="IEZ56" s="85"/>
      <c r="IFA56" s="85"/>
      <c r="IFB56" s="85"/>
      <c r="IFC56" s="85"/>
      <c r="IFD56" s="85"/>
      <c r="IFE56" s="85"/>
      <c r="IFF56" s="85"/>
      <c r="IFG56" s="85"/>
      <c r="IFH56" s="85"/>
      <c r="IFI56" s="85"/>
      <c r="IFJ56" s="85"/>
      <c r="IFK56" s="85"/>
      <c r="IFL56" s="85"/>
      <c r="IFM56" s="85"/>
      <c r="IFN56" s="85"/>
      <c r="IFO56" s="85"/>
      <c r="IFP56" s="85"/>
      <c r="IFQ56" s="85"/>
      <c r="IFR56" s="85"/>
      <c r="IFS56" s="85"/>
      <c r="IFT56" s="85"/>
      <c r="IFU56" s="85"/>
      <c r="IFV56" s="85"/>
      <c r="IFW56" s="85"/>
      <c r="IFX56" s="85"/>
      <c r="IFY56" s="85"/>
      <c r="IFZ56" s="85"/>
      <c r="IGA56" s="85"/>
      <c r="IGB56" s="85"/>
      <c r="IGC56" s="85"/>
      <c r="IGD56" s="85"/>
      <c r="IGE56" s="85"/>
      <c r="IGF56" s="85"/>
      <c r="IGG56" s="85"/>
      <c r="IGH56" s="85"/>
      <c r="IGI56" s="85"/>
      <c r="IGJ56" s="85"/>
      <c r="IGK56" s="85"/>
      <c r="IGL56" s="85"/>
      <c r="IGM56" s="85"/>
      <c r="IGN56" s="85"/>
      <c r="IGO56" s="85"/>
      <c r="IGP56" s="85"/>
      <c r="IGQ56" s="85"/>
      <c r="IGR56" s="85"/>
      <c r="IGS56" s="85"/>
      <c r="IGT56" s="85"/>
      <c r="IGU56" s="85"/>
      <c r="IGV56" s="85"/>
      <c r="IGW56" s="85"/>
      <c r="IGX56" s="85"/>
      <c r="IGY56" s="85"/>
      <c r="IGZ56" s="85"/>
      <c r="IHA56" s="85"/>
      <c r="IHB56" s="85"/>
      <c r="IHC56" s="85"/>
      <c r="IHD56" s="85"/>
      <c r="IHE56" s="85"/>
      <c r="IHF56" s="85"/>
      <c r="IHG56" s="85"/>
      <c r="IHH56" s="85"/>
      <c r="IHI56" s="85"/>
      <c r="IHJ56" s="85"/>
      <c r="IHK56" s="85"/>
      <c r="IHL56" s="85"/>
      <c r="IHM56" s="85"/>
      <c r="IHN56" s="85"/>
      <c r="IHO56" s="85"/>
      <c r="IHP56" s="85"/>
      <c r="IHQ56" s="85"/>
      <c r="IHR56" s="85"/>
      <c r="IHS56" s="85"/>
      <c r="IHT56" s="85"/>
      <c r="IHU56" s="85"/>
      <c r="IHV56" s="85"/>
      <c r="IHW56" s="85"/>
      <c r="IHX56" s="85"/>
      <c r="IHY56" s="85"/>
      <c r="IHZ56" s="85"/>
      <c r="IIA56" s="85"/>
      <c r="IIB56" s="85"/>
      <c r="IIC56" s="85"/>
      <c r="IID56" s="85"/>
      <c r="IIE56" s="85"/>
      <c r="IIF56" s="85"/>
      <c r="IIG56" s="85"/>
      <c r="IIH56" s="85"/>
      <c r="III56" s="85"/>
      <c r="IIJ56" s="85"/>
      <c r="IIK56" s="85"/>
      <c r="IIL56" s="85"/>
      <c r="IIM56" s="85"/>
      <c r="IIN56" s="85"/>
      <c r="IIO56" s="85"/>
      <c r="IIP56" s="85"/>
      <c r="IIQ56" s="85"/>
      <c r="IIR56" s="85"/>
      <c r="IIS56" s="85"/>
      <c r="IIT56" s="85"/>
      <c r="IIU56" s="85"/>
      <c r="IIV56" s="85"/>
      <c r="IIW56" s="85"/>
      <c r="IIX56" s="85"/>
      <c r="IIY56" s="85"/>
      <c r="IIZ56" s="85"/>
      <c r="IJA56" s="85"/>
      <c r="IJB56" s="85"/>
      <c r="IJC56" s="85"/>
      <c r="IJD56" s="85"/>
      <c r="IJE56" s="85"/>
      <c r="IJF56" s="85"/>
      <c r="IJG56" s="85"/>
      <c r="IJH56" s="85"/>
      <c r="IJI56" s="85"/>
      <c r="IJJ56" s="85"/>
      <c r="IJK56" s="85"/>
      <c r="IJL56" s="85"/>
      <c r="IJM56" s="85"/>
      <c r="IJN56" s="85"/>
      <c r="IJO56" s="85"/>
      <c r="IJP56" s="85"/>
      <c r="IJQ56" s="85"/>
      <c r="IJR56" s="85"/>
      <c r="IJS56" s="85"/>
      <c r="IJT56" s="85"/>
      <c r="IJU56" s="85"/>
      <c r="IJV56" s="85"/>
      <c r="IJW56" s="85"/>
      <c r="IJX56" s="85"/>
      <c r="IJY56" s="85"/>
      <c r="IJZ56" s="85"/>
      <c r="IKA56" s="85"/>
      <c r="IKB56" s="85"/>
      <c r="IKC56" s="85"/>
      <c r="IKD56" s="85"/>
      <c r="IKE56" s="85"/>
      <c r="IKF56" s="85"/>
      <c r="IKG56" s="85"/>
      <c r="IKH56" s="85"/>
      <c r="IKI56" s="85"/>
      <c r="IKJ56" s="85"/>
      <c r="IKK56" s="85"/>
      <c r="IKL56" s="85"/>
      <c r="IKM56" s="85"/>
      <c r="IKN56" s="85"/>
      <c r="IKO56" s="85"/>
      <c r="IKP56" s="85"/>
      <c r="IKQ56" s="85"/>
      <c r="IKR56" s="85"/>
      <c r="IKS56" s="85"/>
      <c r="IKT56" s="85"/>
      <c r="IKU56" s="85"/>
      <c r="IKV56" s="85"/>
      <c r="IKW56" s="85"/>
      <c r="IKX56" s="85"/>
      <c r="IKY56" s="85"/>
      <c r="IKZ56" s="85"/>
      <c r="ILA56" s="85"/>
      <c r="ILB56" s="85"/>
      <c r="ILC56" s="85"/>
      <c r="ILD56" s="85"/>
      <c r="ILE56" s="85"/>
      <c r="ILF56" s="85"/>
      <c r="ILG56" s="85"/>
      <c r="ILH56" s="85"/>
      <c r="ILI56" s="85"/>
      <c r="ILJ56" s="85"/>
      <c r="ILK56" s="85"/>
      <c r="ILL56" s="85"/>
      <c r="ILM56" s="85"/>
      <c r="ILN56" s="85"/>
      <c r="ILO56" s="85"/>
      <c r="ILP56" s="85"/>
      <c r="ILQ56" s="85"/>
      <c r="ILR56" s="85"/>
      <c r="ILS56" s="85"/>
      <c r="ILT56" s="85"/>
      <c r="ILU56" s="85"/>
      <c r="ILV56" s="85"/>
      <c r="ILW56" s="85"/>
      <c r="ILX56" s="85"/>
      <c r="ILY56" s="85"/>
      <c r="ILZ56" s="85"/>
      <c r="IMA56" s="85"/>
      <c r="IMB56" s="85"/>
      <c r="IMC56" s="85"/>
      <c r="IMD56" s="85"/>
      <c r="IME56" s="85"/>
      <c r="IMF56" s="85"/>
      <c r="IMG56" s="85"/>
      <c r="IMH56" s="85"/>
      <c r="IMI56" s="85"/>
      <c r="IMJ56" s="85"/>
      <c r="IMK56" s="85"/>
      <c r="IML56" s="85"/>
      <c r="IMM56" s="85"/>
      <c r="IMN56" s="85"/>
      <c r="IMO56" s="85"/>
      <c r="IMP56" s="85"/>
      <c r="IMQ56" s="85"/>
      <c r="IMR56" s="85"/>
      <c r="IMS56" s="85"/>
      <c r="IMT56" s="85"/>
      <c r="IMU56" s="85"/>
      <c r="IMV56" s="85"/>
      <c r="IMW56" s="85"/>
      <c r="IMX56" s="85"/>
      <c r="IMY56" s="85"/>
      <c r="IMZ56" s="85"/>
      <c r="INA56" s="85"/>
      <c r="INB56" s="85"/>
      <c r="INC56" s="85"/>
      <c r="IND56" s="85"/>
      <c r="INE56" s="85"/>
      <c r="INF56" s="85"/>
      <c r="ING56" s="85"/>
      <c r="INH56" s="85"/>
      <c r="INI56" s="85"/>
      <c r="INJ56" s="85"/>
      <c r="INK56" s="85"/>
      <c r="INL56" s="85"/>
      <c r="INM56" s="85"/>
      <c r="INN56" s="85"/>
      <c r="INO56" s="85"/>
      <c r="INP56" s="85"/>
      <c r="INQ56" s="85"/>
      <c r="INR56" s="85"/>
      <c r="INS56" s="85"/>
      <c r="INT56" s="85"/>
      <c r="INU56" s="85"/>
      <c r="INV56" s="85"/>
      <c r="INW56" s="85"/>
      <c r="INX56" s="85"/>
      <c r="INY56" s="85"/>
      <c r="INZ56" s="85"/>
      <c r="IOA56" s="85"/>
      <c r="IOB56" s="85"/>
      <c r="IOC56" s="85"/>
      <c r="IOD56" s="85"/>
      <c r="IOE56" s="85"/>
      <c r="IOF56" s="85"/>
      <c r="IOG56" s="85"/>
      <c r="IOH56" s="85"/>
      <c r="IOI56" s="85"/>
      <c r="IOJ56" s="85"/>
      <c r="IOK56" s="85"/>
      <c r="IOL56" s="85"/>
      <c r="IOM56" s="85"/>
      <c r="ION56" s="85"/>
      <c r="IOO56" s="85"/>
      <c r="IOP56" s="85"/>
      <c r="IOQ56" s="85"/>
      <c r="IOR56" s="85"/>
      <c r="IOS56" s="85"/>
      <c r="IOT56" s="85"/>
      <c r="IOU56" s="85"/>
      <c r="IOV56" s="85"/>
      <c r="IOW56" s="85"/>
      <c r="IOX56" s="85"/>
      <c r="IOY56" s="85"/>
      <c r="IOZ56" s="85"/>
      <c r="IPA56" s="85"/>
      <c r="IPB56" s="85"/>
      <c r="IPC56" s="85"/>
      <c r="IPD56" s="85"/>
      <c r="IPE56" s="85"/>
      <c r="IPF56" s="85"/>
      <c r="IPG56" s="85"/>
      <c r="IPH56" s="85"/>
      <c r="IPI56" s="85"/>
      <c r="IPJ56" s="85"/>
      <c r="IPK56" s="85"/>
      <c r="IPL56" s="85"/>
      <c r="IPM56" s="85"/>
      <c r="IPN56" s="85"/>
      <c r="IPO56" s="85"/>
      <c r="IPP56" s="85"/>
      <c r="IPQ56" s="85"/>
      <c r="IPR56" s="85"/>
      <c r="IPS56" s="85"/>
      <c r="IPT56" s="85"/>
      <c r="IPU56" s="85"/>
      <c r="IPV56" s="85"/>
      <c r="IPW56" s="85"/>
      <c r="IPX56" s="85"/>
      <c r="IPY56" s="85"/>
      <c r="IPZ56" s="85"/>
      <c r="IQA56" s="85"/>
      <c r="IQB56" s="85"/>
      <c r="IQC56" s="85"/>
      <c r="IQD56" s="85"/>
      <c r="IQE56" s="85"/>
      <c r="IQF56" s="85"/>
      <c r="IQG56" s="85"/>
      <c r="IQH56" s="85"/>
      <c r="IQI56" s="85"/>
      <c r="IQJ56" s="85"/>
      <c r="IQK56" s="85"/>
      <c r="IQL56" s="85"/>
      <c r="IQM56" s="85"/>
      <c r="IQN56" s="85"/>
      <c r="IQO56" s="85"/>
      <c r="IQP56" s="85"/>
      <c r="IQQ56" s="85"/>
      <c r="IQR56" s="85"/>
      <c r="IQS56" s="85"/>
      <c r="IQT56" s="85"/>
      <c r="IQU56" s="85"/>
      <c r="IQV56" s="85"/>
      <c r="IQW56" s="85"/>
      <c r="IQX56" s="85"/>
      <c r="IQY56" s="85"/>
      <c r="IQZ56" s="85"/>
      <c r="IRA56" s="85"/>
      <c r="IRB56" s="85"/>
      <c r="IRC56" s="85"/>
      <c r="IRD56" s="85"/>
      <c r="IRE56" s="85"/>
      <c r="IRF56" s="85"/>
      <c r="IRG56" s="85"/>
      <c r="IRH56" s="85"/>
      <c r="IRI56" s="85"/>
      <c r="IRJ56" s="85"/>
      <c r="IRK56" s="85"/>
      <c r="IRL56" s="85"/>
      <c r="IRM56" s="85"/>
      <c r="IRN56" s="85"/>
      <c r="IRO56" s="85"/>
      <c r="IRP56" s="85"/>
      <c r="IRQ56" s="85"/>
      <c r="IRR56" s="85"/>
      <c r="IRS56" s="85"/>
      <c r="IRT56" s="85"/>
      <c r="IRU56" s="85"/>
      <c r="IRV56" s="85"/>
      <c r="IRW56" s="85"/>
      <c r="IRX56" s="85"/>
      <c r="IRY56" s="85"/>
      <c r="IRZ56" s="85"/>
      <c r="ISA56" s="85"/>
      <c r="ISB56" s="85"/>
      <c r="ISC56" s="85"/>
      <c r="ISD56" s="85"/>
      <c r="ISE56" s="85"/>
      <c r="ISF56" s="85"/>
      <c r="ISG56" s="85"/>
      <c r="ISH56" s="85"/>
      <c r="ISI56" s="85"/>
      <c r="ISJ56" s="85"/>
      <c r="ISK56" s="85"/>
      <c r="ISL56" s="85"/>
      <c r="ISM56" s="85"/>
      <c r="ISN56" s="85"/>
      <c r="ISO56" s="85"/>
      <c r="ISP56" s="85"/>
      <c r="ISQ56" s="85"/>
      <c r="ISR56" s="85"/>
      <c r="ISS56" s="85"/>
      <c r="IST56" s="85"/>
      <c r="ISU56" s="85"/>
      <c r="ISV56" s="85"/>
      <c r="ISW56" s="85"/>
      <c r="ISX56" s="85"/>
      <c r="ISY56" s="85"/>
      <c r="ISZ56" s="85"/>
      <c r="ITA56" s="85"/>
      <c r="ITB56" s="85"/>
      <c r="ITC56" s="85"/>
      <c r="ITD56" s="85"/>
      <c r="ITE56" s="85"/>
      <c r="ITF56" s="85"/>
      <c r="ITG56" s="85"/>
      <c r="ITH56" s="85"/>
      <c r="ITI56" s="85"/>
      <c r="ITJ56" s="85"/>
      <c r="ITK56" s="85"/>
      <c r="ITL56" s="85"/>
      <c r="ITM56" s="85"/>
      <c r="ITN56" s="85"/>
      <c r="ITO56" s="85"/>
      <c r="ITP56" s="85"/>
      <c r="ITQ56" s="85"/>
      <c r="ITR56" s="85"/>
      <c r="ITS56" s="85"/>
      <c r="ITT56" s="85"/>
      <c r="ITU56" s="85"/>
      <c r="ITV56" s="85"/>
      <c r="ITW56" s="85"/>
      <c r="ITX56" s="85"/>
      <c r="ITY56" s="85"/>
      <c r="ITZ56" s="85"/>
      <c r="IUA56" s="85"/>
      <c r="IUB56" s="85"/>
      <c r="IUC56" s="85"/>
      <c r="IUD56" s="85"/>
      <c r="IUE56" s="85"/>
      <c r="IUF56" s="85"/>
      <c r="IUG56" s="85"/>
      <c r="IUH56" s="85"/>
      <c r="IUI56" s="85"/>
      <c r="IUJ56" s="85"/>
      <c r="IUK56" s="85"/>
      <c r="IUL56" s="85"/>
      <c r="IUM56" s="85"/>
      <c r="IUN56" s="85"/>
      <c r="IUO56" s="85"/>
      <c r="IUP56" s="85"/>
      <c r="IUQ56" s="85"/>
      <c r="IUR56" s="85"/>
      <c r="IUS56" s="85"/>
      <c r="IUT56" s="85"/>
      <c r="IUU56" s="85"/>
      <c r="IUV56" s="85"/>
      <c r="IUW56" s="85"/>
      <c r="IUX56" s="85"/>
      <c r="IUY56" s="85"/>
      <c r="IUZ56" s="85"/>
      <c r="IVA56" s="85"/>
      <c r="IVB56" s="85"/>
      <c r="IVC56" s="85"/>
      <c r="IVD56" s="85"/>
      <c r="IVE56" s="85"/>
      <c r="IVF56" s="85"/>
      <c r="IVG56" s="85"/>
      <c r="IVH56" s="85"/>
      <c r="IVI56" s="85"/>
      <c r="IVJ56" s="85"/>
      <c r="IVK56" s="85"/>
      <c r="IVL56" s="85"/>
      <c r="IVM56" s="85"/>
      <c r="IVN56" s="85"/>
      <c r="IVO56" s="85"/>
      <c r="IVP56" s="85"/>
      <c r="IVQ56" s="85"/>
      <c r="IVR56" s="85"/>
      <c r="IVS56" s="85"/>
      <c r="IVT56" s="85"/>
      <c r="IVU56" s="85"/>
      <c r="IVV56" s="85"/>
      <c r="IVW56" s="85"/>
      <c r="IVX56" s="85"/>
      <c r="IVY56" s="85"/>
      <c r="IVZ56" s="85"/>
      <c r="IWA56" s="85"/>
      <c r="IWB56" s="85"/>
      <c r="IWC56" s="85"/>
      <c r="IWD56" s="85"/>
      <c r="IWE56" s="85"/>
      <c r="IWF56" s="85"/>
      <c r="IWG56" s="85"/>
      <c r="IWH56" s="85"/>
      <c r="IWI56" s="85"/>
      <c r="IWJ56" s="85"/>
      <c r="IWK56" s="85"/>
      <c r="IWL56" s="85"/>
      <c r="IWM56" s="85"/>
      <c r="IWN56" s="85"/>
      <c r="IWO56" s="85"/>
      <c r="IWP56" s="85"/>
      <c r="IWQ56" s="85"/>
      <c r="IWR56" s="85"/>
      <c r="IWS56" s="85"/>
      <c r="IWT56" s="85"/>
      <c r="IWU56" s="85"/>
      <c r="IWV56" s="85"/>
      <c r="IWW56" s="85"/>
      <c r="IWX56" s="85"/>
      <c r="IWY56" s="85"/>
      <c r="IWZ56" s="85"/>
      <c r="IXA56" s="85"/>
      <c r="IXB56" s="85"/>
      <c r="IXC56" s="85"/>
      <c r="IXD56" s="85"/>
      <c r="IXE56" s="85"/>
      <c r="IXF56" s="85"/>
      <c r="IXG56" s="85"/>
      <c r="IXH56" s="85"/>
      <c r="IXI56" s="85"/>
      <c r="IXJ56" s="85"/>
      <c r="IXK56" s="85"/>
      <c r="IXL56" s="85"/>
      <c r="IXM56" s="85"/>
      <c r="IXN56" s="85"/>
      <c r="IXO56" s="85"/>
      <c r="IXP56" s="85"/>
      <c r="IXQ56" s="85"/>
      <c r="IXR56" s="85"/>
      <c r="IXS56" s="85"/>
      <c r="IXT56" s="85"/>
      <c r="IXU56" s="85"/>
      <c r="IXV56" s="85"/>
      <c r="IXW56" s="85"/>
      <c r="IXX56" s="85"/>
      <c r="IXY56" s="85"/>
      <c r="IXZ56" s="85"/>
      <c r="IYA56" s="85"/>
      <c r="IYB56" s="85"/>
      <c r="IYC56" s="85"/>
      <c r="IYD56" s="85"/>
      <c r="IYE56" s="85"/>
      <c r="IYF56" s="85"/>
      <c r="IYG56" s="85"/>
      <c r="IYH56" s="85"/>
      <c r="IYI56" s="85"/>
      <c r="IYJ56" s="85"/>
      <c r="IYK56" s="85"/>
      <c r="IYL56" s="85"/>
      <c r="IYM56" s="85"/>
      <c r="IYN56" s="85"/>
      <c r="IYO56" s="85"/>
      <c r="IYP56" s="85"/>
      <c r="IYQ56" s="85"/>
      <c r="IYR56" s="85"/>
      <c r="IYS56" s="85"/>
      <c r="IYT56" s="85"/>
      <c r="IYU56" s="85"/>
      <c r="IYV56" s="85"/>
      <c r="IYW56" s="85"/>
      <c r="IYX56" s="85"/>
      <c r="IYY56" s="85"/>
      <c r="IYZ56" s="85"/>
      <c r="IZA56" s="85"/>
      <c r="IZB56" s="85"/>
      <c r="IZC56" s="85"/>
      <c r="IZD56" s="85"/>
      <c r="IZE56" s="85"/>
      <c r="IZF56" s="85"/>
      <c r="IZG56" s="85"/>
      <c r="IZH56" s="85"/>
      <c r="IZI56" s="85"/>
      <c r="IZJ56" s="85"/>
      <c r="IZK56" s="85"/>
      <c r="IZL56" s="85"/>
      <c r="IZM56" s="85"/>
      <c r="IZN56" s="85"/>
      <c r="IZO56" s="85"/>
      <c r="IZP56" s="85"/>
      <c r="IZQ56" s="85"/>
      <c r="IZR56" s="85"/>
      <c r="IZS56" s="85"/>
      <c r="IZT56" s="85"/>
      <c r="IZU56" s="85"/>
      <c r="IZV56" s="85"/>
      <c r="IZW56" s="85"/>
      <c r="IZX56" s="85"/>
      <c r="IZY56" s="85"/>
      <c r="IZZ56" s="85"/>
      <c r="JAA56" s="85"/>
      <c r="JAB56" s="85"/>
      <c r="JAC56" s="85"/>
      <c r="JAD56" s="85"/>
      <c r="JAE56" s="85"/>
      <c r="JAF56" s="85"/>
      <c r="JAG56" s="85"/>
      <c r="JAH56" s="85"/>
      <c r="JAI56" s="85"/>
      <c r="JAJ56" s="85"/>
      <c r="JAK56" s="85"/>
      <c r="JAL56" s="85"/>
      <c r="JAM56" s="85"/>
      <c r="JAN56" s="85"/>
      <c r="JAO56" s="85"/>
      <c r="JAP56" s="85"/>
      <c r="JAQ56" s="85"/>
      <c r="JAR56" s="85"/>
      <c r="JAS56" s="85"/>
      <c r="JAT56" s="85"/>
      <c r="JAU56" s="85"/>
      <c r="JAV56" s="85"/>
      <c r="JAW56" s="85"/>
      <c r="JAX56" s="85"/>
      <c r="JAY56" s="85"/>
      <c r="JAZ56" s="85"/>
      <c r="JBA56" s="85"/>
      <c r="JBB56" s="85"/>
      <c r="JBC56" s="85"/>
      <c r="JBD56" s="85"/>
      <c r="JBE56" s="85"/>
      <c r="JBF56" s="85"/>
      <c r="JBG56" s="85"/>
      <c r="JBH56" s="85"/>
      <c r="JBI56" s="85"/>
      <c r="JBJ56" s="85"/>
      <c r="JBK56" s="85"/>
      <c r="JBL56" s="85"/>
      <c r="JBM56" s="85"/>
      <c r="JBN56" s="85"/>
      <c r="JBO56" s="85"/>
      <c r="JBP56" s="85"/>
      <c r="JBQ56" s="85"/>
      <c r="JBR56" s="85"/>
      <c r="JBS56" s="85"/>
      <c r="JBT56" s="85"/>
      <c r="JBU56" s="85"/>
      <c r="JBV56" s="85"/>
      <c r="JBW56" s="85"/>
      <c r="JBX56" s="85"/>
      <c r="JBY56" s="85"/>
      <c r="JBZ56" s="85"/>
      <c r="JCA56" s="85"/>
      <c r="JCB56" s="85"/>
      <c r="JCC56" s="85"/>
      <c r="JCD56" s="85"/>
      <c r="JCE56" s="85"/>
      <c r="JCF56" s="85"/>
      <c r="JCG56" s="85"/>
      <c r="JCH56" s="85"/>
      <c r="JCI56" s="85"/>
      <c r="JCJ56" s="85"/>
      <c r="JCK56" s="85"/>
      <c r="JCL56" s="85"/>
      <c r="JCM56" s="85"/>
      <c r="JCN56" s="85"/>
      <c r="JCO56" s="85"/>
      <c r="JCP56" s="85"/>
      <c r="JCQ56" s="85"/>
      <c r="JCR56" s="85"/>
      <c r="JCS56" s="85"/>
      <c r="JCT56" s="85"/>
      <c r="JCU56" s="85"/>
      <c r="JCV56" s="85"/>
      <c r="JCW56" s="85"/>
      <c r="JCX56" s="85"/>
      <c r="JCY56" s="85"/>
      <c r="JCZ56" s="85"/>
      <c r="JDA56" s="85"/>
      <c r="JDB56" s="85"/>
      <c r="JDC56" s="85"/>
      <c r="JDD56" s="85"/>
      <c r="JDE56" s="85"/>
      <c r="JDF56" s="85"/>
      <c r="JDG56" s="85"/>
      <c r="JDH56" s="85"/>
      <c r="JDI56" s="85"/>
      <c r="JDJ56" s="85"/>
      <c r="JDK56" s="85"/>
      <c r="JDL56" s="85"/>
      <c r="JDM56" s="85"/>
      <c r="JDN56" s="85"/>
      <c r="JDO56" s="85"/>
      <c r="JDP56" s="85"/>
      <c r="JDQ56" s="85"/>
      <c r="JDR56" s="85"/>
      <c r="JDS56" s="85"/>
      <c r="JDT56" s="85"/>
      <c r="JDU56" s="85"/>
      <c r="JDV56" s="85"/>
      <c r="JDW56" s="85"/>
      <c r="JDX56" s="85"/>
      <c r="JDY56" s="85"/>
      <c r="JDZ56" s="85"/>
      <c r="JEA56" s="85"/>
      <c r="JEB56" s="85"/>
      <c r="JEC56" s="85"/>
      <c r="JED56" s="85"/>
      <c r="JEE56" s="85"/>
      <c r="JEF56" s="85"/>
      <c r="JEG56" s="85"/>
      <c r="JEH56" s="85"/>
      <c r="JEI56" s="85"/>
      <c r="JEJ56" s="85"/>
      <c r="JEK56" s="85"/>
      <c r="JEL56" s="85"/>
      <c r="JEM56" s="85"/>
      <c r="JEN56" s="85"/>
      <c r="JEO56" s="85"/>
      <c r="JEP56" s="85"/>
      <c r="JEQ56" s="85"/>
      <c r="JER56" s="85"/>
      <c r="JES56" s="85"/>
      <c r="JET56" s="85"/>
      <c r="JEU56" s="85"/>
      <c r="JEV56" s="85"/>
      <c r="JEW56" s="85"/>
      <c r="JEX56" s="85"/>
      <c r="JEY56" s="85"/>
      <c r="JEZ56" s="85"/>
      <c r="JFA56" s="85"/>
      <c r="JFB56" s="85"/>
      <c r="JFC56" s="85"/>
      <c r="JFD56" s="85"/>
      <c r="JFE56" s="85"/>
      <c r="JFF56" s="85"/>
      <c r="JFG56" s="85"/>
      <c r="JFH56" s="85"/>
      <c r="JFI56" s="85"/>
      <c r="JFJ56" s="85"/>
      <c r="JFK56" s="85"/>
      <c r="JFL56" s="85"/>
      <c r="JFM56" s="85"/>
      <c r="JFN56" s="85"/>
      <c r="JFO56" s="85"/>
      <c r="JFP56" s="85"/>
      <c r="JFQ56" s="85"/>
      <c r="JFR56" s="85"/>
      <c r="JFS56" s="85"/>
      <c r="JFT56" s="85"/>
      <c r="JFU56" s="85"/>
      <c r="JFV56" s="85"/>
      <c r="JFW56" s="85"/>
      <c r="JFX56" s="85"/>
      <c r="JFY56" s="85"/>
      <c r="JFZ56" s="85"/>
      <c r="JGA56" s="85"/>
      <c r="JGB56" s="85"/>
      <c r="JGC56" s="85"/>
      <c r="JGD56" s="85"/>
      <c r="JGE56" s="85"/>
      <c r="JGF56" s="85"/>
      <c r="JGG56" s="85"/>
      <c r="JGH56" s="85"/>
      <c r="JGI56" s="85"/>
      <c r="JGJ56" s="85"/>
      <c r="JGK56" s="85"/>
      <c r="JGL56" s="85"/>
      <c r="JGM56" s="85"/>
      <c r="JGN56" s="85"/>
      <c r="JGO56" s="85"/>
      <c r="JGP56" s="85"/>
      <c r="JGQ56" s="85"/>
      <c r="JGR56" s="85"/>
      <c r="JGS56" s="85"/>
      <c r="JGT56" s="85"/>
      <c r="JGU56" s="85"/>
      <c r="JGV56" s="85"/>
      <c r="JGW56" s="85"/>
      <c r="JGX56" s="85"/>
      <c r="JGY56" s="85"/>
      <c r="JGZ56" s="85"/>
      <c r="JHA56" s="85"/>
      <c r="JHB56" s="85"/>
      <c r="JHC56" s="85"/>
      <c r="JHD56" s="85"/>
      <c r="JHE56" s="85"/>
      <c r="JHF56" s="85"/>
      <c r="JHG56" s="85"/>
      <c r="JHH56" s="85"/>
      <c r="JHI56" s="85"/>
      <c r="JHJ56" s="85"/>
      <c r="JHK56" s="85"/>
      <c r="JHL56" s="85"/>
      <c r="JHM56" s="85"/>
      <c r="JHN56" s="85"/>
      <c r="JHO56" s="85"/>
      <c r="JHP56" s="85"/>
      <c r="JHQ56" s="85"/>
      <c r="JHR56" s="85"/>
      <c r="JHS56" s="85"/>
      <c r="JHT56" s="85"/>
      <c r="JHU56" s="85"/>
      <c r="JHV56" s="85"/>
      <c r="JHW56" s="85"/>
      <c r="JHX56" s="85"/>
      <c r="JHY56" s="85"/>
      <c r="JHZ56" s="85"/>
      <c r="JIA56" s="85"/>
      <c r="JIB56" s="85"/>
      <c r="JIC56" s="85"/>
      <c r="JID56" s="85"/>
      <c r="JIE56" s="85"/>
      <c r="JIF56" s="85"/>
      <c r="JIG56" s="85"/>
      <c r="JIH56" s="85"/>
      <c r="JII56" s="85"/>
      <c r="JIJ56" s="85"/>
      <c r="JIK56" s="85"/>
      <c r="JIL56" s="85"/>
      <c r="JIM56" s="85"/>
      <c r="JIN56" s="85"/>
      <c r="JIO56" s="85"/>
      <c r="JIP56" s="85"/>
      <c r="JIQ56" s="85"/>
      <c r="JIR56" s="85"/>
      <c r="JIS56" s="85"/>
      <c r="JIT56" s="85"/>
      <c r="JIU56" s="85"/>
      <c r="JIV56" s="85"/>
      <c r="JIW56" s="85"/>
      <c r="JIX56" s="85"/>
      <c r="JIY56" s="85"/>
      <c r="JIZ56" s="85"/>
      <c r="JJA56" s="85"/>
      <c r="JJB56" s="85"/>
      <c r="JJC56" s="85"/>
      <c r="JJD56" s="85"/>
      <c r="JJE56" s="85"/>
      <c r="JJF56" s="85"/>
      <c r="JJG56" s="85"/>
      <c r="JJH56" s="85"/>
      <c r="JJI56" s="85"/>
      <c r="JJJ56" s="85"/>
      <c r="JJK56" s="85"/>
      <c r="JJL56" s="85"/>
      <c r="JJM56" s="85"/>
      <c r="JJN56" s="85"/>
      <c r="JJO56" s="85"/>
      <c r="JJP56" s="85"/>
      <c r="JJQ56" s="85"/>
      <c r="JJR56" s="85"/>
      <c r="JJS56" s="85"/>
      <c r="JJT56" s="85"/>
      <c r="JJU56" s="85"/>
      <c r="JJV56" s="85"/>
      <c r="JJW56" s="85"/>
      <c r="JJX56" s="85"/>
      <c r="JJY56" s="85"/>
      <c r="JJZ56" s="85"/>
      <c r="JKA56" s="85"/>
      <c r="JKB56" s="85"/>
      <c r="JKC56" s="85"/>
      <c r="JKD56" s="85"/>
      <c r="JKE56" s="85"/>
      <c r="JKF56" s="85"/>
      <c r="JKG56" s="85"/>
      <c r="JKH56" s="85"/>
      <c r="JKI56" s="85"/>
      <c r="JKJ56" s="85"/>
      <c r="JKK56" s="85"/>
      <c r="JKL56" s="85"/>
      <c r="JKM56" s="85"/>
      <c r="JKN56" s="85"/>
      <c r="JKO56" s="85"/>
      <c r="JKP56" s="85"/>
      <c r="JKQ56" s="85"/>
      <c r="JKR56" s="85"/>
      <c r="JKS56" s="85"/>
      <c r="JKT56" s="85"/>
      <c r="JKU56" s="85"/>
      <c r="JKV56" s="85"/>
      <c r="JKW56" s="85"/>
      <c r="JKX56" s="85"/>
      <c r="JKY56" s="85"/>
      <c r="JKZ56" s="85"/>
      <c r="JLA56" s="85"/>
      <c r="JLB56" s="85"/>
      <c r="JLC56" s="85"/>
      <c r="JLD56" s="85"/>
      <c r="JLE56" s="85"/>
      <c r="JLF56" s="85"/>
      <c r="JLG56" s="85"/>
      <c r="JLH56" s="85"/>
      <c r="JLI56" s="85"/>
      <c r="JLJ56" s="85"/>
      <c r="JLK56" s="85"/>
      <c r="JLL56" s="85"/>
      <c r="JLM56" s="85"/>
      <c r="JLN56" s="85"/>
      <c r="JLO56" s="85"/>
      <c r="JLP56" s="85"/>
      <c r="JLQ56" s="85"/>
      <c r="JLR56" s="85"/>
      <c r="JLS56" s="85"/>
      <c r="JLT56" s="85"/>
      <c r="JLU56" s="85"/>
      <c r="JLV56" s="85"/>
      <c r="JLW56" s="85"/>
      <c r="JLX56" s="85"/>
      <c r="JLY56" s="85"/>
      <c r="JLZ56" s="85"/>
      <c r="JMA56" s="85"/>
      <c r="JMB56" s="85"/>
      <c r="JMC56" s="85"/>
      <c r="JMD56" s="85"/>
      <c r="JME56" s="85"/>
      <c r="JMF56" s="85"/>
      <c r="JMG56" s="85"/>
      <c r="JMH56" s="85"/>
      <c r="JMI56" s="85"/>
      <c r="JMJ56" s="85"/>
      <c r="JMK56" s="85"/>
      <c r="JML56" s="85"/>
      <c r="JMM56" s="85"/>
      <c r="JMN56" s="85"/>
      <c r="JMO56" s="85"/>
      <c r="JMP56" s="85"/>
      <c r="JMQ56" s="85"/>
      <c r="JMR56" s="85"/>
      <c r="JMS56" s="85"/>
      <c r="JMT56" s="85"/>
      <c r="JMU56" s="85"/>
      <c r="JMV56" s="85"/>
      <c r="JMW56" s="85"/>
      <c r="JMX56" s="85"/>
      <c r="JMY56" s="85"/>
      <c r="JMZ56" s="85"/>
      <c r="JNA56" s="85"/>
      <c r="JNB56" s="85"/>
      <c r="JNC56" s="85"/>
      <c r="JND56" s="85"/>
      <c r="JNE56" s="85"/>
      <c r="JNF56" s="85"/>
      <c r="JNG56" s="85"/>
      <c r="JNH56" s="85"/>
      <c r="JNI56" s="85"/>
      <c r="JNJ56" s="85"/>
      <c r="JNK56" s="85"/>
      <c r="JNL56" s="85"/>
      <c r="JNM56" s="85"/>
      <c r="JNN56" s="85"/>
      <c r="JNO56" s="85"/>
      <c r="JNP56" s="85"/>
      <c r="JNQ56" s="85"/>
      <c r="JNR56" s="85"/>
      <c r="JNS56" s="85"/>
      <c r="JNT56" s="85"/>
      <c r="JNU56" s="85"/>
      <c r="JNV56" s="85"/>
      <c r="JNW56" s="85"/>
      <c r="JNX56" s="85"/>
      <c r="JNY56" s="85"/>
      <c r="JNZ56" s="85"/>
      <c r="JOA56" s="85"/>
      <c r="JOB56" s="85"/>
      <c r="JOC56" s="85"/>
      <c r="JOD56" s="85"/>
      <c r="JOE56" s="85"/>
      <c r="JOF56" s="85"/>
      <c r="JOG56" s="85"/>
      <c r="JOH56" s="85"/>
      <c r="JOI56" s="85"/>
      <c r="JOJ56" s="85"/>
      <c r="JOK56" s="85"/>
      <c r="JOL56" s="85"/>
      <c r="JOM56" s="85"/>
      <c r="JON56" s="85"/>
      <c r="JOO56" s="85"/>
      <c r="JOP56" s="85"/>
      <c r="JOQ56" s="85"/>
      <c r="JOR56" s="85"/>
      <c r="JOS56" s="85"/>
      <c r="JOT56" s="85"/>
      <c r="JOU56" s="85"/>
      <c r="JOV56" s="85"/>
      <c r="JOW56" s="85"/>
      <c r="JOX56" s="85"/>
      <c r="JOY56" s="85"/>
      <c r="JOZ56" s="85"/>
      <c r="JPA56" s="85"/>
      <c r="JPB56" s="85"/>
      <c r="JPC56" s="85"/>
      <c r="JPD56" s="85"/>
      <c r="JPE56" s="85"/>
      <c r="JPF56" s="85"/>
      <c r="JPG56" s="85"/>
      <c r="JPH56" s="85"/>
      <c r="JPI56" s="85"/>
      <c r="JPJ56" s="85"/>
      <c r="JPK56" s="85"/>
      <c r="JPL56" s="85"/>
      <c r="JPM56" s="85"/>
      <c r="JPN56" s="85"/>
      <c r="JPO56" s="85"/>
      <c r="JPP56" s="85"/>
      <c r="JPQ56" s="85"/>
      <c r="JPR56" s="85"/>
      <c r="JPS56" s="85"/>
      <c r="JPT56" s="85"/>
      <c r="JPU56" s="85"/>
      <c r="JPV56" s="85"/>
      <c r="JPW56" s="85"/>
      <c r="JPX56" s="85"/>
      <c r="JPY56" s="85"/>
      <c r="JPZ56" s="85"/>
      <c r="JQA56" s="85"/>
      <c r="JQB56" s="85"/>
      <c r="JQC56" s="85"/>
      <c r="JQD56" s="85"/>
      <c r="JQE56" s="85"/>
      <c r="JQF56" s="85"/>
      <c r="JQG56" s="85"/>
      <c r="JQH56" s="85"/>
      <c r="JQI56" s="85"/>
      <c r="JQJ56" s="85"/>
      <c r="JQK56" s="85"/>
      <c r="JQL56" s="85"/>
      <c r="JQM56" s="85"/>
      <c r="JQN56" s="85"/>
      <c r="JQO56" s="85"/>
      <c r="JQP56" s="85"/>
      <c r="JQQ56" s="85"/>
      <c r="JQR56" s="85"/>
      <c r="JQS56" s="85"/>
      <c r="JQT56" s="85"/>
      <c r="JQU56" s="85"/>
      <c r="JQV56" s="85"/>
      <c r="JQW56" s="85"/>
      <c r="JQX56" s="85"/>
      <c r="JQY56" s="85"/>
      <c r="JQZ56" s="85"/>
      <c r="JRA56" s="85"/>
      <c r="JRB56" s="85"/>
      <c r="JRC56" s="85"/>
      <c r="JRD56" s="85"/>
      <c r="JRE56" s="85"/>
      <c r="JRF56" s="85"/>
      <c r="JRG56" s="85"/>
      <c r="JRH56" s="85"/>
      <c r="JRI56" s="85"/>
      <c r="JRJ56" s="85"/>
      <c r="JRK56" s="85"/>
      <c r="JRL56" s="85"/>
      <c r="JRM56" s="85"/>
      <c r="JRN56" s="85"/>
      <c r="JRO56" s="85"/>
      <c r="JRP56" s="85"/>
      <c r="JRQ56" s="85"/>
      <c r="JRR56" s="85"/>
      <c r="JRS56" s="85"/>
      <c r="JRT56" s="85"/>
      <c r="JRU56" s="85"/>
      <c r="JRV56" s="85"/>
      <c r="JRW56" s="85"/>
      <c r="JRX56" s="85"/>
      <c r="JRY56" s="85"/>
      <c r="JRZ56" s="85"/>
      <c r="JSA56" s="85"/>
      <c r="JSB56" s="85"/>
      <c r="JSC56" s="85"/>
      <c r="JSD56" s="85"/>
      <c r="JSE56" s="85"/>
      <c r="JSF56" s="85"/>
      <c r="JSG56" s="85"/>
      <c r="JSH56" s="85"/>
      <c r="JSI56" s="85"/>
      <c r="JSJ56" s="85"/>
      <c r="JSK56" s="85"/>
      <c r="JSL56" s="85"/>
      <c r="JSM56" s="85"/>
      <c r="JSN56" s="85"/>
      <c r="JSO56" s="85"/>
      <c r="JSP56" s="85"/>
      <c r="JSQ56" s="85"/>
      <c r="JSR56" s="85"/>
      <c r="JSS56" s="85"/>
      <c r="JST56" s="85"/>
      <c r="JSU56" s="85"/>
      <c r="JSV56" s="85"/>
      <c r="JSW56" s="85"/>
      <c r="JSX56" s="85"/>
      <c r="JSY56" s="85"/>
      <c r="JSZ56" s="85"/>
      <c r="JTA56" s="85"/>
      <c r="JTB56" s="85"/>
      <c r="JTC56" s="85"/>
      <c r="JTD56" s="85"/>
      <c r="JTE56" s="85"/>
      <c r="JTF56" s="85"/>
      <c r="JTG56" s="85"/>
      <c r="JTH56" s="85"/>
      <c r="JTI56" s="85"/>
      <c r="JTJ56" s="85"/>
      <c r="JTK56" s="85"/>
      <c r="JTL56" s="85"/>
      <c r="JTM56" s="85"/>
      <c r="JTN56" s="85"/>
      <c r="JTO56" s="85"/>
      <c r="JTP56" s="85"/>
      <c r="JTQ56" s="85"/>
      <c r="JTR56" s="85"/>
      <c r="JTS56" s="85"/>
      <c r="JTT56" s="85"/>
      <c r="JTU56" s="85"/>
      <c r="JTV56" s="85"/>
      <c r="JTW56" s="85"/>
      <c r="JTX56" s="85"/>
      <c r="JTY56" s="85"/>
      <c r="JTZ56" s="85"/>
      <c r="JUA56" s="85"/>
      <c r="JUB56" s="85"/>
      <c r="JUC56" s="85"/>
      <c r="JUD56" s="85"/>
      <c r="JUE56" s="85"/>
      <c r="JUF56" s="85"/>
      <c r="JUG56" s="85"/>
      <c r="JUH56" s="85"/>
      <c r="JUI56" s="85"/>
      <c r="JUJ56" s="85"/>
      <c r="JUK56" s="85"/>
      <c r="JUL56" s="85"/>
      <c r="JUM56" s="85"/>
      <c r="JUN56" s="85"/>
      <c r="JUO56" s="85"/>
      <c r="JUP56" s="85"/>
      <c r="JUQ56" s="85"/>
      <c r="JUR56" s="85"/>
      <c r="JUS56" s="85"/>
      <c r="JUT56" s="85"/>
      <c r="JUU56" s="85"/>
      <c r="JUV56" s="85"/>
      <c r="JUW56" s="85"/>
      <c r="JUX56" s="85"/>
      <c r="JUY56" s="85"/>
      <c r="JUZ56" s="85"/>
      <c r="JVA56" s="85"/>
      <c r="JVB56" s="85"/>
      <c r="JVC56" s="85"/>
      <c r="JVD56" s="85"/>
      <c r="JVE56" s="85"/>
      <c r="JVF56" s="85"/>
      <c r="JVG56" s="85"/>
      <c r="JVH56" s="85"/>
      <c r="JVI56" s="85"/>
      <c r="JVJ56" s="85"/>
      <c r="JVK56" s="85"/>
      <c r="JVL56" s="85"/>
      <c r="JVM56" s="85"/>
      <c r="JVN56" s="85"/>
      <c r="JVO56" s="85"/>
      <c r="JVP56" s="85"/>
      <c r="JVQ56" s="85"/>
      <c r="JVR56" s="85"/>
      <c r="JVS56" s="85"/>
      <c r="JVT56" s="85"/>
      <c r="JVU56" s="85"/>
      <c r="JVV56" s="85"/>
      <c r="JVW56" s="85"/>
      <c r="JVX56" s="85"/>
      <c r="JVY56" s="85"/>
      <c r="JVZ56" s="85"/>
      <c r="JWA56" s="85"/>
      <c r="JWB56" s="85"/>
      <c r="JWC56" s="85"/>
      <c r="JWD56" s="85"/>
      <c r="JWE56" s="85"/>
      <c r="JWF56" s="85"/>
      <c r="JWG56" s="85"/>
      <c r="JWH56" s="85"/>
      <c r="JWI56" s="85"/>
      <c r="JWJ56" s="85"/>
      <c r="JWK56" s="85"/>
      <c r="JWL56" s="85"/>
      <c r="JWM56" s="85"/>
      <c r="JWN56" s="85"/>
      <c r="JWO56" s="85"/>
      <c r="JWP56" s="85"/>
      <c r="JWQ56" s="85"/>
      <c r="JWR56" s="85"/>
      <c r="JWS56" s="85"/>
      <c r="JWT56" s="85"/>
      <c r="JWU56" s="85"/>
      <c r="JWV56" s="85"/>
      <c r="JWW56" s="85"/>
      <c r="JWX56" s="85"/>
      <c r="JWY56" s="85"/>
      <c r="JWZ56" s="85"/>
      <c r="JXA56" s="85"/>
      <c r="JXB56" s="85"/>
      <c r="JXC56" s="85"/>
      <c r="JXD56" s="85"/>
      <c r="JXE56" s="85"/>
      <c r="JXF56" s="85"/>
      <c r="JXG56" s="85"/>
      <c r="JXH56" s="85"/>
      <c r="JXI56" s="85"/>
      <c r="JXJ56" s="85"/>
      <c r="JXK56" s="85"/>
      <c r="JXL56" s="85"/>
      <c r="JXM56" s="85"/>
      <c r="JXN56" s="85"/>
      <c r="JXO56" s="85"/>
      <c r="JXP56" s="85"/>
      <c r="JXQ56" s="85"/>
      <c r="JXR56" s="85"/>
      <c r="JXS56" s="85"/>
      <c r="JXT56" s="85"/>
      <c r="JXU56" s="85"/>
      <c r="JXV56" s="85"/>
      <c r="JXW56" s="85"/>
      <c r="JXX56" s="85"/>
      <c r="JXY56" s="85"/>
      <c r="JXZ56" s="85"/>
      <c r="JYA56" s="85"/>
      <c r="JYB56" s="85"/>
      <c r="JYC56" s="85"/>
      <c r="JYD56" s="85"/>
      <c r="JYE56" s="85"/>
      <c r="JYF56" s="85"/>
      <c r="JYG56" s="85"/>
      <c r="JYH56" s="85"/>
      <c r="JYI56" s="85"/>
      <c r="JYJ56" s="85"/>
      <c r="JYK56" s="85"/>
      <c r="JYL56" s="85"/>
      <c r="JYM56" s="85"/>
      <c r="JYN56" s="85"/>
      <c r="JYO56" s="85"/>
      <c r="JYP56" s="85"/>
      <c r="JYQ56" s="85"/>
      <c r="JYR56" s="85"/>
      <c r="JYS56" s="85"/>
      <c r="JYT56" s="85"/>
      <c r="JYU56" s="85"/>
      <c r="JYV56" s="85"/>
      <c r="JYW56" s="85"/>
      <c r="JYX56" s="85"/>
      <c r="JYY56" s="85"/>
      <c r="JYZ56" s="85"/>
      <c r="JZA56" s="85"/>
      <c r="JZB56" s="85"/>
      <c r="JZC56" s="85"/>
      <c r="JZD56" s="85"/>
      <c r="JZE56" s="85"/>
      <c r="JZF56" s="85"/>
      <c r="JZG56" s="85"/>
      <c r="JZH56" s="85"/>
      <c r="JZI56" s="85"/>
      <c r="JZJ56" s="85"/>
      <c r="JZK56" s="85"/>
      <c r="JZL56" s="85"/>
      <c r="JZM56" s="85"/>
      <c r="JZN56" s="85"/>
      <c r="JZO56" s="85"/>
      <c r="JZP56" s="85"/>
      <c r="JZQ56" s="85"/>
      <c r="JZR56" s="85"/>
      <c r="JZS56" s="85"/>
      <c r="JZT56" s="85"/>
      <c r="JZU56" s="85"/>
      <c r="JZV56" s="85"/>
      <c r="JZW56" s="85"/>
      <c r="JZX56" s="85"/>
      <c r="JZY56" s="85"/>
      <c r="JZZ56" s="85"/>
      <c r="KAA56" s="85"/>
      <c r="KAB56" s="85"/>
      <c r="KAC56" s="85"/>
      <c r="KAD56" s="85"/>
      <c r="KAE56" s="85"/>
      <c r="KAF56" s="85"/>
      <c r="KAG56" s="85"/>
      <c r="KAH56" s="85"/>
      <c r="KAI56" s="85"/>
      <c r="KAJ56" s="85"/>
      <c r="KAK56" s="85"/>
      <c r="KAL56" s="85"/>
      <c r="KAM56" s="85"/>
      <c r="KAN56" s="85"/>
      <c r="KAO56" s="85"/>
      <c r="KAP56" s="85"/>
      <c r="KAQ56" s="85"/>
      <c r="KAR56" s="85"/>
      <c r="KAS56" s="85"/>
      <c r="KAT56" s="85"/>
      <c r="KAU56" s="85"/>
      <c r="KAV56" s="85"/>
      <c r="KAW56" s="85"/>
      <c r="KAX56" s="85"/>
      <c r="KAY56" s="85"/>
      <c r="KAZ56" s="85"/>
      <c r="KBA56" s="85"/>
      <c r="KBB56" s="85"/>
      <c r="KBC56" s="85"/>
      <c r="KBD56" s="85"/>
      <c r="KBE56" s="85"/>
      <c r="KBF56" s="85"/>
      <c r="KBG56" s="85"/>
      <c r="KBH56" s="85"/>
      <c r="KBI56" s="85"/>
      <c r="KBJ56" s="85"/>
      <c r="KBK56" s="85"/>
      <c r="KBL56" s="85"/>
      <c r="KBM56" s="85"/>
      <c r="KBN56" s="85"/>
      <c r="KBO56" s="85"/>
      <c r="KBP56" s="85"/>
      <c r="KBQ56" s="85"/>
      <c r="KBR56" s="85"/>
      <c r="KBS56" s="85"/>
      <c r="KBT56" s="85"/>
      <c r="KBU56" s="85"/>
      <c r="KBV56" s="85"/>
      <c r="KBW56" s="85"/>
      <c r="KBX56" s="85"/>
      <c r="KBY56" s="85"/>
      <c r="KBZ56" s="85"/>
      <c r="KCA56" s="85"/>
      <c r="KCB56" s="85"/>
      <c r="KCC56" s="85"/>
      <c r="KCD56" s="85"/>
      <c r="KCE56" s="85"/>
      <c r="KCF56" s="85"/>
      <c r="KCG56" s="85"/>
      <c r="KCH56" s="85"/>
      <c r="KCI56" s="85"/>
      <c r="KCJ56" s="85"/>
      <c r="KCK56" s="85"/>
      <c r="KCL56" s="85"/>
      <c r="KCM56" s="85"/>
      <c r="KCN56" s="85"/>
      <c r="KCO56" s="85"/>
      <c r="KCP56" s="85"/>
      <c r="KCQ56" s="85"/>
      <c r="KCR56" s="85"/>
      <c r="KCS56" s="85"/>
      <c r="KCT56" s="85"/>
      <c r="KCU56" s="85"/>
      <c r="KCV56" s="85"/>
      <c r="KCW56" s="85"/>
      <c r="KCX56" s="85"/>
      <c r="KCY56" s="85"/>
      <c r="KCZ56" s="85"/>
      <c r="KDA56" s="85"/>
      <c r="KDB56" s="85"/>
      <c r="KDC56" s="85"/>
      <c r="KDD56" s="85"/>
      <c r="KDE56" s="85"/>
      <c r="KDF56" s="85"/>
      <c r="KDG56" s="85"/>
      <c r="KDH56" s="85"/>
      <c r="KDI56" s="85"/>
      <c r="KDJ56" s="85"/>
      <c r="KDK56" s="85"/>
      <c r="KDL56" s="85"/>
      <c r="KDM56" s="85"/>
      <c r="KDN56" s="85"/>
      <c r="KDO56" s="85"/>
      <c r="KDP56" s="85"/>
      <c r="KDQ56" s="85"/>
      <c r="KDR56" s="85"/>
      <c r="KDS56" s="85"/>
      <c r="KDT56" s="85"/>
      <c r="KDU56" s="85"/>
      <c r="KDV56" s="85"/>
      <c r="KDW56" s="85"/>
      <c r="KDX56" s="85"/>
      <c r="KDY56" s="85"/>
      <c r="KDZ56" s="85"/>
      <c r="KEA56" s="85"/>
      <c r="KEB56" s="85"/>
      <c r="KEC56" s="85"/>
      <c r="KED56" s="85"/>
      <c r="KEE56" s="85"/>
      <c r="KEF56" s="85"/>
      <c r="KEG56" s="85"/>
      <c r="KEH56" s="85"/>
      <c r="KEI56" s="85"/>
      <c r="KEJ56" s="85"/>
      <c r="KEK56" s="85"/>
      <c r="KEL56" s="85"/>
      <c r="KEM56" s="85"/>
      <c r="KEN56" s="85"/>
      <c r="KEO56" s="85"/>
      <c r="KEP56" s="85"/>
      <c r="KEQ56" s="85"/>
      <c r="KER56" s="85"/>
      <c r="KES56" s="85"/>
      <c r="KET56" s="85"/>
      <c r="KEU56" s="85"/>
      <c r="KEV56" s="85"/>
      <c r="KEW56" s="85"/>
      <c r="KEX56" s="85"/>
      <c r="KEY56" s="85"/>
      <c r="KEZ56" s="85"/>
      <c r="KFA56" s="85"/>
      <c r="KFB56" s="85"/>
      <c r="KFC56" s="85"/>
      <c r="KFD56" s="85"/>
      <c r="KFE56" s="85"/>
      <c r="KFF56" s="85"/>
      <c r="KFG56" s="85"/>
      <c r="KFH56" s="85"/>
      <c r="KFI56" s="85"/>
      <c r="KFJ56" s="85"/>
      <c r="KFK56" s="85"/>
      <c r="KFL56" s="85"/>
      <c r="KFM56" s="85"/>
      <c r="KFN56" s="85"/>
      <c r="KFO56" s="85"/>
      <c r="KFP56" s="85"/>
      <c r="KFQ56" s="85"/>
      <c r="KFR56" s="85"/>
      <c r="KFS56" s="85"/>
      <c r="KFT56" s="85"/>
      <c r="KFU56" s="85"/>
      <c r="KFV56" s="85"/>
      <c r="KFW56" s="85"/>
      <c r="KFX56" s="85"/>
      <c r="KFY56" s="85"/>
      <c r="KFZ56" s="85"/>
      <c r="KGA56" s="85"/>
      <c r="KGB56" s="85"/>
      <c r="KGC56" s="85"/>
      <c r="KGD56" s="85"/>
      <c r="KGE56" s="85"/>
      <c r="KGF56" s="85"/>
      <c r="KGG56" s="85"/>
      <c r="KGH56" s="85"/>
      <c r="KGI56" s="85"/>
      <c r="KGJ56" s="85"/>
      <c r="KGK56" s="85"/>
      <c r="KGL56" s="85"/>
      <c r="KGM56" s="85"/>
      <c r="KGN56" s="85"/>
      <c r="KGO56" s="85"/>
      <c r="KGP56" s="85"/>
      <c r="KGQ56" s="85"/>
      <c r="KGR56" s="85"/>
      <c r="KGS56" s="85"/>
      <c r="KGT56" s="85"/>
      <c r="KGU56" s="85"/>
      <c r="KGV56" s="85"/>
      <c r="KGW56" s="85"/>
      <c r="KGX56" s="85"/>
      <c r="KGY56" s="85"/>
      <c r="KGZ56" s="85"/>
      <c r="KHA56" s="85"/>
      <c r="KHB56" s="85"/>
      <c r="KHC56" s="85"/>
      <c r="KHD56" s="85"/>
      <c r="KHE56" s="85"/>
      <c r="KHF56" s="85"/>
      <c r="KHG56" s="85"/>
      <c r="KHH56" s="85"/>
      <c r="KHI56" s="85"/>
      <c r="KHJ56" s="85"/>
      <c r="KHK56" s="85"/>
      <c r="KHL56" s="85"/>
      <c r="KHM56" s="85"/>
      <c r="KHN56" s="85"/>
      <c r="KHO56" s="85"/>
      <c r="KHP56" s="85"/>
      <c r="KHQ56" s="85"/>
      <c r="KHR56" s="85"/>
      <c r="KHS56" s="85"/>
      <c r="KHT56" s="85"/>
      <c r="KHU56" s="85"/>
      <c r="KHV56" s="85"/>
      <c r="KHW56" s="85"/>
      <c r="KHX56" s="85"/>
      <c r="KHY56" s="85"/>
      <c r="KHZ56" s="85"/>
      <c r="KIA56" s="85"/>
      <c r="KIB56" s="85"/>
      <c r="KIC56" s="85"/>
      <c r="KID56" s="85"/>
      <c r="KIE56" s="85"/>
      <c r="KIF56" s="85"/>
      <c r="KIG56" s="85"/>
      <c r="KIH56" s="85"/>
      <c r="KII56" s="85"/>
      <c r="KIJ56" s="85"/>
      <c r="KIK56" s="85"/>
      <c r="KIL56" s="85"/>
      <c r="KIM56" s="85"/>
      <c r="KIN56" s="85"/>
      <c r="KIO56" s="85"/>
      <c r="KIP56" s="85"/>
      <c r="KIQ56" s="85"/>
      <c r="KIR56" s="85"/>
      <c r="KIS56" s="85"/>
      <c r="KIT56" s="85"/>
      <c r="KIU56" s="85"/>
      <c r="KIV56" s="85"/>
      <c r="KIW56" s="85"/>
      <c r="KIX56" s="85"/>
      <c r="KIY56" s="85"/>
      <c r="KIZ56" s="85"/>
      <c r="KJA56" s="85"/>
      <c r="KJB56" s="85"/>
      <c r="KJC56" s="85"/>
      <c r="KJD56" s="85"/>
      <c r="KJE56" s="85"/>
      <c r="KJF56" s="85"/>
      <c r="KJG56" s="85"/>
      <c r="KJH56" s="85"/>
      <c r="KJI56" s="85"/>
      <c r="KJJ56" s="85"/>
      <c r="KJK56" s="85"/>
      <c r="KJL56" s="85"/>
      <c r="KJM56" s="85"/>
      <c r="KJN56" s="85"/>
      <c r="KJO56" s="85"/>
      <c r="KJP56" s="85"/>
      <c r="KJQ56" s="85"/>
      <c r="KJR56" s="85"/>
      <c r="KJS56" s="85"/>
      <c r="KJT56" s="85"/>
      <c r="KJU56" s="85"/>
      <c r="KJV56" s="85"/>
      <c r="KJW56" s="85"/>
      <c r="KJX56" s="85"/>
      <c r="KJY56" s="85"/>
      <c r="KJZ56" s="85"/>
      <c r="KKA56" s="85"/>
      <c r="KKB56" s="85"/>
      <c r="KKC56" s="85"/>
      <c r="KKD56" s="85"/>
      <c r="KKE56" s="85"/>
      <c r="KKF56" s="85"/>
      <c r="KKG56" s="85"/>
      <c r="KKH56" s="85"/>
      <c r="KKI56" s="85"/>
      <c r="KKJ56" s="85"/>
      <c r="KKK56" s="85"/>
      <c r="KKL56" s="85"/>
      <c r="KKM56" s="85"/>
      <c r="KKN56" s="85"/>
      <c r="KKO56" s="85"/>
      <c r="KKP56" s="85"/>
      <c r="KKQ56" s="85"/>
      <c r="KKR56" s="85"/>
      <c r="KKS56" s="85"/>
      <c r="KKT56" s="85"/>
      <c r="KKU56" s="85"/>
      <c r="KKV56" s="85"/>
      <c r="KKW56" s="85"/>
      <c r="KKX56" s="85"/>
      <c r="KKY56" s="85"/>
      <c r="KKZ56" s="85"/>
      <c r="KLA56" s="85"/>
      <c r="KLB56" s="85"/>
      <c r="KLC56" s="85"/>
      <c r="KLD56" s="85"/>
      <c r="KLE56" s="85"/>
      <c r="KLF56" s="85"/>
      <c r="KLG56" s="85"/>
      <c r="KLH56" s="85"/>
      <c r="KLI56" s="85"/>
      <c r="KLJ56" s="85"/>
      <c r="KLK56" s="85"/>
      <c r="KLL56" s="85"/>
      <c r="KLM56" s="85"/>
      <c r="KLN56" s="85"/>
      <c r="KLO56" s="85"/>
      <c r="KLP56" s="85"/>
      <c r="KLQ56" s="85"/>
      <c r="KLR56" s="85"/>
      <c r="KLS56" s="85"/>
      <c r="KLT56" s="85"/>
      <c r="KLU56" s="85"/>
      <c r="KLV56" s="85"/>
      <c r="KLW56" s="85"/>
      <c r="KLX56" s="85"/>
      <c r="KLY56" s="85"/>
      <c r="KLZ56" s="85"/>
      <c r="KMA56" s="85"/>
      <c r="KMB56" s="85"/>
      <c r="KMC56" s="85"/>
      <c r="KMD56" s="85"/>
      <c r="KME56" s="85"/>
      <c r="KMF56" s="85"/>
      <c r="KMG56" s="85"/>
      <c r="KMH56" s="85"/>
      <c r="KMI56" s="85"/>
      <c r="KMJ56" s="85"/>
      <c r="KMK56" s="85"/>
      <c r="KML56" s="85"/>
      <c r="KMM56" s="85"/>
      <c r="KMN56" s="85"/>
      <c r="KMO56" s="85"/>
      <c r="KMP56" s="85"/>
      <c r="KMQ56" s="85"/>
      <c r="KMR56" s="85"/>
      <c r="KMS56" s="85"/>
      <c r="KMT56" s="85"/>
      <c r="KMU56" s="85"/>
      <c r="KMV56" s="85"/>
      <c r="KMW56" s="85"/>
      <c r="KMX56" s="85"/>
      <c r="KMY56" s="85"/>
      <c r="KMZ56" s="85"/>
      <c r="KNA56" s="85"/>
      <c r="KNB56" s="85"/>
      <c r="KNC56" s="85"/>
      <c r="KND56" s="85"/>
      <c r="KNE56" s="85"/>
      <c r="KNF56" s="85"/>
      <c r="KNG56" s="85"/>
      <c r="KNH56" s="85"/>
      <c r="KNI56" s="85"/>
      <c r="KNJ56" s="85"/>
      <c r="KNK56" s="85"/>
      <c r="KNL56" s="85"/>
      <c r="KNM56" s="85"/>
      <c r="KNN56" s="85"/>
      <c r="KNO56" s="85"/>
      <c r="KNP56" s="85"/>
      <c r="KNQ56" s="85"/>
      <c r="KNR56" s="85"/>
      <c r="KNS56" s="85"/>
      <c r="KNT56" s="85"/>
      <c r="KNU56" s="85"/>
      <c r="KNV56" s="85"/>
      <c r="KNW56" s="85"/>
      <c r="KNX56" s="85"/>
      <c r="KNY56" s="85"/>
      <c r="KNZ56" s="85"/>
      <c r="KOA56" s="85"/>
      <c r="KOB56" s="85"/>
      <c r="KOC56" s="85"/>
      <c r="KOD56" s="85"/>
      <c r="KOE56" s="85"/>
      <c r="KOF56" s="85"/>
      <c r="KOG56" s="85"/>
      <c r="KOH56" s="85"/>
      <c r="KOI56" s="85"/>
      <c r="KOJ56" s="85"/>
      <c r="KOK56" s="85"/>
      <c r="KOL56" s="85"/>
      <c r="KOM56" s="85"/>
      <c r="KON56" s="85"/>
      <c r="KOO56" s="85"/>
      <c r="KOP56" s="85"/>
      <c r="KOQ56" s="85"/>
      <c r="KOR56" s="85"/>
      <c r="KOS56" s="85"/>
      <c r="KOT56" s="85"/>
      <c r="KOU56" s="85"/>
      <c r="KOV56" s="85"/>
      <c r="KOW56" s="85"/>
      <c r="KOX56" s="85"/>
      <c r="KOY56" s="85"/>
      <c r="KOZ56" s="85"/>
      <c r="KPA56" s="85"/>
      <c r="KPB56" s="85"/>
      <c r="KPC56" s="85"/>
      <c r="KPD56" s="85"/>
      <c r="KPE56" s="85"/>
      <c r="KPF56" s="85"/>
      <c r="KPG56" s="85"/>
      <c r="KPH56" s="85"/>
      <c r="KPI56" s="85"/>
      <c r="KPJ56" s="85"/>
      <c r="KPK56" s="85"/>
      <c r="KPL56" s="85"/>
      <c r="KPM56" s="85"/>
      <c r="KPN56" s="85"/>
      <c r="KPO56" s="85"/>
      <c r="KPP56" s="85"/>
      <c r="KPQ56" s="85"/>
      <c r="KPR56" s="85"/>
      <c r="KPS56" s="85"/>
      <c r="KPT56" s="85"/>
      <c r="KPU56" s="85"/>
      <c r="KPV56" s="85"/>
      <c r="KPW56" s="85"/>
      <c r="KPX56" s="85"/>
      <c r="KPY56" s="85"/>
      <c r="KPZ56" s="85"/>
      <c r="KQA56" s="85"/>
      <c r="KQB56" s="85"/>
      <c r="KQC56" s="85"/>
      <c r="KQD56" s="85"/>
      <c r="KQE56" s="85"/>
      <c r="KQF56" s="85"/>
      <c r="KQG56" s="85"/>
      <c r="KQH56" s="85"/>
      <c r="KQI56" s="85"/>
      <c r="KQJ56" s="85"/>
      <c r="KQK56" s="85"/>
      <c r="KQL56" s="85"/>
      <c r="KQM56" s="85"/>
      <c r="KQN56" s="85"/>
      <c r="KQO56" s="85"/>
      <c r="KQP56" s="85"/>
      <c r="KQQ56" s="85"/>
      <c r="KQR56" s="85"/>
      <c r="KQS56" s="85"/>
      <c r="KQT56" s="85"/>
      <c r="KQU56" s="85"/>
      <c r="KQV56" s="85"/>
      <c r="KQW56" s="85"/>
      <c r="KQX56" s="85"/>
      <c r="KQY56" s="85"/>
      <c r="KQZ56" s="85"/>
      <c r="KRA56" s="85"/>
      <c r="KRB56" s="85"/>
      <c r="KRC56" s="85"/>
      <c r="KRD56" s="85"/>
      <c r="KRE56" s="85"/>
      <c r="KRF56" s="85"/>
      <c r="KRG56" s="85"/>
      <c r="KRH56" s="85"/>
      <c r="KRI56" s="85"/>
      <c r="KRJ56" s="85"/>
      <c r="KRK56" s="85"/>
      <c r="KRL56" s="85"/>
      <c r="KRM56" s="85"/>
      <c r="KRN56" s="85"/>
      <c r="KRO56" s="85"/>
      <c r="KRP56" s="85"/>
      <c r="KRQ56" s="85"/>
      <c r="KRR56" s="85"/>
      <c r="KRS56" s="85"/>
      <c r="KRT56" s="85"/>
      <c r="KRU56" s="85"/>
      <c r="KRV56" s="85"/>
      <c r="KRW56" s="85"/>
      <c r="KRX56" s="85"/>
      <c r="KRY56" s="85"/>
      <c r="KRZ56" s="85"/>
      <c r="KSA56" s="85"/>
      <c r="KSB56" s="85"/>
      <c r="KSC56" s="85"/>
      <c r="KSD56" s="85"/>
      <c r="KSE56" s="85"/>
      <c r="KSF56" s="85"/>
      <c r="KSG56" s="85"/>
      <c r="KSH56" s="85"/>
      <c r="KSI56" s="85"/>
      <c r="KSJ56" s="85"/>
      <c r="KSK56" s="85"/>
      <c r="KSL56" s="85"/>
      <c r="KSM56" s="85"/>
      <c r="KSN56" s="85"/>
      <c r="KSO56" s="85"/>
      <c r="KSP56" s="85"/>
      <c r="KSQ56" s="85"/>
      <c r="KSR56" s="85"/>
      <c r="KSS56" s="85"/>
      <c r="KST56" s="85"/>
      <c r="KSU56" s="85"/>
      <c r="KSV56" s="85"/>
      <c r="KSW56" s="85"/>
      <c r="KSX56" s="85"/>
      <c r="KSY56" s="85"/>
      <c r="KSZ56" s="85"/>
      <c r="KTA56" s="85"/>
      <c r="KTB56" s="85"/>
      <c r="KTC56" s="85"/>
      <c r="KTD56" s="85"/>
      <c r="KTE56" s="85"/>
      <c r="KTF56" s="85"/>
      <c r="KTG56" s="85"/>
      <c r="KTH56" s="85"/>
      <c r="KTI56" s="85"/>
      <c r="KTJ56" s="85"/>
      <c r="KTK56" s="85"/>
      <c r="KTL56" s="85"/>
      <c r="KTM56" s="85"/>
      <c r="KTN56" s="85"/>
      <c r="KTO56" s="85"/>
      <c r="KTP56" s="85"/>
      <c r="KTQ56" s="85"/>
      <c r="KTR56" s="85"/>
      <c r="KTS56" s="85"/>
      <c r="KTT56" s="85"/>
      <c r="KTU56" s="85"/>
      <c r="KTV56" s="85"/>
      <c r="KTW56" s="85"/>
      <c r="KTX56" s="85"/>
      <c r="KTY56" s="85"/>
      <c r="KTZ56" s="85"/>
      <c r="KUA56" s="85"/>
      <c r="KUB56" s="85"/>
      <c r="KUC56" s="85"/>
      <c r="KUD56" s="85"/>
      <c r="KUE56" s="85"/>
      <c r="KUF56" s="85"/>
      <c r="KUG56" s="85"/>
      <c r="KUH56" s="85"/>
      <c r="KUI56" s="85"/>
      <c r="KUJ56" s="85"/>
      <c r="KUK56" s="85"/>
      <c r="KUL56" s="85"/>
      <c r="KUM56" s="85"/>
      <c r="KUN56" s="85"/>
      <c r="KUO56" s="85"/>
      <c r="KUP56" s="85"/>
      <c r="KUQ56" s="85"/>
      <c r="KUR56" s="85"/>
      <c r="KUS56" s="85"/>
      <c r="KUT56" s="85"/>
      <c r="KUU56" s="85"/>
      <c r="KUV56" s="85"/>
      <c r="KUW56" s="85"/>
      <c r="KUX56" s="85"/>
      <c r="KUY56" s="85"/>
      <c r="KUZ56" s="85"/>
      <c r="KVA56" s="85"/>
      <c r="KVB56" s="85"/>
      <c r="KVC56" s="85"/>
      <c r="KVD56" s="85"/>
      <c r="KVE56" s="85"/>
      <c r="KVF56" s="85"/>
      <c r="KVG56" s="85"/>
      <c r="KVH56" s="85"/>
      <c r="KVI56" s="85"/>
      <c r="KVJ56" s="85"/>
      <c r="KVK56" s="85"/>
      <c r="KVL56" s="85"/>
      <c r="KVM56" s="85"/>
      <c r="KVN56" s="85"/>
      <c r="KVO56" s="85"/>
      <c r="KVP56" s="85"/>
      <c r="KVQ56" s="85"/>
      <c r="KVR56" s="85"/>
      <c r="KVS56" s="85"/>
      <c r="KVT56" s="85"/>
      <c r="KVU56" s="85"/>
      <c r="KVV56" s="85"/>
      <c r="KVW56" s="85"/>
      <c r="KVX56" s="85"/>
      <c r="KVY56" s="85"/>
      <c r="KVZ56" s="85"/>
      <c r="KWA56" s="85"/>
      <c r="KWB56" s="85"/>
      <c r="KWC56" s="85"/>
      <c r="KWD56" s="85"/>
      <c r="KWE56" s="85"/>
      <c r="KWF56" s="85"/>
      <c r="KWG56" s="85"/>
      <c r="KWH56" s="85"/>
      <c r="KWI56" s="85"/>
      <c r="KWJ56" s="85"/>
      <c r="KWK56" s="85"/>
      <c r="KWL56" s="85"/>
      <c r="KWM56" s="85"/>
      <c r="KWN56" s="85"/>
      <c r="KWO56" s="85"/>
      <c r="KWP56" s="85"/>
      <c r="KWQ56" s="85"/>
      <c r="KWR56" s="85"/>
      <c r="KWS56" s="85"/>
      <c r="KWT56" s="85"/>
      <c r="KWU56" s="85"/>
      <c r="KWV56" s="85"/>
      <c r="KWW56" s="85"/>
      <c r="KWX56" s="85"/>
      <c r="KWY56" s="85"/>
      <c r="KWZ56" s="85"/>
      <c r="KXA56" s="85"/>
      <c r="KXB56" s="85"/>
      <c r="KXC56" s="85"/>
      <c r="KXD56" s="85"/>
      <c r="KXE56" s="85"/>
      <c r="KXF56" s="85"/>
      <c r="KXG56" s="85"/>
      <c r="KXH56" s="85"/>
      <c r="KXI56" s="85"/>
      <c r="KXJ56" s="85"/>
      <c r="KXK56" s="85"/>
      <c r="KXL56" s="85"/>
      <c r="KXM56" s="85"/>
      <c r="KXN56" s="85"/>
      <c r="KXO56" s="85"/>
      <c r="KXP56" s="85"/>
      <c r="KXQ56" s="85"/>
      <c r="KXR56" s="85"/>
      <c r="KXS56" s="85"/>
      <c r="KXT56" s="85"/>
      <c r="KXU56" s="85"/>
      <c r="KXV56" s="85"/>
      <c r="KXW56" s="85"/>
      <c r="KXX56" s="85"/>
      <c r="KXY56" s="85"/>
      <c r="KXZ56" s="85"/>
      <c r="KYA56" s="85"/>
      <c r="KYB56" s="85"/>
      <c r="KYC56" s="85"/>
      <c r="KYD56" s="85"/>
      <c r="KYE56" s="85"/>
      <c r="KYF56" s="85"/>
      <c r="KYG56" s="85"/>
      <c r="KYH56" s="85"/>
      <c r="KYI56" s="85"/>
      <c r="KYJ56" s="85"/>
      <c r="KYK56" s="85"/>
      <c r="KYL56" s="85"/>
      <c r="KYM56" s="85"/>
      <c r="KYN56" s="85"/>
      <c r="KYO56" s="85"/>
      <c r="KYP56" s="85"/>
      <c r="KYQ56" s="85"/>
      <c r="KYR56" s="85"/>
      <c r="KYS56" s="85"/>
      <c r="KYT56" s="85"/>
      <c r="KYU56" s="85"/>
      <c r="KYV56" s="85"/>
      <c r="KYW56" s="85"/>
      <c r="KYX56" s="85"/>
      <c r="KYY56" s="85"/>
      <c r="KYZ56" s="85"/>
      <c r="KZA56" s="85"/>
      <c r="KZB56" s="85"/>
      <c r="KZC56" s="85"/>
      <c r="KZD56" s="85"/>
      <c r="KZE56" s="85"/>
      <c r="KZF56" s="85"/>
      <c r="KZG56" s="85"/>
      <c r="KZH56" s="85"/>
      <c r="KZI56" s="85"/>
      <c r="KZJ56" s="85"/>
      <c r="KZK56" s="85"/>
      <c r="KZL56" s="85"/>
      <c r="KZM56" s="85"/>
      <c r="KZN56" s="85"/>
      <c r="KZO56" s="85"/>
      <c r="KZP56" s="85"/>
      <c r="KZQ56" s="85"/>
      <c r="KZR56" s="85"/>
      <c r="KZS56" s="85"/>
      <c r="KZT56" s="85"/>
      <c r="KZU56" s="85"/>
      <c r="KZV56" s="85"/>
      <c r="KZW56" s="85"/>
      <c r="KZX56" s="85"/>
      <c r="KZY56" s="85"/>
      <c r="KZZ56" s="85"/>
      <c r="LAA56" s="85"/>
      <c r="LAB56" s="85"/>
      <c r="LAC56" s="85"/>
      <c r="LAD56" s="85"/>
      <c r="LAE56" s="85"/>
      <c r="LAF56" s="85"/>
      <c r="LAG56" s="85"/>
      <c r="LAH56" s="85"/>
      <c r="LAI56" s="85"/>
      <c r="LAJ56" s="85"/>
      <c r="LAK56" s="85"/>
      <c r="LAL56" s="85"/>
      <c r="LAM56" s="85"/>
      <c r="LAN56" s="85"/>
      <c r="LAO56" s="85"/>
      <c r="LAP56" s="85"/>
      <c r="LAQ56" s="85"/>
      <c r="LAR56" s="85"/>
      <c r="LAS56" s="85"/>
      <c r="LAT56" s="85"/>
      <c r="LAU56" s="85"/>
      <c r="LAV56" s="85"/>
      <c r="LAW56" s="85"/>
      <c r="LAX56" s="85"/>
      <c r="LAY56" s="85"/>
      <c r="LAZ56" s="85"/>
      <c r="LBA56" s="85"/>
      <c r="LBB56" s="85"/>
      <c r="LBC56" s="85"/>
      <c r="LBD56" s="85"/>
      <c r="LBE56" s="85"/>
      <c r="LBF56" s="85"/>
      <c r="LBG56" s="85"/>
      <c r="LBH56" s="85"/>
      <c r="LBI56" s="85"/>
      <c r="LBJ56" s="85"/>
      <c r="LBK56" s="85"/>
      <c r="LBL56" s="85"/>
      <c r="LBM56" s="85"/>
      <c r="LBN56" s="85"/>
      <c r="LBO56" s="85"/>
      <c r="LBP56" s="85"/>
      <c r="LBQ56" s="85"/>
      <c r="LBR56" s="85"/>
      <c r="LBS56" s="85"/>
      <c r="LBT56" s="85"/>
      <c r="LBU56" s="85"/>
      <c r="LBV56" s="85"/>
      <c r="LBW56" s="85"/>
      <c r="LBX56" s="85"/>
      <c r="LBY56" s="85"/>
      <c r="LBZ56" s="85"/>
      <c r="LCA56" s="85"/>
      <c r="LCB56" s="85"/>
      <c r="LCC56" s="85"/>
      <c r="LCD56" s="85"/>
      <c r="LCE56" s="85"/>
      <c r="LCF56" s="85"/>
      <c r="LCG56" s="85"/>
      <c r="LCH56" s="85"/>
      <c r="LCI56" s="85"/>
      <c r="LCJ56" s="85"/>
      <c r="LCK56" s="85"/>
      <c r="LCL56" s="85"/>
      <c r="LCM56" s="85"/>
      <c r="LCN56" s="85"/>
      <c r="LCO56" s="85"/>
      <c r="LCP56" s="85"/>
      <c r="LCQ56" s="85"/>
      <c r="LCR56" s="85"/>
      <c r="LCS56" s="85"/>
      <c r="LCT56" s="85"/>
      <c r="LCU56" s="85"/>
      <c r="LCV56" s="85"/>
      <c r="LCW56" s="85"/>
      <c r="LCX56" s="85"/>
      <c r="LCY56" s="85"/>
      <c r="LCZ56" s="85"/>
      <c r="LDA56" s="85"/>
      <c r="LDB56" s="85"/>
      <c r="LDC56" s="85"/>
      <c r="LDD56" s="85"/>
      <c r="LDE56" s="85"/>
      <c r="LDF56" s="85"/>
      <c r="LDG56" s="85"/>
      <c r="LDH56" s="85"/>
      <c r="LDI56" s="85"/>
      <c r="LDJ56" s="85"/>
      <c r="LDK56" s="85"/>
      <c r="LDL56" s="85"/>
      <c r="LDM56" s="85"/>
      <c r="LDN56" s="85"/>
      <c r="LDO56" s="85"/>
      <c r="LDP56" s="85"/>
      <c r="LDQ56" s="85"/>
      <c r="LDR56" s="85"/>
      <c r="LDS56" s="85"/>
      <c r="LDT56" s="85"/>
      <c r="LDU56" s="85"/>
      <c r="LDV56" s="85"/>
      <c r="LDW56" s="85"/>
      <c r="LDX56" s="85"/>
      <c r="LDY56" s="85"/>
      <c r="LDZ56" s="85"/>
      <c r="LEA56" s="85"/>
      <c r="LEB56" s="85"/>
      <c r="LEC56" s="85"/>
      <c r="LED56" s="85"/>
      <c r="LEE56" s="85"/>
      <c r="LEF56" s="85"/>
      <c r="LEG56" s="85"/>
      <c r="LEH56" s="85"/>
      <c r="LEI56" s="85"/>
      <c r="LEJ56" s="85"/>
      <c r="LEK56" s="85"/>
      <c r="LEL56" s="85"/>
      <c r="LEM56" s="85"/>
      <c r="LEN56" s="85"/>
      <c r="LEO56" s="85"/>
      <c r="LEP56" s="85"/>
      <c r="LEQ56" s="85"/>
      <c r="LER56" s="85"/>
      <c r="LES56" s="85"/>
      <c r="LET56" s="85"/>
      <c r="LEU56" s="85"/>
      <c r="LEV56" s="85"/>
      <c r="LEW56" s="85"/>
      <c r="LEX56" s="85"/>
      <c r="LEY56" s="85"/>
      <c r="LEZ56" s="85"/>
      <c r="LFA56" s="85"/>
      <c r="LFB56" s="85"/>
      <c r="LFC56" s="85"/>
      <c r="LFD56" s="85"/>
      <c r="LFE56" s="85"/>
      <c r="LFF56" s="85"/>
      <c r="LFG56" s="85"/>
      <c r="LFH56" s="85"/>
      <c r="LFI56" s="85"/>
      <c r="LFJ56" s="85"/>
      <c r="LFK56" s="85"/>
      <c r="LFL56" s="85"/>
      <c r="LFM56" s="85"/>
      <c r="LFN56" s="85"/>
      <c r="LFO56" s="85"/>
      <c r="LFP56" s="85"/>
      <c r="LFQ56" s="85"/>
      <c r="LFR56" s="85"/>
      <c r="LFS56" s="85"/>
      <c r="LFT56" s="85"/>
      <c r="LFU56" s="85"/>
      <c r="LFV56" s="85"/>
      <c r="LFW56" s="85"/>
      <c r="LFX56" s="85"/>
      <c r="LFY56" s="85"/>
      <c r="LFZ56" s="85"/>
      <c r="LGA56" s="85"/>
      <c r="LGB56" s="85"/>
      <c r="LGC56" s="85"/>
      <c r="LGD56" s="85"/>
      <c r="LGE56" s="85"/>
      <c r="LGF56" s="85"/>
      <c r="LGG56" s="85"/>
      <c r="LGH56" s="85"/>
      <c r="LGI56" s="85"/>
      <c r="LGJ56" s="85"/>
      <c r="LGK56" s="85"/>
      <c r="LGL56" s="85"/>
      <c r="LGM56" s="85"/>
      <c r="LGN56" s="85"/>
      <c r="LGO56" s="85"/>
      <c r="LGP56" s="85"/>
      <c r="LGQ56" s="85"/>
      <c r="LGR56" s="85"/>
      <c r="LGS56" s="85"/>
      <c r="LGT56" s="85"/>
      <c r="LGU56" s="85"/>
      <c r="LGV56" s="85"/>
      <c r="LGW56" s="85"/>
      <c r="LGX56" s="85"/>
      <c r="LGY56" s="85"/>
      <c r="LGZ56" s="85"/>
      <c r="LHA56" s="85"/>
      <c r="LHB56" s="85"/>
      <c r="LHC56" s="85"/>
      <c r="LHD56" s="85"/>
      <c r="LHE56" s="85"/>
      <c r="LHF56" s="85"/>
      <c r="LHG56" s="85"/>
      <c r="LHH56" s="85"/>
      <c r="LHI56" s="85"/>
      <c r="LHJ56" s="85"/>
      <c r="LHK56" s="85"/>
      <c r="LHL56" s="85"/>
      <c r="LHM56" s="85"/>
      <c r="LHN56" s="85"/>
      <c r="LHO56" s="85"/>
      <c r="LHP56" s="85"/>
      <c r="LHQ56" s="85"/>
      <c r="LHR56" s="85"/>
      <c r="LHS56" s="85"/>
      <c r="LHT56" s="85"/>
      <c r="LHU56" s="85"/>
      <c r="LHV56" s="85"/>
      <c r="LHW56" s="85"/>
      <c r="LHX56" s="85"/>
      <c r="LHY56" s="85"/>
      <c r="LHZ56" s="85"/>
      <c r="LIA56" s="85"/>
      <c r="LIB56" s="85"/>
      <c r="LIC56" s="85"/>
      <c r="LID56" s="85"/>
      <c r="LIE56" s="85"/>
      <c r="LIF56" s="85"/>
      <c r="LIG56" s="85"/>
      <c r="LIH56" s="85"/>
      <c r="LII56" s="85"/>
      <c r="LIJ56" s="85"/>
      <c r="LIK56" s="85"/>
      <c r="LIL56" s="85"/>
      <c r="LIM56" s="85"/>
      <c r="LIN56" s="85"/>
      <c r="LIO56" s="85"/>
      <c r="LIP56" s="85"/>
      <c r="LIQ56" s="85"/>
      <c r="LIR56" s="85"/>
      <c r="LIS56" s="85"/>
      <c r="LIT56" s="85"/>
      <c r="LIU56" s="85"/>
      <c r="LIV56" s="85"/>
      <c r="LIW56" s="85"/>
      <c r="LIX56" s="85"/>
      <c r="LIY56" s="85"/>
      <c r="LIZ56" s="85"/>
      <c r="LJA56" s="85"/>
      <c r="LJB56" s="85"/>
      <c r="LJC56" s="85"/>
      <c r="LJD56" s="85"/>
      <c r="LJE56" s="85"/>
      <c r="LJF56" s="85"/>
      <c r="LJG56" s="85"/>
      <c r="LJH56" s="85"/>
      <c r="LJI56" s="85"/>
      <c r="LJJ56" s="85"/>
      <c r="LJK56" s="85"/>
      <c r="LJL56" s="85"/>
      <c r="LJM56" s="85"/>
      <c r="LJN56" s="85"/>
      <c r="LJO56" s="85"/>
      <c r="LJP56" s="85"/>
      <c r="LJQ56" s="85"/>
      <c r="LJR56" s="85"/>
      <c r="LJS56" s="85"/>
      <c r="LJT56" s="85"/>
      <c r="LJU56" s="85"/>
      <c r="LJV56" s="85"/>
      <c r="LJW56" s="85"/>
      <c r="LJX56" s="85"/>
      <c r="LJY56" s="85"/>
      <c r="LJZ56" s="85"/>
      <c r="LKA56" s="85"/>
      <c r="LKB56" s="85"/>
      <c r="LKC56" s="85"/>
      <c r="LKD56" s="85"/>
      <c r="LKE56" s="85"/>
      <c r="LKF56" s="85"/>
      <c r="LKG56" s="85"/>
      <c r="LKH56" s="85"/>
      <c r="LKI56" s="85"/>
      <c r="LKJ56" s="85"/>
      <c r="LKK56" s="85"/>
      <c r="LKL56" s="85"/>
      <c r="LKM56" s="85"/>
      <c r="LKN56" s="85"/>
      <c r="LKO56" s="85"/>
      <c r="LKP56" s="85"/>
      <c r="LKQ56" s="85"/>
      <c r="LKR56" s="85"/>
      <c r="LKS56" s="85"/>
      <c r="LKT56" s="85"/>
      <c r="LKU56" s="85"/>
      <c r="LKV56" s="85"/>
      <c r="LKW56" s="85"/>
      <c r="LKX56" s="85"/>
      <c r="LKY56" s="85"/>
      <c r="LKZ56" s="85"/>
      <c r="LLA56" s="85"/>
      <c r="LLB56" s="85"/>
      <c r="LLC56" s="85"/>
      <c r="LLD56" s="85"/>
      <c r="LLE56" s="85"/>
      <c r="LLF56" s="85"/>
      <c r="LLG56" s="85"/>
      <c r="LLH56" s="85"/>
      <c r="LLI56" s="85"/>
      <c r="LLJ56" s="85"/>
      <c r="LLK56" s="85"/>
      <c r="LLL56" s="85"/>
      <c r="LLM56" s="85"/>
      <c r="LLN56" s="85"/>
      <c r="LLO56" s="85"/>
      <c r="LLP56" s="85"/>
      <c r="LLQ56" s="85"/>
      <c r="LLR56" s="85"/>
      <c r="LLS56" s="85"/>
      <c r="LLT56" s="85"/>
      <c r="LLU56" s="85"/>
      <c r="LLV56" s="85"/>
      <c r="LLW56" s="85"/>
      <c r="LLX56" s="85"/>
      <c r="LLY56" s="85"/>
      <c r="LLZ56" s="85"/>
      <c r="LMA56" s="85"/>
      <c r="LMB56" s="85"/>
      <c r="LMC56" s="85"/>
      <c r="LMD56" s="85"/>
      <c r="LME56" s="85"/>
      <c r="LMF56" s="85"/>
      <c r="LMG56" s="85"/>
      <c r="LMH56" s="85"/>
      <c r="LMI56" s="85"/>
      <c r="LMJ56" s="85"/>
      <c r="LMK56" s="85"/>
      <c r="LML56" s="85"/>
      <c r="LMM56" s="85"/>
      <c r="LMN56" s="85"/>
      <c r="LMO56" s="85"/>
      <c r="LMP56" s="85"/>
      <c r="LMQ56" s="85"/>
      <c r="LMR56" s="85"/>
      <c r="LMS56" s="85"/>
      <c r="LMT56" s="85"/>
      <c r="LMU56" s="85"/>
      <c r="LMV56" s="85"/>
      <c r="LMW56" s="85"/>
      <c r="LMX56" s="85"/>
      <c r="LMY56" s="85"/>
      <c r="LMZ56" s="85"/>
      <c r="LNA56" s="85"/>
      <c r="LNB56" s="85"/>
      <c r="LNC56" s="85"/>
      <c r="LND56" s="85"/>
      <c r="LNE56" s="85"/>
      <c r="LNF56" s="85"/>
      <c r="LNG56" s="85"/>
      <c r="LNH56" s="85"/>
      <c r="LNI56" s="85"/>
      <c r="LNJ56" s="85"/>
      <c r="LNK56" s="85"/>
      <c r="LNL56" s="85"/>
      <c r="LNM56" s="85"/>
      <c r="LNN56" s="85"/>
      <c r="LNO56" s="85"/>
      <c r="LNP56" s="85"/>
      <c r="LNQ56" s="85"/>
      <c r="LNR56" s="85"/>
      <c r="LNS56" s="85"/>
      <c r="LNT56" s="85"/>
      <c r="LNU56" s="85"/>
      <c r="LNV56" s="85"/>
      <c r="LNW56" s="85"/>
      <c r="LNX56" s="85"/>
      <c r="LNY56" s="85"/>
      <c r="LNZ56" s="85"/>
      <c r="LOA56" s="85"/>
      <c r="LOB56" s="85"/>
      <c r="LOC56" s="85"/>
      <c r="LOD56" s="85"/>
      <c r="LOE56" s="85"/>
      <c r="LOF56" s="85"/>
      <c r="LOG56" s="85"/>
      <c r="LOH56" s="85"/>
      <c r="LOI56" s="85"/>
      <c r="LOJ56" s="85"/>
      <c r="LOK56" s="85"/>
      <c r="LOL56" s="85"/>
      <c r="LOM56" s="85"/>
      <c r="LON56" s="85"/>
      <c r="LOO56" s="85"/>
      <c r="LOP56" s="85"/>
      <c r="LOQ56" s="85"/>
      <c r="LOR56" s="85"/>
      <c r="LOS56" s="85"/>
      <c r="LOT56" s="85"/>
      <c r="LOU56" s="85"/>
      <c r="LOV56" s="85"/>
      <c r="LOW56" s="85"/>
      <c r="LOX56" s="85"/>
      <c r="LOY56" s="85"/>
      <c r="LOZ56" s="85"/>
      <c r="LPA56" s="85"/>
      <c r="LPB56" s="85"/>
      <c r="LPC56" s="85"/>
      <c r="LPD56" s="85"/>
      <c r="LPE56" s="85"/>
      <c r="LPF56" s="85"/>
      <c r="LPG56" s="85"/>
      <c r="LPH56" s="85"/>
      <c r="LPI56" s="85"/>
      <c r="LPJ56" s="85"/>
      <c r="LPK56" s="85"/>
      <c r="LPL56" s="85"/>
      <c r="LPM56" s="85"/>
      <c r="LPN56" s="85"/>
      <c r="LPO56" s="85"/>
      <c r="LPP56" s="85"/>
      <c r="LPQ56" s="85"/>
      <c r="LPR56" s="85"/>
      <c r="LPS56" s="85"/>
      <c r="LPT56" s="85"/>
      <c r="LPU56" s="85"/>
      <c r="LPV56" s="85"/>
      <c r="LPW56" s="85"/>
      <c r="LPX56" s="85"/>
      <c r="LPY56" s="85"/>
      <c r="LPZ56" s="85"/>
      <c r="LQA56" s="85"/>
      <c r="LQB56" s="85"/>
      <c r="LQC56" s="85"/>
      <c r="LQD56" s="85"/>
      <c r="LQE56" s="85"/>
      <c r="LQF56" s="85"/>
      <c r="LQG56" s="85"/>
      <c r="LQH56" s="85"/>
      <c r="LQI56" s="85"/>
      <c r="LQJ56" s="85"/>
      <c r="LQK56" s="85"/>
      <c r="LQL56" s="85"/>
      <c r="LQM56" s="85"/>
      <c r="LQN56" s="85"/>
      <c r="LQO56" s="85"/>
      <c r="LQP56" s="85"/>
      <c r="LQQ56" s="85"/>
      <c r="LQR56" s="85"/>
      <c r="LQS56" s="85"/>
      <c r="LQT56" s="85"/>
      <c r="LQU56" s="85"/>
      <c r="LQV56" s="85"/>
      <c r="LQW56" s="85"/>
      <c r="LQX56" s="85"/>
      <c r="LQY56" s="85"/>
      <c r="LQZ56" s="85"/>
      <c r="LRA56" s="85"/>
      <c r="LRB56" s="85"/>
      <c r="LRC56" s="85"/>
      <c r="LRD56" s="85"/>
      <c r="LRE56" s="85"/>
      <c r="LRF56" s="85"/>
      <c r="LRG56" s="85"/>
      <c r="LRH56" s="85"/>
      <c r="LRI56" s="85"/>
      <c r="LRJ56" s="85"/>
      <c r="LRK56" s="85"/>
      <c r="LRL56" s="85"/>
      <c r="LRM56" s="85"/>
      <c r="LRN56" s="85"/>
      <c r="LRO56" s="85"/>
      <c r="LRP56" s="85"/>
      <c r="LRQ56" s="85"/>
      <c r="LRR56" s="85"/>
      <c r="LRS56" s="85"/>
      <c r="LRT56" s="85"/>
      <c r="LRU56" s="85"/>
      <c r="LRV56" s="85"/>
      <c r="LRW56" s="85"/>
      <c r="LRX56" s="85"/>
      <c r="LRY56" s="85"/>
      <c r="LRZ56" s="85"/>
      <c r="LSA56" s="85"/>
      <c r="LSB56" s="85"/>
      <c r="LSC56" s="85"/>
      <c r="LSD56" s="85"/>
      <c r="LSE56" s="85"/>
      <c r="LSF56" s="85"/>
      <c r="LSG56" s="85"/>
      <c r="LSH56" s="85"/>
      <c r="LSI56" s="85"/>
      <c r="LSJ56" s="85"/>
      <c r="LSK56" s="85"/>
      <c r="LSL56" s="85"/>
      <c r="LSM56" s="85"/>
      <c r="LSN56" s="85"/>
      <c r="LSO56" s="85"/>
      <c r="LSP56" s="85"/>
      <c r="LSQ56" s="85"/>
      <c r="LSR56" s="85"/>
      <c r="LSS56" s="85"/>
      <c r="LST56" s="85"/>
      <c r="LSU56" s="85"/>
      <c r="LSV56" s="85"/>
      <c r="LSW56" s="85"/>
      <c r="LSX56" s="85"/>
      <c r="LSY56" s="85"/>
      <c r="LSZ56" s="85"/>
      <c r="LTA56" s="85"/>
      <c r="LTB56" s="85"/>
      <c r="LTC56" s="85"/>
      <c r="LTD56" s="85"/>
      <c r="LTE56" s="85"/>
      <c r="LTF56" s="85"/>
      <c r="LTG56" s="85"/>
      <c r="LTH56" s="85"/>
      <c r="LTI56" s="85"/>
      <c r="LTJ56" s="85"/>
      <c r="LTK56" s="85"/>
      <c r="LTL56" s="85"/>
      <c r="LTM56" s="85"/>
      <c r="LTN56" s="85"/>
      <c r="LTO56" s="85"/>
      <c r="LTP56" s="85"/>
      <c r="LTQ56" s="85"/>
      <c r="LTR56" s="85"/>
      <c r="LTS56" s="85"/>
      <c r="LTT56" s="85"/>
      <c r="LTU56" s="85"/>
      <c r="LTV56" s="85"/>
      <c r="LTW56" s="85"/>
      <c r="LTX56" s="85"/>
      <c r="LTY56" s="85"/>
      <c r="LTZ56" s="85"/>
      <c r="LUA56" s="85"/>
      <c r="LUB56" s="85"/>
      <c r="LUC56" s="85"/>
      <c r="LUD56" s="85"/>
      <c r="LUE56" s="85"/>
      <c r="LUF56" s="85"/>
      <c r="LUG56" s="85"/>
      <c r="LUH56" s="85"/>
      <c r="LUI56" s="85"/>
      <c r="LUJ56" s="85"/>
      <c r="LUK56" s="85"/>
      <c r="LUL56" s="85"/>
      <c r="LUM56" s="85"/>
      <c r="LUN56" s="85"/>
      <c r="LUO56" s="85"/>
      <c r="LUP56" s="85"/>
      <c r="LUQ56" s="85"/>
      <c r="LUR56" s="85"/>
      <c r="LUS56" s="85"/>
      <c r="LUT56" s="85"/>
      <c r="LUU56" s="85"/>
      <c r="LUV56" s="85"/>
      <c r="LUW56" s="85"/>
      <c r="LUX56" s="85"/>
      <c r="LUY56" s="85"/>
      <c r="LUZ56" s="85"/>
      <c r="LVA56" s="85"/>
      <c r="LVB56" s="85"/>
      <c r="LVC56" s="85"/>
      <c r="LVD56" s="85"/>
      <c r="LVE56" s="85"/>
      <c r="LVF56" s="85"/>
      <c r="LVG56" s="85"/>
      <c r="LVH56" s="85"/>
      <c r="LVI56" s="85"/>
      <c r="LVJ56" s="85"/>
      <c r="LVK56" s="85"/>
      <c r="LVL56" s="85"/>
      <c r="LVM56" s="85"/>
      <c r="LVN56" s="85"/>
      <c r="LVO56" s="85"/>
      <c r="LVP56" s="85"/>
      <c r="LVQ56" s="85"/>
      <c r="LVR56" s="85"/>
      <c r="LVS56" s="85"/>
      <c r="LVT56" s="85"/>
      <c r="LVU56" s="85"/>
      <c r="LVV56" s="85"/>
      <c r="LVW56" s="85"/>
      <c r="LVX56" s="85"/>
      <c r="LVY56" s="85"/>
      <c r="LVZ56" s="85"/>
      <c r="LWA56" s="85"/>
      <c r="LWB56" s="85"/>
      <c r="LWC56" s="85"/>
      <c r="LWD56" s="85"/>
      <c r="LWE56" s="85"/>
      <c r="LWF56" s="85"/>
      <c r="LWG56" s="85"/>
      <c r="LWH56" s="85"/>
      <c r="LWI56" s="85"/>
      <c r="LWJ56" s="85"/>
      <c r="LWK56" s="85"/>
      <c r="LWL56" s="85"/>
      <c r="LWM56" s="85"/>
      <c r="LWN56" s="85"/>
      <c r="LWO56" s="85"/>
      <c r="LWP56" s="85"/>
      <c r="LWQ56" s="85"/>
      <c r="LWR56" s="85"/>
      <c r="LWS56" s="85"/>
      <c r="LWT56" s="85"/>
      <c r="LWU56" s="85"/>
      <c r="LWV56" s="85"/>
      <c r="LWW56" s="85"/>
      <c r="LWX56" s="85"/>
      <c r="LWY56" s="85"/>
      <c r="LWZ56" s="85"/>
      <c r="LXA56" s="85"/>
      <c r="LXB56" s="85"/>
      <c r="LXC56" s="85"/>
      <c r="LXD56" s="85"/>
      <c r="LXE56" s="85"/>
      <c r="LXF56" s="85"/>
      <c r="LXG56" s="85"/>
      <c r="LXH56" s="85"/>
      <c r="LXI56" s="85"/>
      <c r="LXJ56" s="85"/>
      <c r="LXK56" s="85"/>
      <c r="LXL56" s="85"/>
      <c r="LXM56" s="85"/>
      <c r="LXN56" s="85"/>
      <c r="LXO56" s="85"/>
      <c r="LXP56" s="85"/>
      <c r="LXQ56" s="85"/>
      <c r="LXR56" s="85"/>
      <c r="LXS56" s="85"/>
      <c r="LXT56" s="85"/>
      <c r="LXU56" s="85"/>
      <c r="LXV56" s="85"/>
      <c r="LXW56" s="85"/>
      <c r="LXX56" s="85"/>
      <c r="LXY56" s="85"/>
      <c r="LXZ56" s="85"/>
      <c r="LYA56" s="85"/>
      <c r="LYB56" s="85"/>
      <c r="LYC56" s="85"/>
      <c r="LYD56" s="85"/>
      <c r="LYE56" s="85"/>
      <c r="LYF56" s="85"/>
      <c r="LYG56" s="85"/>
      <c r="LYH56" s="85"/>
      <c r="LYI56" s="85"/>
      <c r="LYJ56" s="85"/>
      <c r="LYK56" s="85"/>
      <c r="LYL56" s="85"/>
      <c r="LYM56" s="85"/>
      <c r="LYN56" s="85"/>
      <c r="LYO56" s="85"/>
      <c r="LYP56" s="85"/>
      <c r="LYQ56" s="85"/>
      <c r="LYR56" s="85"/>
      <c r="LYS56" s="85"/>
      <c r="LYT56" s="85"/>
      <c r="LYU56" s="85"/>
      <c r="LYV56" s="85"/>
      <c r="LYW56" s="85"/>
      <c r="LYX56" s="85"/>
      <c r="LYY56" s="85"/>
      <c r="LYZ56" s="85"/>
      <c r="LZA56" s="85"/>
      <c r="LZB56" s="85"/>
      <c r="LZC56" s="85"/>
      <c r="LZD56" s="85"/>
      <c r="LZE56" s="85"/>
      <c r="LZF56" s="85"/>
      <c r="LZG56" s="85"/>
      <c r="LZH56" s="85"/>
      <c r="LZI56" s="85"/>
      <c r="LZJ56" s="85"/>
      <c r="LZK56" s="85"/>
      <c r="LZL56" s="85"/>
      <c r="LZM56" s="85"/>
      <c r="LZN56" s="85"/>
      <c r="LZO56" s="85"/>
      <c r="LZP56" s="85"/>
      <c r="LZQ56" s="85"/>
      <c r="LZR56" s="85"/>
      <c r="LZS56" s="85"/>
      <c r="LZT56" s="85"/>
      <c r="LZU56" s="85"/>
      <c r="LZV56" s="85"/>
      <c r="LZW56" s="85"/>
      <c r="LZX56" s="85"/>
      <c r="LZY56" s="85"/>
      <c r="LZZ56" s="85"/>
      <c r="MAA56" s="85"/>
      <c r="MAB56" s="85"/>
      <c r="MAC56" s="85"/>
      <c r="MAD56" s="85"/>
      <c r="MAE56" s="85"/>
      <c r="MAF56" s="85"/>
      <c r="MAG56" s="85"/>
      <c r="MAH56" s="85"/>
      <c r="MAI56" s="85"/>
      <c r="MAJ56" s="85"/>
      <c r="MAK56" s="85"/>
      <c r="MAL56" s="85"/>
      <c r="MAM56" s="85"/>
      <c r="MAN56" s="85"/>
      <c r="MAO56" s="85"/>
      <c r="MAP56" s="85"/>
      <c r="MAQ56" s="85"/>
      <c r="MAR56" s="85"/>
      <c r="MAS56" s="85"/>
      <c r="MAT56" s="85"/>
      <c r="MAU56" s="85"/>
      <c r="MAV56" s="85"/>
      <c r="MAW56" s="85"/>
      <c r="MAX56" s="85"/>
      <c r="MAY56" s="85"/>
      <c r="MAZ56" s="85"/>
      <c r="MBA56" s="85"/>
      <c r="MBB56" s="85"/>
      <c r="MBC56" s="85"/>
      <c r="MBD56" s="85"/>
      <c r="MBE56" s="85"/>
      <c r="MBF56" s="85"/>
      <c r="MBG56" s="85"/>
      <c r="MBH56" s="85"/>
      <c r="MBI56" s="85"/>
      <c r="MBJ56" s="85"/>
      <c r="MBK56" s="85"/>
      <c r="MBL56" s="85"/>
      <c r="MBM56" s="85"/>
      <c r="MBN56" s="85"/>
      <c r="MBO56" s="85"/>
      <c r="MBP56" s="85"/>
      <c r="MBQ56" s="85"/>
      <c r="MBR56" s="85"/>
      <c r="MBS56" s="85"/>
      <c r="MBT56" s="85"/>
      <c r="MBU56" s="85"/>
      <c r="MBV56" s="85"/>
      <c r="MBW56" s="85"/>
      <c r="MBX56" s="85"/>
      <c r="MBY56" s="85"/>
      <c r="MBZ56" s="85"/>
      <c r="MCA56" s="85"/>
      <c r="MCB56" s="85"/>
      <c r="MCC56" s="85"/>
      <c r="MCD56" s="85"/>
      <c r="MCE56" s="85"/>
      <c r="MCF56" s="85"/>
      <c r="MCG56" s="85"/>
      <c r="MCH56" s="85"/>
      <c r="MCI56" s="85"/>
      <c r="MCJ56" s="85"/>
      <c r="MCK56" s="85"/>
      <c r="MCL56" s="85"/>
      <c r="MCM56" s="85"/>
      <c r="MCN56" s="85"/>
      <c r="MCO56" s="85"/>
      <c r="MCP56" s="85"/>
      <c r="MCQ56" s="85"/>
      <c r="MCR56" s="85"/>
      <c r="MCS56" s="85"/>
      <c r="MCT56" s="85"/>
      <c r="MCU56" s="85"/>
      <c r="MCV56" s="85"/>
      <c r="MCW56" s="85"/>
      <c r="MCX56" s="85"/>
      <c r="MCY56" s="85"/>
      <c r="MCZ56" s="85"/>
      <c r="MDA56" s="85"/>
      <c r="MDB56" s="85"/>
      <c r="MDC56" s="85"/>
      <c r="MDD56" s="85"/>
      <c r="MDE56" s="85"/>
      <c r="MDF56" s="85"/>
      <c r="MDG56" s="85"/>
      <c r="MDH56" s="85"/>
      <c r="MDI56" s="85"/>
      <c r="MDJ56" s="85"/>
      <c r="MDK56" s="85"/>
      <c r="MDL56" s="85"/>
      <c r="MDM56" s="85"/>
      <c r="MDN56" s="85"/>
      <c r="MDO56" s="85"/>
      <c r="MDP56" s="85"/>
      <c r="MDQ56" s="85"/>
      <c r="MDR56" s="85"/>
      <c r="MDS56" s="85"/>
      <c r="MDT56" s="85"/>
      <c r="MDU56" s="85"/>
      <c r="MDV56" s="85"/>
      <c r="MDW56" s="85"/>
      <c r="MDX56" s="85"/>
      <c r="MDY56" s="85"/>
      <c r="MDZ56" s="85"/>
      <c r="MEA56" s="85"/>
      <c r="MEB56" s="85"/>
      <c r="MEC56" s="85"/>
      <c r="MED56" s="85"/>
      <c r="MEE56" s="85"/>
      <c r="MEF56" s="85"/>
      <c r="MEG56" s="85"/>
      <c r="MEH56" s="85"/>
      <c r="MEI56" s="85"/>
      <c r="MEJ56" s="85"/>
      <c r="MEK56" s="85"/>
      <c r="MEL56" s="85"/>
      <c r="MEM56" s="85"/>
      <c r="MEN56" s="85"/>
      <c r="MEO56" s="85"/>
      <c r="MEP56" s="85"/>
      <c r="MEQ56" s="85"/>
      <c r="MER56" s="85"/>
      <c r="MES56" s="85"/>
      <c r="MET56" s="85"/>
      <c r="MEU56" s="85"/>
      <c r="MEV56" s="85"/>
      <c r="MEW56" s="85"/>
      <c r="MEX56" s="85"/>
      <c r="MEY56" s="85"/>
      <c r="MEZ56" s="85"/>
      <c r="MFA56" s="85"/>
      <c r="MFB56" s="85"/>
      <c r="MFC56" s="85"/>
      <c r="MFD56" s="85"/>
      <c r="MFE56" s="85"/>
      <c r="MFF56" s="85"/>
      <c r="MFG56" s="85"/>
      <c r="MFH56" s="85"/>
      <c r="MFI56" s="85"/>
      <c r="MFJ56" s="85"/>
      <c r="MFK56" s="85"/>
      <c r="MFL56" s="85"/>
      <c r="MFM56" s="85"/>
      <c r="MFN56" s="85"/>
      <c r="MFO56" s="85"/>
      <c r="MFP56" s="85"/>
      <c r="MFQ56" s="85"/>
      <c r="MFR56" s="85"/>
      <c r="MFS56" s="85"/>
      <c r="MFT56" s="85"/>
      <c r="MFU56" s="85"/>
      <c r="MFV56" s="85"/>
      <c r="MFW56" s="85"/>
      <c r="MFX56" s="85"/>
      <c r="MFY56" s="85"/>
      <c r="MFZ56" s="85"/>
      <c r="MGA56" s="85"/>
      <c r="MGB56" s="85"/>
      <c r="MGC56" s="85"/>
      <c r="MGD56" s="85"/>
      <c r="MGE56" s="85"/>
      <c r="MGF56" s="85"/>
      <c r="MGG56" s="85"/>
      <c r="MGH56" s="85"/>
      <c r="MGI56" s="85"/>
      <c r="MGJ56" s="85"/>
      <c r="MGK56" s="85"/>
      <c r="MGL56" s="85"/>
      <c r="MGM56" s="85"/>
      <c r="MGN56" s="85"/>
      <c r="MGO56" s="85"/>
      <c r="MGP56" s="85"/>
      <c r="MGQ56" s="85"/>
      <c r="MGR56" s="85"/>
      <c r="MGS56" s="85"/>
      <c r="MGT56" s="85"/>
      <c r="MGU56" s="85"/>
      <c r="MGV56" s="85"/>
      <c r="MGW56" s="85"/>
      <c r="MGX56" s="85"/>
      <c r="MGY56" s="85"/>
      <c r="MGZ56" s="85"/>
      <c r="MHA56" s="85"/>
      <c r="MHB56" s="85"/>
      <c r="MHC56" s="85"/>
      <c r="MHD56" s="85"/>
      <c r="MHE56" s="85"/>
      <c r="MHF56" s="85"/>
      <c r="MHG56" s="85"/>
      <c r="MHH56" s="85"/>
      <c r="MHI56" s="85"/>
      <c r="MHJ56" s="85"/>
      <c r="MHK56" s="85"/>
      <c r="MHL56" s="85"/>
      <c r="MHM56" s="85"/>
      <c r="MHN56" s="85"/>
      <c r="MHO56" s="85"/>
      <c r="MHP56" s="85"/>
      <c r="MHQ56" s="85"/>
      <c r="MHR56" s="85"/>
      <c r="MHS56" s="85"/>
      <c r="MHT56" s="85"/>
      <c r="MHU56" s="85"/>
      <c r="MHV56" s="85"/>
      <c r="MHW56" s="85"/>
      <c r="MHX56" s="85"/>
      <c r="MHY56" s="85"/>
      <c r="MHZ56" s="85"/>
      <c r="MIA56" s="85"/>
      <c r="MIB56" s="85"/>
      <c r="MIC56" s="85"/>
      <c r="MID56" s="85"/>
      <c r="MIE56" s="85"/>
      <c r="MIF56" s="85"/>
      <c r="MIG56" s="85"/>
      <c r="MIH56" s="85"/>
      <c r="MII56" s="85"/>
      <c r="MIJ56" s="85"/>
      <c r="MIK56" s="85"/>
      <c r="MIL56" s="85"/>
      <c r="MIM56" s="85"/>
      <c r="MIN56" s="85"/>
      <c r="MIO56" s="85"/>
      <c r="MIP56" s="85"/>
      <c r="MIQ56" s="85"/>
      <c r="MIR56" s="85"/>
      <c r="MIS56" s="85"/>
      <c r="MIT56" s="85"/>
      <c r="MIU56" s="85"/>
      <c r="MIV56" s="85"/>
      <c r="MIW56" s="85"/>
      <c r="MIX56" s="85"/>
      <c r="MIY56" s="85"/>
      <c r="MIZ56" s="85"/>
      <c r="MJA56" s="85"/>
      <c r="MJB56" s="85"/>
      <c r="MJC56" s="85"/>
      <c r="MJD56" s="85"/>
      <c r="MJE56" s="85"/>
      <c r="MJF56" s="85"/>
      <c r="MJG56" s="85"/>
      <c r="MJH56" s="85"/>
      <c r="MJI56" s="85"/>
      <c r="MJJ56" s="85"/>
      <c r="MJK56" s="85"/>
      <c r="MJL56" s="85"/>
      <c r="MJM56" s="85"/>
      <c r="MJN56" s="85"/>
      <c r="MJO56" s="85"/>
      <c r="MJP56" s="85"/>
      <c r="MJQ56" s="85"/>
      <c r="MJR56" s="85"/>
      <c r="MJS56" s="85"/>
      <c r="MJT56" s="85"/>
      <c r="MJU56" s="85"/>
      <c r="MJV56" s="85"/>
      <c r="MJW56" s="85"/>
      <c r="MJX56" s="85"/>
      <c r="MJY56" s="85"/>
      <c r="MJZ56" s="85"/>
      <c r="MKA56" s="85"/>
      <c r="MKB56" s="85"/>
      <c r="MKC56" s="85"/>
      <c r="MKD56" s="85"/>
      <c r="MKE56" s="85"/>
      <c r="MKF56" s="85"/>
      <c r="MKG56" s="85"/>
      <c r="MKH56" s="85"/>
      <c r="MKI56" s="85"/>
      <c r="MKJ56" s="85"/>
      <c r="MKK56" s="85"/>
      <c r="MKL56" s="85"/>
      <c r="MKM56" s="85"/>
      <c r="MKN56" s="85"/>
      <c r="MKO56" s="85"/>
      <c r="MKP56" s="85"/>
      <c r="MKQ56" s="85"/>
      <c r="MKR56" s="85"/>
      <c r="MKS56" s="85"/>
      <c r="MKT56" s="85"/>
      <c r="MKU56" s="85"/>
      <c r="MKV56" s="85"/>
      <c r="MKW56" s="85"/>
      <c r="MKX56" s="85"/>
      <c r="MKY56" s="85"/>
      <c r="MKZ56" s="85"/>
      <c r="MLA56" s="85"/>
      <c r="MLB56" s="85"/>
      <c r="MLC56" s="85"/>
      <c r="MLD56" s="85"/>
      <c r="MLE56" s="85"/>
      <c r="MLF56" s="85"/>
      <c r="MLG56" s="85"/>
      <c r="MLH56" s="85"/>
      <c r="MLI56" s="85"/>
      <c r="MLJ56" s="85"/>
      <c r="MLK56" s="85"/>
      <c r="MLL56" s="85"/>
      <c r="MLM56" s="85"/>
      <c r="MLN56" s="85"/>
      <c r="MLO56" s="85"/>
      <c r="MLP56" s="85"/>
      <c r="MLQ56" s="85"/>
      <c r="MLR56" s="85"/>
      <c r="MLS56" s="85"/>
      <c r="MLT56" s="85"/>
      <c r="MLU56" s="85"/>
      <c r="MLV56" s="85"/>
      <c r="MLW56" s="85"/>
      <c r="MLX56" s="85"/>
      <c r="MLY56" s="85"/>
      <c r="MLZ56" s="85"/>
      <c r="MMA56" s="85"/>
      <c r="MMB56" s="85"/>
      <c r="MMC56" s="85"/>
      <c r="MMD56" s="85"/>
      <c r="MME56" s="85"/>
      <c r="MMF56" s="85"/>
      <c r="MMG56" s="85"/>
      <c r="MMH56" s="85"/>
      <c r="MMI56" s="85"/>
      <c r="MMJ56" s="85"/>
      <c r="MMK56" s="85"/>
      <c r="MML56" s="85"/>
      <c r="MMM56" s="85"/>
      <c r="MMN56" s="85"/>
      <c r="MMO56" s="85"/>
      <c r="MMP56" s="85"/>
      <c r="MMQ56" s="85"/>
      <c r="MMR56" s="85"/>
      <c r="MMS56" s="85"/>
      <c r="MMT56" s="85"/>
      <c r="MMU56" s="85"/>
      <c r="MMV56" s="85"/>
      <c r="MMW56" s="85"/>
      <c r="MMX56" s="85"/>
      <c r="MMY56" s="85"/>
      <c r="MMZ56" s="85"/>
      <c r="MNA56" s="85"/>
      <c r="MNB56" s="85"/>
      <c r="MNC56" s="85"/>
      <c r="MND56" s="85"/>
      <c r="MNE56" s="85"/>
      <c r="MNF56" s="85"/>
      <c r="MNG56" s="85"/>
      <c r="MNH56" s="85"/>
      <c r="MNI56" s="85"/>
      <c r="MNJ56" s="85"/>
      <c r="MNK56" s="85"/>
      <c r="MNL56" s="85"/>
      <c r="MNM56" s="85"/>
      <c r="MNN56" s="85"/>
      <c r="MNO56" s="85"/>
      <c r="MNP56" s="85"/>
      <c r="MNQ56" s="85"/>
      <c r="MNR56" s="85"/>
      <c r="MNS56" s="85"/>
      <c r="MNT56" s="85"/>
      <c r="MNU56" s="85"/>
      <c r="MNV56" s="85"/>
      <c r="MNW56" s="85"/>
      <c r="MNX56" s="85"/>
      <c r="MNY56" s="85"/>
      <c r="MNZ56" s="85"/>
      <c r="MOA56" s="85"/>
      <c r="MOB56" s="85"/>
      <c r="MOC56" s="85"/>
      <c r="MOD56" s="85"/>
      <c r="MOE56" s="85"/>
      <c r="MOF56" s="85"/>
      <c r="MOG56" s="85"/>
      <c r="MOH56" s="85"/>
      <c r="MOI56" s="85"/>
      <c r="MOJ56" s="85"/>
      <c r="MOK56" s="85"/>
      <c r="MOL56" s="85"/>
      <c r="MOM56" s="85"/>
      <c r="MON56" s="85"/>
      <c r="MOO56" s="85"/>
      <c r="MOP56" s="85"/>
      <c r="MOQ56" s="85"/>
      <c r="MOR56" s="85"/>
      <c r="MOS56" s="85"/>
      <c r="MOT56" s="85"/>
      <c r="MOU56" s="85"/>
      <c r="MOV56" s="85"/>
      <c r="MOW56" s="85"/>
      <c r="MOX56" s="85"/>
      <c r="MOY56" s="85"/>
      <c r="MOZ56" s="85"/>
      <c r="MPA56" s="85"/>
      <c r="MPB56" s="85"/>
      <c r="MPC56" s="85"/>
      <c r="MPD56" s="85"/>
      <c r="MPE56" s="85"/>
      <c r="MPF56" s="85"/>
      <c r="MPG56" s="85"/>
      <c r="MPH56" s="85"/>
      <c r="MPI56" s="85"/>
      <c r="MPJ56" s="85"/>
      <c r="MPK56" s="85"/>
      <c r="MPL56" s="85"/>
      <c r="MPM56" s="85"/>
      <c r="MPN56" s="85"/>
      <c r="MPO56" s="85"/>
      <c r="MPP56" s="85"/>
      <c r="MPQ56" s="85"/>
      <c r="MPR56" s="85"/>
      <c r="MPS56" s="85"/>
      <c r="MPT56" s="85"/>
      <c r="MPU56" s="85"/>
      <c r="MPV56" s="85"/>
      <c r="MPW56" s="85"/>
      <c r="MPX56" s="85"/>
      <c r="MPY56" s="85"/>
      <c r="MPZ56" s="85"/>
      <c r="MQA56" s="85"/>
      <c r="MQB56" s="85"/>
      <c r="MQC56" s="85"/>
      <c r="MQD56" s="85"/>
      <c r="MQE56" s="85"/>
      <c r="MQF56" s="85"/>
      <c r="MQG56" s="85"/>
      <c r="MQH56" s="85"/>
      <c r="MQI56" s="85"/>
      <c r="MQJ56" s="85"/>
      <c r="MQK56" s="85"/>
      <c r="MQL56" s="85"/>
      <c r="MQM56" s="85"/>
      <c r="MQN56" s="85"/>
      <c r="MQO56" s="85"/>
      <c r="MQP56" s="85"/>
      <c r="MQQ56" s="85"/>
      <c r="MQR56" s="85"/>
      <c r="MQS56" s="85"/>
      <c r="MQT56" s="85"/>
      <c r="MQU56" s="85"/>
      <c r="MQV56" s="85"/>
      <c r="MQW56" s="85"/>
      <c r="MQX56" s="85"/>
      <c r="MQY56" s="85"/>
      <c r="MQZ56" s="85"/>
      <c r="MRA56" s="85"/>
      <c r="MRB56" s="85"/>
      <c r="MRC56" s="85"/>
      <c r="MRD56" s="85"/>
      <c r="MRE56" s="85"/>
      <c r="MRF56" s="85"/>
      <c r="MRG56" s="85"/>
      <c r="MRH56" s="85"/>
      <c r="MRI56" s="85"/>
      <c r="MRJ56" s="85"/>
      <c r="MRK56" s="85"/>
      <c r="MRL56" s="85"/>
      <c r="MRM56" s="85"/>
      <c r="MRN56" s="85"/>
      <c r="MRO56" s="85"/>
      <c r="MRP56" s="85"/>
      <c r="MRQ56" s="85"/>
      <c r="MRR56" s="85"/>
      <c r="MRS56" s="85"/>
      <c r="MRT56" s="85"/>
      <c r="MRU56" s="85"/>
      <c r="MRV56" s="85"/>
      <c r="MRW56" s="85"/>
      <c r="MRX56" s="85"/>
      <c r="MRY56" s="85"/>
      <c r="MRZ56" s="85"/>
      <c r="MSA56" s="85"/>
      <c r="MSB56" s="85"/>
      <c r="MSC56" s="85"/>
      <c r="MSD56" s="85"/>
      <c r="MSE56" s="85"/>
      <c r="MSF56" s="85"/>
      <c r="MSG56" s="85"/>
      <c r="MSH56" s="85"/>
      <c r="MSI56" s="85"/>
      <c r="MSJ56" s="85"/>
      <c r="MSK56" s="85"/>
      <c r="MSL56" s="85"/>
      <c r="MSM56" s="85"/>
      <c r="MSN56" s="85"/>
      <c r="MSO56" s="85"/>
      <c r="MSP56" s="85"/>
      <c r="MSQ56" s="85"/>
      <c r="MSR56" s="85"/>
      <c r="MSS56" s="85"/>
      <c r="MST56" s="85"/>
      <c r="MSU56" s="85"/>
      <c r="MSV56" s="85"/>
      <c r="MSW56" s="85"/>
      <c r="MSX56" s="85"/>
      <c r="MSY56" s="85"/>
      <c r="MSZ56" s="85"/>
      <c r="MTA56" s="85"/>
      <c r="MTB56" s="85"/>
      <c r="MTC56" s="85"/>
      <c r="MTD56" s="85"/>
      <c r="MTE56" s="85"/>
      <c r="MTF56" s="85"/>
      <c r="MTG56" s="85"/>
      <c r="MTH56" s="85"/>
      <c r="MTI56" s="85"/>
      <c r="MTJ56" s="85"/>
      <c r="MTK56" s="85"/>
      <c r="MTL56" s="85"/>
      <c r="MTM56" s="85"/>
      <c r="MTN56" s="85"/>
      <c r="MTO56" s="85"/>
      <c r="MTP56" s="85"/>
      <c r="MTQ56" s="85"/>
      <c r="MTR56" s="85"/>
      <c r="MTS56" s="85"/>
      <c r="MTT56" s="85"/>
      <c r="MTU56" s="85"/>
      <c r="MTV56" s="85"/>
      <c r="MTW56" s="85"/>
      <c r="MTX56" s="85"/>
      <c r="MTY56" s="85"/>
      <c r="MTZ56" s="85"/>
      <c r="MUA56" s="85"/>
      <c r="MUB56" s="85"/>
      <c r="MUC56" s="85"/>
      <c r="MUD56" s="85"/>
      <c r="MUE56" s="85"/>
      <c r="MUF56" s="85"/>
      <c r="MUG56" s="85"/>
      <c r="MUH56" s="85"/>
      <c r="MUI56" s="85"/>
      <c r="MUJ56" s="85"/>
      <c r="MUK56" s="85"/>
      <c r="MUL56" s="85"/>
      <c r="MUM56" s="85"/>
      <c r="MUN56" s="85"/>
      <c r="MUO56" s="85"/>
      <c r="MUP56" s="85"/>
      <c r="MUQ56" s="85"/>
      <c r="MUR56" s="85"/>
      <c r="MUS56" s="85"/>
      <c r="MUT56" s="85"/>
      <c r="MUU56" s="85"/>
      <c r="MUV56" s="85"/>
      <c r="MUW56" s="85"/>
      <c r="MUX56" s="85"/>
      <c r="MUY56" s="85"/>
      <c r="MUZ56" s="85"/>
      <c r="MVA56" s="85"/>
      <c r="MVB56" s="85"/>
      <c r="MVC56" s="85"/>
      <c r="MVD56" s="85"/>
      <c r="MVE56" s="85"/>
      <c r="MVF56" s="85"/>
      <c r="MVG56" s="85"/>
      <c r="MVH56" s="85"/>
      <c r="MVI56" s="85"/>
      <c r="MVJ56" s="85"/>
      <c r="MVK56" s="85"/>
      <c r="MVL56" s="85"/>
      <c r="MVM56" s="85"/>
      <c r="MVN56" s="85"/>
      <c r="MVO56" s="85"/>
      <c r="MVP56" s="85"/>
      <c r="MVQ56" s="85"/>
      <c r="MVR56" s="85"/>
      <c r="MVS56" s="85"/>
      <c r="MVT56" s="85"/>
      <c r="MVU56" s="85"/>
      <c r="MVV56" s="85"/>
      <c r="MVW56" s="85"/>
      <c r="MVX56" s="85"/>
      <c r="MVY56" s="85"/>
      <c r="MVZ56" s="85"/>
      <c r="MWA56" s="85"/>
      <c r="MWB56" s="85"/>
      <c r="MWC56" s="85"/>
      <c r="MWD56" s="85"/>
      <c r="MWE56" s="85"/>
      <c r="MWF56" s="85"/>
      <c r="MWG56" s="85"/>
      <c r="MWH56" s="85"/>
      <c r="MWI56" s="85"/>
      <c r="MWJ56" s="85"/>
      <c r="MWK56" s="85"/>
      <c r="MWL56" s="85"/>
      <c r="MWM56" s="85"/>
      <c r="MWN56" s="85"/>
      <c r="MWO56" s="85"/>
      <c r="MWP56" s="85"/>
      <c r="MWQ56" s="85"/>
      <c r="MWR56" s="85"/>
      <c r="MWS56" s="85"/>
      <c r="MWT56" s="85"/>
      <c r="MWU56" s="85"/>
      <c r="MWV56" s="85"/>
      <c r="MWW56" s="85"/>
      <c r="MWX56" s="85"/>
      <c r="MWY56" s="85"/>
      <c r="MWZ56" s="85"/>
      <c r="MXA56" s="85"/>
      <c r="MXB56" s="85"/>
      <c r="MXC56" s="85"/>
      <c r="MXD56" s="85"/>
      <c r="MXE56" s="85"/>
      <c r="MXF56" s="85"/>
      <c r="MXG56" s="85"/>
      <c r="MXH56" s="85"/>
      <c r="MXI56" s="85"/>
      <c r="MXJ56" s="85"/>
      <c r="MXK56" s="85"/>
      <c r="MXL56" s="85"/>
      <c r="MXM56" s="85"/>
      <c r="MXN56" s="85"/>
      <c r="MXO56" s="85"/>
      <c r="MXP56" s="85"/>
      <c r="MXQ56" s="85"/>
      <c r="MXR56" s="85"/>
      <c r="MXS56" s="85"/>
      <c r="MXT56" s="85"/>
      <c r="MXU56" s="85"/>
      <c r="MXV56" s="85"/>
      <c r="MXW56" s="85"/>
      <c r="MXX56" s="85"/>
      <c r="MXY56" s="85"/>
      <c r="MXZ56" s="85"/>
      <c r="MYA56" s="85"/>
      <c r="MYB56" s="85"/>
      <c r="MYC56" s="85"/>
      <c r="MYD56" s="85"/>
      <c r="MYE56" s="85"/>
      <c r="MYF56" s="85"/>
      <c r="MYG56" s="85"/>
      <c r="MYH56" s="85"/>
      <c r="MYI56" s="85"/>
      <c r="MYJ56" s="85"/>
      <c r="MYK56" s="85"/>
      <c r="MYL56" s="85"/>
      <c r="MYM56" s="85"/>
      <c r="MYN56" s="85"/>
      <c r="MYO56" s="85"/>
      <c r="MYP56" s="85"/>
      <c r="MYQ56" s="85"/>
      <c r="MYR56" s="85"/>
      <c r="MYS56" s="85"/>
      <c r="MYT56" s="85"/>
      <c r="MYU56" s="85"/>
      <c r="MYV56" s="85"/>
      <c r="MYW56" s="85"/>
      <c r="MYX56" s="85"/>
      <c r="MYY56" s="85"/>
      <c r="MYZ56" s="85"/>
      <c r="MZA56" s="85"/>
      <c r="MZB56" s="85"/>
      <c r="MZC56" s="85"/>
      <c r="MZD56" s="85"/>
      <c r="MZE56" s="85"/>
      <c r="MZF56" s="85"/>
      <c r="MZG56" s="85"/>
      <c r="MZH56" s="85"/>
      <c r="MZI56" s="85"/>
      <c r="MZJ56" s="85"/>
      <c r="MZK56" s="85"/>
      <c r="MZL56" s="85"/>
      <c r="MZM56" s="85"/>
      <c r="MZN56" s="85"/>
      <c r="MZO56" s="85"/>
      <c r="MZP56" s="85"/>
      <c r="MZQ56" s="85"/>
      <c r="MZR56" s="85"/>
      <c r="MZS56" s="85"/>
      <c r="MZT56" s="85"/>
      <c r="MZU56" s="85"/>
      <c r="MZV56" s="85"/>
      <c r="MZW56" s="85"/>
      <c r="MZX56" s="85"/>
      <c r="MZY56" s="85"/>
      <c r="MZZ56" s="85"/>
      <c r="NAA56" s="85"/>
      <c r="NAB56" s="85"/>
      <c r="NAC56" s="85"/>
      <c r="NAD56" s="85"/>
      <c r="NAE56" s="85"/>
      <c r="NAF56" s="85"/>
      <c r="NAG56" s="85"/>
      <c r="NAH56" s="85"/>
      <c r="NAI56" s="85"/>
      <c r="NAJ56" s="85"/>
      <c r="NAK56" s="85"/>
      <c r="NAL56" s="85"/>
      <c r="NAM56" s="85"/>
      <c r="NAN56" s="85"/>
      <c r="NAO56" s="85"/>
      <c r="NAP56" s="85"/>
      <c r="NAQ56" s="85"/>
      <c r="NAR56" s="85"/>
      <c r="NAS56" s="85"/>
      <c r="NAT56" s="85"/>
      <c r="NAU56" s="85"/>
      <c r="NAV56" s="85"/>
      <c r="NAW56" s="85"/>
      <c r="NAX56" s="85"/>
      <c r="NAY56" s="85"/>
      <c r="NAZ56" s="85"/>
      <c r="NBA56" s="85"/>
      <c r="NBB56" s="85"/>
      <c r="NBC56" s="85"/>
      <c r="NBD56" s="85"/>
      <c r="NBE56" s="85"/>
      <c r="NBF56" s="85"/>
      <c r="NBG56" s="85"/>
      <c r="NBH56" s="85"/>
      <c r="NBI56" s="85"/>
      <c r="NBJ56" s="85"/>
      <c r="NBK56" s="85"/>
      <c r="NBL56" s="85"/>
      <c r="NBM56" s="85"/>
      <c r="NBN56" s="85"/>
      <c r="NBO56" s="85"/>
      <c r="NBP56" s="85"/>
      <c r="NBQ56" s="85"/>
      <c r="NBR56" s="85"/>
      <c r="NBS56" s="85"/>
      <c r="NBT56" s="85"/>
      <c r="NBU56" s="85"/>
      <c r="NBV56" s="85"/>
      <c r="NBW56" s="85"/>
      <c r="NBX56" s="85"/>
      <c r="NBY56" s="85"/>
      <c r="NBZ56" s="85"/>
      <c r="NCA56" s="85"/>
      <c r="NCB56" s="85"/>
      <c r="NCC56" s="85"/>
      <c r="NCD56" s="85"/>
      <c r="NCE56" s="85"/>
      <c r="NCF56" s="85"/>
      <c r="NCG56" s="85"/>
      <c r="NCH56" s="85"/>
      <c r="NCI56" s="85"/>
      <c r="NCJ56" s="85"/>
      <c r="NCK56" s="85"/>
      <c r="NCL56" s="85"/>
      <c r="NCM56" s="85"/>
      <c r="NCN56" s="85"/>
      <c r="NCO56" s="85"/>
      <c r="NCP56" s="85"/>
      <c r="NCQ56" s="85"/>
      <c r="NCR56" s="85"/>
      <c r="NCS56" s="85"/>
      <c r="NCT56" s="85"/>
      <c r="NCU56" s="85"/>
      <c r="NCV56" s="85"/>
      <c r="NCW56" s="85"/>
      <c r="NCX56" s="85"/>
      <c r="NCY56" s="85"/>
      <c r="NCZ56" s="85"/>
      <c r="NDA56" s="85"/>
      <c r="NDB56" s="85"/>
      <c r="NDC56" s="85"/>
      <c r="NDD56" s="85"/>
      <c r="NDE56" s="85"/>
      <c r="NDF56" s="85"/>
      <c r="NDG56" s="85"/>
      <c r="NDH56" s="85"/>
      <c r="NDI56" s="85"/>
      <c r="NDJ56" s="85"/>
      <c r="NDK56" s="85"/>
      <c r="NDL56" s="85"/>
      <c r="NDM56" s="85"/>
      <c r="NDN56" s="85"/>
      <c r="NDO56" s="85"/>
      <c r="NDP56" s="85"/>
      <c r="NDQ56" s="85"/>
      <c r="NDR56" s="85"/>
      <c r="NDS56" s="85"/>
      <c r="NDT56" s="85"/>
      <c r="NDU56" s="85"/>
      <c r="NDV56" s="85"/>
      <c r="NDW56" s="85"/>
      <c r="NDX56" s="85"/>
      <c r="NDY56" s="85"/>
      <c r="NDZ56" s="85"/>
      <c r="NEA56" s="85"/>
      <c r="NEB56" s="85"/>
      <c r="NEC56" s="85"/>
      <c r="NED56" s="85"/>
      <c r="NEE56" s="85"/>
      <c r="NEF56" s="85"/>
      <c r="NEG56" s="85"/>
      <c r="NEH56" s="85"/>
      <c r="NEI56" s="85"/>
      <c r="NEJ56" s="85"/>
      <c r="NEK56" s="85"/>
      <c r="NEL56" s="85"/>
      <c r="NEM56" s="85"/>
      <c r="NEN56" s="85"/>
      <c r="NEO56" s="85"/>
      <c r="NEP56" s="85"/>
      <c r="NEQ56" s="85"/>
      <c r="NER56" s="85"/>
      <c r="NES56" s="85"/>
      <c r="NET56" s="85"/>
      <c r="NEU56" s="85"/>
      <c r="NEV56" s="85"/>
      <c r="NEW56" s="85"/>
      <c r="NEX56" s="85"/>
      <c r="NEY56" s="85"/>
      <c r="NEZ56" s="85"/>
      <c r="NFA56" s="85"/>
      <c r="NFB56" s="85"/>
      <c r="NFC56" s="85"/>
      <c r="NFD56" s="85"/>
      <c r="NFE56" s="85"/>
      <c r="NFF56" s="85"/>
      <c r="NFG56" s="85"/>
      <c r="NFH56" s="85"/>
      <c r="NFI56" s="85"/>
      <c r="NFJ56" s="85"/>
      <c r="NFK56" s="85"/>
      <c r="NFL56" s="85"/>
      <c r="NFM56" s="85"/>
      <c r="NFN56" s="85"/>
      <c r="NFO56" s="85"/>
      <c r="NFP56" s="85"/>
      <c r="NFQ56" s="85"/>
      <c r="NFR56" s="85"/>
      <c r="NFS56" s="85"/>
      <c r="NFT56" s="85"/>
      <c r="NFU56" s="85"/>
      <c r="NFV56" s="85"/>
      <c r="NFW56" s="85"/>
      <c r="NFX56" s="85"/>
      <c r="NFY56" s="85"/>
      <c r="NFZ56" s="85"/>
      <c r="NGA56" s="85"/>
      <c r="NGB56" s="85"/>
      <c r="NGC56" s="85"/>
      <c r="NGD56" s="85"/>
      <c r="NGE56" s="85"/>
      <c r="NGF56" s="85"/>
      <c r="NGG56" s="85"/>
      <c r="NGH56" s="85"/>
      <c r="NGI56" s="85"/>
      <c r="NGJ56" s="85"/>
      <c r="NGK56" s="85"/>
      <c r="NGL56" s="85"/>
      <c r="NGM56" s="85"/>
      <c r="NGN56" s="85"/>
      <c r="NGO56" s="85"/>
      <c r="NGP56" s="85"/>
      <c r="NGQ56" s="85"/>
      <c r="NGR56" s="85"/>
      <c r="NGS56" s="85"/>
      <c r="NGT56" s="85"/>
      <c r="NGU56" s="85"/>
      <c r="NGV56" s="85"/>
      <c r="NGW56" s="85"/>
      <c r="NGX56" s="85"/>
      <c r="NGY56" s="85"/>
      <c r="NGZ56" s="85"/>
      <c r="NHA56" s="85"/>
      <c r="NHB56" s="85"/>
      <c r="NHC56" s="85"/>
      <c r="NHD56" s="85"/>
      <c r="NHE56" s="85"/>
      <c r="NHF56" s="85"/>
      <c r="NHG56" s="85"/>
      <c r="NHH56" s="85"/>
      <c r="NHI56" s="85"/>
      <c r="NHJ56" s="85"/>
      <c r="NHK56" s="85"/>
      <c r="NHL56" s="85"/>
      <c r="NHM56" s="85"/>
      <c r="NHN56" s="85"/>
      <c r="NHO56" s="85"/>
      <c r="NHP56" s="85"/>
      <c r="NHQ56" s="85"/>
      <c r="NHR56" s="85"/>
      <c r="NHS56" s="85"/>
      <c r="NHT56" s="85"/>
      <c r="NHU56" s="85"/>
      <c r="NHV56" s="85"/>
      <c r="NHW56" s="85"/>
      <c r="NHX56" s="85"/>
      <c r="NHY56" s="85"/>
      <c r="NHZ56" s="85"/>
      <c r="NIA56" s="85"/>
      <c r="NIB56" s="85"/>
      <c r="NIC56" s="85"/>
      <c r="NID56" s="85"/>
      <c r="NIE56" s="85"/>
      <c r="NIF56" s="85"/>
      <c r="NIG56" s="85"/>
      <c r="NIH56" s="85"/>
      <c r="NII56" s="85"/>
      <c r="NIJ56" s="85"/>
      <c r="NIK56" s="85"/>
      <c r="NIL56" s="85"/>
      <c r="NIM56" s="85"/>
      <c r="NIN56" s="85"/>
      <c r="NIO56" s="85"/>
      <c r="NIP56" s="85"/>
      <c r="NIQ56" s="85"/>
      <c r="NIR56" s="85"/>
      <c r="NIS56" s="85"/>
      <c r="NIT56" s="85"/>
      <c r="NIU56" s="85"/>
      <c r="NIV56" s="85"/>
      <c r="NIW56" s="85"/>
      <c r="NIX56" s="85"/>
      <c r="NIY56" s="85"/>
      <c r="NIZ56" s="85"/>
      <c r="NJA56" s="85"/>
      <c r="NJB56" s="85"/>
      <c r="NJC56" s="85"/>
      <c r="NJD56" s="85"/>
      <c r="NJE56" s="85"/>
      <c r="NJF56" s="85"/>
      <c r="NJG56" s="85"/>
      <c r="NJH56" s="85"/>
      <c r="NJI56" s="85"/>
      <c r="NJJ56" s="85"/>
      <c r="NJK56" s="85"/>
      <c r="NJL56" s="85"/>
      <c r="NJM56" s="85"/>
      <c r="NJN56" s="85"/>
      <c r="NJO56" s="85"/>
      <c r="NJP56" s="85"/>
      <c r="NJQ56" s="85"/>
      <c r="NJR56" s="85"/>
      <c r="NJS56" s="85"/>
      <c r="NJT56" s="85"/>
      <c r="NJU56" s="85"/>
      <c r="NJV56" s="85"/>
      <c r="NJW56" s="85"/>
      <c r="NJX56" s="85"/>
      <c r="NJY56" s="85"/>
      <c r="NJZ56" s="85"/>
      <c r="NKA56" s="85"/>
      <c r="NKB56" s="85"/>
      <c r="NKC56" s="85"/>
      <c r="NKD56" s="85"/>
      <c r="NKE56" s="85"/>
      <c r="NKF56" s="85"/>
      <c r="NKG56" s="85"/>
      <c r="NKH56" s="85"/>
      <c r="NKI56" s="85"/>
      <c r="NKJ56" s="85"/>
      <c r="NKK56" s="85"/>
      <c r="NKL56" s="85"/>
      <c r="NKM56" s="85"/>
      <c r="NKN56" s="85"/>
      <c r="NKO56" s="85"/>
      <c r="NKP56" s="85"/>
      <c r="NKQ56" s="85"/>
      <c r="NKR56" s="85"/>
      <c r="NKS56" s="85"/>
      <c r="NKT56" s="85"/>
      <c r="NKU56" s="85"/>
      <c r="NKV56" s="85"/>
      <c r="NKW56" s="85"/>
      <c r="NKX56" s="85"/>
      <c r="NKY56" s="85"/>
      <c r="NKZ56" s="85"/>
      <c r="NLA56" s="85"/>
      <c r="NLB56" s="85"/>
      <c r="NLC56" s="85"/>
      <c r="NLD56" s="85"/>
      <c r="NLE56" s="85"/>
      <c r="NLF56" s="85"/>
      <c r="NLG56" s="85"/>
      <c r="NLH56" s="85"/>
      <c r="NLI56" s="85"/>
      <c r="NLJ56" s="85"/>
      <c r="NLK56" s="85"/>
      <c r="NLL56" s="85"/>
      <c r="NLM56" s="85"/>
      <c r="NLN56" s="85"/>
      <c r="NLO56" s="85"/>
      <c r="NLP56" s="85"/>
      <c r="NLQ56" s="85"/>
      <c r="NLR56" s="85"/>
      <c r="NLS56" s="85"/>
      <c r="NLT56" s="85"/>
      <c r="NLU56" s="85"/>
      <c r="NLV56" s="85"/>
      <c r="NLW56" s="85"/>
      <c r="NLX56" s="85"/>
      <c r="NLY56" s="85"/>
      <c r="NLZ56" s="85"/>
      <c r="NMA56" s="85"/>
      <c r="NMB56" s="85"/>
      <c r="NMC56" s="85"/>
      <c r="NMD56" s="85"/>
      <c r="NME56" s="85"/>
      <c r="NMF56" s="85"/>
      <c r="NMG56" s="85"/>
      <c r="NMH56" s="85"/>
      <c r="NMI56" s="85"/>
      <c r="NMJ56" s="85"/>
      <c r="NMK56" s="85"/>
      <c r="NML56" s="85"/>
      <c r="NMM56" s="85"/>
      <c r="NMN56" s="85"/>
      <c r="NMO56" s="85"/>
      <c r="NMP56" s="85"/>
      <c r="NMQ56" s="85"/>
      <c r="NMR56" s="85"/>
      <c r="NMS56" s="85"/>
      <c r="NMT56" s="85"/>
      <c r="NMU56" s="85"/>
      <c r="NMV56" s="85"/>
      <c r="NMW56" s="85"/>
      <c r="NMX56" s="85"/>
      <c r="NMY56" s="85"/>
      <c r="NMZ56" s="85"/>
      <c r="NNA56" s="85"/>
      <c r="NNB56" s="85"/>
      <c r="NNC56" s="85"/>
      <c r="NND56" s="85"/>
      <c r="NNE56" s="85"/>
      <c r="NNF56" s="85"/>
      <c r="NNG56" s="85"/>
      <c r="NNH56" s="85"/>
      <c r="NNI56" s="85"/>
      <c r="NNJ56" s="85"/>
      <c r="NNK56" s="85"/>
      <c r="NNL56" s="85"/>
      <c r="NNM56" s="85"/>
      <c r="NNN56" s="85"/>
      <c r="NNO56" s="85"/>
      <c r="NNP56" s="85"/>
      <c r="NNQ56" s="85"/>
      <c r="NNR56" s="85"/>
      <c r="NNS56" s="85"/>
      <c r="NNT56" s="85"/>
      <c r="NNU56" s="85"/>
      <c r="NNV56" s="85"/>
      <c r="NNW56" s="85"/>
      <c r="NNX56" s="85"/>
      <c r="NNY56" s="85"/>
      <c r="NNZ56" s="85"/>
      <c r="NOA56" s="85"/>
      <c r="NOB56" s="85"/>
      <c r="NOC56" s="85"/>
      <c r="NOD56" s="85"/>
      <c r="NOE56" s="85"/>
      <c r="NOF56" s="85"/>
      <c r="NOG56" s="85"/>
      <c r="NOH56" s="85"/>
      <c r="NOI56" s="85"/>
      <c r="NOJ56" s="85"/>
      <c r="NOK56" s="85"/>
      <c r="NOL56" s="85"/>
      <c r="NOM56" s="85"/>
      <c r="NON56" s="85"/>
      <c r="NOO56" s="85"/>
      <c r="NOP56" s="85"/>
      <c r="NOQ56" s="85"/>
      <c r="NOR56" s="85"/>
      <c r="NOS56" s="85"/>
      <c r="NOT56" s="85"/>
      <c r="NOU56" s="85"/>
      <c r="NOV56" s="85"/>
      <c r="NOW56" s="85"/>
      <c r="NOX56" s="85"/>
      <c r="NOY56" s="85"/>
      <c r="NOZ56" s="85"/>
      <c r="NPA56" s="85"/>
      <c r="NPB56" s="85"/>
      <c r="NPC56" s="85"/>
      <c r="NPD56" s="85"/>
      <c r="NPE56" s="85"/>
      <c r="NPF56" s="85"/>
      <c r="NPG56" s="85"/>
      <c r="NPH56" s="85"/>
      <c r="NPI56" s="85"/>
      <c r="NPJ56" s="85"/>
      <c r="NPK56" s="85"/>
      <c r="NPL56" s="85"/>
      <c r="NPM56" s="85"/>
      <c r="NPN56" s="85"/>
      <c r="NPO56" s="85"/>
      <c r="NPP56" s="85"/>
      <c r="NPQ56" s="85"/>
      <c r="NPR56" s="85"/>
      <c r="NPS56" s="85"/>
      <c r="NPT56" s="85"/>
      <c r="NPU56" s="85"/>
      <c r="NPV56" s="85"/>
      <c r="NPW56" s="85"/>
      <c r="NPX56" s="85"/>
      <c r="NPY56" s="85"/>
      <c r="NPZ56" s="85"/>
      <c r="NQA56" s="85"/>
      <c r="NQB56" s="85"/>
      <c r="NQC56" s="85"/>
      <c r="NQD56" s="85"/>
      <c r="NQE56" s="85"/>
      <c r="NQF56" s="85"/>
      <c r="NQG56" s="85"/>
      <c r="NQH56" s="85"/>
      <c r="NQI56" s="85"/>
      <c r="NQJ56" s="85"/>
      <c r="NQK56" s="85"/>
      <c r="NQL56" s="85"/>
      <c r="NQM56" s="85"/>
      <c r="NQN56" s="85"/>
      <c r="NQO56" s="85"/>
      <c r="NQP56" s="85"/>
      <c r="NQQ56" s="85"/>
      <c r="NQR56" s="85"/>
      <c r="NQS56" s="85"/>
      <c r="NQT56" s="85"/>
      <c r="NQU56" s="85"/>
      <c r="NQV56" s="85"/>
      <c r="NQW56" s="85"/>
      <c r="NQX56" s="85"/>
      <c r="NQY56" s="85"/>
      <c r="NQZ56" s="85"/>
      <c r="NRA56" s="85"/>
      <c r="NRB56" s="85"/>
      <c r="NRC56" s="85"/>
      <c r="NRD56" s="85"/>
      <c r="NRE56" s="85"/>
      <c r="NRF56" s="85"/>
      <c r="NRG56" s="85"/>
      <c r="NRH56" s="85"/>
      <c r="NRI56" s="85"/>
      <c r="NRJ56" s="85"/>
      <c r="NRK56" s="85"/>
      <c r="NRL56" s="85"/>
      <c r="NRM56" s="85"/>
      <c r="NRN56" s="85"/>
      <c r="NRO56" s="85"/>
      <c r="NRP56" s="85"/>
      <c r="NRQ56" s="85"/>
      <c r="NRR56" s="85"/>
      <c r="NRS56" s="85"/>
      <c r="NRT56" s="85"/>
      <c r="NRU56" s="85"/>
      <c r="NRV56" s="85"/>
      <c r="NRW56" s="85"/>
      <c r="NRX56" s="85"/>
      <c r="NRY56" s="85"/>
      <c r="NRZ56" s="85"/>
      <c r="NSA56" s="85"/>
      <c r="NSB56" s="85"/>
      <c r="NSC56" s="85"/>
      <c r="NSD56" s="85"/>
      <c r="NSE56" s="85"/>
      <c r="NSF56" s="85"/>
      <c r="NSG56" s="85"/>
      <c r="NSH56" s="85"/>
      <c r="NSI56" s="85"/>
      <c r="NSJ56" s="85"/>
      <c r="NSK56" s="85"/>
      <c r="NSL56" s="85"/>
      <c r="NSM56" s="85"/>
      <c r="NSN56" s="85"/>
      <c r="NSO56" s="85"/>
      <c r="NSP56" s="85"/>
      <c r="NSQ56" s="85"/>
      <c r="NSR56" s="85"/>
      <c r="NSS56" s="85"/>
      <c r="NST56" s="85"/>
      <c r="NSU56" s="85"/>
      <c r="NSV56" s="85"/>
      <c r="NSW56" s="85"/>
      <c r="NSX56" s="85"/>
      <c r="NSY56" s="85"/>
      <c r="NSZ56" s="85"/>
      <c r="NTA56" s="85"/>
      <c r="NTB56" s="85"/>
      <c r="NTC56" s="85"/>
      <c r="NTD56" s="85"/>
      <c r="NTE56" s="85"/>
      <c r="NTF56" s="85"/>
      <c r="NTG56" s="85"/>
      <c r="NTH56" s="85"/>
      <c r="NTI56" s="85"/>
      <c r="NTJ56" s="85"/>
      <c r="NTK56" s="85"/>
      <c r="NTL56" s="85"/>
      <c r="NTM56" s="85"/>
      <c r="NTN56" s="85"/>
      <c r="NTO56" s="85"/>
      <c r="NTP56" s="85"/>
      <c r="NTQ56" s="85"/>
      <c r="NTR56" s="85"/>
      <c r="NTS56" s="85"/>
      <c r="NTT56" s="85"/>
      <c r="NTU56" s="85"/>
      <c r="NTV56" s="85"/>
      <c r="NTW56" s="85"/>
      <c r="NTX56" s="85"/>
      <c r="NTY56" s="85"/>
      <c r="NTZ56" s="85"/>
      <c r="NUA56" s="85"/>
      <c r="NUB56" s="85"/>
      <c r="NUC56" s="85"/>
      <c r="NUD56" s="85"/>
      <c r="NUE56" s="85"/>
      <c r="NUF56" s="85"/>
      <c r="NUG56" s="85"/>
      <c r="NUH56" s="85"/>
      <c r="NUI56" s="85"/>
      <c r="NUJ56" s="85"/>
      <c r="NUK56" s="85"/>
      <c r="NUL56" s="85"/>
      <c r="NUM56" s="85"/>
      <c r="NUN56" s="85"/>
      <c r="NUO56" s="85"/>
      <c r="NUP56" s="85"/>
      <c r="NUQ56" s="85"/>
      <c r="NUR56" s="85"/>
      <c r="NUS56" s="85"/>
      <c r="NUT56" s="85"/>
      <c r="NUU56" s="85"/>
      <c r="NUV56" s="85"/>
      <c r="NUW56" s="85"/>
      <c r="NUX56" s="85"/>
      <c r="NUY56" s="85"/>
      <c r="NUZ56" s="85"/>
      <c r="NVA56" s="85"/>
      <c r="NVB56" s="85"/>
      <c r="NVC56" s="85"/>
      <c r="NVD56" s="85"/>
      <c r="NVE56" s="85"/>
      <c r="NVF56" s="85"/>
      <c r="NVG56" s="85"/>
      <c r="NVH56" s="85"/>
      <c r="NVI56" s="85"/>
      <c r="NVJ56" s="85"/>
      <c r="NVK56" s="85"/>
      <c r="NVL56" s="85"/>
      <c r="NVM56" s="85"/>
      <c r="NVN56" s="85"/>
      <c r="NVO56" s="85"/>
      <c r="NVP56" s="85"/>
      <c r="NVQ56" s="85"/>
      <c r="NVR56" s="85"/>
      <c r="NVS56" s="85"/>
      <c r="NVT56" s="85"/>
      <c r="NVU56" s="85"/>
      <c r="NVV56" s="85"/>
      <c r="NVW56" s="85"/>
      <c r="NVX56" s="85"/>
      <c r="NVY56" s="85"/>
      <c r="NVZ56" s="85"/>
      <c r="NWA56" s="85"/>
      <c r="NWB56" s="85"/>
      <c r="NWC56" s="85"/>
      <c r="NWD56" s="85"/>
      <c r="NWE56" s="85"/>
      <c r="NWF56" s="85"/>
      <c r="NWG56" s="85"/>
      <c r="NWH56" s="85"/>
      <c r="NWI56" s="85"/>
      <c r="NWJ56" s="85"/>
      <c r="NWK56" s="85"/>
      <c r="NWL56" s="85"/>
      <c r="NWM56" s="85"/>
      <c r="NWN56" s="85"/>
      <c r="NWO56" s="85"/>
      <c r="NWP56" s="85"/>
      <c r="NWQ56" s="85"/>
      <c r="NWR56" s="85"/>
      <c r="NWS56" s="85"/>
      <c r="NWT56" s="85"/>
      <c r="NWU56" s="85"/>
      <c r="NWV56" s="85"/>
      <c r="NWW56" s="85"/>
      <c r="NWX56" s="85"/>
      <c r="NWY56" s="85"/>
      <c r="NWZ56" s="85"/>
      <c r="NXA56" s="85"/>
      <c r="NXB56" s="85"/>
      <c r="NXC56" s="85"/>
      <c r="NXD56" s="85"/>
      <c r="NXE56" s="85"/>
      <c r="NXF56" s="85"/>
      <c r="NXG56" s="85"/>
      <c r="NXH56" s="85"/>
      <c r="NXI56" s="85"/>
      <c r="NXJ56" s="85"/>
      <c r="NXK56" s="85"/>
      <c r="NXL56" s="85"/>
      <c r="NXM56" s="85"/>
      <c r="NXN56" s="85"/>
      <c r="NXO56" s="85"/>
      <c r="NXP56" s="85"/>
      <c r="NXQ56" s="85"/>
      <c r="NXR56" s="85"/>
      <c r="NXS56" s="85"/>
      <c r="NXT56" s="85"/>
      <c r="NXU56" s="85"/>
      <c r="NXV56" s="85"/>
      <c r="NXW56" s="85"/>
      <c r="NXX56" s="85"/>
      <c r="NXY56" s="85"/>
      <c r="NXZ56" s="85"/>
      <c r="NYA56" s="85"/>
      <c r="NYB56" s="85"/>
      <c r="NYC56" s="85"/>
      <c r="NYD56" s="85"/>
      <c r="NYE56" s="85"/>
      <c r="NYF56" s="85"/>
      <c r="NYG56" s="85"/>
      <c r="NYH56" s="85"/>
      <c r="NYI56" s="85"/>
      <c r="NYJ56" s="85"/>
      <c r="NYK56" s="85"/>
      <c r="NYL56" s="85"/>
      <c r="NYM56" s="85"/>
      <c r="NYN56" s="85"/>
      <c r="NYO56" s="85"/>
      <c r="NYP56" s="85"/>
      <c r="NYQ56" s="85"/>
      <c r="NYR56" s="85"/>
      <c r="NYS56" s="85"/>
      <c r="NYT56" s="85"/>
      <c r="NYU56" s="85"/>
      <c r="NYV56" s="85"/>
      <c r="NYW56" s="85"/>
      <c r="NYX56" s="85"/>
      <c r="NYY56" s="85"/>
      <c r="NYZ56" s="85"/>
      <c r="NZA56" s="85"/>
      <c r="NZB56" s="85"/>
      <c r="NZC56" s="85"/>
      <c r="NZD56" s="85"/>
      <c r="NZE56" s="85"/>
      <c r="NZF56" s="85"/>
      <c r="NZG56" s="85"/>
      <c r="NZH56" s="85"/>
      <c r="NZI56" s="85"/>
      <c r="NZJ56" s="85"/>
      <c r="NZK56" s="85"/>
      <c r="NZL56" s="85"/>
      <c r="NZM56" s="85"/>
      <c r="NZN56" s="85"/>
      <c r="NZO56" s="85"/>
      <c r="NZP56" s="85"/>
      <c r="NZQ56" s="85"/>
      <c r="NZR56" s="85"/>
      <c r="NZS56" s="85"/>
      <c r="NZT56" s="85"/>
      <c r="NZU56" s="85"/>
      <c r="NZV56" s="85"/>
      <c r="NZW56" s="85"/>
      <c r="NZX56" s="85"/>
      <c r="NZY56" s="85"/>
      <c r="NZZ56" s="85"/>
      <c r="OAA56" s="85"/>
      <c r="OAB56" s="85"/>
      <c r="OAC56" s="85"/>
      <c r="OAD56" s="85"/>
      <c r="OAE56" s="85"/>
      <c r="OAF56" s="85"/>
      <c r="OAG56" s="85"/>
      <c r="OAH56" s="85"/>
      <c r="OAI56" s="85"/>
      <c r="OAJ56" s="85"/>
      <c r="OAK56" s="85"/>
      <c r="OAL56" s="85"/>
      <c r="OAM56" s="85"/>
      <c r="OAN56" s="85"/>
      <c r="OAO56" s="85"/>
      <c r="OAP56" s="85"/>
      <c r="OAQ56" s="85"/>
      <c r="OAR56" s="85"/>
      <c r="OAS56" s="85"/>
      <c r="OAT56" s="85"/>
      <c r="OAU56" s="85"/>
      <c r="OAV56" s="85"/>
      <c r="OAW56" s="85"/>
      <c r="OAX56" s="85"/>
      <c r="OAY56" s="85"/>
      <c r="OAZ56" s="85"/>
      <c r="OBA56" s="85"/>
      <c r="OBB56" s="85"/>
      <c r="OBC56" s="85"/>
      <c r="OBD56" s="85"/>
      <c r="OBE56" s="85"/>
      <c r="OBF56" s="85"/>
      <c r="OBG56" s="85"/>
      <c r="OBH56" s="85"/>
      <c r="OBI56" s="85"/>
      <c r="OBJ56" s="85"/>
      <c r="OBK56" s="85"/>
      <c r="OBL56" s="85"/>
      <c r="OBM56" s="85"/>
      <c r="OBN56" s="85"/>
      <c r="OBO56" s="85"/>
      <c r="OBP56" s="85"/>
      <c r="OBQ56" s="85"/>
      <c r="OBR56" s="85"/>
      <c r="OBS56" s="85"/>
      <c r="OBT56" s="85"/>
      <c r="OBU56" s="85"/>
      <c r="OBV56" s="85"/>
      <c r="OBW56" s="85"/>
      <c r="OBX56" s="85"/>
      <c r="OBY56" s="85"/>
      <c r="OBZ56" s="85"/>
      <c r="OCA56" s="85"/>
      <c r="OCB56" s="85"/>
      <c r="OCC56" s="85"/>
      <c r="OCD56" s="85"/>
      <c r="OCE56" s="85"/>
      <c r="OCF56" s="85"/>
      <c r="OCG56" s="85"/>
      <c r="OCH56" s="85"/>
      <c r="OCI56" s="85"/>
      <c r="OCJ56" s="85"/>
      <c r="OCK56" s="85"/>
      <c r="OCL56" s="85"/>
      <c r="OCM56" s="85"/>
      <c r="OCN56" s="85"/>
      <c r="OCO56" s="85"/>
      <c r="OCP56" s="85"/>
      <c r="OCQ56" s="85"/>
      <c r="OCR56" s="85"/>
      <c r="OCS56" s="85"/>
      <c r="OCT56" s="85"/>
      <c r="OCU56" s="85"/>
      <c r="OCV56" s="85"/>
      <c r="OCW56" s="85"/>
      <c r="OCX56" s="85"/>
      <c r="OCY56" s="85"/>
      <c r="OCZ56" s="85"/>
      <c r="ODA56" s="85"/>
      <c r="ODB56" s="85"/>
      <c r="ODC56" s="85"/>
      <c r="ODD56" s="85"/>
      <c r="ODE56" s="85"/>
      <c r="ODF56" s="85"/>
      <c r="ODG56" s="85"/>
      <c r="ODH56" s="85"/>
      <c r="ODI56" s="85"/>
      <c r="ODJ56" s="85"/>
      <c r="ODK56" s="85"/>
      <c r="ODL56" s="85"/>
      <c r="ODM56" s="85"/>
      <c r="ODN56" s="85"/>
      <c r="ODO56" s="85"/>
      <c r="ODP56" s="85"/>
      <c r="ODQ56" s="85"/>
      <c r="ODR56" s="85"/>
      <c r="ODS56" s="85"/>
      <c r="ODT56" s="85"/>
      <c r="ODU56" s="85"/>
      <c r="ODV56" s="85"/>
      <c r="ODW56" s="85"/>
      <c r="ODX56" s="85"/>
      <c r="ODY56" s="85"/>
      <c r="ODZ56" s="85"/>
      <c r="OEA56" s="85"/>
      <c r="OEB56" s="85"/>
      <c r="OEC56" s="85"/>
      <c r="OED56" s="85"/>
      <c r="OEE56" s="85"/>
      <c r="OEF56" s="85"/>
      <c r="OEG56" s="85"/>
      <c r="OEH56" s="85"/>
      <c r="OEI56" s="85"/>
      <c r="OEJ56" s="85"/>
      <c r="OEK56" s="85"/>
      <c r="OEL56" s="85"/>
      <c r="OEM56" s="85"/>
      <c r="OEN56" s="85"/>
      <c r="OEO56" s="85"/>
      <c r="OEP56" s="85"/>
      <c r="OEQ56" s="85"/>
      <c r="OER56" s="85"/>
      <c r="OES56" s="85"/>
      <c r="OET56" s="85"/>
      <c r="OEU56" s="85"/>
      <c r="OEV56" s="85"/>
      <c r="OEW56" s="85"/>
      <c r="OEX56" s="85"/>
      <c r="OEY56" s="85"/>
      <c r="OEZ56" s="85"/>
      <c r="OFA56" s="85"/>
      <c r="OFB56" s="85"/>
      <c r="OFC56" s="85"/>
      <c r="OFD56" s="85"/>
      <c r="OFE56" s="85"/>
      <c r="OFF56" s="85"/>
      <c r="OFG56" s="85"/>
      <c r="OFH56" s="85"/>
      <c r="OFI56" s="85"/>
      <c r="OFJ56" s="85"/>
      <c r="OFK56" s="85"/>
      <c r="OFL56" s="85"/>
      <c r="OFM56" s="85"/>
      <c r="OFN56" s="85"/>
      <c r="OFO56" s="85"/>
      <c r="OFP56" s="85"/>
      <c r="OFQ56" s="85"/>
      <c r="OFR56" s="85"/>
      <c r="OFS56" s="85"/>
      <c r="OFT56" s="85"/>
      <c r="OFU56" s="85"/>
      <c r="OFV56" s="85"/>
      <c r="OFW56" s="85"/>
      <c r="OFX56" s="85"/>
      <c r="OFY56" s="85"/>
      <c r="OFZ56" s="85"/>
      <c r="OGA56" s="85"/>
      <c r="OGB56" s="85"/>
      <c r="OGC56" s="85"/>
      <c r="OGD56" s="85"/>
      <c r="OGE56" s="85"/>
      <c r="OGF56" s="85"/>
      <c r="OGG56" s="85"/>
      <c r="OGH56" s="85"/>
      <c r="OGI56" s="85"/>
      <c r="OGJ56" s="85"/>
      <c r="OGK56" s="85"/>
      <c r="OGL56" s="85"/>
      <c r="OGM56" s="85"/>
      <c r="OGN56" s="85"/>
      <c r="OGO56" s="85"/>
      <c r="OGP56" s="85"/>
      <c r="OGQ56" s="85"/>
      <c r="OGR56" s="85"/>
      <c r="OGS56" s="85"/>
      <c r="OGT56" s="85"/>
      <c r="OGU56" s="85"/>
      <c r="OGV56" s="85"/>
      <c r="OGW56" s="85"/>
      <c r="OGX56" s="85"/>
      <c r="OGY56" s="85"/>
      <c r="OGZ56" s="85"/>
      <c r="OHA56" s="85"/>
      <c r="OHB56" s="85"/>
      <c r="OHC56" s="85"/>
      <c r="OHD56" s="85"/>
      <c r="OHE56" s="85"/>
      <c r="OHF56" s="85"/>
      <c r="OHG56" s="85"/>
      <c r="OHH56" s="85"/>
      <c r="OHI56" s="85"/>
      <c r="OHJ56" s="85"/>
      <c r="OHK56" s="85"/>
      <c r="OHL56" s="85"/>
      <c r="OHM56" s="85"/>
      <c r="OHN56" s="85"/>
      <c r="OHO56" s="85"/>
      <c r="OHP56" s="85"/>
      <c r="OHQ56" s="85"/>
      <c r="OHR56" s="85"/>
      <c r="OHS56" s="85"/>
      <c r="OHT56" s="85"/>
      <c r="OHU56" s="85"/>
      <c r="OHV56" s="85"/>
      <c r="OHW56" s="85"/>
      <c r="OHX56" s="85"/>
      <c r="OHY56" s="85"/>
      <c r="OHZ56" s="85"/>
      <c r="OIA56" s="85"/>
      <c r="OIB56" s="85"/>
      <c r="OIC56" s="85"/>
      <c r="OID56" s="85"/>
      <c r="OIE56" s="85"/>
      <c r="OIF56" s="85"/>
      <c r="OIG56" s="85"/>
      <c r="OIH56" s="85"/>
      <c r="OII56" s="85"/>
      <c r="OIJ56" s="85"/>
      <c r="OIK56" s="85"/>
      <c r="OIL56" s="85"/>
      <c r="OIM56" s="85"/>
      <c r="OIN56" s="85"/>
      <c r="OIO56" s="85"/>
      <c r="OIP56" s="85"/>
      <c r="OIQ56" s="85"/>
      <c r="OIR56" s="85"/>
      <c r="OIS56" s="85"/>
      <c r="OIT56" s="85"/>
      <c r="OIU56" s="85"/>
      <c r="OIV56" s="85"/>
      <c r="OIW56" s="85"/>
      <c r="OIX56" s="85"/>
      <c r="OIY56" s="85"/>
      <c r="OIZ56" s="85"/>
      <c r="OJA56" s="85"/>
      <c r="OJB56" s="85"/>
      <c r="OJC56" s="85"/>
      <c r="OJD56" s="85"/>
      <c r="OJE56" s="85"/>
      <c r="OJF56" s="85"/>
      <c r="OJG56" s="85"/>
      <c r="OJH56" s="85"/>
      <c r="OJI56" s="85"/>
      <c r="OJJ56" s="85"/>
      <c r="OJK56" s="85"/>
      <c r="OJL56" s="85"/>
      <c r="OJM56" s="85"/>
      <c r="OJN56" s="85"/>
      <c r="OJO56" s="85"/>
      <c r="OJP56" s="85"/>
      <c r="OJQ56" s="85"/>
      <c r="OJR56" s="85"/>
      <c r="OJS56" s="85"/>
      <c r="OJT56" s="85"/>
      <c r="OJU56" s="85"/>
      <c r="OJV56" s="85"/>
      <c r="OJW56" s="85"/>
      <c r="OJX56" s="85"/>
      <c r="OJY56" s="85"/>
      <c r="OJZ56" s="85"/>
      <c r="OKA56" s="85"/>
      <c r="OKB56" s="85"/>
      <c r="OKC56" s="85"/>
      <c r="OKD56" s="85"/>
      <c r="OKE56" s="85"/>
      <c r="OKF56" s="85"/>
      <c r="OKG56" s="85"/>
      <c r="OKH56" s="85"/>
      <c r="OKI56" s="85"/>
      <c r="OKJ56" s="85"/>
      <c r="OKK56" s="85"/>
      <c r="OKL56" s="85"/>
      <c r="OKM56" s="85"/>
      <c r="OKN56" s="85"/>
      <c r="OKO56" s="85"/>
      <c r="OKP56" s="85"/>
      <c r="OKQ56" s="85"/>
      <c r="OKR56" s="85"/>
      <c r="OKS56" s="85"/>
      <c r="OKT56" s="85"/>
      <c r="OKU56" s="85"/>
      <c r="OKV56" s="85"/>
      <c r="OKW56" s="85"/>
      <c r="OKX56" s="85"/>
      <c r="OKY56" s="85"/>
      <c r="OKZ56" s="85"/>
      <c r="OLA56" s="85"/>
      <c r="OLB56" s="85"/>
      <c r="OLC56" s="85"/>
      <c r="OLD56" s="85"/>
      <c r="OLE56" s="85"/>
      <c r="OLF56" s="85"/>
      <c r="OLG56" s="85"/>
      <c r="OLH56" s="85"/>
      <c r="OLI56" s="85"/>
      <c r="OLJ56" s="85"/>
      <c r="OLK56" s="85"/>
      <c r="OLL56" s="85"/>
      <c r="OLM56" s="85"/>
      <c r="OLN56" s="85"/>
      <c r="OLO56" s="85"/>
      <c r="OLP56" s="85"/>
      <c r="OLQ56" s="85"/>
      <c r="OLR56" s="85"/>
      <c r="OLS56" s="85"/>
      <c r="OLT56" s="85"/>
      <c r="OLU56" s="85"/>
      <c r="OLV56" s="85"/>
      <c r="OLW56" s="85"/>
      <c r="OLX56" s="85"/>
      <c r="OLY56" s="85"/>
      <c r="OLZ56" s="85"/>
      <c r="OMA56" s="85"/>
      <c r="OMB56" s="85"/>
      <c r="OMC56" s="85"/>
      <c r="OMD56" s="85"/>
      <c r="OME56" s="85"/>
      <c r="OMF56" s="85"/>
      <c r="OMG56" s="85"/>
      <c r="OMH56" s="85"/>
      <c r="OMI56" s="85"/>
      <c r="OMJ56" s="85"/>
      <c r="OMK56" s="85"/>
      <c r="OML56" s="85"/>
      <c r="OMM56" s="85"/>
      <c r="OMN56" s="85"/>
      <c r="OMO56" s="85"/>
      <c r="OMP56" s="85"/>
      <c r="OMQ56" s="85"/>
      <c r="OMR56" s="85"/>
      <c r="OMS56" s="85"/>
      <c r="OMT56" s="85"/>
      <c r="OMU56" s="85"/>
      <c r="OMV56" s="85"/>
      <c r="OMW56" s="85"/>
      <c r="OMX56" s="85"/>
      <c r="OMY56" s="85"/>
      <c r="OMZ56" s="85"/>
      <c r="ONA56" s="85"/>
      <c r="ONB56" s="85"/>
      <c r="ONC56" s="85"/>
      <c r="OND56" s="85"/>
      <c r="ONE56" s="85"/>
      <c r="ONF56" s="85"/>
      <c r="ONG56" s="85"/>
      <c r="ONH56" s="85"/>
      <c r="ONI56" s="85"/>
      <c r="ONJ56" s="85"/>
      <c r="ONK56" s="85"/>
      <c r="ONL56" s="85"/>
      <c r="ONM56" s="85"/>
      <c r="ONN56" s="85"/>
      <c r="ONO56" s="85"/>
      <c r="ONP56" s="85"/>
      <c r="ONQ56" s="85"/>
      <c r="ONR56" s="85"/>
      <c r="ONS56" s="85"/>
      <c r="ONT56" s="85"/>
      <c r="ONU56" s="85"/>
      <c r="ONV56" s="85"/>
      <c r="ONW56" s="85"/>
      <c r="ONX56" s="85"/>
      <c r="ONY56" s="85"/>
      <c r="ONZ56" s="85"/>
      <c r="OOA56" s="85"/>
      <c r="OOB56" s="85"/>
      <c r="OOC56" s="85"/>
      <c r="OOD56" s="85"/>
      <c r="OOE56" s="85"/>
      <c r="OOF56" s="85"/>
      <c r="OOG56" s="85"/>
      <c r="OOH56" s="85"/>
      <c r="OOI56" s="85"/>
      <c r="OOJ56" s="85"/>
      <c r="OOK56" s="85"/>
      <c r="OOL56" s="85"/>
      <c r="OOM56" s="85"/>
      <c r="OON56" s="85"/>
      <c r="OOO56" s="85"/>
      <c r="OOP56" s="85"/>
      <c r="OOQ56" s="85"/>
      <c r="OOR56" s="85"/>
      <c r="OOS56" s="85"/>
      <c r="OOT56" s="85"/>
      <c r="OOU56" s="85"/>
      <c r="OOV56" s="85"/>
      <c r="OOW56" s="85"/>
      <c r="OOX56" s="85"/>
      <c r="OOY56" s="85"/>
      <c r="OOZ56" s="85"/>
      <c r="OPA56" s="85"/>
      <c r="OPB56" s="85"/>
      <c r="OPC56" s="85"/>
      <c r="OPD56" s="85"/>
      <c r="OPE56" s="85"/>
      <c r="OPF56" s="85"/>
      <c r="OPG56" s="85"/>
      <c r="OPH56" s="85"/>
      <c r="OPI56" s="85"/>
      <c r="OPJ56" s="85"/>
      <c r="OPK56" s="85"/>
      <c r="OPL56" s="85"/>
      <c r="OPM56" s="85"/>
      <c r="OPN56" s="85"/>
      <c r="OPO56" s="85"/>
      <c r="OPP56" s="85"/>
      <c r="OPQ56" s="85"/>
      <c r="OPR56" s="85"/>
      <c r="OPS56" s="85"/>
      <c r="OPT56" s="85"/>
      <c r="OPU56" s="85"/>
      <c r="OPV56" s="85"/>
      <c r="OPW56" s="85"/>
      <c r="OPX56" s="85"/>
      <c r="OPY56" s="85"/>
      <c r="OPZ56" s="85"/>
      <c r="OQA56" s="85"/>
      <c r="OQB56" s="85"/>
      <c r="OQC56" s="85"/>
      <c r="OQD56" s="85"/>
      <c r="OQE56" s="85"/>
      <c r="OQF56" s="85"/>
      <c r="OQG56" s="85"/>
      <c r="OQH56" s="85"/>
      <c r="OQI56" s="85"/>
      <c r="OQJ56" s="85"/>
      <c r="OQK56" s="85"/>
      <c r="OQL56" s="85"/>
      <c r="OQM56" s="85"/>
      <c r="OQN56" s="85"/>
      <c r="OQO56" s="85"/>
      <c r="OQP56" s="85"/>
      <c r="OQQ56" s="85"/>
      <c r="OQR56" s="85"/>
      <c r="OQS56" s="85"/>
      <c r="OQT56" s="85"/>
      <c r="OQU56" s="85"/>
      <c r="OQV56" s="85"/>
      <c r="OQW56" s="85"/>
      <c r="OQX56" s="85"/>
      <c r="OQY56" s="85"/>
      <c r="OQZ56" s="85"/>
      <c r="ORA56" s="85"/>
      <c r="ORB56" s="85"/>
      <c r="ORC56" s="85"/>
      <c r="ORD56" s="85"/>
      <c r="ORE56" s="85"/>
      <c r="ORF56" s="85"/>
      <c r="ORG56" s="85"/>
      <c r="ORH56" s="85"/>
      <c r="ORI56" s="85"/>
      <c r="ORJ56" s="85"/>
      <c r="ORK56" s="85"/>
      <c r="ORL56" s="85"/>
      <c r="ORM56" s="85"/>
      <c r="ORN56" s="85"/>
      <c r="ORO56" s="85"/>
      <c r="ORP56" s="85"/>
      <c r="ORQ56" s="85"/>
      <c r="ORR56" s="85"/>
      <c r="ORS56" s="85"/>
      <c r="ORT56" s="85"/>
      <c r="ORU56" s="85"/>
      <c r="ORV56" s="85"/>
      <c r="ORW56" s="85"/>
      <c r="ORX56" s="85"/>
      <c r="ORY56" s="85"/>
      <c r="ORZ56" s="85"/>
      <c r="OSA56" s="85"/>
      <c r="OSB56" s="85"/>
      <c r="OSC56" s="85"/>
      <c r="OSD56" s="85"/>
      <c r="OSE56" s="85"/>
      <c r="OSF56" s="85"/>
      <c r="OSG56" s="85"/>
      <c r="OSH56" s="85"/>
      <c r="OSI56" s="85"/>
      <c r="OSJ56" s="85"/>
      <c r="OSK56" s="85"/>
      <c r="OSL56" s="85"/>
      <c r="OSM56" s="85"/>
      <c r="OSN56" s="85"/>
      <c r="OSO56" s="85"/>
      <c r="OSP56" s="85"/>
      <c r="OSQ56" s="85"/>
      <c r="OSR56" s="85"/>
      <c r="OSS56" s="85"/>
      <c r="OST56" s="85"/>
      <c r="OSU56" s="85"/>
      <c r="OSV56" s="85"/>
      <c r="OSW56" s="85"/>
      <c r="OSX56" s="85"/>
      <c r="OSY56" s="85"/>
      <c r="OSZ56" s="85"/>
      <c r="OTA56" s="85"/>
      <c r="OTB56" s="85"/>
      <c r="OTC56" s="85"/>
      <c r="OTD56" s="85"/>
      <c r="OTE56" s="85"/>
      <c r="OTF56" s="85"/>
      <c r="OTG56" s="85"/>
      <c r="OTH56" s="85"/>
      <c r="OTI56" s="85"/>
      <c r="OTJ56" s="85"/>
      <c r="OTK56" s="85"/>
      <c r="OTL56" s="85"/>
      <c r="OTM56" s="85"/>
      <c r="OTN56" s="85"/>
      <c r="OTO56" s="85"/>
      <c r="OTP56" s="85"/>
      <c r="OTQ56" s="85"/>
      <c r="OTR56" s="85"/>
      <c r="OTS56" s="85"/>
      <c r="OTT56" s="85"/>
      <c r="OTU56" s="85"/>
      <c r="OTV56" s="85"/>
      <c r="OTW56" s="85"/>
      <c r="OTX56" s="85"/>
      <c r="OTY56" s="85"/>
      <c r="OTZ56" s="85"/>
      <c r="OUA56" s="85"/>
      <c r="OUB56" s="85"/>
      <c r="OUC56" s="85"/>
      <c r="OUD56" s="85"/>
      <c r="OUE56" s="85"/>
      <c r="OUF56" s="85"/>
      <c r="OUG56" s="85"/>
      <c r="OUH56" s="85"/>
      <c r="OUI56" s="85"/>
      <c r="OUJ56" s="85"/>
      <c r="OUK56" s="85"/>
      <c r="OUL56" s="85"/>
      <c r="OUM56" s="85"/>
      <c r="OUN56" s="85"/>
      <c r="OUO56" s="85"/>
      <c r="OUP56" s="85"/>
      <c r="OUQ56" s="85"/>
      <c r="OUR56" s="85"/>
      <c r="OUS56" s="85"/>
      <c r="OUT56" s="85"/>
      <c r="OUU56" s="85"/>
      <c r="OUV56" s="85"/>
      <c r="OUW56" s="85"/>
      <c r="OUX56" s="85"/>
      <c r="OUY56" s="85"/>
      <c r="OUZ56" s="85"/>
      <c r="OVA56" s="85"/>
      <c r="OVB56" s="85"/>
      <c r="OVC56" s="85"/>
      <c r="OVD56" s="85"/>
      <c r="OVE56" s="85"/>
      <c r="OVF56" s="85"/>
      <c r="OVG56" s="85"/>
      <c r="OVH56" s="85"/>
      <c r="OVI56" s="85"/>
      <c r="OVJ56" s="85"/>
      <c r="OVK56" s="85"/>
      <c r="OVL56" s="85"/>
      <c r="OVM56" s="85"/>
      <c r="OVN56" s="85"/>
      <c r="OVO56" s="85"/>
      <c r="OVP56" s="85"/>
      <c r="OVQ56" s="85"/>
      <c r="OVR56" s="85"/>
      <c r="OVS56" s="85"/>
      <c r="OVT56" s="85"/>
      <c r="OVU56" s="85"/>
      <c r="OVV56" s="85"/>
      <c r="OVW56" s="85"/>
      <c r="OVX56" s="85"/>
      <c r="OVY56" s="85"/>
      <c r="OVZ56" s="85"/>
      <c r="OWA56" s="85"/>
      <c r="OWB56" s="85"/>
      <c r="OWC56" s="85"/>
      <c r="OWD56" s="85"/>
      <c r="OWE56" s="85"/>
      <c r="OWF56" s="85"/>
      <c r="OWG56" s="85"/>
      <c r="OWH56" s="85"/>
      <c r="OWI56" s="85"/>
      <c r="OWJ56" s="85"/>
      <c r="OWK56" s="85"/>
      <c r="OWL56" s="85"/>
      <c r="OWM56" s="85"/>
      <c r="OWN56" s="85"/>
      <c r="OWO56" s="85"/>
      <c r="OWP56" s="85"/>
      <c r="OWQ56" s="85"/>
      <c r="OWR56" s="85"/>
      <c r="OWS56" s="85"/>
      <c r="OWT56" s="85"/>
      <c r="OWU56" s="85"/>
      <c r="OWV56" s="85"/>
      <c r="OWW56" s="85"/>
      <c r="OWX56" s="85"/>
      <c r="OWY56" s="85"/>
      <c r="OWZ56" s="85"/>
      <c r="OXA56" s="85"/>
      <c r="OXB56" s="85"/>
      <c r="OXC56" s="85"/>
      <c r="OXD56" s="85"/>
      <c r="OXE56" s="85"/>
      <c r="OXF56" s="85"/>
      <c r="OXG56" s="85"/>
      <c r="OXH56" s="85"/>
      <c r="OXI56" s="85"/>
      <c r="OXJ56" s="85"/>
      <c r="OXK56" s="85"/>
      <c r="OXL56" s="85"/>
      <c r="OXM56" s="85"/>
      <c r="OXN56" s="85"/>
      <c r="OXO56" s="85"/>
      <c r="OXP56" s="85"/>
      <c r="OXQ56" s="85"/>
      <c r="OXR56" s="85"/>
      <c r="OXS56" s="85"/>
      <c r="OXT56" s="85"/>
      <c r="OXU56" s="85"/>
      <c r="OXV56" s="85"/>
      <c r="OXW56" s="85"/>
      <c r="OXX56" s="85"/>
      <c r="OXY56" s="85"/>
      <c r="OXZ56" s="85"/>
      <c r="OYA56" s="85"/>
      <c r="OYB56" s="85"/>
      <c r="OYC56" s="85"/>
      <c r="OYD56" s="85"/>
      <c r="OYE56" s="85"/>
      <c r="OYF56" s="85"/>
      <c r="OYG56" s="85"/>
      <c r="OYH56" s="85"/>
      <c r="OYI56" s="85"/>
      <c r="OYJ56" s="85"/>
      <c r="OYK56" s="85"/>
      <c r="OYL56" s="85"/>
      <c r="OYM56" s="85"/>
      <c r="OYN56" s="85"/>
      <c r="OYO56" s="85"/>
      <c r="OYP56" s="85"/>
      <c r="OYQ56" s="85"/>
      <c r="OYR56" s="85"/>
      <c r="OYS56" s="85"/>
      <c r="OYT56" s="85"/>
      <c r="OYU56" s="85"/>
      <c r="OYV56" s="85"/>
      <c r="OYW56" s="85"/>
      <c r="OYX56" s="85"/>
      <c r="OYY56" s="85"/>
      <c r="OYZ56" s="85"/>
      <c r="OZA56" s="85"/>
      <c r="OZB56" s="85"/>
      <c r="OZC56" s="85"/>
      <c r="OZD56" s="85"/>
      <c r="OZE56" s="85"/>
      <c r="OZF56" s="85"/>
      <c r="OZG56" s="85"/>
      <c r="OZH56" s="85"/>
      <c r="OZI56" s="85"/>
      <c r="OZJ56" s="85"/>
      <c r="OZK56" s="85"/>
      <c r="OZL56" s="85"/>
      <c r="OZM56" s="85"/>
      <c r="OZN56" s="85"/>
      <c r="OZO56" s="85"/>
      <c r="OZP56" s="85"/>
      <c r="OZQ56" s="85"/>
      <c r="OZR56" s="85"/>
      <c r="OZS56" s="85"/>
      <c r="OZT56" s="85"/>
      <c r="OZU56" s="85"/>
      <c r="OZV56" s="85"/>
      <c r="OZW56" s="85"/>
      <c r="OZX56" s="85"/>
      <c r="OZY56" s="85"/>
      <c r="OZZ56" s="85"/>
      <c r="PAA56" s="85"/>
      <c r="PAB56" s="85"/>
      <c r="PAC56" s="85"/>
      <c r="PAD56" s="85"/>
      <c r="PAE56" s="85"/>
      <c r="PAF56" s="85"/>
      <c r="PAG56" s="85"/>
      <c r="PAH56" s="85"/>
      <c r="PAI56" s="85"/>
      <c r="PAJ56" s="85"/>
      <c r="PAK56" s="85"/>
      <c r="PAL56" s="85"/>
      <c r="PAM56" s="85"/>
      <c r="PAN56" s="85"/>
      <c r="PAO56" s="85"/>
      <c r="PAP56" s="85"/>
      <c r="PAQ56" s="85"/>
      <c r="PAR56" s="85"/>
      <c r="PAS56" s="85"/>
      <c r="PAT56" s="85"/>
      <c r="PAU56" s="85"/>
      <c r="PAV56" s="85"/>
      <c r="PAW56" s="85"/>
      <c r="PAX56" s="85"/>
      <c r="PAY56" s="85"/>
      <c r="PAZ56" s="85"/>
      <c r="PBA56" s="85"/>
      <c r="PBB56" s="85"/>
      <c r="PBC56" s="85"/>
      <c r="PBD56" s="85"/>
      <c r="PBE56" s="85"/>
      <c r="PBF56" s="85"/>
      <c r="PBG56" s="85"/>
      <c r="PBH56" s="85"/>
      <c r="PBI56" s="85"/>
      <c r="PBJ56" s="85"/>
      <c r="PBK56" s="85"/>
      <c r="PBL56" s="85"/>
      <c r="PBM56" s="85"/>
      <c r="PBN56" s="85"/>
      <c r="PBO56" s="85"/>
      <c r="PBP56" s="85"/>
      <c r="PBQ56" s="85"/>
      <c r="PBR56" s="85"/>
      <c r="PBS56" s="85"/>
      <c r="PBT56" s="85"/>
      <c r="PBU56" s="85"/>
      <c r="PBV56" s="85"/>
      <c r="PBW56" s="85"/>
      <c r="PBX56" s="85"/>
      <c r="PBY56" s="85"/>
      <c r="PBZ56" s="85"/>
      <c r="PCA56" s="85"/>
      <c r="PCB56" s="85"/>
      <c r="PCC56" s="85"/>
      <c r="PCD56" s="85"/>
      <c r="PCE56" s="85"/>
      <c r="PCF56" s="85"/>
      <c r="PCG56" s="85"/>
      <c r="PCH56" s="85"/>
      <c r="PCI56" s="85"/>
      <c r="PCJ56" s="85"/>
      <c r="PCK56" s="85"/>
      <c r="PCL56" s="85"/>
      <c r="PCM56" s="85"/>
      <c r="PCN56" s="85"/>
      <c r="PCO56" s="85"/>
      <c r="PCP56" s="85"/>
      <c r="PCQ56" s="85"/>
      <c r="PCR56" s="85"/>
      <c r="PCS56" s="85"/>
      <c r="PCT56" s="85"/>
      <c r="PCU56" s="85"/>
      <c r="PCV56" s="85"/>
      <c r="PCW56" s="85"/>
      <c r="PCX56" s="85"/>
      <c r="PCY56" s="85"/>
      <c r="PCZ56" s="85"/>
      <c r="PDA56" s="85"/>
      <c r="PDB56" s="85"/>
      <c r="PDC56" s="85"/>
      <c r="PDD56" s="85"/>
      <c r="PDE56" s="85"/>
      <c r="PDF56" s="85"/>
      <c r="PDG56" s="85"/>
      <c r="PDH56" s="85"/>
      <c r="PDI56" s="85"/>
      <c r="PDJ56" s="85"/>
      <c r="PDK56" s="85"/>
      <c r="PDL56" s="85"/>
      <c r="PDM56" s="85"/>
      <c r="PDN56" s="85"/>
      <c r="PDO56" s="85"/>
      <c r="PDP56" s="85"/>
      <c r="PDQ56" s="85"/>
      <c r="PDR56" s="85"/>
      <c r="PDS56" s="85"/>
      <c r="PDT56" s="85"/>
      <c r="PDU56" s="85"/>
      <c r="PDV56" s="85"/>
      <c r="PDW56" s="85"/>
      <c r="PDX56" s="85"/>
      <c r="PDY56" s="85"/>
      <c r="PDZ56" s="85"/>
      <c r="PEA56" s="85"/>
      <c r="PEB56" s="85"/>
      <c r="PEC56" s="85"/>
      <c r="PED56" s="85"/>
      <c r="PEE56" s="85"/>
      <c r="PEF56" s="85"/>
      <c r="PEG56" s="85"/>
      <c r="PEH56" s="85"/>
      <c r="PEI56" s="85"/>
      <c r="PEJ56" s="85"/>
      <c r="PEK56" s="85"/>
      <c r="PEL56" s="85"/>
      <c r="PEM56" s="85"/>
      <c r="PEN56" s="85"/>
      <c r="PEO56" s="85"/>
      <c r="PEP56" s="85"/>
      <c r="PEQ56" s="85"/>
      <c r="PER56" s="85"/>
      <c r="PES56" s="85"/>
      <c r="PET56" s="85"/>
      <c r="PEU56" s="85"/>
      <c r="PEV56" s="85"/>
      <c r="PEW56" s="85"/>
      <c r="PEX56" s="85"/>
      <c r="PEY56" s="85"/>
      <c r="PEZ56" s="85"/>
      <c r="PFA56" s="85"/>
      <c r="PFB56" s="85"/>
      <c r="PFC56" s="85"/>
      <c r="PFD56" s="85"/>
      <c r="PFE56" s="85"/>
      <c r="PFF56" s="85"/>
      <c r="PFG56" s="85"/>
      <c r="PFH56" s="85"/>
      <c r="PFI56" s="85"/>
      <c r="PFJ56" s="85"/>
      <c r="PFK56" s="85"/>
      <c r="PFL56" s="85"/>
      <c r="PFM56" s="85"/>
      <c r="PFN56" s="85"/>
      <c r="PFO56" s="85"/>
      <c r="PFP56" s="85"/>
      <c r="PFQ56" s="85"/>
      <c r="PFR56" s="85"/>
      <c r="PFS56" s="85"/>
      <c r="PFT56" s="85"/>
      <c r="PFU56" s="85"/>
      <c r="PFV56" s="85"/>
      <c r="PFW56" s="85"/>
      <c r="PFX56" s="85"/>
      <c r="PFY56" s="85"/>
      <c r="PFZ56" s="85"/>
      <c r="PGA56" s="85"/>
      <c r="PGB56" s="85"/>
      <c r="PGC56" s="85"/>
      <c r="PGD56" s="85"/>
      <c r="PGE56" s="85"/>
      <c r="PGF56" s="85"/>
      <c r="PGG56" s="85"/>
      <c r="PGH56" s="85"/>
      <c r="PGI56" s="85"/>
      <c r="PGJ56" s="85"/>
      <c r="PGK56" s="85"/>
      <c r="PGL56" s="85"/>
      <c r="PGM56" s="85"/>
      <c r="PGN56" s="85"/>
      <c r="PGO56" s="85"/>
      <c r="PGP56" s="85"/>
      <c r="PGQ56" s="85"/>
      <c r="PGR56" s="85"/>
      <c r="PGS56" s="85"/>
      <c r="PGT56" s="85"/>
      <c r="PGU56" s="85"/>
      <c r="PGV56" s="85"/>
      <c r="PGW56" s="85"/>
      <c r="PGX56" s="85"/>
      <c r="PGY56" s="85"/>
      <c r="PGZ56" s="85"/>
      <c r="PHA56" s="85"/>
      <c r="PHB56" s="85"/>
      <c r="PHC56" s="85"/>
      <c r="PHD56" s="85"/>
      <c r="PHE56" s="85"/>
      <c r="PHF56" s="85"/>
      <c r="PHG56" s="85"/>
      <c r="PHH56" s="85"/>
      <c r="PHI56" s="85"/>
      <c r="PHJ56" s="85"/>
      <c r="PHK56" s="85"/>
      <c r="PHL56" s="85"/>
      <c r="PHM56" s="85"/>
      <c r="PHN56" s="85"/>
      <c r="PHO56" s="85"/>
      <c r="PHP56" s="85"/>
      <c r="PHQ56" s="85"/>
      <c r="PHR56" s="85"/>
      <c r="PHS56" s="85"/>
      <c r="PHT56" s="85"/>
      <c r="PHU56" s="85"/>
      <c r="PHV56" s="85"/>
      <c r="PHW56" s="85"/>
      <c r="PHX56" s="85"/>
      <c r="PHY56" s="85"/>
      <c r="PHZ56" s="85"/>
      <c r="PIA56" s="85"/>
      <c r="PIB56" s="85"/>
      <c r="PIC56" s="85"/>
      <c r="PID56" s="85"/>
      <c r="PIE56" s="85"/>
      <c r="PIF56" s="85"/>
      <c r="PIG56" s="85"/>
      <c r="PIH56" s="85"/>
      <c r="PII56" s="85"/>
      <c r="PIJ56" s="85"/>
      <c r="PIK56" s="85"/>
      <c r="PIL56" s="85"/>
      <c r="PIM56" s="85"/>
      <c r="PIN56" s="85"/>
      <c r="PIO56" s="85"/>
      <c r="PIP56" s="85"/>
      <c r="PIQ56" s="85"/>
      <c r="PIR56" s="85"/>
      <c r="PIS56" s="85"/>
      <c r="PIT56" s="85"/>
      <c r="PIU56" s="85"/>
      <c r="PIV56" s="85"/>
      <c r="PIW56" s="85"/>
      <c r="PIX56" s="85"/>
      <c r="PIY56" s="85"/>
      <c r="PIZ56" s="85"/>
      <c r="PJA56" s="85"/>
      <c r="PJB56" s="85"/>
      <c r="PJC56" s="85"/>
      <c r="PJD56" s="85"/>
      <c r="PJE56" s="85"/>
      <c r="PJF56" s="85"/>
      <c r="PJG56" s="85"/>
      <c r="PJH56" s="85"/>
      <c r="PJI56" s="85"/>
      <c r="PJJ56" s="85"/>
      <c r="PJK56" s="85"/>
      <c r="PJL56" s="85"/>
      <c r="PJM56" s="85"/>
      <c r="PJN56" s="85"/>
      <c r="PJO56" s="85"/>
      <c r="PJP56" s="85"/>
      <c r="PJQ56" s="85"/>
      <c r="PJR56" s="85"/>
      <c r="PJS56" s="85"/>
      <c r="PJT56" s="85"/>
      <c r="PJU56" s="85"/>
      <c r="PJV56" s="85"/>
      <c r="PJW56" s="85"/>
      <c r="PJX56" s="85"/>
      <c r="PJY56" s="85"/>
      <c r="PJZ56" s="85"/>
      <c r="PKA56" s="85"/>
      <c r="PKB56" s="85"/>
      <c r="PKC56" s="85"/>
      <c r="PKD56" s="85"/>
      <c r="PKE56" s="85"/>
      <c r="PKF56" s="85"/>
      <c r="PKG56" s="85"/>
      <c r="PKH56" s="85"/>
      <c r="PKI56" s="85"/>
      <c r="PKJ56" s="85"/>
      <c r="PKK56" s="85"/>
      <c r="PKL56" s="85"/>
      <c r="PKM56" s="85"/>
      <c r="PKN56" s="85"/>
      <c r="PKO56" s="85"/>
      <c r="PKP56" s="85"/>
      <c r="PKQ56" s="85"/>
      <c r="PKR56" s="85"/>
      <c r="PKS56" s="85"/>
      <c r="PKT56" s="85"/>
      <c r="PKU56" s="85"/>
      <c r="PKV56" s="85"/>
      <c r="PKW56" s="85"/>
      <c r="PKX56" s="85"/>
      <c r="PKY56" s="85"/>
      <c r="PKZ56" s="85"/>
      <c r="PLA56" s="85"/>
      <c r="PLB56" s="85"/>
      <c r="PLC56" s="85"/>
      <c r="PLD56" s="85"/>
      <c r="PLE56" s="85"/>
      <c r="PLF56" s="85"/>
      <c r="PLG56" s="85"/>
      <c r="PLH56" s="85"/>
      <c r="PLI56" s="85"/>
      <c r="PLJ56" s="85"/>
      <c r="PLK56" s="85"/>
      <c r="PLL56" s="85"/>
      <c r="PLM56" s="85"/>
      <c r="PLN56" s="85"/>
      <c r="PLO56" s="85"/>
      <c r="PLP56" s="85"/>
      <c r="PLQ56" s="85"/>
      <c r="PLR56" s="85"/>
      <c r="PLS56" s="85"/>
      <c r="PLT56" s="85"/>
      <c r="PLU56" s="85"/>
      <c r="PLV56" s="85"/>
      <c r="PLW56" s="85"/>
      <c r="PLX56" s="85"/>
      <c r="PLY56" s="85"/>
      <c r="PLZ56" s="85"/>
      <c r="PMA56" s="85"/>
      <c r="PMB56" s="85"/>
      <c r="PMC56" s="85"/>
      <c r="PMD56" s="85"/>
      <c r="PME56" s="85"/>
      <c r="PMF56" s="85"/>
      <c r="PMG56" s="85"/>
      <c r="PMH56" s="85"/>
      <c r="PMI56" s="85"/>
      <c r="PMJ56" s="85"/>
      <c r="PMK56" s="85"/>
      <c r="PML56" s="85"/>
      <c r="PMM56" s="85"/>
      <c r="PMN56" s="85"/>
      <c r="PMO56" s="85"/>
      <c r="PMP56" s="85"/>
      <c r="PMQ56" s="85"/>
      <c r="PMR56" s="85"/>
      <c r="PMS56" s="85"/>
      <c r="PMT56" s="85"/>
      <c r="PMU56" s="85"/>
      <c r="PMV56" s="85"/>
      <c r="PMW56" s="85"/>
      <c r="PMX56" s="85"/>
      <c r="PMY56" s="85"/>
      <c r="PMZ56" s="85"/>
      <c r="PNA56" s="85"/>
      <c r="PNB56" s="85"/>
      <c r="PNC56" s="85"/>
      <c r="PND56" s="85"/>
      <c r="PNE56" s="85"/>
      <c r="PNF56" s="85"/>
      <c r="PNG56" s="85"/>
      <c r="PNH56" s="85"/>
      <c r="PNI56" s="85"/>
      <c r="PNJ56" s="85"/>
      <c r="PNK56" s="85"/>
      <c r="PNL56" s="85"/>
      <c r="PNM56" s="85"/>
      <c r="PNN56" s="85"/>
      <c r="PNO56" s="85"/>
      <c r="PNP56" s="85"/>
      <c r="PNQ56" s="85"/>
      <c r="PNR56" s="85"/>
      <c r="PNS56" s="85"/>
      <c r="PNT56" s="85"/>
      <c r="PNU56" s="85"/>
      <c r="PNV56" s="85"/>
      <c r="PNW56" s="85"/>
      <c r="PNX56" s="85"/>
      <c r="PNY56" s="85"/>
      <c r="PNZ56" s="85"/>
      <c r="POA56" s="85"/>
      <c r="POB56" s="85"/>
      <c r="POC56" s="85"/>
      <c r="POD56" s="85"/>
      <c r="POE56" s="85"/>
      <c r="POF56" s="85"/>
      <c r="POG56" s="85"/>
      <c r="POH56" s="85"/>
      <c r="POI56" s="85"/>
      <c r="POJ56" s="85"/>
      <c r="POK56" s="85"/>
      <c r="POL56" s="85"/>
      <c r="POM56" s="85"/>
      <c r="PON56" s="85"/>
      <c r="POO56" s="85"/>
      <c r="POP56" s="85"/>
      <c r="POQ56" s="85"/>
      <c r="POR56" s="85"/>
      <c r="POS56" s="85"/>
      <c r="POT56" s="85"/>
      <c r="POU56" s="85"/>
      <c r="POV56" s="85"/>
      <c r="POW56" s="85"/>
      <c r="POX56" s="85"/>
      <c r="POY56" s="85"/>
      <c r="POZ56" s="85"/>
      <c r="PPA56" s="85"/>
      <c r="PPB56" s="85"/>
      <c r="PPC56" s="85"/>
      <c r="PPD56" s="85"/>
      <c r="PPE56" s="85"/>
      <c r="PPF56" s="85"/>
      <c r="PPG56" s="85"/>
      <c r="PPH56" s="85"/>
      <c r="PPI56" s="85"/>
      <c r="PPJ56" s="85"/>
      <c r="PPK56" s="85"/>
      <c r="PPL56" s="85"/>
      <c r="PPM56" s="85"/>
      <c r="PPN56" s="85"/>
      <c r="PPO56" s="85"/>
      <c r="PPP56" s="85"/>
      <c r="PPQ56" s="85"/>
      <c r="PPR56" s="85"/>
      <c r="PPS56" s="85"/>
      <c r="PPT56" s="85"/>
      <c r="PPU56" s="85"/>
      <c r="PPV56" s="85"/>
      <c r="PPW56" s="85"/>
      <c r="PPX56" s="85"/>
      <c r="PPY56" s="85"/>
      <c r="PPZ56" s="85"/>
      <c r="PQA56" s="85"/>
      <c r="PQB56" s="85"/>
      <c r="PQC56" s="85"/>
      <c r="PQD56" s="85"/>
      <c r="PQE56" s="85"/>
      <c r="PQF56" s="85"/>
      <c r="PQG56" s="85"/>
      <c r="PQH56" s="85"/>
      <c r="PQI56" s="85"/>
      <c r="PQJ56" s="85"/>
      <c r="PQK56" s="85"/>
      <c r="PQL56" s="85"/>
      <c r="PQM56" s="85"/>
      <c r="PQN56" s="85"/>
      <c r="PQO56" s="85"/>
      <c r="PQP56" s="85"/>
      <c r="PQQ56" s="85"/>
      <c r="PQR56" s="85"/>
      <c r="PQS56" s="85"/>
      <c r="PQT56" s="85"/>
      <c r="PQU56" s="85"/>
      <c r="PQV56" s="85"/>
      <c r="PQW56" s="85"/>
      <c r="PQX56" s="85"/>
      <c r="PQY56" s="85"/>
      <c r="PQZ56" s="85"/>
      <c r="PRA56" s="85"/>
      <c r="PRB56" s="85"/>
      <c r="PRC56" s="85"/>
      <c r="PRD56" s="85"/>
      <c r="PRE56" s="85"/>
      <c r="PRF56" s="85"/>
      <c r="PRG56" s="85"/>
      <c r="PRH56" s="85"/>
      <c r="PRI56" s="85"/>
      <c r="PRJ56" s="85"/>
      <c r="PRK56" s="85"/>
      <c r="PRL56" s="85"/>
      <c r="PRM56" s="85"/>
      <c r="PRN56" s="85"/>
      <c r="PRO56" s="85"/>
      <c r="PRP56" s="85"/>
      <c r="PRQ56" s="85"/>
      <c r="PRR56" s="85"/>
      <c r="PRS56" s="85"/>
      <c r="PRT56" s="85"/>
      <c r="PRU56" s="85"/>
      <c r="PRV56" s="85"/>
      <c r="PRW56" s="85"/>
      <c r="PRX56" s="85"/>
      <c r="PRY56" s="85"/>
      <c r="PRZ56" s="85"/>
      <c r="PSA56" s="85"/>
      <c r="PSB56" s="85"/>
      <c r="PSC56" s="85"/>
      <c r="PSD56" s="85"/>
      <c r="PSE56" s="85"/>
      <c r="PSF56" s="85"/>
      <c r="PSG56" s="85"/>
      <c r="PSH56" s="85"/>
      <c r="PSI56" s="85"/>
      <c r="PSJ56" s="85"/>
      <c r="PSK56" s="85"/>
      <c r="PSL56" s="85"/>
      <c r="PSM56" s="85"/>
      <c r="PSN56" s="85"/>
      <c r="PSO56" s="85"/>
      <c r="PSP56" s="85"/>
      <c r="PSQ56" s="85"/>
      <c r="PSR56" s="85"/>
      <c r="PSS56" s="85"/>
      <c r="PST56" s="85"/>
      <c r="PSU56" s="85"/>
      <c r="PSV56" s="85"/>
      <c r="PSW56" s="85"/>
      <c r="PSX56" s="85"/>
      <c r="PSY56" s="85"/>
      <c r="PSZ56" s="85"/>
      <c r="PTA56" s="85"/>
      <c r="PTB56" s="85"/>
      <c r="PTC56" s="85"/>
      <c r="PTD56" s="85"/>
      <c r="PTE56" s="85"/>
      <c r="PTF56" s="85"/>
      <c r="PTG56" s="85"/>
      <c r="PTH56" s="85"/>
      <c r="PTI56" s="85"/>
      <c r="PTJ56" s="85"/>
      <c r="PTK56" s="85"/>
      <c r="PTL56" s="85"/>
      <c r="PTM56" s="85"/>
      <c r="PTN56" s="85"/>
      <c r="PTO56" s="85"/>
      <c r="PTP56" s="85"/>
      <c r="PTQ56" s="85"/>
      <c r="PTR56" s="85"/>
      <c r="PTS56" s="85"/>
      <c r="PTT56" s="85"/>
      <c r="PTU56" s="85"/>
      <c r="PTV56" s="85"/>
      <c r="PTW56" s="85"/>
      <c r="PTX56" s="85"/>
      <c r="PTY56" s="85"/>
      <c r="PTZ56" s="85"/>
      <c r="PUA56" s="85"/>
      <c r="PUB56" s="85"/>
      <c r="PUC56" s="85"/>
      <c r="PUD56" s="85"/>
      <c r="PUE56" s="85"/>
      <c r="PUF56" s="85"/>
      <c r="PUG56" s="85"/>
      <c r="PUH56" s="85"/>
      <c r="PUI56" s="85"/>
      <c r="PUJ56" s="85"/>
      <c r="PUK56" s="85"/>
      <c r="PUL56" s="85"/>
      <c r="PUM56" s="85"/>
      <c r="PUN56" s="85"/>
      <c r="PUO56" s="85"/>
      <c r="PUP56" s="85"/>
      <c r="PUQ56" s="85"/>
      <c r="PUR56" s="85"/>
      <c r="PUS56" s="85"/>
      <c r="PUT56" s="85"/>
      <c r="PUU56" s="85"/>
      <c r="PUV56" s="85"/>
      <c r="PUW56" s="85"/>
      <c r="PUX56" s="85"/>
      <c r="PUY56" s="85"/>
      <c r="PUZ56" s="85"/>
      <c r="PVA56" s="85"/>
      <c r="PVB56" s="85"/>
      <c r="PVC56" s="85"/>
      <c r="PVD56" s="85"/>
      <c r="PVE56" s="85"/>
      <c r="PVF56" s="85"/>
      <c r="PVG56" s="85"/>
      <c r="PVH56" s="85"/>
      <c r="PVI56" s="85"/>
      <c r="PVJ56" s="85"/>
      <c r="PVK56" s="85"/>
      <c r="PVL56" s="85"/>
      <c r="PVM56" s="85"/>
      <c r="PVN56" s="85"/>
      <c r="PVO56" s="85"/>
      <c r="PVP56" s="85"/>
      <c r="PVQ56" s="85"/>
      <c r="PVR56" s="85"/>
      <c r="PVS56" s="85"/>
      <c r="PVT56" s="85"/>
      <c r="PVU56" s="85"/>
      <c r="PVV56" s="85"/>
      <c r="PVW56" s="85"/>
      <c r="PVX56" s="85"/>
      <c r="PVY56" s="85"/>
      <c r="PVZ56" s="85"/>
      <c r="PWA56" s="85"/>
      <c r="PWB56" s="85"/>
      <c r="PWC56" s="85"/>
      <c r="PWD56" s="85"/>
      <c r="PWE56" s="85"/>
      <c r="PWF56" s="85"/>
      <c r="PWG56" s="85"/>
      <c r="PWH56" s="85"/>
      <c r="PWI56" s="85"/>
      <c r="PWJ56" s="85"/>
      <c r="PWK56" s="85"/>
      <c r="PWL56" s="85"/>
      <c r="PWM56" s="85"/>
      <c r="PWN56" s="85"/>
      <c r="PWO56" s="85"/>
      <c r="PWP56" s="85"/>
      <c r="PWQ56" s="85"/>
      <c r="PWR56" s="85"/>
      <c r="PWS56" s="85"/>
      <c r="PWT56" s="85"/>
      <c r="PWU56" s="85"/>
      <c r="PWV56" s="85"/>
      <c r="PWW56" s="85"/>
      <c r="PWX56" s="85"/>
      <c r="PWY56" s="85"/>
      <c r="PWZ56" s="85"/>
      <c r="PXA56" s="85"/>
      <c r="PXB56" s="85"/>
      <c r="PXC56" s="85"/>
      <c r="PXD56" s="85"/>
      <c r="PXE56" s="85"/>
      <c r="PXF56" s="85"/>
      <c r="PXG56" s="85"/>
      <c r="PXH56" s="85"/>
      <c r="PXI56" s="85"/>
      <c r="PXJ56" s="85"/>
      <c r="PXK56" s="85"/>
      <c r="PXL56" s="85"/>
      <c r="PXM56" s="85"/>
      <c r="PXN56" s="85"/>
      <c r="PXO56" s="85"/>
      <c r="PXP56" s="85"/>
      <c r="PXQ56" s="85"/>
      <c r="PXR56" s="85"/>
      <c r="PXS56" s="85"/>
      <c r="PXT56" s="85"/>
      <c r="PXU56" s="85"/>
      <c r="PXV56" s="85"/>
      <c r="PXW56" s="85"/>
      <c r="PXX56" s="85"/>
      <c r="PXY56" s="85"/>
      <c r="PXZ56" s="85"/>
      <c r="PYA56" s="85"/>
      <c r="PYB56" s="85"/>
      <c r="PYC56" s="85"/>
      <c r="PYD56" s="85"/>
      <c r="PYE56" s="85"/>
      <c r="PYF56" s="85"/>
      <c r="PYG56" s="85"/>
      <c r="PYH56" s="85"/>
      <c r="PYI56" s="85"/>
      <c r="PYJ56" s="85"/>
      <c r="PYK56" s="85"/>
      <c r="PYL56" s="85"/>
      <c r="PYM56" s="85"/>
      <c r="PYN56" s="85"/>
      <c r="PYO56" s="85"/>
      <c r="PYP56" s="85"/>
      <c r="PYQ56" s="85"/>
      <c r="PYR56" s="85"/>
      <c r="PYS56" s="85"/>
      <c r="PYT56" s="85"/>
      <c r="PYU56" s="85"/>
      <c r="PYV56" s="85"/>
      <c r="PYW56" s="85"/>
      <c r="PYX56" s="85"/>
      <c r="PYY56" s="85"/>
      <c r="PYZ56" s="85"/>
      <c r="PZA56" s="85"/>
      <c r="PZB56" s="85"/>
      <c r="PZC56" s="85"/>
      <c r="PZD56" s="85"/>
      <c r="PZE56" s="85"/>
      <c r="PZF56" s="85"/>
      <c r="PZG56" s="85"/>
      <c r="PZH56" s="85"/>
      <c r="PZI56" s="85"/>
      <c r="PZJ56" s="85"/>
      <c r="PZK56" s="85"/>
      <c r="PZL56" s="85"/>
      <c r="PZM56" s="85"/>
      <c r="PZN56" s="85"/>
      <c r="PZO56" s="85"/>
      <c r="PZP56" s="85"/>
      <c r="PZQ56" s="85"/>
      <c r="PZR56" s="85"/>
      <c r="PZS56" s="85"/>
      <c r="PZT56" s="85"/>
      <c r="PZU56" s="85"/>
      <c r="PZV56" s="85"/>
      <c r="PZW56" s="85"/>
      <c r="PZX56" s="85"/>
      <c r="PZY56" s="85"/>
      <c r="PZZ56" s="85"/>
      <c r="QAA56" s="85"/>
      <c r="QAB56" s="85"/>
      <c r="QAC56" s="85"/>
      <c r="QAD56" s="85"/>
      <c r="QAE56" s="85"/>
      <c r="QAF56" s="85"/>
      <c r="QAG56" s="85"/>
      <c r="QAH56" s="85"/>
      <c r="QAI56" s="85"/>
      <c r="QAJ56" s="85"/>
      <c r="QAK56" s="85"/>
      <c r="QAL56" s="85"/>
      <c r="QAM56" s="85"/>
      <c r="QAN56" s="85"/>
      <c r="QAO56" s="85"/>
      <c r="QAP56" s="85"/>
      <c r="QAQ56" s="85"/>
      <c r="QAR56" s="85"/>
      <c r="QAS56" s="85"/>
      <c r="QAT56" s="85"/>
      <c r="QAU56" s="85"/>
      <c r="QAV56" s="85"/>
      <c r="QAW56" s="85"/>
      <c r="QAX56" s="85"/>
      <c r="QAY56" s="85"/>
      <c r="QAZ56" s="85"/>
      <c r="QBA56" s="85"/>
      <c r="QBB56" s="85"/>
      <c r="QBC56" s="85"/>
      <c r="QBD56" s="85"/>
      <c r="QBE56" s="85"/>
      <c r="QBF56" s="85"/>
      <c r="QBG56" s="85"/>
      <c r="QBH56" s="85"/>
      <c r="QBI56" s="85"/>
      <c r="QBJ56" s="85"/>
      <c r="QBK56" s="85"/>
      <c r="QBL56" s="85"/>
      <c r="QBM56" s="85"/>
      <c r="QBN56" s="85"/>
      <c r="QBO56" s="85"/>
      <c r="QBP56" s="85"/>
      <c r="QBQ56" s="85"/>
      <c r="QBR56" s="85"/>
      <c r="QBS56" s="85"/>
      <c r="QBT56" s="85"/>
      <c r="QBU56" s="85"/>
      <c r="QBV56" s="85"/>
      <c r="QBW56" s="85"/>
      <c r="QBX56" s="85"/>
      <c r="QBY56" s="85"/>
      <c r="QBZ56" s="85"/>
      <c r="QCA56" s="85"/>
      <c r="QCB56" s="85"/>
      <c r="QCC56" s="85"/>
      <c r="QCD56" s="85"/>
      <c r="QCE56" s="85"/>
      <c r="QCF56" s="85"/>
      <c r="QCG56" s="85"/>
      <c r="QCH56" s="85"/>
      <c r="QCI56" s="85"/>
      <c r="QCJ56" s="85"/>
      <c r="QCK56" s="85"/>
      <c r="QCL56" s="85"/>
      <c r="QCM56" s="85"/>
      <c r="QCN56" s="85"/>
      <c r="QCO56" s="85"/>
      <c r="QCP56" s="85"/>
      <c r="QCQ56" s="85"/>
      <c r="QCR56" s="85"/>
      <c r="QCS56" s="85"/>
      <c r="QCT56" s="85"/>
      <c r="QCU56" s="85"/>
      <c r="QCV56" s="85"/>
      <c r="QCW56" s="85"/>
      <c r="QCX56" s="85"/>
      <c r="QCY56" s="85"/>
      <c r="QCZ56" s="85"/>
      <c r="QDA56" s="85"/>
      <c r="QDB56" s="85"/>
      <c r="QDC56" s="85"/>
      <c r="QDD56" s="85"/>
      <c r="QDE56" s="85"/>
      <c r="QDF56" s="85"/>
      <c r="QDG56" s="85"/>
      <c r="QDH56" s="85"/>
      <c r="QDI56" s="85"/>
      <c r="QDJ56" s="85"/>
      <c r="QDK56" s="85"/>
      <c r="QDL56" s="85"/>
      <c r="QDM56" s="85"/>
      <c r="QDN56" s="85"/>
      <c r="QDO56" s="85"/>
      <c r="QDP56" s="85"/>
      <c r="QDQ56" s="85"/>
      <c r="QDR56" s="85"/>
      <c r="QDS56" s="85"/>
      <c r="QDT56" s="85"/>
      <c r="QDU56" s="85"/>
      <c r="QDV56" s="85"/>
      <c r="QDW56" s="85"/>
      <c r="QDX56" s="85"/>
      <c r="QDY56" s="85"/>
      <c r="QDZ56" s="85"/>
      <c r="QEA56" s="85"/>
      <c r="QEB56" s="85"/>
      <c r="QEC56" s="85"/>
      <c r="QED56" s="85"/>
      <c r="QEE56" s="85"/>
      <c r="QEF56" s="85"/>
      <c r="QEG56" s="85"/>
      <c r="QEH56" s="85"/>
      <c r="QEI56" s="85"/>
      <c r="QEJ56" s="85"/>
      <c r="QEK56" s="85"/>
      <c r="QEL56" s="85"/>
      <c r="QEM56" s="85"/>
      <c r="QEN56" s="85"/>
      <c r="QEO56" s="85"/>
      <c r="QEP56" s="85"/>
      <c r="QEQ56" s="85"/>
      <c r="QER56" s="85"/>
      <c r="QES56" s="85"/>
      <c r="QET56" s="85"/>
      <c r="QEU56" s="85"/>
      <c r="QEV56" s="85"/>
      <c r="QEW56" s="85"/>
      <c r="QEX56" s="85"/>
      <c r="QEY56" s="85"/>
      <c r="QEZ56" s="85"/>
      <c r="QFA56" s="85"/>
      <c r="QFB56" s="85"/>
      <c r="QFC56" s="85"/>
      <c r="QFD56" s="85"/>
      <c r="QFE56" s="85"/>
      <c r="QFF56" s="85"/>
      <c r="QFG56" s="85"/>
      <c r="QFH56" s="85"/>
      <c r="QFI56" s="85"/>
      <c r="QFJ56" s="85"/>
      <c r="QFK56" s="85"/>
      <c r="QFL56" s="85"/>
      <c r="QFM56" s="85"/>
      <c r="QFN56" s="85"/>
      <c r="QFO56" s="85"/>
      <c r="QFP56" s="85"/>
      <c r="QFQ56" s="85"/>
      <c r="QFR56" s="85"/>
      <c r="QFS56" s="85"/>
      <c r="QFT56" s="85"/>
      <c r="QFU56" s="85"/>
      <c r="QFV56" s="85"/>
      <c r="QFW56" s="85"/>
      <c r="QFX56" s="85"/>
      <c r="QFY56" s="85"/>
      <c r="QFZ56" s="85"/>
      <c r="QGA56" s="85"/>
      <c r="QGB56" s="85"/>
      <c r="QGC56" s="85"/>
      <c r="QGD56" s="85"/>
      <c r="QGE56" s="85"/>
      <c r="QGF56" s="85"/>
      <c r="QGG56" s="85"/>
      <c r="QGH56" s="85"/>
      <c r="QGI56" s="85"/>
      <c r="QGJ56" s="85"/>
      <c r="QGK56" s="85"/>
      <c r="QGL56" s="85"/>
      <c r="QGM56" s="85"/>
      <c r="QGN56" s="85"/>
      <c r="QGO56" s="85"/>
      <c r="QGP56" s="85"/>
      <c r="QGQ56" s="85"/>
      <c r="QGR56" s="85"/>
      <c r="QGS56" s="85"/>
      <c r="QGT56" s="85"/>
      <c r="QGU56" s="85"/>
      <c r="QGV56" s="85"/>
      <c r="QGW56" s="85"/>
      <c r="QGX56" s="85"/>
      <c r="QGY56" s="85"/>
      <c r="QGZ56" s="85"/>
      <c r="QHA56" s="85"/>
      <c r="QHB56" s="85"/>
      <c r="QHC56" s="85"/>
      <c r="QHD56" s="85"/>
      <c r="QHE56" s="85"/>
      <c r="QHF56" s="85"/>
      <c r="QHG56" s="85"/>
      <c r="QHH56" s="85"/>
      <c r="QHI56" s="85"/>
      <c r="QHJ56" s="85"/>
      <c r="QHK56" s="85"/>
      <c r="QHL56" s="85"/>
      <c r="QHM56" s="85"/>
      <c r="QHN56" s="85"/>
      <c r="QHO56" s="85"/>
      <c r="QHP56" s="85"/>
      <c r="QHQ56" s="85"/>
      <c r="QHR56" s="85"/>
      <c r="QHS56" s="85"/>
      <c r="QHT56" s="85"/>
      <c r="QHU56" s="85"/>
      <c r="QHV56" s="85"/>
      <c r="QHW56" s="85"/>
      <c r="QHX56" s="85"/>
      <c r="QHY56" s="85"/>
      <c r="QHZ56" s="85"/>
      <c r="QIA56" s="85"/>
      <c r="QIB56" s="85"/>
      <c r="QIC56" s="85"/>
      <c r="QID56" s="85"/>
      <c r="QIE56" s="85"/>
      <c r="QIF56" s="85"/>
      <c r="QIG56" s="85"/>
      <c r="QIH56" s="85"/>
      <c r="QII56" s="85"/>
      <c r="QIJ56" s="85"/>
      <c r="QIK56" s="85"/>
      <c r="QIL56" s="85"/>
      <c r="QIM56" s="85"/>
      <c r="QIN56" s="85"/>
      <c r="QIO56" s="85"/>
      <c r="QIP56" s="85"/>
      <c r="QIQ56" s="85"/>
      <c r="QIR56" s="85"/>
      <c r="QIS56" s="85"/>
      <c r="QIT56" s="85"/>
      <c r="QIU56" s="85"/>
      <c r="QIV56" s="85"/>
      <c r="QIW56" s="85"/>
      <c r="QIX56" s="85"/>
      <c r="QIY56" s="85"/>
      <c r="QIZ56" s="85"/>
      <c r="QJA56" s="85"/>
      <c r="QJB56" s="85"/>
      <c r="QJC56" s="85"/>
      <c r="QJD56" s="85"/>
      <c r="QJE56" s="85"/>
      <c r="QJF56" s="85"/>
      <c r="QJG56" s="85"/>
      <c r="QJH56" s="85"/>
      <c r="QJI56" s="85"/>
      <c r="QJJ56" s="85"/>
      <c r="QJK56" s="85"/>
      <c r="QJL56" s="85"/>
      <c r="QJM56" s="85"/>
      <c r="QJN56" s="85"/>
      <c r="QJO56" s="85"/>
      <c r="QJP56" s="85"/>
      <c r="QJQ56" s="85"/>
      <c r="QJR56" s="85"/>
      <c r="QJS56" s="85"/>
      <c r="QJT56" s="85"/>
      <c r="QJU56" s="85"/>
      <c r="QJV56" s="85"/>
      <c r="QJW56" s="85"/>
      <c r="QJX56" s="85"/>
      <c r="QJY56" s="85"/>
      <c r="QJZ56" s="85"/>
      <c r="QKA56" s="85"/>
      <c r="QKB56" s="85"/>
      <c r="QKC56" s="85"/>
      <c r="QKD56" s="85"/>
      <c r="QKE56" s="85"/>
      <c r="QKF56" s="85"/>
      <c r="QKG56" s="85"/>
      <c r="QKH56" s="85"/>
      <c r="QKI56" s="85"/>
      <c r="QKJ56" s="85"/>
      <c r="QKK56" s="85"/>
      <c r="QKL56" s="85"/>
      <c r="QKM56" s="85"/>
      <c r="QKN56" s="85"/>
      <c r="QKO56" s="85"/>
      <c r="QKP56" s="85"/>
      <c r="QKQ56" s="85"/>
      <c r="QKR56" s="85"/>
      <c r="QKS56" s="85"/>
      <c r="QKT56" s="85"/>
      <c r="QKU56" s="85"/>
      <c r="QKV56" s="85"/>
      <c r="QKW56" s="85"/>
      <c r="QKX56" s="85"/>
      <c r="QKY56" s="85"/>
      <c r="QKZ56" s="85"/>
      <c r="QLA56" s="85"/>
      <c r="QLB56" s="85"/>
      <c r="QLC56" s="85"/>
      <c r="QLD56" s="85"/>
      <c r="QLE56" s="85"/>
      <c r="QLF56" s="85"/>
      <c r="QLG56" s="85"/>
      <c r="QLH56" s="85"/>
      <c r="QLI56" s="85"/>
      <c r="QLJ56" s="85"/>
      <c r="QLK56" s="85"/>
      <c r="QLL56" s="85"/>
      <c r="QLM56" s="85"/>
      <c r="QLN56" s="85"/>
      <c r="QLO56" s="85"/>
      <c r="QLP56" s="85"/>
      <c r="QLQ56" s="85"/>
      <c r="QLR56" s="85"/>
      <c r="QLS56" s="85"/>
      <c r="QLT56" s="85"/>
      <c r="QLU56" s="85"/>
      <c r="QLV56" s="85"/>
      <c r="QLW56" s="85"/>
      <c r="QLX56" s="85"/>
      <c r="QLY56" s="85"/>
      <c r="QLZ56" s="85"/>
      <c r="QMA56" s="85"/>
      <c r="QMB56" s="85"/>
      <c r="QMC56" s="85"/>
      <c r="QMD56" s="85"/>
      <c r="QME56" s="85"/>
      <c r="QMF56" s="85"/>
      <c r="QMG56" s="85"/>
      <c r="QMH56" s="85"/>
      <c r="QMI56" s="85"/>
      <c r="QMJ56" s="85"/>
      <c r="QMK56" s="85"/>
      <c r="QML56" s="85"/>
      <c r="QMM56" s="85"/>
      <c r="QMN56" s="85"/>
      <c r="QMO56" s="85"/>
      <c r="QMP56" s="85"/>
      <c r="QMQ56" s="85"/>
      <c r="QMR56" s="85"/>
      <c r="QMS56" s="85"/>
      <c r="QMT56" s="85"/>
      <c r="QMU56" s="85"/>
      <c r="QMV56" s="85"/>
      <c r="QMW56" s="85"/>
      <c r="QMX56" s="85"/>
      <c r="QMY56" s="85"/>
      <c r="QMZ56" s="85"/>
      <c r="QNA56" s="85"/>
      <c r="QNB56" s="85"/>
      <c r="QNC56" s="85"/>
      <c r="QND56" s="85"/>
      <c r="QNE56" s="85"/>
      <c r="QNF56" s="85"/>
      <c r="QNG56" s="85"/>
      <c r="QNH56" s="85"/>
      <c r="QNI56" s="85"/>
      <c r="QNJ56" s="85"/>
      <c r="QNK56" s="85"/>
      <c r="QNL56" s="85"/>
      <c r="QNM56" s="85"/>
      <c r="QNN56" s="85"/>
      <c r="QNO56" s="85"/>
      <c r="QNP56" s="85"/>
      <c r="QNQ56" s="85"/>
      <c r="QNR56" s="85"/>
      <c r="QNS56" s="85"/>
      <c r="QNT56" s="85"/>
      <c r="QNU56" s="85"/>
      <c r="QNV56" s="85"/>
      <c r="QNW56" s="85"/>
      <c r="QNX56" s="85"/>
      <c r="QNY56" s="85"/>
      <c r="QNZ56" s="85"/>
      <c r="QOA56" s="85"/>
      <c r="QOB56" s="85"/>
      <c r="QOC56" s="85"/>
      <c r="QOD56" s="85"/>
      <c r="QOE56" s="85"/>
      <c r="QOF56" s="85"/>
      <c r="QOG56" s="85"/>
      <c r="QOH56" s="85"/>
      <c r="QOI56" s="85"/>
      <c r="QOJ56" s="85"/>
      <c r="QOK56" s="85"/>
      <c r="QOL56" s="85"/>
      <c r="QOM56" s="85"/>
      <c r="QON56" s="85"/>
      <c r="QOO56" s="85"/>
      <c r="QOP56" s="85"/>
      <c r="QOQ56" s="85"/>
      <c r="QOR56" s="85"/>
      <c r="QOS56" s="85"/>
      <c r="QOT56" s="85"/>
      <c r="QOU56" s="85"/>
      <c r="QOV56" s="85"/>
      <c r="QOW56" s="85"/>
      <c r="QOX56" s="85"/>
      <c r="QOY56" s="85"/>
      <c r="QOZ56" s="85"/>
      <c r="QPA56" s="85"/>
      <c r="QPB56" s="85"/>
      <c r="QPC56" s="85"/>
      <c r="QPD56" s="85"/>
      <c r="QPE56" s="85"/>
      <c r="QPF56" s="85"/>
      <c r="QPG56" s="85"/>
      <c r="QPH56" s="85"/>
      <c r="QPI56" s="85"/>
      <c r="QPJ56" s="85"/>
      <c r="QPK56" s="85"/>
      <c r="QPL56" s="85"/>
      <c r="QPM56" s="85"/>
      <c r="QPN56" s="85"/>
      <c r="QPO56" s="85"/>
      <c r="QPP56" s="85"/>
      <c r="QPQ56" s="85"/>
      <c r="QPR56" s="85"/>
      <c r="QPS56" s="85"/>
      <c r="QPT56" s="85"/>
      <c r="QPU56" s="85"/>
      <c r="QPV56" s="85"/>
      <c r="QPW56" s="85"/>
      <c r="QPX56" s="85"/>
      <c r="QPY56" s="85"/>
      <c r="QPZ56" s="85"/>
      <c r="QQA56" s="85"/>
      <c r="QQB56" s="85"/>
      <c r="QQC56" s="85"/>
      <c r="QQD56" s="85"/>
      <c r="QQE56" s="85"/>
      <c r="QQF56" s="85"/>
      <c r="QQG56" s="85"/>
      <c r="QQH56" s="85"/>
      <c r="QQI56" s="85"/>
      <c r="QQJ56" s="85"/>
      <c r="QQK56" s="85"/>
      <c r="QQL56" s="85"/>
      <c r="QQM56" s="85"/>
      <c r="QQN56" s="85"/>
      <c r="QQO56" s="85"/>
      <c r="QQP56" s="85"/>
      <c r="QQQ56" s="85"/>
      <c r="QQR56" s="85"/>
      <c r="QQS56" s="85"/>
      <c r="QQT56" s="85"/>
      <c r="QQU56" s="85"/>
      <c r="QQV56" s="85"/>
      <c r="QQW56" s="85"/>
      <c r="QQX56" s="85"/>
      <c r="QQY56" s="85"/>
      <c r="QQZ56" s="85"/>
      <c r="QRA56" s="85"/>
      <c r="QRB56" s="85"/>
      <c r="QRC56" s="85"/>
      <c r="QRD56" s="85"/>
      <c r="QRE56" s="85"/>
      <c r="QRF56" s="85"/>
      <c r="QRG56" s="85"/>
      <c r="QRH56" s="85"/>
      <c r="QRI56" s="85"/>
      <c r="QRJ56" s="85"/>
      <c r="QRK56" s="85"/>
      <c r="QRL56" s="85"/>
      <c r="QRM56" s="85"/>
      <c r="QRN56" s="85"/>
      <c r="QRO56" s="85"/>
      <c r="QRP56" s="85"/>
      <c r="QRQ56" s="85"/>
      <c r="QRR56" s="85"/>
      <c r="QRS56" s="85"/>
      <c r="QRT56" s="85"/>
      <c r="QRU56" s="85"/>
      <c r="QRV56" s="85"/>
      <c r="QRW56" s="85"/>
      <c r="QRX56" s="85"/>
      <c r="QRY56" s="85"/>
      <c r="QRZ56" s="85"/>
      <c r="QSA56" s="85"/>
      <c r="QSB56" s="85"/>
      <c r="QSC56" s="85"/>
      <c r="QSD56" s="85"/>
      <c r="QSE56" s="85"/>
      <c r="QSF56" s="85"/>
      <c r="QSG56" s="85"/>
      <c r="QSH56" s="85"/>
      <c r="QSI56" s="85"/>
      <c r="QSJ56" s="85"/>
      <c r="QSK56" s="85"/>
      <c r="QSL56" s="85"/>
      <c r="QSM56" s="85"/>
      <c r="QSN56" s="85"/>
      <c r="QSO56" s="85"/>
      <c r="QSP56" s="85"/>
      <c r="QSQ56" s="85"/>
      <c r="QSR56" s="85"/>
      <c r="QSS56" s="85"/>
      <c r="QST56" s="85"/>
      <c r="QSU56" s="85"/>
      <c r="QSV56" s="85"/>
      <c r="QSW56" s="85"/>
      <c r="QSX56" s="85"/>
      <c r="QSY56" s="85"/>
      <c r="QSZ56" s="85"/>
      <c r="QTA56" s="85"/>
      <c r="QTB56" s="85"/>
      <c r="QTC56" s="85"/>
      <c r="QTD56" s="85"/>
      <c r="QTE56" s="85"/>
      <c r="QTF56" s="85"/>
      <c r="QTG56" s="85"/>
      <c r="QTH56" s="85"/>
      <c r="QTI56" s="85"/>
      <c r="QTJ56" s="85"/>
      <c r="QTK56" s="85"/>
      <c r="QTL56" s="85"/>
      <c r="QTM56" s="85"/>
      <c r="QTN56" s="85"/>
      <c r="QTO56" s="85"/>
      <c r="QTP56" s="85"/>
      <c r="QTQ56" s="85"/>
      <c r="QTR56" s="85"/>
      <c r="QTS56" s="85"/>
      <c r="QTT56" s="85"/>
      <c r="QTU56" s="85"/>
      <c r="QTV56" s="85"/>
      <c r="QTW56" s="85"/>
      <c r="QTX56" s="85"/>
      <c r="QTY56" s="85"/>
      <c r="QTZ56" s="85"/>
      <c r="QUA56" s="85"/>
      <c r="QUB56" s="85"/>
      <c r="QUC56" s="85"/>
      <c r="QUD56" s="85"/>
      <c r="QUE56" s="85"/>
      <c r="QUF56" s="85"/>
      <c r="QUG56" s="85"/>
      <c r="QUH56" s="85"/>
      <c r="QUI56" s="85"/>
      <c r="QUJ56" s="85"/>
      <c r="QUK56" s="85"/>
      <c r="QUL56" s="85"/>
      <c r="QUM56" s="85"/>
      <c r="QUN56" s="85"/>
      <c r="QUO56" s="85"/>
      <c r="QUP56" s="85"/>
      <c r="QUQ56" s="85"/>
      <c r="QUR56" s="85"/>
      <c r="QUS56" s="85"/>
      <c r="QUT56" s="85"/>
      <c r="QUU56" s="85"/>
      <c r="QUV56" s="85"/>
      <c r="QUW56" s="85"/>
      <c r="QUX56" s="85"/>
      <c r="QUY56" s="85"/>
      <c r="QUZ56" s="85"/>
      <c r="QVA56" s="85"/>
      <c r="QVB56" s="85"/>
      <c r="QVC56" s="85"/>
      <c r="QVD56" s="85"/>
      <c r="QVE56" s="85"/>
      <c r="QVF56" s="85"/>
      <c r="QVG56" s="85"/>
      <c r="QVH56" s="85"/>
      <c r="QVI56" s="85"/>
      <c r="QVJ56" s="85"/>
      <c r="QVK56" s="85"/>
      <c r="QVL56" s="85"/>
      <c r="QVM56" s="85"/>
      <c r="QVN56" s="85"/>
      <c r="QVO56" s="85"/>
      <c r="QVP56" s="85"/>
      <c r="QVQ56" s="85"/>
      <c r="QVR56" s="85"/>
      <c r="QVS56" s="85"/>
      <c r="QVT56" s="85"/>
      <c r="QVU56" s="85"/>
      <c r="QVV56" s="85"/>
      <c r="QVW56" s="85"/>
      <c r="QVX56" s="85"/>
      <c r="QVY56" s="85"/>
      <c r="QVZ56" s="85"/>
      <c r="QWA56" s="85"/>
      <c r="QWB56" s="85"/>
      <c r="QWC56" s="85"/>
      <c r="QWD56" s="85"/>
      <c r="QWE56" s="85"/>
      <c r="QWF56" s="85"/>
      <c r="QWG56" s="85"/>
      <c r="QWH56" s="85"/>
      <c r="QWI56" s="85"/>
      <c r="QWJ56" s="85"/>
      <c r="QWK56" s="85"/>
      <c r="QWL56" s="85"/>
      <c r="QWM56" s="85"/>
      <c r="QWN56" s="85"/>
      <c r="QWO56" s="85"/>
      <c r="QWP56" s="85"/>
      <c r="QWQ56" s="85"/>
      <c r="QWR56" s="85"/>
      <c r="QWS56" s="85"/>
      <c r="QWT56" s="85"/>
      <c r="QWU56" s="85"/>
      <c r="QWV56" s="85"/>
      <c r="QWW56" s="85"/>
      <c r="QWX56" s="85"/>
      <c r="QWY56" s="85"/>
      <c r="QWZ56" s="85"/>
      <c r="QXA56" s="85"/>
      <c r="QXB56" s="85"/>
      <c r="QXC56" s="85"/>
      <c r="QXD56" s="85"/>
      <c r="QXE56" s="85"/>
      <c r="QXF56" s="85"/>
      <c r="QXG56" s="85"/>
      <c r="QXH56" s="85"/>
      <c r="QXI56" s="85"/>
      <c r="QXJ56" s="85"/>
      <c r="QXK56" s="85"/>
      <c r="QXL56" s="85"/>
      <c r="QXM56" s="85"/>
      <c r="QXN56" s="85"/>
      <c r="QXO56" s="85"/>
      <c r="QXP56" s="85"/>
      <c r="QXQ56" s="85"/>
      <c r="QXR56" s="85"/>
      <c r="QXS56" s="85"/>
      <c r="QXT56" s="85"/>
      <c r="QXU56" s="85"/>
      <c r="QXV56" s="85"/>
      <c r="QXW56" s="85"/>
      <c r="QXX56" s="85"/>
      <c r="QXY56" s="85"/>
      <c r="QXZ56" s="85"/>
      <c r="QYA56" s="85"/>
      <c r="QYB56" s="85"/>
      <c r="QYC56" s="85"/>
      <c r="QYD56" s="85"/>
      <c r="QYE56" s="85"/>
      <c r="QYF56" s="85"/>
      <c r="QYG56" s="85"/>
      <c r="QYH56" s="85"/>
      <c r="QYI56" s="85"/>
      <c r="QYJ56" s="85"/>
      <c r="QYK56" s="85"/>
      <c r="QYL56" s="85"/>
      <c r="QYM56" s="85"/>
      <c r="QYN56" s="85"/>
      <c r="QYO56" s="85"/>
      <c r="QYP56" s="85"/>
      <c r="QYQ56" s="85"/>
      <c r="QYR56" s="85"/>
      <c r="QYS56" s="85"/>
      <c r="QYT56" s="85"/>
      <c r="QYU56" s="85"/>
      <c r="QYV56" s="85"/>
      <c r="QYW56" s="85"/>
      <c r="QYX56" s="85"/>
      <c r="QYY56" s="85"/>
      <c r="QYZ56" s="85"/>
      <c r="QZA56" s="85"/>
      <c r="QZB56" s="85"/>
      <c r="QZC56" s="85"/>
      <c r="QZD56" s="85"/>
      <c r="QZE56" s="85"/>
      <c r="QZF56" s="85"/>
      <c r="QZG56" s="85"/>
      <c r="QZH56" s="85"/>
      <c r="QZI56" s="85"/>
      <c r="QZJ56" s="85"/>
      <c r="QZK56" s="85"/>
      <c r="QZL56" s="85"/>
      <c r="QZM56" s="85"/>
      <c r="QZN56" s="85"/>
      <c r="QZO56" s="85"/>
      <c r="QZP56" s="85"/>
      <c r="QZQ56" s="85"/>
      <c r="QZR56" s="85"/>
      <c r="QZS56" s="85"/>
      <c r="QZT56" s="85"/>
      <c r="QZU56" s="85"/>
      <c r="QZV56" s="85"/>
      <c r="QZW56" s="85"/>
      <c r="QZX56" s="85"/>
      <c r="QZY56" s="85"/>
      <c r="QZZ56" s="85"/>
      <c r="RAA56" s="85"/>
      <c r="RAB56" s="85"/>
      <c r="RAC56" s="85"/>
      <c r="RAD56" s="85"/>
      <c r="RAE56" s="85"/>
      <c r="RAF56" s="85"/>
      <c r="RAG56" s="85"/>
      <c r="RAH56" s="85"/>
      <c r="RAI56" s="85"/>
      <c r="RAJ56" s="85"/>
      <c r="RAK56" s="85"/>
      <c r="RAL56" s="85"/>
      <c r="RAM56" s="85"/>
      <c r="RAN56" s="85"/>
      <c r="RAO56" s="85"/>
      <c r="RAP56" s="85"/>
      <c r="RAQ56" s="85"/>
      <c r="RAR56" s="85"/>
      <c r="RAS56" s="85"/>
      <c r="RAT56" s="85"/>
      <c r="RAU56" s="85"/>
      <c r="RAV56" s="85"/>
      <c r="RAW56" s="85"/>
      <c r="RAX56" s="85"/>
      <c r="RAY56" s="85"/>
      <c r="RAZ56" s="85"/>
      <c r="RBA56" s="85"/>
      <c r="RBB56" s="85"/>
      <c r="RBC56" s="85"/>
      <c r="RBD56" s="85"/>
      <c r="RBE56" s="85"/>
      <c r="RBF56" s="85"/>
      <c r="RBG56" s="85"/>
      <c r="RBH56" s="85"/>
      <c r="RBI56" s="85"/>
      <c r="RBJ56" s="85"/>
      <c r="RBK56" s="85"/>
      <c r="RBL56" s="85"/>
      <c r="RBM56" s="85"/>
      <c r="RBN56" s="85"/>
      <c r="RBO56" s="85"/>
      <c r="RBP56" s="85"/>
      <c r="RBQ56" s="85"/>
      <c r="RBR56" s="85"/>
      <c r="RBS56" s="85"/>
      <c r="RBT56" s="85"/>
      <c r="RBU56" s="85"/>
      <c r="RBV56" s="85"/>
      <c r="RBW56" s="85"/>
      <c r="RBX56" s="85"/>
      <c r="RBY56" s="85"/>
      <c r="RBZ56" s="85"/>
      <c r="RCA56" s="85"/>
      <c r="RCB56" s="85"/>
      <c r="RCC56" s="85"/>
      <c r="RCD56" s="85"/>
      <c r="RCE56" s="85"/>
      <c r="RCF56" s="85"/>
      <c r="RCG56" s="85"/>
      <c r="RCH56" s="85"/>
      <c r="RCI56" s="85"/>
      <c r="RCJ56" s="85"/>
      <c r="RCK56" s="85"/>
      <c r="RCL56" s="85"/>
      <c r="RCM56" s="85"/>
      <c r="RCN56" s="85"/>
      <c r="RCO56" s="85"/>
      <c r="RCP56" s="85"/>
      <c r="RCQ56" s="85"/>
      <c r="RCR56" s="85"/>
      <c r="RCS56" s="85"/>
      <c r="RCT56" s="85"/>
      <c r="RCU56" s="85"/>
      <c r="RCV56" s="85"/>
      <c r="RCW56" s="85"/>
      <c r="RCX56" s="85"/>
      <c r="RCY56" s="85"/>
      <c r="RCZ56" s="85"/>
      <c r="RDA56" s="85"/>
      <c r="RDB56" s="85"/>
      <c r="RDC56" s="85"/>
      <c r="RDD56" s="85"/>
      <c r="RDE56" s="85"/>
      <c r="RDF56" s="85"/>
      <c r="RDG56" s="85"/>
      <c r="RDH56" s="85"/>
      <c r="RDI56" s="85"/>
      <c r="RDJ56" s="85"/>
      <c r="RDK56" s="85"/>
      <c r="RDL56" s="85"/>
      <c r="RDM56" s="85"/>
      <c r="RDN56" s="85"/>
      <c r="RDO56" s="85"/>
      <c r="RDP56" s="85"/>
      <c r="RDQ56" s="85"/>
      <c r="RDR56" s="85"/>
      <c r="RDS56" s="85"/>
      <c r="RDT56" s="85"/>
      <c r="RDU56" s="85"/>
      <c r="RDV56" s="85"/>
      <c r="RDW56" s="85"/>
      <c r="RDX56" s="85"/>
      <c r="RDY56" s="85"/>
      <c r="RDZ56" s="85"/>
      <c r="REA56" s="85"/>
      <c r="REB56" s="85"/>
      <c r="REC56" s="85"/>
      <c r="RED56" s="85"/>
      <c r="REE56" s="85"/>
      <c r="REF56" s="85"/>
      <c r="REG56" s="85"/>
      <c r="REH56" s="85"/>
      <c r="REI56" s="85"/>
      <c r="REJ56" s="85"/>
      <c r="REK56" s="85"/>
      <c r="REL56" s="85"/>
      <c r="REM56" s="85"/>
      <c r="REN56" s="85"/>
      <c r="REO56" s="85"/>
      <c r="REP56" s="85"/>
      <c r="REQ56" s="85"/>
      <c r="RER56" s="85"/>
      <c r="RES56" s="85"/>
      <c r="RET56" s="85"/>
      <c r="REU56" s="85"/>
      <c r="REV56" s="85"/>
      <c r="REW56" s="85"/>
      <c r="REX56" s="85"/>
      <c r="REY56" s="85"/>
      <c r="REZ56" s="85"/>
      <c r="RFA56" s="85"/>
      <c r="RFB56" s="85"/>
      <c r="RFC56" s="85"/>
      <c r="RFD56" s="85"/>
      <c r="RFE56" s="85"/>
      <c r="RFF56" s="85"/>
      <c r="RFG56" s="85"/>
      <c r="RFH56" s="85"/>
      <c r="RFI56" s="85"/>
      <c r="RFJ56" s="85"/>
      <c r="RFK56" s="85"/>
      <c r="RFL56" s="85"/>
      <c r="RFM56" s="85"/>
      <c r="RFN56" s="85"/>
      <c r="RFO56" s="85"/>
      <c r="RFP56" s="85"/>
      <c r="RFQ56" s="85"/>
      <c r="RFR56" s="85"/>
      <c r="RFS56" s="85"/>
      <c r="RFT56" s="85"/>
      <c r="RFU56" s="85"/>
      <c r="RFV56" s="85"/>
      <c r="RFW56" s="85"/>
      <c r="RFX56" s="85"/>
      <c r="RFY56" s="85"/>
      <c r="RFZ56" s="85"/>
      <c r="RGA56" s="85"/>
      <c r="RGB56" s="85"/>
      <c r="RGC56" s="85"/>
      <c r="RGD56" s="85"/>
      <c r="RGE56" s="85"/>
      <c r="RGF56" s="85"/>
      <c r="RGG56" s="85"/>
      <c r="RGH56" s="85"/>
      <c r="RGI56" s="85"/>
      <c r="RGJ56" s="85"/>
      <c r="RGK56" s="85"/>
      <c r="RGL56" s="85"/>
      <c r="RGM56" s="85"/>
      <c r="RGN56" s="85"/>
      <c r="RGO56" s="85"/>
      <c r="RGP56" s="85"/>
      <c r="RGQ56" s="85"/>
      <c r="RGR56" s="85"/>
      <c r="RGS56" s="85"/>
      <c r="RGT56" s="85"/>
      <c r="RGU56" s="85"/>
      <c r="RGV56" s="85"/>
      <c r="RGW56" s="85"/>
      <c r="RGX56" s="85"/>
      <c r="RGY56" s="85"/>
      <c r="RGZ56" s="85"/>
      <c r="RHA56" s="85"/>
      <c r="RHB56" s="85"/>
      <c r="RHC56" s="85"/>
      <c r="RHD56" s="85"/>
      <c r="RHE56" s="85"/>
      <c r="RHF56" s="85"/>
      <c r="RHG56" s="85"/>
      <c r="RHH56" s="85"/>
      <c r="RHI56" s="85"/>
      <c r="RHJ56" s="85"/>
      <c r="RHK56" s="85"/>
      <c r="RHL56" s="85"/>
      <c r="RHM56" s="85"/>
      <c r="RHN56" s="85"/>
      <c r="RHO56" s="85"/>
      <c r="RHP56" s="85"/>
      <c r="RHQ56" s="85"/>
      <c r="RHR56" s="85"/>
      <c r="RHS56" s="85"/>
      <c r="RHT56" s="85"/>
      <c r="RHU56" s="85"/>
      <c r="RHV56" s="85"/>
      <c r="RHW56" s="85"/>
      <c r="RHX56" s="85"/>
      <c r="RHY56" s="85"/>
      <c r="RHZ56" s="85"/>
      <c r="RIA56" s="85"/>
      <c r="RIB56" s="85"/>
      <c r="RIC56" s="85"/>
      <c r="RID56" s="85"/>
      <c r="RIE56" s="85"/>
      <c r="RIF56" s="85"/>
      <c r="RIG56" s="85"/>
      <c r="RIH56" s="85"/>
      <c r="RII56" s="85"/>
      <c r="RIJ56" s="85"/>
      <c r="RIK56" s="85"/>
      <c r="RIL56" s="85"/>
      <c r="RIM56" s="85"/>
      <c r="RIN56" s="85"/>
      <c r="RIO56" s="85"/>
      <c r="RIP56" s="85"/>
      <c r="RIQ56" s="85"/>
      <c r="RIR56" s="85"/>
      <c r="RIS56" s="85"/>
      <c r="RIT56" s="85"/>
      <c r="RIU56" s="85"/>
      <c r="RIV56" s="85"/>
      <c r="RIW56" s="85"/>
      <c r="RIX56" s="85"/>
      <c r="RIY56" s="85"/>
      <c r="RIZ56" s="85"/>
      <c r="RJA56" s="85"/>
      <c r="RJB56" s="85"/>
      <c r="RJC56" s="85"/>
      <c r="RJD56" s="85"/>
      <c r="RJE56" s="85"/>
      <c r="RJF56" s="85"/>
      <c r="RJG56" s="85"/>
      <c r="RJH56" s="85"/>
      <c r="RJI56" s="85"/>
      <c r="RJJ56" s="85"/>
      <c r="RJK56" s="85"/>
      <c r="RJL56" s="85"/>
      <c r="RJM56" s="85"/>
      <c r="RJN56" s="85"/>
      <c r="RJO56" s="85"/>
      <c r="RJP56" s="85"/>
      <c r="RJQ56" s="85"/>
      <c r="RJR56" s="85"/>
      <c r="RJS56" s="85"/>
      <c r="RJT56" s="85"/>
      <c r="RJU56" s="85"/>
      <c r="RJV56" s="85"/>
      <c r="RJW56" s="85"/>
      <c r="RJX56" s="85"/>
      <c r="RJY56" s="85"/>
      <c r="RJZ56" s="85"/>
      <c r="RKA56" s="85"/>
      <c r="RKB56" s="85"/>
      <c r="RKC56" s="85"/>
      <c r="RKD56" s="85"/>
      <c r="RKE56" s="85"/>
      <c r="RKF56" s="85"/>
      <c r="RKG56" s="85"/>
      <c r="RKH56" s="85"/>
      <c r="RKI56" s="85"/>
      <c r="RKJ56" s="85"/>
      <c r="RKK56" s="85"/>
      <c r="RKL56" s="85"/>
      <c r="RKM56" s="85"/>
      <c r="RKN56" s="85"/>
      <c r="RKO56" s="85"/>
      <c r="RKP56" s="85"/>
      <c r="RKQ56" s="85"/>
      <c r="RKR56" s="85"/>
      <c r="RKS56" s="85"/>
      <c r="RKT56" s="85"/>
      <c r="RKU56" s="85"/>
      <c r="RKV56" s="85"/>
      <c r="RKW56" s="85"/>
      <c r="RKX56" s="85"/>
      <c r="RKY56" s="85"/>
      <c r="RKZ56" s="85"/>
      <c r="RLA56" s="85"/>
      <c r="RLB56" s="85"/>
      <c r="RLC56" s="85"/>
      <c r="RLD56" s="85"/>
      <c r="RLE56" s="85"/>
      <c r="RLF56" s="85"/>
      <c r="RLG56" s="85"/>
      <c r="RLH56" s="85"/>
      <c r="RLI56" s="85"/>
      <c r="RLJ56" s="85"/>
      <c r="RLK56" s="85"/>
      <c r="RLL56" s="85"/>
      <c r="RLM56" s="85"/>
      <c r="RLN56" s="85"/>
      <c r="RLO56" s="85"/>
      <c r="RLP56" s="85"/>
      <c r="RLQ56" s="85"/>
      <c r="RLR56" s="85"/>
      <c r="RLS56" s="85"/>
      <c r="RLT56" s="85"/>
      <c r="RLU56" s="85"/>
      <c r="RLV56" s="85"/>
      <c r="RLW56" s="85"/>
      <c r="RLX56" s="85"/>
      <c r="RLY56" s="85"/>
      <c r="RLZ56" s="85"/>
      <c r="RMA56" s="85"/>
      <c r="RMB56" s="85"/>
      <c r="RMC56" s="85"/>
      <c r="RMD56" s="85"/>
      <c r="RME56" s="85"/>
      <c r="RMF56" s="85"/>
      <c r="RMG56" s="85"/>
      <c r="RMH56" s="85"/>
      <c r="RMI56" s="85"/>
      <c r="RMJ56" s="85"/>
      <c r="RMK56" s="85"/>
      <c r="RML56" s="85"/>
      <c r="RMM56" s="85"/>
      <c r="RMN56" s="85"/>
      <c r="RMO56" s="85"/>
      <c r="RMP56" s="85"/>
      <c r="RMQ56" s="85"/>
      <c r="RMR56" s="85"/>
      <c r="RMS56" s="85"/>
      <c r="RMT56" s="85"/>
      <c r="RMU56" s="85"/>
      <c r="RMV56" s="85"/>
      <c r="RMW56" s="85"/>
      <c r="RMX56" s="85"/>
      <c r="RMY56" s="85"/>
      <c r="RMZ56" s="85"/>
      <c r="RNA56" s="85"/>
      <c r="RNB56" s="85"/>
      <c r="RNC56" s="85"/>
      <c r="RND56" s="85"/>
      <c r="RNE56" s="85"/>
      <c r="RNF56" s="85"/>
      <c r="RNG56" s="85"/>
      <c r="RNH56" s="85"/>
      <c r="RNI56" s="85"/>
      <c r="RNJ56" s="85"/>
      <c r="RNK56" s="85"/>
      <c r="RNL56" s="85"/>
      <c r="RNM56" s="85"/>
      <c r="RNN56" s="85"/>
      <c r="RNO56" s="85"/>
      <c r="RNP56" s="85"/>
      <c r="RNQ56" s="85"/>
      <c r="RNR56" s="85"/>
      <c r="RNS56" s="85"/>
      <c r="RNT56" s="85"/>
      <c r="RNU56" s="85"/>
      <c r="RNV56" s="85"/>
      <c r="RNW56" s="85"/>
      <c r="RNX56" s="85"/>
      <c r="RNY56" s="85"/>
      <c r="RNZ56" s="85"/>
      <c r="ROA56" s="85"/>
      <c r="ROB56" s="85"/>
      <c r="ROC56" s="85"/>
      <c r="ROD56" s="85"/>
      <c r="ROE56" s="85"/>
      <c r="ROF56" s="85"/>
      <c r="ROG56" s="85"/>
      <c r="ROH56" s="85"/>
      <c r="ROI56" s="85"/>
      <c r="ROJ56" s="85"/>
      <c r="ROK56" s="85"/>
      <c r="ROL56" s="85"/>
      <c r="ROM56" s="85"/>
      <c r="RON56" s="85"/>
      <c r="ROO56" s="85"/>
      <c r="ROP56" s="85"/>
      <c r="ROQ56" s="85"/>
      <c r="ROR56" s="85"/>
      <c r="ROS56" s="85"/>
      <c r="ROT56" s="85"/>
      <c r="ROU56" s="85"/>
      <c r="ROV56" s="85"/>
      <c r="ROW56" s="85"/>
      <c r="ROX56" s="85"/>
      <c r="ROY56" s="85"/>
      <c r="ROZ56" s="85"/>
      <c r="RPA56" s="85"/>
      <c r="RPB56" s="85"/>
      <c r="RPC56" s="85"/>
      <c r="RPD56" s="85"/>
      <c r="RPE56" s="85"/>
      <c r="RPF56" s="85"/>
      <c r="RPG56" s="85"/>
      <c r="RPH56" s="85"/>
      <c r="RPI56" s="85"/>
      <c r="RPJ56" s="85"/>
      <c r="RPK56" s="85"/>
      <c r="RPL56" s="85"/>
      <c r="RPM56" s="85"/>
      <c r="RPN56" s="85"/>
      <c r="RPO56" s="85"/>
      <c r="RPP56" s="85"/>
      <c r="RPQ56" s="85"/>
      <c r="RPR56" s="85"/>
      <c r="RPS56" s="85"/>
      <c r="RPT56" s="85"/>
      <c r="RPU56" s="85"/>
      <c r="RPV56" s="85"/>
      <c r="RPW56" s="85"/>
      <c r="RPX56" s="85"/>
      <c r="RPY56" s="85"/>
      <c r="RPZ56" s="85"/>
      <c r="RQA56" s="85"/>
      <c r="RQB56" s="85"/>
      <c r="RQC56" s="85"/>
      <c r="RQD56" s="85"/>
      <c r="RQE56" s="85"/>
      <c r="RQF56" s="85"/>
      <c r="RQG56" s="85"/>
      <c r="RQH56" s="85"/>
      <c r="RQI56" s="85"/>
      <c r="RQJ56" s="85"/>
      <c r="RQK56" s="85"/>
      <c r="RQL56" s="85"/>
      <c r="RQM56" s="85"/>
      <c r="RQN56" s="85"/>
      <c r="RQO56" s="85"/>
      <c r="RQP56" s="85"/>
      <c r="RQQ56" s="85"/>
      <c r="RQR56" s="85"/>
      <c r="RQS56" s="85"/>
      <c r="RQT56" s="85"/>
      <c r="RQU56" s="85"/>
      <c r="RQV56" s="85"/>
      <c r="RQW56" s="85"/>
      <c r="RQX56" s="85"/>
      <c r="RQY56" s="85"/>
      <c r="RQZ56" s="85"/>
      <c r="RRA56" s="85"/>
      <c r="RRB56" s="85"/>
      <c r="RRC56" s="85"/>
      <c r="RRD56" s="85"/>
      <c r="RRE56" s="85"/>
      <c r="RRF56" s="85"/>
      <c r="RRG56" s="85"/>
      <c r="RRH56" s="85"/>
      <c r="RRI56" s="85"/>
      <c r="RRJ56" s="85"/>
      <c r="RRK56" s="85"/>
      <c r="RRL56" s="85"/>
      <c r="RRM56" s="85"/>
      <c r="RRN56" s="85"/>
      <c r="RRO56" s="85"/>
      <c r="RRP56" s="85"/>
      <c r="RRQ56" s="85"/>
      <c r="RRR56" s="85"/>
      <c r="RRS56" s="85"/>
      <c r="RRT56" s="85"/>
      <c r="RRU56" s="85"/>
      <c r="RRV56" s="85"/>
      <c r="RRW56" s="85"/>
      <c r="RRX56" s="85"/>
      <c r="RRY56" s="85"/>
      <c r="RRZ56" s="85"/>
      <c r="RSA56" s="85"/>
      <c r="RSB56" s="85"/>
      <c r="RSC56" s="85"/>
      <c r="RSD56" s="85"/>
      <c r="RSE56" s="85"/>
      <c r="RSF56" s="85"/>
      <c r="RSG56" s="85"/>
      <c r="RSH56" s="85"/>
      <c r="RSI56" s="85"/>
      <c r="RSJ56" s="85"/>
      <c r="RSK56" s="85"/>
      <c r="RSL56" s="85"/>
      <c r="RSM56" s="85"/>
      <c r="RSN56" s="85"/>
      <c r="RSO56" s="85"/>
      <c r="RSP56" s="85"/>
      <c r="RSQ56" s="85"/>
      <c r="RSR56" s="85"/>
      <c r="RSS56" s="85"/>
      <c r="RST56" s="85"/>
      <c r="RSU56" s="85"/>
      <c r="RSV56" s="85"/>
      <c r="RSW56" s="85"/>
      <c r="RSX56" s="85"/>
      <c r="RSY56" s="85"/>
      <c r="RSZ56" s="85"/>
      <c r="RTA56" s="85"/>
      <c r="RTB56" s="85"/>
      <c r="RTC56" s="85"/>
      <c r="RTD56" s="85"/>
      <c r="RTE56" s="85"/>
      <c r="RTF56" s="85"/>
      <c r="RTG56" s="85"/>
      <c r="RTH56" s="85"/>
      <c r="RTI56" s="85"/>
      <c r="RTJ56" s="85"/>
      <c r="RTK56" s="85"/>
      <c r="RTL56" s="85"/>
      <c r="RTM56" s="85"/>
      <c r="RTN56" s="85"/>
      <c r="RTO56" s="85"/>
      <c r="RTP56" s="85"/>
      <c r="RTQ56" s="85"/>
      <c r="RTR56" s="85"/>
      <c r="RTS56" s="85"/>
      <c r="RTT56" s="85"/>
      <c r="RTU56" s="85"/>
      <c r="RTV56" s="85"/>
      <c r="RTW56" s="85"/>
      <c r="RTX56" s="85"/>
      <c r="RTY56" s="85"/>
      <c r="RTZ56" s="85"/>
      <c r="RUA56" s="85"/>
      <c r="RUB56" s="85"/>
      <c r="RUC56" s="85"/>
      <c r="RUD56" s="85"/>
      <c r="RUE56" s="85"/>
      <c r="RUF56" s="85"/>
      <c r="RUG56" s="85"/>
      <c r="RUH56" s="85"/>
      <c r="RUI56" s="85"/>
      <c r="RUJ56" s="85"/>
      <c r="RUK56" s="85"/>
      <c r="RUL56" s="85"/>
      <c r="RUM56" s="85"/>
      <c r="RUN56" s="85"/>
      <c r="RUO56" s="85"/>
      <c r="RUP56" s="85"/>
      <c r="RUQ56" s="85"/>
      <c r="RUR56" s="85"/>
      <c r="RUS56" s="85"/>
      <c r="RUT56" s="85"/>
      <c r="RUU56" s="85"/>
      <c r="RUV56" s="85"/>
      <c r="RUW56" s="85"/>
      <c r="RUX56" s="85"/>
      <c r="RUY56" s="85"/>
      <c r="RUZ56" s="85"/>
      <c r="RVA56" s="85"/>
      <c r="RVB56" s="85"/>
      <c r="RVC56" s="85"/>
      <c r="RVD56" s="85"/>
      <c r="RVE56" s="85"/>
      <c r="RVF56" s="85"/>
      <c r="RVG56" s="85"/>
      <c r="RVH56" s="85"/>
      <c r="RVI56" s="85"/>
      <c r="RVJ56" s="85"/>
      <c r="RVK56" s="85"/>
      <c r="RVL56" s="85"/>
      <c r="RVM56" s="85"/>
      <c r="RVN56" s="85"/>
      <c r="RVO56" s="85"/>
      <c r="RVP56" s="85"/>
      <c r="RVQ56" s="85"/>
      <c r="RVR56" s="85"/>
      <c r="RVS56" s="85"/>
      <c r="RVT56" s="85"/>
      <c r="RVU56" s="85"/>
      <c r="RVV56" s="85"/>
      <c r="RVW56" s="85"/>
      <c r="RVX56" s="85"/>
      <c r="RVY56" s="85"/>
      <c r="RVZ56" s="85"/>
      <c r="RWA56" s="85"/>
      <c r="RWB56" s="85"/>
      <c r="RWC56" s="85"/>
      <c r="RWD56" s="85"/>
      <c r="RWE56" s="85"/>
      <c r="RWF56" s="85"/>
      <c r="RWG56" s="85"/>
      <c r="RWH56" s="85"/>
      <c r="RWI56" s="85"/>
      <c r="RWJ56" s="85"/>
      <c r="RWK56" s="85"/>
      <c r="RWL56" s="85"/>
      <c r="RWM56" s="85"/>
      <c r="RWN56" s="85"/>
      <c r="RWO56" s="85"/>
      <c r="RWP56" s="85"/>
      <c r="RWQ56" s="85"/>
      <c r="RWR56" s="85"/>
      <c r="RWS56" s="85"/>
      <c r="RWT56" s="85"/>
      <c r="RWU56" s="85"/>
      <c r="RWV56" s="85"/>
      <c r="RWW56" s="85"/>
      <c r="RWX56" s="85"/>
      <c r="RWY56" s="85"/>
      <c r="RWZ56" s="85"/>
      <c r="RXA56" s="85"/>
      <c r="RXB56" s="85"/>
      <c r="RXC56" s="85"/>
      <c r="RXD56" s="85"/>
      <c r="RXE56" s="85"/>
      <c r="RXF56" s="85"/>
      <c r="RXG56" s="85"/>
      <c r="RXH56" s="85"/>
      <c r="RXI56" s="85"/>
      <c r="RXJ56" s="85"/>
      <c r="RXK56" s="85"/>
      <c r="RXL56" s="85"/>
      <c r="RXM56" s="85"/>
      <c r="RXN56" s="85"/>
      <c r="RXO56" s="85"/>
      <c r="RXP56" s="85"/>
      <c r="RXQ56" s="85"/>
      <c r="RXR56" s="85"/>
      <c r="RXS56" s="85"/>
      <c r="RXT56" s="85"/>
      <c r="RXU56" s="85"/>
      <c r="RXV56" s="85"/>
      <c r="RXW56" s="85"/>
      <c r="RXX56" s="85"/>
      <c r="RXY56" s="85"/>
      <c r="RXZ56" s="85"/>
      <c r="RYA56" s="85"/>
      <c r="RYB56" s="85"/>
      <c r="RYC56" s="85"/>
      <c r="RYD56" s="85"/>
      <c r="RYE56" s="85"/>
      <c r="RYF56" s="85"/>
      <c r="RYG56" s="85"/>
      <c r="RYH56" s="85"/>
      <c r="RYI56" s="85"/>
      <c r="RYJ56" s="85"/>
      <c r="RYK56" s="85"/>
      <c r="RYL56" s="85"/>
      <c r="RYM56" s="85"/>
      <c r="RYN56" s="85"/>
      <c r="RYO56" s="85"/>
      <c r="RYP56" s="85"/>
      <c r="RYQ56" s="85"/>
      <c r="RYR56" s="85"/>
      <c r="RYS56" s="85"/>
      <c r="RYT56" s="85"/>
      <c r="RYU56" s="85"/>
      <c r="RYV56" s="85"/>
      <c r="RYW56" s="85"/>
      <c r="RYX56" s="85"/>
      <c r="RYY56" s="85"/>
      <c r="RYZ56" s="85"/>
      <c r="RZA56" s="85"/>
      <c r="RZB56" s="85"/>
      <c r="RZC56" s="85"/>
      <c r="RZD56" s="85"/>
      <c r="RZE56" s="85"/>
      <c r="RZF56" s="85"/>
      <c r="RZG56" s="85"/>
      <c r="RZH56" s="85"/>
      <c r="RZI56" s="85"/>
      <c r="RZJ56" s="85"/>
      <c r="RZK56" s="85"/>
      <c r="RZL56" s="85"/>
      <c r="RZM56" s="85"/>
      <c r="RZN56" s="85"/>
      <c r="RZO56" s="85"/>
      <c r="RZP56" s="85"/>
      <c r="RZQ56" s="85"/>
      <c r="RZR56" s="85"/>
      <c r="RZS56" s="85"/>
      <c r="RZT56" s="85"/>
      <c r="RZU56" s="85"/>
      <c r="RZV56" s="85"/>
      <c r="RZW56" s="85"/>
      <c r="RZX56" s="85"/>
      <c r="RZY56" s="85"/>
      <c r="RZZ56" s="85"/>
      <c r="SAA56" s="85"/>
      <c r="SAB56" s="85"/>
      <c r="SAC56" s="85"/>
      <c r="SAD56" s="85"/>
      <c r="SAE56" s="85"/>
      <c r="SAF56" s="85"/>
      <c r="SAG56" s="85"/>
      <c r="SAH56" s="85"/>
      <c r="SAI56" s="85"/>
      <c r="SAJ56" s="85"/>
      <c r="SAK56" s="85"/>
      <c r="SAL56" s="85"/>
      <c r="SAM56" s="85"/>
      <c r="SAN56" s="85"/>
      <c r="SAO56" s="85"/>
      <c r="SAP56" s="85"/>
      <c r="SAQ56" s="85"/>
      <c r="SAR56" s="85"/>
      <c r="SAS56" s="85"/>
      <c r="SAT56" s="85"/>
      <c r="SAU56" s="85"/>
      <c r="SAV56" s="85"/>
      <c r="SAW56" s="85"/>
      <c r="SAX56" s="85"/>
      <c r="SAY56" s="85"/>
      <c r="SAZ56" s="85"/>
      <c r="SBA56" s="85"/>
      <c r="SBB56" s="85"/>
      <c r="SBC56" s="85"/>
      <c r="SBD56" s="85"/>
      <c r="SBE56" s="85"/>
      <c r="SBF56" s="85"/>
      <c r="SBG56" s="85"/>
      <c r="SBH56" s="85"/>
      <c r="SBI56" s="85"/>
      <c r="SBJ56" s="85"/>
      <c r="SBK56" s="85"/>
      <c r="SBL56" s="85"/>
      <c r="SBM56" s="85"/>
      <c r="SBN56" s="85"/>
      <c r="SBO56" s="85"/>
      <c r="SBP56" s="85"/>
      <c r="SBQ56" s="85"/>
      <c r="SBR56" s="85"/>
      <c r="SBS56" s="85"/>
      <c r="SBT56" s="85"/>
      <c r="SBU56" s="85"/>
      <c r="SBV56" s="85"/>
      <c r="SBW56" s="85"/>
      <c r="SBX56" s="85"/>
      <c r="SBY56" s="85"/>
      <c r="SBZ56" s="85"/>
      <c r="SCA56" s="85"/>
      <c r="SCB56" s="85"/>
      <c r="SCC56" s="85"/>
      <c r="SCD56" s="85"/>
      <c r="SCE56" s="85"/>
      <c r="SCF56" s="85"/>
      <c r="SCG56" s="85"/>
      <c r="SCH56" s="85"/>
      <c r="SCI56" s="85"/>
      <c r="SCJ56" s="85"/>
      <c r="SCK56" s="85"/>
      <c r="SCL56" s="85"/>
      <c r="SCM56" s="85"/>
      <c r="SCN56" s="85"/>
      <c r="SCO56" s="85"/>
      <c r="SCP56" s="85"/>
      <c r="SCQ56" s="85"/>
      <c r="SCR56" s="85"/>
      <c r="SCS56" s="85"/>
      <c r="SCT56" s="85"/>
      <c r="SCU56" s="85"/>
      <c r="SCV56" s="85"/>
      <c r="SCW56" s="85"/>
      <c r="SCX56" s="85"/>
      <c r="SCY56" s="85"/>
      <c r="SCZ56" s="85"/>
      <c r="SDA56" s="85"/>
      <c r="SDB56" s="85"/>
      <c r="SDC56" s="85"/>
      <c r="SDD56" s="85"/>
      <c r="SDE56" s="85"/>
      <c r="SDF56" s="85"/>
      <c r="SDG56" s="85"/>
      <c r="SDH56" s="85"/>
      <c r="SDI56" s="85"/>
      <c r="SDJ56" s="85"/>
      <c r="SDK56" s="85"/>
      <c r="SDL56" s="85"/>
      <c r="SDM56" s="85"/>
      <c r="SDN56" s="85"/>
      <c r="SDO56" s="85"/>
      <c r="SDP56" s="85"/>
      <c r="SDQ56" s="85"/>
      <c r="SDR56" s="85"/>
      <c r="SDS56" s="85"/>
      <c r="SDT56" s="85"/>
      <c r="SDU56" s="85"/>
      <c r="SDV56" s="85"/>
      <c r="SDW56" s="85"/>
      <c r="SDX56" s="85"/>
      <c r="SDY56" s="85"/>
      <c r="SDZ56" s="85"/>
      <c r="SEA56" s="85"/>
      <c r="SEB56" s="85"/>
      <c r="SEC56" s="85"/>
      <c r="SED56" s="85"/>
      <c r="SEE56" s="85"/>
      <c r="SEF56" s="85"/>
      <c r="SEG56" s="85"/>
      <c r="SEH56" s="85"/>
      <c r="SEI56" s="85"/>
      <c r="SEJ56" s="85"/>
      <c r="SEK56" s="85"/>
      <c r="SEL56" s="85"/>
      <c r="SEM56" s="85"/>
      <c r="SEN56" s="85"/>
      <c r="SEO56" s="85"/>
      <c r="SEP56" s="85"/>
      <c r="SEQ56" s="85"/>
      <c r="SER56" s="85"/>
      <c r="SES56" s="85"/>
      <c r="SET56" s="85"/>
      <c r="SEU56" s="85"/>
      <c r="SEV56" s="85"/>
      <c r="SEW56" s="85"/>
      <c r="SEX56" s="85"/>
      <c r="SEY56" s="85"/>
      <c r="SEZ56" s="85"/>
      <c r="SFA56" s="85"/>
      <c r="SFB56" s="85"/>
      <c r="SFC56" s="85"/>
      <c r="SFD56" s="85"/>
      <c r="SFE56" s="85"/>
      <c r="SFF56" s="85"/>
      <c r="SFG56" s="85"/>
      <c r="SFH56" s="85"/>
      <c r="SFI56" s="85"/>
      <c r="SFJ56" s="85"/>
      <c r="SFK56" s="85"/>
      <c r="SFL56" s="85"/>
      <c r="SFM56" s="85"/>
      <c r="SFN56" s="85"/>
      <c r="SFO56" s="85"/>
      <c r="SFP56" s="85"/>
      <c r="SFQ56" s="85"/>
      <c r="SFR56" s="85"/>
      <c r="SFS56" s="85"/>
      <c r="SFT56" s="85"/>
      <c r="SFU56" s="85"/>
      <c r="SFV56" s="85"/>
      <c r="SFW56" s="85"/>
      <c r="SFX56" s="85"/>
      <c r="SFY56" s="85"/>
      <c r="SFZ56" s="85"/>
      <c r="SGA56" s="85"/>
      <c r="SGB56" s="85"/>
      <c r="SGC56" s="85"/>
      <c r="SGD56" s="85"/>
      <c r="SGE56" s="85"/>
      <c r="SGF56" s="85"/>
      <c r="SGG56" s="85"/>
      <c r="SGH56" s="85"/>
      <c r="SGI56" s="85"/>
      <c r="SGJ56" s="85"/>
      <c r="SGK56" s="85"/>
      <c r="SGL56" s="85"/>
      <c r="SGM56" s="85"/>
      <c r="SGN56" s="85"/>
      <c r="SGO56" s="85"/>
      <c r="SGP56" s="85"/>
      <c r="SGQ56" s="85"/>
      <c r="SGR56" s="85"/>
      <c r="SGS56" s="85"/>
      <c r="SGT56" s="85"/>
      <c r="SGU56" s="85"/>
      <c r="SGV56" s="85"/>
      <c r="SGW56" s="85"/>
      <c r="SGX56" s="85"/>
      <c r="SGY56" s="85"/>
      <c r="SGZ56" s="85"/>
      <c r="SHA56" s="85"/>
      <c r="SHB56" s="85"/>
      <c r="SHC56" s="85"/>
      <c r="SHD56" s="85"/>
      <c r="SHE56" s="85"/>
      <c r="SHF56" s="85"/>
      <c r="SHG56" s="85"/>
      <c r="SHH56" s="85"/>
      <c r="SHI56" s="85"/>
      <c r="SHJ56" s="85"/>
      <c r="SHK56" s="85"/>
      <c r="SHL56" s="85"/>
      <c r="SHM56" s="85"/>
      <c r="SHN56" s="85"/>
      <c r="SHO56" s="85"/>
      <c r="SHP56" s="85"/>
      <c r="SHQ56" s="85"/>
      <c r="SHR56" s="85"/>
      <c r="SHS56" s="85"/>
      <c r="SHT56" s="85"/>
      <c r="SHU56" s="85"/>
      <c r="SHV56" s="85"/>
      <c r="SHW56" s="85"/>
      <c r="SHX56" s="85"/>
      <c r="SHY56" s="85"/>
      <c r="SHZ56" s="85"/>
      <c r="SIA56" s="85"/>
      <c r="SIB56" s="85"/>
      <c r="SIC56" s="85"/>
      <c r="SID56" s="85"/>
      <c r="SIE56" s="85"/>
      <c r="SIF56" s="85"/>
      <c r="SIG56" s="85"/>
      <c r="SIH56" s="85"/>
      <c r="SII56" s="85"/>
      <c r="SIJ56" s="85"/>
      <c r="SIK56" s="85"/>
      <c r="SIL56" s="85"/>
      <c r="SIM56" s="85"/>
      <c r="SIN56" s="85"/>
      <c r="SIO56" s="85"/>
      <c r="SIP56" s="85"/>
      <c r="SIQ56" s="85"/>
      <c r="SIR56" s="85"/>
      <c r="SIS56" s="85"/>
      <c r="SIT56" s="85"/>
      <c r="SIU56" s="85"/>
      <c r="SIV56" s="85"/>
      <c r="SIW56" s="85"/>
      <c r="SIX56" s="85"/>
      <c r="SIY56" s="85"/>
      <c r="SIZ56" s="85"/>
      <c r="SJA56" s="85"/>
      <c r="SJB56" s="85"/>
      <c r="SJC56" s="85"/>
      <c r="SJD56" s="85"/>
      <c r="SJE56" s="85"/>
      <c r="SJF56" s="85"/>
      <c r="SJG56" s="85"/>
      <c r="SJH56" s="85"/>
      <c r="SJI56" s="85"/>
      <c r="SJJ56" s="85"/>
      <c r="SJK56" s="85"/>
      <c r="SJL56" s="85"/>
      <c r="SJM56" s="85"/>
      <c r="SJN56" s="85"/>
      <c r="SJO56" s="85"/>
      <c r="SJP56" s="85"/>
      <c r="SJQ56" s="85"/>
      <c r="SJR56" s="85"/>
      <c r="SJS56" s="85"/>
      <c r="SJT56" s="85"/>
      <c r="SJU56" s="85"/>
      <c r="SJV56" s="85"/>
      <c r="SJW56" s="85"/>
      <c r="SJX56" s="85"/>
      <c r="SJY56" s="85"/>
      <c r="SJZ56" s="85"/>
      <c r="SKA56" s="85"/>
      <c r="SKB56" s="85"/>
      <c r="SKC56" s="85"/>
      <c r="SKD56" s="85"/>
      <c r="SKE56" s="85"/>
      <c r="SKF56" s="85"/>
      <c r="SKG56" s="85"/>
      <c r="SKH56" s="85"/>
      <c r="SKI56" s="85"/>
      <c r="SKJ56" s="85"/>
      <c r="SKK56" s="85"/>
      <c r="SKL56" s="85"/>
      <c r="SKM56" s="85"/>
      <c r="SKN56" s="85"/>
      <c r="SKO56" s="85"/>
      <c r="SKP56" s="85"/>
      <c r="SKQ56" s="85"/>
      <c r="SKR56" s="85"/>
      <c r="SKS56" s="85"/>
      <c r="SKT56" s="85"/>
      <c r="SKU56" s="85"/>
      <c r="SKV56" s="85"/>
      <c r="SKW56" s="85"/>
      <c r="SKX56" s="85"/>
      <c r="SKY56" s="85"/>
      <c r="SKZ56" s="85"/>
      <c r="SLA56" s="85"/>
      <c r="SLB56" s="85"/>
      <c r="SLC56" s="85"/>
      <c r="SLD56" s="85"/>
      <c r="SLE56" s="85"/>
      <c r="SLF56" s="85"/>
      <c r="SLG56" s="85"/>
      <c r="SLH56" s="85"/>
      <c r="SLI56" s="85"/>
      <c r="SLJ56" s="85"/>
      <c r="SLK56" s="85"/>
      <c r="SLL56" s="85"/>
      <c r="SLM56" s="85"/>
      <c r="SLN56" s="85"/>
      <c r="SLO56" s="85"/>
      <c r="SLP56" s="85"/>
      <c r="SLQ56" s="85"/>
      <c r="SLR56" s="85"/>
      <c r="SLS56" s="85"/>
      <c r="SLT56" s="85"/>
      <c r="SLU56" s="85"/>
      <c r="SLV56" s="85"/>
      <c r="SLW56" s="85"/>
      <c r="SLX56" s="85"/>
      <c r="SLY56" s="85"/>
      <c r="SLZ56" s="85"/>
      <c r="SMA56" s="85"/>
      <c r="SMB56" s="85"/>
      <c r="SMC56" s="85"/>
      <c r="SMD56" s="85"/>
      <c r="SME56" s="85"/>
      <c r="SMF56" s="85"/>
      <c r="SMG56" s="85"/>
      <c r="SMH56" s="85"/>
      <c r="SMI56" s="85"/>
      <c r="SMJ56" s="85"/>
      <c r="SMK56" s="85"/>
      <c r="SML56" s="85"/>
      <c r="SMM56" s="85"/>
      <c r="SMN56" s="85"/>
      <c r="SMO56" s="85"/>
      <c r="SMP56" s="85"/>
      <c r="SMQ56" s="85"/>
      <c r="SMR56" s="85"/>
      <c r="SMS56" s="85"/>
      <c r="SMT56" s="85"/>
      <c r="SMU56" s="85"/>
      <c r="SMV56" s="85"/>
      <c r="SMW56" s="85"/>
      <c r="SMX56" s="85"/>
      <c r="SMY56" s="85"/>
      <c r="SMZ56" s="85"/>
      <c r="SNA56" s="85"/>
      <c r="SNB56" s="85"/>
      <c r="SNC56" s="85"/>
      <c r="SND56" s="85"/>
      <c r="SNE56" s="85"/>
      <c r="SNF56" s="85"/>
      <c r="SNG56" s="85"/>
      <c r="SNH56" s="85"/>
      <c r="SNI56" s="85"/>
      <c r="SNJ56" s="85"/>
      <c r="SNK56" s="85"/>
      <c r="SNL56" s="85"/>
      <c r="SNM56" s="85"/>
      <c r="SNN56" s="85"/>
      <c r="SNO56" s="85"/>
      <c r="SNP56" s="85"/>
      <c r="SNQ56" s="85"/>
      <c r="SNR56" s="85"/>
      <c r="SNS56" s="85"/>
      <c r="SNT56" s="85"/>
      <c r="SNU56" s="85"/>
      <c r="SNV56" s="85"/>
      <c r="SNW56" s="85"/>
      <c r="SNX56" s="85"/>
      <c r="SNY56" s="85"/>
      <c r="SNZ56" s="85"/>
      <c r="SOA56" s="85"/>
      <c r="SOB56" s="85"/>
      <c r="SOC56" s="85"/>
      <c r="SOD56" s="85"/>
      <c r="SOE56" s="85"/>
      <c r="SOF56" s="85"/>
      <c r="SOG56" s="85"/>
      <c r="SOH56" s="85"/>
      <c r="SOI56" s="85"/>
      <c r="SOJ56" s="85"/>
      <c r="SOK56" s="85"/>
      <c r="SOL56" s="85"/>
      <c r="SOM56" s="85"/>
      <c r="SON56" s="85"/>
      <c r="SOO56" s="85"/>
      <c r="SOP56" s="85"/>
      <c r="SOQ56" s="85"/>
      <c r="SOR56" s="85"/>
      <c r="SOS56" s="85"/>
      <c r="SOT56" s="85"/>
      <c r="SOU56" s="85"/>
      <c r="SOV56" s="85"/>
      <c r="SOW56" s="85"/>
      <c r="SOX56" s="85"/>
      <c r="SOY56" s="85"/>
      <c r="SOZ56" s="85"/>
      <c r="SPA56" s="85"/>
      <c r="SPB56" s="85"/>
      <c r="SPC56" s="85"/>
      <c r="SPD56" s="85"/>
      <c r="SPE56" s="85"/>
      <c r="SPF56" s="85"/>
      <c r="SPG56" s="85"/>
      <c r="SPH56" s="85"/>
      <c r="SPI56" s="85"/>
      <c r="SPJ56" s="85"/>
      <c r="SPK56" s="85"/>
      <c r="SPL56" s="85"/>
      <c r="SPM56" s="85"/>
      <c r="SPN56" s="85"/>
      <c r="SPO56" s="85"/>
      <c r="SPP56" s="85"/>
      <c r="SPQ56" s="85"/>
      <c r="SPR56" s="85"/>
      <c r="SPS56" s="85"/>
      <c r="SPT56" s="85"/>
      <c r="SPU56" s="85"/>
      <c r="SPV56" s="85"/>
      <c r="SPW56" s="85"/>
      <c r="SPX56" s="85"/>
      <c r="SPY56" s="85"/>
      <c r="SPZ56" s="85"/>
      <c r="SQA56" s="85"/>
      <c r="SQB56" s="85"/>
      <c r="SQC56" s="85"/>
      <c r="SQD56" s="85"/>
      <c r="SQE56" s="85"/>
      <c r="SQF56" s="85"/>
      <c r="SQG56" s="85"/>
      <c r="SQH56" s="85"/>
      <c r="SQI56" s="85"/>
      <c r="SQJ56" s="85"/>
      <c r="SQK56" s="85"/>
      <c r="SQL56" s="85"/>
      <c r="SQM56" s="85"/>
      <c r="SQN56" s="85"/>
      <c r="SQO56" s="85"/>
      <c r="SQP56" s="85"/>
      <c r="SQQ56" s="85"/>
      <c r="SQR56" s="85"/>
      <c r="SQS56" s="85"/>
      <c r="SQT56" s="85"/>
      <c r="SQU56" s="85"/>
      <c r="SQV56" s="85"/>
      <c r="SQW56" s="85"/>
      <c r="SQX56" s="85"/>
      <c r="SQY56" s="85"/>
      <c r="SQZ56" s="85"/>
      <c r="SRA56" s="85"/>
      <c r="SRB56" s="85"/>
      <c r="SRC56" s="85"/>
      <c r="SRD56" s="85"/>
      <c r="SRE56" s="85"/>
      <c r="SRF56" s="85"/>
      <c r="SRG56" s="85"/>
      <c r="SRH56" s="85"/>
      <c r="SRI56" s="85"/>
      <c r="SRJ56" s="85"/>
      <c r="SRK56" s="85"/>
      <c r="SRL56" s="85"/>
      <c r="SRM56" s="85"/>
      <c r="SRN56" s="85"/>
      <c r="SRO56" s="85"/>
      <c r="SRP56" s="85"/>
      <c r="SRQ56" s="85"/>
      <c r="SRR56" s="85"/>
      <c r="SRS56" s="85"/>
      <c r="SRT56" s="85"/>
      <c r="SRU56" s="85"/>
      <c r="SRV56" s="85"/>
      <c r="SRW56" s="85"/>
      <c r="SRX56" s="85"/>
      <c r="SRY56" s="85"/>
      <c r="SRZ56" s="85"/>
      <c r="SSA56" s="85"/>
      <c r="SSB56" s="85"/>
      <c r="SSC56" s="85"/>
      <c r="SSD56" s="85"/>
      <c r="SSE56" s="85"/>
      <c r="SSF56" s="85"/>
      <c r="SSG56" s="85"/>
      <c r="SSH56" s="85"/>
      <c r="SSI56" s="85"/>
      <c r="SSJ56" s="85"/>
      <c r="SSK56" s="85"/>
      <c r="SSL56" s="85"/>
      <c r="SSM56" s="85"/>
      <c r="SSN56" s="85"/>
      <c r="SSO56" s="85"/>
      <c r="SSP56" s="85"/>
      <c r="SSQ56" s="85"/>
      <c r="SSR56" s="85"/>
      <c r="SSS56" s="85"/>
      <c r="SST56" s="85"/>
      <c r="SSU56" s="85"/>
      <c r="SSV56" s="85"/>
      <c r="SSW56" s="85"/>
      <c r="SSX56" s="85"/>
      <c r="SSY56" s="85"/>
      <c r="SSZ56" s="85"/>
      <c r="STA56" s="85"/>
      <c r="STB56" s="85"/>
      <c r="STC56" s="85"/>
      <c r="STD56" s="85"/>
      <c r="STE56" s="85"/>
      <c r="STF56" s="85"/>
      <c r="STG56" s="85"/>
      <c r="STH56" s="85"/>
      <c r="STI56" s="85"/>
      <c r="STJ56" s="85"/>
      <c r="STK56" s="85"/>
      <c r="STL56" s="85"/>
      <c r="STM56" s="85"/>
      <c r="STN56" s="85"/>
      <c r="STO56" s="85"/>
      <c r="STP56" s="85"/>
      <c r="STQ56" s="85"/>
      <c r="STR56" s="85"/>
      <c r="STS56" s="85"/>
      <c r="STT56" s="85"/>
      <c r="STU56" s="85"/>
      <c r="STV56" s="85"/>
      <c r="STW56" s="85"/>
      <c r="STX56" s="85"/>
      <c r="STY56" s="85"/>
      <c r="STZ56" s="85"/>
      <c r="SUA56" s="85"/>
      <c r="SUB56" s="85"/>
      <c r="SUC56" s="85"/>
      <c r="SUD56" s="85"/>
      <c r="SUE56" s="85"/>
      <c r="SUF56" s="85"/>
      <c r="SUG56" s="85"/>
      <c r="SUH56" s="85"/>
      <c r="SUI56" s="85"/>
      <c r="SUJ56" s="85"/>
      <c r="SUK56" s="85"/>
      <c r="SUL56" s="85"/>
      <c r="SUM56" s="85"/>
      <c r="SUN56" s="85"/>
      <c r="SUO56" s="85"/>
      <c r="SUP56" s="85"/>
      <c r="SUQ56" s="85"/>
      <c r="SUR56" s="85"/>
      <c r="SUS56" s="85"/>
      <c r="SUT56" s="85"/>
      <c r="SUU56" s="85"/>
      <c r="SUV56" s="85"/>
      <c r="SUW56" s="85"/>
      <c r="SUX56" s="85"/>
      <c r="SUY56" s="85"/>
      <c r="SUZ56" s="85"/>
      <c r="SVA56" s="85"/>
      <c r="SVB56" s="85"/>
      <c r="SVC56" s="85"/>
      <c r="SVD56" s="85"/>
      <c r="SVE56" s="85"/>
      <c r="SVF56" s="85"/>
      <c r="SVG56" s="85"/>
      <c r="SVH56" s="85"/>
      <c r="SVI56" s="85"/>
      <c r="SVJ56" s="85"/>
      <c r="SVK56" s="85"/>
      <c r="SVL56" s="85"/>
      <c r="SVM56" s="85"/>
      <c r="SVN56" s="85"/>
      <c r="SVO56" s="85"/>
      <c r="SVP56" s="85"/>
      <c r="SVQ56" s="85"/>
      <c r="SVR56" s="85"/>
      <c r="SVS56" s="85"/>
      <c r="SVT56" s="85"/>
      <c r="SVU56" s="85"/>
      <c r="SVV56" s="85"/>
      <c r="SVW56" s="85"/>
      <c r="SVX56" s="85"/>
      <c r="SVY56" s="85"/>
      <c r="SVZ56" s="85"/>
      <c r="SWA56" s="85"/>
      <c r="SWB56" s="85"/>
      <c r="SWC56" s="85"/>
      <c r="SWD56" s="85"/>
      <c r="SWE56" s="85"/>
      <c r="SWF56" s="85"/>
      <c r="SWG56" s="85"/>
      <c r="SWH56" s="85"/>
      <c r="SWI56" s="85"/>
      <c r="SWJ56" s="85"/>
      <c r="SWK56" s="85"/>
      <c r="SWL56" s="85"/>
      <c r="SWM56" s="85"/>
      <c r="SWN56" s="85"/>
      <c r="SWO56" s="85"/>
      <c r="SWP56" s="85"/>
      <c r="SWQ56" s="85"/>
      <c r="SWR56" s="85"/>
      <c r="SWS56" s="85"/>
      <c r="SWT56" s="85"/>
      <c r="SWU56" s="85"/>
      <c r="SWV56" s="85"/>
      <c r="SWW56" s="85"/>
      <c r="SWX56" s="85"/>
      <c r="SWY56" s="85"/>
      <c r="SWZ56" s="85"/>
      <c r="SXA56" s="85"/>
      <c r="SXB56" s="85"/>
      <c r="SXC56" s="85"/>
      <c r="SXD56" s="85"/>
      <c r="SXE56" s="85"/>
      <c r="SXF56" s="85"/>
      <c r="SXG56" s="85"/>
      <c r="SXH56" s="85"/>
      <c r="SXI56" s="85"/>
      <c r="SXJ56" s="85"/>
      <c r="SXK56" s="85"/>
      <c r="SXL56" s="85"/>
      <c r="SXM56" s="85"/>
      <c r="SXN56" s="85"/>
      <c r="SXO56" s="85"/>
      <c r="SXP56" s="85"/>
      <c r="SXQ56" s="85"/>
      <c r="SXR56" s="85"/>
      <c r="SXS56" s="85"/>
      <c r="SXT56" s="85"/>
      <c r="SXU56" s="85"/>
      <c r="SXV56" s="85"/>
      <c r="SXW56" s="85"/>
      <c r="SXX56" s="85"/>
      <c r="SXY56" s="85"/>
      <c r="SXZ56" s="85"/>
      <c r="SYA56" s="85"/>
      <c r="SYB56" s="85"/>
      <c r="SYC56" s="85"/>
      <c r="SYD56" s="85"/>
      <c r="SYE56" s="85"/>
      <c r="SYF56" s="85"/>
      <c r="SYG56" s="85"/>
      <c r="SYH56" s="85"/>
      <c r="SYI56" s="85"/>
      <c r="SYJ56" s="85"/>
      <c r="SYK56" s="85"/>
      <c r="SYL56" s="85"/>
      <c r="SYM56" s="85"/>
      <c r="SYN56" s="85"/>
      <c r="SYO56" s="85"/>
      <c r="SYP56" s="85"/>
      <c r="SYQ56" s="85"/>
      <c r="SYR56" s="85"/>
      <c r="SYS56" s="85"/>
      <c r="SYT56" s="85"/>
      <c r="SYU56" s="85"/>
      <c r="SYV56" s="85"/>
      <c r="SYW56" s="85"/>
      <c r="SYX56" s="85"/>
      <c r="SYY56" s="85"/>
      <c r="SYZ56" s="85"/>
      <c r="SZA56" s="85"/>
      <c r="SZB56" s="85"/>
      <c r="SZC56" s="85"/>
      <c r="SZD56" s="85"/>
      <c r="SZE56" s="85"/>
      <c r="SZF56" s="85"/>
      <c r="SZG56" s="85"/>
      <c r="SZH56" s="85"/>
      <c r="SZI56" s="85"/>
      <c r="SZJ56" s="85"/>
      <c r="SZK56" s="85"/>
      <c r="SZL56" s="85"/>
      <c r="SZM56" s="85"/>
      <c r="SZN56" s="85"/>
      <c r="SZO56" s="85"/>
      <c r="SZP56" s="85"/>
      <c r="SZQ56" s="85"/>
      <c r="SZR56" s="85"/>
      <c r="SZS56" s="85"/>
      <c r="SZT56" s="85"/>
      <c r="SZU56" s="85"/>
      <c r="SZV56" s="85"/>
      <c r="SZW56" s="85"/>
      <c r="SZX56" s="85"/>
      <c r="SZY56" s="85"/>
      <c r="SZZ56" s="85"/>
      <c r="TAA56" s="85"/>
      <c r="TAB56" s="85"/>
      <c r="TAC56" s="85"/>
      <c r="TAD56" s="85"/>
      <c r="TAE56" s="85"/>
      <c r="TAF56" s="85"/>
      <c r="TAG56" s="85"/>
      <c r="TAH56" s="85"/>
      <c r="TAI56" s="85"/>
      <c r="TAJ56" s="85"/>
      <c r="TAK56" s="85"/>
      <c r="TAL56" s="85"/>
      <c r="TAM56" s="85"/>
      <c r="TAN56" s="85"/>
      <c r="TAO56" s="85"/>
      <c r="TAP56" s="85"/>
      <c r="TAQ56" s="85"/>
      <c r="TAR56" s="85"/>
      <c r="TAS56" s="85"/>
      <c r="TAT56" s="85"/>
      <c r="TAU56" s="85"/>
      <c r="TAV56" s="85"/>
      <c r="TAW56" s="85"/>
      <c r="TAX56" s="85"/>
      <c r="TAY56" s="85"/>
      <c r="TAZ56" s="85"/>
      <c r="TBA56" s="85"/>
      <c r="TBB56" s="85"/>
      <c r="TBC56" s="85"/>
      <c r="TBD56" s="85"/>
      <c r="TBE56" s="85"/>
      <c r="TBF56" s="85"/>
      <c r="TBG56" s="85"/>
      <c r="TBH56" s="85"/>
      <c r="TBI56" s="85"/>
      <c r="TBJ56" s="85"/>
      <c r="TBK56" s="85"/>
      <c r="TBL56" s="85"/>
      <c r="TBM56" s="85"/>
      <c r="TBN56" s="85"/>
      <c r="TBO56" s="85"/>
      <c r="TBP56" s="85"/>
      <c r="TBQ56" s="85"/>
      <c r="TBR56" s="85"/>
      <c r="TBS56" s="85"/>
      <c r="TBT56" s="85"/>
      <c r="TBU56" s="85"/>
      <c r="TBV56" s="85"/>
      <c r="TBW56" s="85"/>
      <c r="TBX56" s="85"/>
      <c r="TBY56" s="85"/>
      <c r="TBZ56" s="85"/>
      <c r="TCA56" s="85"/>
      <c r="TCB56" s="85"/>
      <c r="TCC56" s="85"/>
      <c r="TCD56" s="85"/>
      <c r="TCE56" s="85"/>
      <c r="TCF56" s="85"/>
      <c r="TCG56" s="85"/>
      <c r="TCH56" s="85"/>
      <c r="TCI56" s="85"/>
      <c r="TCJ56" s="85"/>
      <c r="TCK56" s="85"/>
      <c r="TCL56" s="85"/>
      <c r="TCM56" s="85"/>
      <c r="TCN56" s="85"/>
      <c r="TCO56" s="85"/>
      <c r="TCP56" s="85"/>
      <c r="TCQ56" s="85"/>
      <c r="TCR56" s="85"/>
      <c r="TCS56" s="85"/>
      <c r="TCT56" s="85"/>
      <c r="TCU56" s="85"/>
      <c r="TCV56" s="85"/>
      <c r="TCW56" s="85"/>
      <c r="TCX56" s="85"/>
      <c r="TCY56" s="85"/>
      <c r="TCZ56" s="85"/>
      <c r="TDA56" s="85"/>
      <c r="TDB56" s="85"/>
      <c r="TDC56" s="85"/>
      <c r="TDD56" s="85"/>
      <c r="TDE56" s="85"/>
      <c r="TDF56" s="85"/>
      <c r="TDG56" s="85"/>
      <c r="TDH56" s="85"/>
      <c r="TDI56" s="85"/>
      <c r="TDJ56" s="85"/>
      <c r="TDK56" s="85"/>
      <c r="TDL56" s="85"/>
      <c r="TDM56" s="85"/>
      <c r="TDN56" s="85"/>
      <c r="TDO56" s="85"/>
      <c r="TDP56" s="85"/>
      <c r="TDQ56" s="85"/>
      <c r="TDR56" s="85"/>
      <c r="TDS56" s="85"/>
      <c r="TDT56" s="85"/>
      <c r="TDU56" s="85"/>
      <c r="TDV56" s="85"/>
      <c r="TDW56" s="85"/>
      <c r="TDX56" s="85"/>
      <c r="TDY56" s="85"/>
      <c r="TDZ56" s="85"/>
      <c r="TEA56" s="85"/>
      <c r="TEB56" s="85"/>
      <c r="TEC56" s="85"/>
      <c r="TED56" s="85"/>
      <c r="TEE56" s="85"/>
      <c r="TEF56" s="85"/>
      <c r="TEG56" s="85"/>
      <c r="TEH56" s="85"/>
      <c r="TEI56" s="85"/>
      <c r="TEJ56" s="85"/>
      <c r="TEK56" s="85"/>
      <c r="TEL56" s="85"/>
      <c r="TEM56" s="85"/>
      <c r="TEN56" s="85"/>
      <c r="TEO56" s="85"/>
      <c r="TEP56" s="85"/>
      <c r="TEQ56" s="85"/>
      <c r="TER56" s="85"/>
      <c r="TES56" s="85"/>
      <c r="TET56" s="85"/>
      <c r="TEU56" s="85"/>
      <c r="TEV56" s="85"/>
      <c r="TEW56" s="85"/>
      <c r="TEX56" s="85"/>
      <c r="TEY56" s="85"/>
      <c r="TEZ56" s="85"/>
      <c r="TFA56" s="85"/>
      <c r="TFB56" s="85"/>
      <c r="TFC56" s="85"/>
      <c r="TFD56" s="85"/>
      <c r="TFE56" s="85"/>
      <c r="TFF56" s="85"/>
      <c r="TFG56" s="85"/>
      <c r="TFH56" s="85"/>
      <c r="TFI56" s="85"/>
      <c r="TFJ56" s="85"/>
      <c r="TFK56" s="85"/>
      <c r="TFL56" s="85"/>
      <c r="TFM56" s="85"/>
      <c r="TFN56" s="85"/>
      <c r="TFO56" s="85"/>
      <c r="TFP56" s="85"/>
      <c r="TFQ56" s="85"/>
      <c r="TFR56" s="85"/>
      <c r="TFS56" s="85"/>
      <c r="TFT56" s="85"/>
      <c r="TFU56" s="85"/>
      <c r="TFV56" s="85"/>
      <c r="TFW56" s="85"/>
      <c r="TFX56" s="85"/>
      <c r="TFY56" s="85"/>
      <c r="TFZ56" s="85"/>
      <c r="TGA56" s="85"/>
      <c r="TGB56" s="85"/>
      <c r="TGC56" s="85"/>
      <c r="TGD56" s="85"/>
      <c r="TGE56" s="85"/>
      <c r="TGF56" s="85"/>
      <c r="TGG56" s="85"/>
      <c r="TGH56" s="85"/>
      <c r="TGI56" s="85"/>
      <c r="TGJ56" s="85"/>
      <c r="TGK56" s="85"/>
      <c r="TGL56" s="85"/>
      <c r="TGM56" s="85"/>
      <c r="TGN56" s="85"/>
      <c r="TGO56" s="85"/>
      <c r="TGP56" s="85"/>
      <c r="TGQ56" s="85"/>
      <c r="TGR56" s="85"/>
      <c r="TGS56" s="85"/>
      <c r="TGT56" s="85"/>
      <c r="TGU56" s="85"/>
      <c r="TGV56" s="85"/>
      <c r="TGW56" s="85"/>
      <c r="TGX56" s="85"/>
      <c r="TGY56" s="85"/>
      <c r="TGZ56" s="85"/>
      <c r="THA56" s="85"/>
      <c r="THB56" s="85"/>
      <c r="THC56" s="85"/>
      <c r="THD56" s="85"/>
      <c r="THE56" s="85"/>
      <c r="THF56" s="85"/>
      <c r="THG56" s="85"/>
      <c r="THH56" s="85"/>
      <c r="THI56" s="85"/>
      <c r="THJ56" s="85"/>
      <c r="THK56" s="85"/>
      <c r="THL56" s="85"/>
      <c r="THM56" s="85"/>
      <c r="THN56" s="85"/>
      <c r="THO56" s="85"/>
      <c r="THP56" s="85"/>
      <c r="THQ56" s="85"/>
      <c r="THR56" s="85"/>
      <c r="THS56" s="85"/>
      <c r="THT56" s="85"/>
      <c r="THU56" s="85"/>
      <c r="THV56" s="85"/>
      <c r="THW56" s="85"/>
      <c r="THX56" s="85"/>
      <c r="THY56" s="85"/>
      <c r="THZ56" s="85"/>
      <c r="TIA56" s="85"/>
      <c r="TIB56" s="85"/>
      <c r="TIC56" s="85"/>
      <c r="TID56" s="85"/>
      <c r="TIE56" s="85"/>
      <c r="TIF56" s="85"/>
      <c r="TIG56" s="85"/>
      <c r="TIH56" s="85"/>
      <c r="TII56" s="85"/>
      <c r="TIJ56" s="85"/>
      <c r="TIK56" s="85"/>
      <c r="TIL56" s="85"/>
      <c r="TIM56" s="85"/>
      <c r="TIN56" s="85"/>
      <c r="TIO56" s="85"/>
      <c r="TIP56" s="85"/>
      <c r="TIQ56" s="85"/>
      <c r="TIR56" s="85"/>
      <c r="TIS56" s="85"/>
      <c r="TIT56" s="85"/>
      <c r="TIU56" s="85"/>
      <c r="TIV56" s="85"/>
      <c r="TIW56" s="85"/>
      <c r="TIX56" s="85"/>
      <c r="TIY56" s="85"/>
      <c r="TIZ56" s="85"/>
      <c r="TJA56" s="85"/>
      <c r="TJB56" s="85"/>
      <c r="TJC56" s="85"/>
      <c r="TJD56" s="85"/>
      <c r="TJE56" s="85"/>
      <c r="TJF56" s="85"/>
      <c r="TJG56" s="85"/>
      <c r="TJH56" s="85"/>
      <c r="TJI56" s="85"/>
      <c r="TJJ56" s="85"/>
      <c r="TJK56" s="85"/>
      <c r="TJL56" s="85"/>
      <c r="TJM56" s="85"/>
      <c r="TJN56" s="85"/>
      <c r="TJO56" s="85"/>
      <c r="TJP56" s="85"/>
      <c r="TJQ56" s="85"/>
      <c r="TJR56" s="85"/>
      <c r="TJS56" s="85"/>
      <c r="TJT56" s="85"/>
      <c r="TJU56" s="85"/>
      <c r="TJV56" s="85"/>
      <c r="TJW56" s="85"/>
      <c r="TJX56" s="85"/>
      <c r="TJY56" s="85"/>
      <c r="TJZ56" s="85"/>
      <c r="TKA56" s="85"/>
      <c r="TKB56" s="85"/>
      <c r="TKC56" s="85"/>
      <c r="TKD56" s="85"/>
      <c r="TKE56" s="85"/>
      <c r="TKF56" s="85"/>
      <c r="TKG56" s="85"/>
      <c r="TKH56" s="85"/>
      <c r="TKI56" s="85"/>
      <c r="TKJ56" s="85"/>
      <c r="TKK56" s="85"/>
      <c r="TKL56" s="85"/>
      <c r="TKM56" s="85"/>
      <c r="TKN56" s="85"/>
      <c r="TKO56" s="85"/>
      <c r="TKP56" s="85"/>
      <c r="TKQ56" s="85"/>
      <c r="TKR56" s="85"/>
      <c r="TKS56" s="85"/>
      <c r="TKT56" s="85"/>
      <c r="TKU56" s="85"/>
      <c r="TKV56" s="85"/>
      <c r="TKW56" s="85"/>
      <c r="TKX56" s="85"/>
      <c r="TKY56" s="85"/>
      <c r="TKZ56" s="85"/>
      <c r="TLA56" s="85"/>
      <c r="TLB56" s="85"/>
      <c r="TLC56" s="85"/>
      <c r="TLD56" s="85"/>
      <c r="TLE56" s="85"/>
      <c r="TLF56" s="85"/>
      <c r="TLG56" s="85"/>
      <c r="TLH56" s="85"/>
      <c r="TLI56" s="85"/>
      <c r="TLJ56" s="85"/>
      <c r="TLK56" s="85"/>
      <c r="TLL56" s="85"/>
      <c r="TLM56" s="85"/>
      <c r="TLN56" s="85"/>
      <c r="TLO56" s="85"/>
      <c r="TLP56" s="85"/>
      <c r="TLQ56" s="85"/>
      <c r="TLR56" s="85"/>
      <c r="TLS56" s="85"/>
      <c r="TLT56" s="85"/>
      <c r="TLU56" s="85"/>
      <c r="TLV56" s="85"/>
      <c r="TLW56" s="85"/>
      <c r="TLX56" s="85"/>
      <c r="TLY56" s="85"/>
      <c r="TLZ56" s="85"/>
      <c r="TMA56" s="85"/>
      <c r="TMB56" s="85"/>
      <c r="TMC56" s="85"/>
      <c r="TMD56" s="85"/>
      <c r="TME56" s="85"/>
      <c r="TMF56" s="85"/>
      <c r="TMG56" s="85"/>
      <c r="TMH56" s="85"/>
      <c r="TMI56" s="85"/>
      <c r="TMJ56" s="85"/>
      <c r="TMK56" s="85"/>
      <c r="TML56" s="85"/>
      <c r="TMM56" s="85"/>
      <c r="TMN56" s="85"/>
      <c r="TMO56" s="85"/>
      <c r="TMP56" s="85"/>
      <c r="TMQ56" s="85"/>
      <c r="TMR56" s="85"/>
      <c r="TMS56" s="85"/>
      <c r="TMT56" s="85"/>
      <c r="TMU56" s="85"/>
      <c r="TMV56" s="85"/>
      <c r="TMW56" s="85"/>
      <c r="TMX56" s="85"/>
      <c r="TMY56" s="85"/>
      <c r="TMZ56" s="85"/>
      <c r="TNA56" s="85"/>
      <c r="TNB56" s="85"/>
      <c r="TNC56" s="85"/>
      <c r="TND56" s="85"/>
      <c r="TNE56" s="85"/>
      <c r="TNF56" s="85"/>
      <c r="TNG56" s="85"/>
      <c r="TNH56" s="85"/>
      <c r="TNI56" s="85"/>
      <c r="TNJ56" s="85"/>
      <c r="TNK56" s="85"/>
      <c r="TNL56" s="85"/>
      <c r="TNM56" s="85"/>
      <c r="TNN56" s="85"/>
      <c r="TNO56" s="85"/>
      <c r="TNP56" s="85"/>
      <c r="TNQ56" s="85"/>
      <c r="TNR56" s="85"/>
      <c r="TNS56" s="85"/>
      <c r="TNT56" s="85"/>
      <c r="TNU56" s="85"/>
      <c r="TNV56" s="85"/>
      <c r="TNW56" s="85"/>
      <c r="TNX56" s="85"/>
      <c r="TNY56" s="85"/>
      <c r="TNZ56" s="85"/>
      <c r="TOA56" s="85"/>
      <c r="TOB56" s="85"/>
      <c r="TOC56" s="85"/>
      <c r="TOD56" s="85"/>
      <c r="TOE56" s="85"/>
      <c r="TOF56" s="85"/>
      <c r="TOG56" s="85"/>
      <c r="TOH56" s="85"/>
      <c r="TOI56" s="85"/>
      <c r="TOJ56" s="85"/>
      <c r="TOK56" s="85"/>
      <c r="TOL56" s="85"/>
      <c r="TOM56" s="85"/>
      <c r="TON56" s="85"/>
      <c r="TOO56" s="85"/>
      <c r="TOP56" s="85"/>
      <c r="TOQ56" s="85"/>
      <c r="TOR56" s="85"/>
      <c r="TOS56" s="85"/>
      <c r="TOT56" s="85"/>
      <c r="TOU56" s="85"/>
      <c r="TOV56" s="85"/>
      <c r="TOW56" s="85"/>
      <c r="TOX56" s="85"/>
      <c r="TOY56" s="85"/>
      <c r="TOZ56" s="85"/>
      <c r="TPA56" s="85"/>
      <c r="TPB56" s="85"/>
      <c r="TPC56" s="85"/>
      <c r="TPD56" s="85"/>
      <c r="TPE56" s="85"/>
      <c r="TPF56" s="85"/>
      <c r="TPG56" s="85"/>
      <c r="TPH56" s="85"/>
      <c r="TPI56" s="85"/>
      <c r="TPJ56" s="85"/>
      <c r="TPK56" s="85"/>
      <c r="TPL56" s="85"/>
      <c r="TPM56" s="85"/>
      <c r="TPN56" s="85"/>
      <c r="TPO56" s="85"/>
      <c r="TPP56" s="85"/>
      <c r="TPQ56" s="85"/>
      <c r="TPR56" s="85"/>
      <c r="TPS56" s="85"/>
      <c r="TPT56" s="85"/>
      <c r="TPU56" s="85"/>
      <c r="TPV56" s="85"/>
      <c r="TPW56" s="85"/>
      <c r="TPX56" s="85"/>
      <c r="TPY56" s="85"/>
      <c r="TPZ56" s="85"/>
      <c r="TQA56" s="85"/>
      <c r="TQB56" s="85"/>
      <c r="TQC56" s="85"/>
      <c r="TQD56" s="85"/>
      <c r="TQE56" s="85"/>
      <c r="TQF56" s="85"/>
      <c r="TQG56" s="85"/>
      <c r="TQH56" s="85"/>
      <c r="TQI56" s="85"/>
      <c r="TQJ56" s="85"/>
      <c r="TQK56" s="85"/>
      <c r="TQL56" s="85"/>
      <c r="TQM56" s="85"/>
      <c r="TQN56" s="85"/>
      <c r="TQO56" s="85"/>
      <c r="TQP56" s="85"/>
      <c r="TQQ56" s="85"/>
      <c r="TQR56" s="85"/>
      <c r="TQS56" s="85"/>
      <c r="TQT56" s="85"/>
      <c r="TQU56" s="85"/>
      <c r="TQV56" s="85"/>
      <c r="TQW56" s="85"/>
      <c r="TQX56" s="85"/>
      <c r="TQY56" s="85"/>
      <c r="TQZ56" s="85"/>
      <c r="TRA56" s="85"/>
      <c r="TRB56" s="85"/>
      <c r="TRC56" s="85"/>
      <c r="TRD56" s="85"/>
      <c r="TRE56" s="85"/>
      <c r="TRF56" s="85"/>
      <c r="TRG56" s="85"/>
      <c r="TRH56" s="85"/>
      <c r="TRI56" s="85"/>
      <c r="TRJ56" s="85"/>
      <c r="TRK56" s="85"/>
      <c r="TRL56" s="85"/>
      <c r="TRM56" s="85"/>
      <c r="TRN56" s="85"/>
      <c r="TRO56" s="85"/>
      <c r="TRP56" s="85"/>
      <c r="TRQ56" s="85"/>
      <c r="TRR56" s="85"/>
      <c r="TRS56" s="85"/>
      <c r="TRT56" s="85"/>
      <c r="TRU56" s="85"/>
      <c r="TRV56" s="85"/>
      <c r="TRW56" s="85"/>
      <c r="TRX56" s="85"/>
      <c r="TRY56" s="85"/>
      <c r="TRZ56" s="85"/>
      <c r="TSA56" s="85"/>
      <c r="TSB56" s="85"/>
      <c r="TSC56" s="85"/>
      <c r="TSD56" s="85"/>
      <c r="TSE56" s="85"/>
      <c r="TSF56" s="85"/>
      <c r="TSG56" s="85"/>
      <c r="TSH56" s="85"/>
      <c r="TSI56" s="85"/>
      <c r="TSJ56" s="85"/>
      <c r="TSK56" s="85"/>
      <c r="TSL56" s="85"/>
      <c r="TSM56" s="85"/>
      <c r="TSN56" s="85"/>
      <c r="TSO56" s="85"/>
      <c r="TSP56" s="85"/>
      <c r="TSQ56" s="85"/>
      <c r="TSR56" s="85"/>
      <c r="TSS56" s="85"/>
      <c r="TST56" s="85"/>
      <c r="TSU56" s="85"/>
      <c r="TSV56" s="85"/>
      <c r="TSW56" s="85"/>
      <c r="TSX56" s="85"/>
      <c r="TSY56" s="85"/>
      <c r="TSZ56" s="85"/>
      <c r="TTA56" s="85"/>
      <c r="TTB56" s="85"/>
      <c r="TTC56" s="85"/>
      <c r="TTD56" s="85"/>
      <c r="TTE56" s="85"/>
      <c r="TTF56" s="85"/>
      <c r="TTG56" s="85"/>
      <c r="TTH56" s="85"/>
      <c r="TTI56" s="85"/>
      <c r="TTJ56" s="85"/>
      <c r="TTK56" s="85"/>
      <c r="TTL56" s="85"/>
      <c r="TTM56" s="85"/>
      <c r="TTN56" s="85"/>
      <c r="TTO56" s="85"/>
      <c r="TTP56" s="85"/>
      <c r="TTQ56" s="85"/>
      <c r="TTR56" s="85"/>
      <c r="TTS56" s="85"/>
      <c r="TTT56" s="85"/>
      <c r="TTU56" s="85"/>
      <c r="TTV56" s="85"/>
      <c r="TTW56" s="85"/>
      <c r="TTX56" s="85"/>
      <c r="TTY56" s="85"/>
      <c r="TTZ56" s="85"/>
      <c r="TUA56" s="85"/>
      <c r="TUB56" s="85"/>
      <c r="TUC56" s="85"/>
      <c r="TUD56" s="85"/>
      <c r="TUE56" s="85"/>
      <c r="TUF56" s="85"/>
      <c r="TUG56" s="85"/>
      <c r="TUH56" s="85"/>
      <c r="TUI56" s="85"/>
      <c r="TUJ56" s="85"/>
      <c r="TUK56" s="85"/>
      <c r="TUL56" s="85"/>
      <c r="TUM56" s="85"/>
      <c r="TUN56" s="85"/>
      <c r="TUO56" s="85"/>
      <c r="TUP56" s="85"/>
      <c r="TUQ56" s="85"/>
      <c r="TUR56" s="85"/>
      <c r="TUS56" s="85"/>
      <c r="TUT56" s="85"/>
      <c r="TUU56" s="85"/>
      <c r="TUV56" s="85"/>
      <c r="TUW56" s="85"/>
      <c r="TUX56" s="85"/>
      <c r="TUY56" s="85"/>
      <c r="TUZ56" s="85"/>
      <c r="TVA56" s="85"/>
      <c r="TVB56" s="85"/>
      <c r="TVC56" s="85"/>
      <c r="TVD56" s="85"/>
      <c r="TVE56" s="85"/>
      <c r="TVF56" s="85"/>
      <c r="TVG56" s="85"/>
      <c r="TVH56" s="85"/>
      <c r="TVI56" s="85"/>
      <c r="TVJ56" s="85"/>
      <c r="TVK56" s="85"/>
      <c r="TVL56" s="85"/>
      <c r="TVM56" s="85"/>
      <c r="TVN56" s="85"/>
      <c r="TVO56" s="85"/>
      <c r="TVP56" s="85"/>
      <c r="TVQ56" s="85"/>
      <c r="TVR56" s="85"/>
      <c r="TVS56" s="85"/>
      <c r="TVT56" s="85"/>
      <c r="TVU56" s="85"/>
      <c r="TVV56" s="85"/>
      <c r="TVW56" s="85"/>
      <c r="TVX56" s="85"/>
      <c r="TVY56" s="85"/>
      <c r="TVZ56" s="85"/>
      <c r="TWA56" s="85"/>
      <c r="TWB56" s="85"/>
      <c r="TWC56" s="85"/>
      <c r="TWD56" s="85"/>
      <c r="TWE56" s="85"/>
      <c r="TWF56" s="85"/>
      <c r="TWG56" s="85"/>
      <c r="TWH56" s="85"/>
      <c r="TWI56" s="85"/>
      <c r="TWJ56" s="85"/>
      <c r="TWK56" s="85"/>
      <c r="TWL56" s="85"/>
      <c r="TWM56" s="85"/>
      <c r="TWN56" s="85"/>
      <c r="TWO56" s="85"/>
      <c r="TWP56" s="85"/>
      <c r="TWQ56" s="85"/>
      <c r="TWR56" s="85"/>
      <c r="TWS56" s="85"/>
      <c r="TWT56" s="85"/>
      <c r="TWU56" s="85"/>
      <c r="TWV56" s="85"/>
      <c r="TWW56" s="85"/>
      <c r="TWX56" s="85"/>
      <c r="TWY56" s="85"/>
      <c r="TWZ56" s="85"/>
      <c r="TXA56" s="85"/>
      <c r="TXB56" s="85"/>
      <c r="TXC56" s="85"/>
      <c r="TXD56" s="85"/>
      <c r="TXE56" s="85"/>
      <c r="TXF56" s="85"/>
      <c r="TXG56" s="85"/>
      <c r="TXH56" s="85"/>
      <c r="TXI56" s="85"/>
      <c r="TXJ56" s="85"/>
      <c r="TXK56" s="85"/>
      <c r="TXL56" s="85"/>
      <c r="TXM56" s="85"/>
      <c r="TXN56" s="85"/>
      <c r="TXO56" s="85"/>
      <c r="TXP56" s="85"/>
      <c r="TXQ56" s="85"/>
      <c r="TXR56" s="85"/>
      <c r="TXS56" s="85"/>
      <c r="TXT56" s="85"/>
      <c r="TXU56" s="85"/>
      <c r="TXV56" s="85"/>
      <c r="TXW56" s="85"/>
      <c r="TXX56" s="85"/>
      <c r="TXY56" s="85"/>
      <c r="TXZ56" s="85"/>
      <c r="TYA56" s="85"/>
      <c r="TYB56" s="85"/>
      <c r="TYC56" s="85"/>
      <c r="TYD56" s="85"/>
      <c r="TYE56" s="85"/>
      <c r="TYF56" s="85"/>
      <c r="TYG56" s="85"/>
      <c r="TYH56" s="85"/>
      <c r="TYI56" s="85"/>
      <c r="TYJ56" s="85"/>
      <c r="TYK56" s="85"/>
      <c r="TYL56" s="85"/>
      <c r="TYM56" s="85"/>
      <c r="TYN56" s="85"/>
      <c r="TYO56" s="85"/>
      <c r="TYP56" s="85"/>
      <c r="TYQ56" s="85"/>
      <c r="TYR56" s="85"/>
      <c r="TYS56" s="85"/>
      <c r="TYT56" s="85"/>
      <c r="TYU56" s="85"/>
      <c r="TYV56" s="85"/>
      <c r="TYW56" s="85"/>
      <c r="TYX56" s="85"/>
      <c r="TYY56" s="85"/>
      <c r="TYZ56" s="85"/>
      <c r="TZA56" s="85"/>
      <c r="TZB56" s="85"/>
      <c r="TZC56" s="85"/>
      <c r="TZD56" s="85"/>
      <c r="TZE56" s="85"/>
      <c r="TZF56" s="85"/>
      <c r="TZG56" s="85"/>
      <c r="TZH56" s="85"/>
      <c r="TZI56" s="85"/>
      <c r="TZJ56" s="85"/>
      <c r="TZK56" s="85"/>
      <c r="TZL56" s="85"/>
      <c r="TZM56" s="85"/>
      <c r="TZN56" s="85"/>
      <c r="TZO56" s="85"/>
      <c r="TZP56" s="85"/>
      <c r="TZQ56" s="85"/>
      <c r="TZR56" s="85"/>
      <c r="TZS56" s="85"/>
      <c r="TZT56" s="85"/>
      <c r="TZU56" s="85"/>
      <c r="TZV56" s="85"/>
      <c r="TZW56" s="85"/>
      <c r="TZX56" s="85"/>
      <c r="TZY56" s="85"/>
      <c r="TZZ56" s="85"/>
      <c r="UAA56" s="85"/>
      <c r="UAB56" s="85"/>
      <c r="UAC56" s="85"/>
      <c r="UAD56" s="85"/>
      <c r="UAE56" s="85"/>
      <c r="UAF56" s="85"/>
      <c r="UAG56" s="85"/>
      <c r="UAH56" s="85"/>
      <c r="UAI56" s="85"/>
      <c r="UAJ56" s="85"/>
      <c r="UAK56" s="85"/>
      <c r="UAL56" s="85"/>
      <c r="UAM56" s="85"/>
      <c r="UAN56" s="85"/>
      <c r="UAO56" s="85"/>
      <c r="UAP56" s="85"/>
      <c r="UAQ56" s="85"/>
      <c r="UAR56" s="85"/>
      <c r="UAS56" s="85"/>
      <c r="UAT56" s="85"/>
      <c r="UAU56" s="85"/>
      <c r="UAV56" s="85"/>
      <c r="UAW56" s="85"/>
      <c r="UAX56" s="85"/>
      <c r="UAY56" s="85"/>
      <c r="UAZ56" s="85"/>
      <c r="UBA56" s="85"/>
      <c r="UBB56" s="85"/>
      <c r="UBC56" s="85"/>
      <c r="UBD56" s="85"/>
      <c r="UBE56" s="85"/>
      <c r="UBF56" s="85"/>
      <c r="UBG56" s="85"/>
      <c r="UBH56" s="85"/>
      <c r="UBI56" s="85"/>
      <c r="UBJ56" s="85"/>
      <c r="UBK56" s="85"/>
      <c r="UBL56" s="85"/>
      <c r="UBM56" s="85"/>
      <c r="UBN56" s="85"/>
      <c r="UBO56" s="85"/>
      <c r="UBP56" s="85"/>
      <c r="UBQ56" s="85"/>
      <c r="UBR56" s="85"/>
      <c r="UBS56" s="85"/>
      <c r="UBT56" s="85"/>
      <c r="UBU56" s="85"/>
      <c r="UBV56" s="85"/>
      <c r="UBW56" s="85"/>
      <c r="UBX56" s="85"/>
      <c r="UBY56" s="85"/>
      <c r="UBZ56" s="85"/>
      <c r="UCA56" s="85"/>
      <c r="UCB56" s="85"/>
      <c r="UCC56" s="85"/>
      <c r="UCD56" s="85"/>
      <c r="UCE56" s="85"/>
      <c r="UCF56" s="85"/>
      <c r="UCG56" s="85"/>
      <c r="UCH56" s="85"/>
      <c r="UCI56" s="85"/>
      <c r="UCJ56" s="85"/>
      <c r="UCK56" s="85"/>
      <c r="UCL56" s="85"/>
      <c r="UCM56" s="85"/>
      <c r="UCN56" s="85"/>
      <c r="UCO56" s="85"/>
      <c r="UCP56" s="85"/>
      <c r="UCQ56" s="85"/>
      <c r="UCR56" s="85"/>
      <c r="UCS56" s="85"/>
      <c r="UCT56" s="85"/>
      <c r="UCU56" s="85"/>
      <c r="UCV56" s="85"/>
      <c r="UCW56" s="85"/>
      <c r="UCX56" s="85"/>
      <c r="UCY56" s="85"/>
      <c r="UCZ56" s="85"/>
      <c r="UDA56" s="85"/>
      <c r="UDB56" s="85"/>
      <c r="UDC56" s="85"/>
      <c r="UDD56" s="85"/>
      <c r="UDE56" s="85"/>
      <c r="UDF56" s="85"/>
      <c r="UDG56" s="85"/>
      <c r="UDH56" s="85"/>
      <c r="UDI56" s="85"/>
      <c r="UDJ56" s="85"/>
      <c r="UDK56" s="85"/>
      <c r="UDL56" s="85"/>
      <c r="UDM56" s="85"/>
      <c r="UDN56" s="85"/>
      <c r="UDO56" s="85"/>
      <c r="UDP56" s="85"/>
      <c r="UDQ56" s="85"/>
      <c r="UDR56" s="85"/>
      <c r="UDS56" s="85"/>
      <c r="UDT56" s="85"/>
      <c r="UDU56" s="85"/>
      <c r="UDV56" s="85"/>
      <c r="UDW56" s="85"/>
      <c r="UDX56" s="85"/>
      <c r="UDY56" s="85"/>
      <c r="UDZ56" s="85"/>
      <c r="UEA56" s="85"/>
      <c r="UEB56" s="85"/>
      <c r="UEC56" s="85"/>
      <c r="UED56" s="85"/>
      <c r="UEE56" s="85"/>
      <c r="UEF56" s="85"/>
      <c r="UEG56" s="85"/>
      <c r="UEH56" s="85"/>
      <c r="UEI56" s="85"/>
      <c r="UEJ56" s="85"/>
      <c r="UEK56" s="85"/>
      <c r="UEL56" s="85"/>
      <c r="UEM56" s="85"/>
      <c r="UEN56" s="85"/>
      <c r="UEO56" s="85"/>
      <c r="UEP56" s="85"/>
      <c r="UEQ56" s="85"/>
      <c r="UER56" s="85"/>
      <c r="UES56" s="85"/>
      <c r="UET56" s="85"/>
      <c r="UEU56" s="85"/>
      <c r="UEV56" s="85"/>
      <c r="UEW56" s="85"/>
      <c r="UEX56" s="85"/>
      <c r="UEY56" s="85"/>
      <c r="UEZ56" s="85"/>
      <c r="UFA56" s="85"/>
      <c r="UFB56" s="85"/>
      <c r="UFC56" s="85"/>
      <c r="UFD56" s="85"/>
      <c r="UFE56" s="85"/>
      <c r="UFF56" s="85"/>
      <c r="UFG56" s="85"/>
      <c r="UFH56" s="85"/>
      <c r="UFI56" s="85"/>
      <c r="UFJ56" s="85"/>
      <c r="UFK56" s="85"/>
      <c r="UFL56" s="85"/>
      <c r="UFM56" s="85"/>
      <c r="UFN56" s="85"/>
      <c r="UFO56" s="85"/>
      <c r="UFP56" s="85"/>
      <c r="UFQ56" s="85"/>
      <c r="UFR56" s="85"/>
      <c r="UFS56" s="85"/>
      <c r="UFT56" s="85"/>
      <c r="UFU56" s="85"/>
      <c r="UFV56" s="85"/>
      <c r="UFW56" s="85"/>
      <c r="UFX56" s="85"/>
      <c r="UFY56" s="85"/>
      <c r="UFZ56" s="85"/>
      <c r="UGA56" s="85"/>
      <c r="UGB56" s="85"/>
      <c r="UGC56" s="85"/>
      <c r="UGD56" s="85"/>
      <c r="UGE56" s="85"/>
      <c r="UGF56" s="85"/>
      <c r="UGG56" s="85"/>
      <c r="UGH56" s="85"/>
      <c r="UGI56" s="85"/>
      <c r="UGJ56" s="85"/>
      <c r="UGK56" s="85"/>
      <c r="UGL56" s="85"/>
      <c r="UGM56" s="85"/>
      <c r="UGN56" s="85"/>
      <c r="UGO56" s="85"/>
      <c r="UGP56" s="85"/>
      <c r="UGQ56" s="85"/>
      <c r="UGR56" s="85"/>
      <c r="UGS56" s="85"/>
      <c r="UGT56" s="85"/>
      <c r="UGU56" s="85"/>
      <c r="UGV56" s="85"/>
      <c r="UGW56" s="85"/>
      <c r="UGX56" s="85"/>
      <c r="UGY56" s="85"/>
      <c r="UGZ56" s="85"/>
      <c r="UHA56" s="85"/>
      <c r="UHB56" s="85"/>
      <c r="UHC56" s="85"/>
      <c r="UHD56" s="85"/>
      <c r="UHE56" s="85"/>
      <c r="UHF56" s="85"/>
      <c r="UHG56" s="85"/>
      <c r="UHH56" s="85"/>
      <c r="UHI56" s="85"/>
      <c r="UHJ56" s="85"/>
      <c r="UHK56" s="85"/>
      <c r="UHL56" s="85"/>
      <c r="UHM56" s="85"/>
      <c r="UHN56" s="85"/>
      <c r="UHO56" s="85"/>
      <c r="UHP56" s="85"/>
      <c r="UHQ56" s="85"/>
      <c r="UHR56" s="85"/>
      <c r="UHS56" s="85"/>
      <c r="UHT56" s="85"/>
      <c r="UHU56" s="85"/>
      <c r="UHV56" s="85"/>
      <c r="UHW56" s="85"/>
      <c r="UHX56" s="85"/>
      <c r="UHY56" s="85"/>
      <c r="UHZ56" s="85"/>
      <c r="UIA56" s="85"/>
      <c r="UIB56" s="85"/>
      <c r="UIC56" s="85"/>
      <c r="UID56" s="85"/>
      <c r="UIE56" s="85"/>
      <c r="UIF56" s="85"/>
      <c r="UIG56" s="85"/>
      <c r="UIH56" s="85"/>
      <c r="UII56" s="85"/>
      <c r="UIJ56" s="85"/>
      <c r="UIK56" s="85"/>
      <c r="UIL56" s="85"/>
      <c r="UIM56" s="85"/>
      <c r="UIN56" s="85"/>
      <c r="UIO56" s="85"/>
      <c r="UIP56" s="85"/>
      <c r="UIQ56" s="85"/>
      <c r="UIR56" s="85"/>
      <c r="UIS56" s="85"/>
      <c r="UIT56" s="85"/>
      <c r="UIU56" s="85"/>
      <c r="UIV56" s="85"/>
      <c r="UIW56" s="85"/>
      <c r="UIX56" s="85"/>
      <c r="UIY56" s="85"/>
      <c r="UIZ56" s="85"/>
      <c r="UJA56" s="85"/>
      <c r="UJB56" s="85"/>
      <c r="UJC56" s="85"/>
      <c r="UJD56" s="85"/>
      <c r="UJE56" s="85"/>
      <c r="UJF56" s="85"/>
      <c r="UJG56" s="85"/>
      <c r="UJH56" s="85"/>
      <c r="UJI56" s="85"/>
      <c r="UJJ56" s="85"/>
      <c r="UJK56" s="85"/>
      <c r="UJL56" s="85"/>
      <c r="UJM56" s="85"/>
      <c r="UJN56" s="85"/>
      <c r="UJO56" s="85"/>
      <c r="UJP56" s="85"/>
      <c r="UJQ56" s="85"/>
      <c r="UJR56" s="85"/>
      <c r="UJS56" s="85"/>
      <c r="UJT56" s="85"/>
      <c r="UJU56" s="85"/>
      <c r="UJV56" s="85"/>
      <c r="UJW56" s="85"/>
      <c r="UJX56" s="85"/>
      <c r="UJY56" s="85"/>
      <c r="UJZ56" s="85"/>
      <c r="UKA56" s="85"/>
      <c r="UKB56" s="85"/>
      <c r="UKC56" s="85"/>
      <c r="UKD56" s="85"/>
      <c r="UKE56" s="85"/>
      <c r="UKF56" s="85"/>
      <c r="UKG56" s="85"/>
      <c r="UKH56" s="85"/>
      <c r="UKI56" s="85"/>
      <c r="UKJ56" s="85"/>
      <c r="UKK56" s="85"/>
      <c r="UKL56" s="85"/>
      <c r="UKM56" s="85"/>
      <c r="UKN56" s="85"/>
      <c r="UKO56" s="85"/>
      <c r="UKP56" s="85"/>
      <c r="UKQ56" s="85"/>
      <c r="UKR56" s="85"/>
      <c r="UKS56" s="85"/>
      <c r="UKT56" s="85"/>
      <c r="UKU56" s="85"/>
      <c r="UKV56" s="85"/>
      <c r="UKW56" s="85"/>
      <c r="UKX56" s="85"/>
      <c r="UKY56" s="85"/>
      <c r="UKZ56" s="85"/>
      <c r="ULA56" s="85"/>
      <c r="ULB56" s="85"/>
      <c r="ULC56" s="85"/>
      <c r="ULD56" s="85"/>
      <c r="ULE56" s="85"/>
      <c r="ULF56" s="85"/>
      <c r="ULG56" s="85"/>
      <c r="ULH56" s="85"/>
      <c r="ULI56" s="85"/>
      <c r="ULJ56" s="85"/>
      <c r="ULK56" s="85"/>
      <c r="ULL56" s="85"/>
      <c r="ULM56" s="85"/>
      <c r="ULN56" s="85"/>
      <c r="ULO56" s="85"/>
      <c r="ULP56" s="85"/>
      <c r="ULQ56" s="85"/>
      <c r="ULR56" s="85"/>
      <c r="ULS56" s="85"/>
      <c r="ULT56" s="85"/>
      <c r="ULU56" s="85"/>
      <c r="ULV56" s="85"/>
      <c r="ULW56" s="85"/>
      <c r="ULX56" s="85"/>
      <c r="ULY56" s="85"/>
      <c r="ULZ56" s="85"/>
      <c r="UMA56" s="85"/>
      <c r="UMB56" s="85"/>
      <c r="UMC56" s="85"/>
      <c r="UMD56" s="85"/>
      <c r="UME56" s="85"/>
      <c r="UMF56" s="85"/>
      <c r="UMG56" s="85"/>
      <c r="UMH56" s="85"/>
      <c r="UMI56" s="85"/>
      <c r="UMJ56" s="85"/>
      <c r="UMK56" s="85"/>
      <c r="UML56" s="85"/>
      <c r="UMM56" s="85"/>
      <c r="UMN56" s="85"/>
      <c r="UMO56" s="85"/>
      <c r="UMP56" s="85"/>
      <c r="UMQ56" s="85"/>
      <c r="UMR56" s="85"/>
      <c r="UMS56" s="85"/>
      <c r="UMT56" s="85"/>
      <c r="UMU56" s="85"/>
      <c r="UMV56" s="85"/>
      <c r="UMW56" s="85"/>
      <c r="UMX56" s="85"/>
      <c r="UMY56" s="85"/>
      <c r="UMZ56" s="85"/>
      <c r="UNA56" s="85"/>
      <c r="UNB56" s="85"/>
      <c r="UNC56" s="85"/>
      <c r="UND56" s="85"/>
      <c r="UNE56" s="85"/>
      <c r="UNF56" s="85"/>
      <c r="UNG56" s="85"/>
      <c r="UNH56" s="85"/>
      <c r="UNI56" s="85"/>
      <c r="UNJ56" s="85"/>
      <c r="UNK56" s="85"/>
      <c r="UNL56" s="85"/>
      <c r="UNM56" s="85"/>
      <c r="UNN56" s="85"/>
      <c r="UNO56" s="85"/>
      <c r="UNP56" s="85"/>
      <c r="UNQ56" s="85"/>
      <c r="UNR56" s="85"/>
      <c r="UNS56" s="85"/>
      <c r="UNT56" s="85"/>
      <c r="UNU56" s="85"/>
      <c r="UNV56" s="85"/>
      <c r="UNW56" s="85"/>
      <c r="UNX56" s="85"/>
      <c r="UNY56" s="85"/>
      <c r="UNZ56" s="85"/>
      <c r="UOA56" s="85"/>
      <c r="UOB56" s="85"/>
      <c r="UOC56" s="85"/>
      <c r="UOD56" s="85"/>
      <c r="UOE56" s="85"/>
      <c r="UOF56" s="85"/>
      <c r="UOG56" s="85"/>
      <c r="UOH56" s="85"/>
      <c r="UOI56" s="85"/>
      <c r="UOJ56" s="85"/>
      <c r="UOK56" s="85"/>
      <c r="UOL56" s="85"/>
      <c r="UOM56" s="85"/>
      <c r="UON56" s="85"/>
      <c r="UOO56" s="85"/>
      <c r="UOP56" s="85"/>
      <c r="UOQ56" s="85"/>
      <c r="UOR56" s="85"/>
      <c r="UOS56" s="85"/>
      <c r="UOT56" s="85"/>
      <c r="UOU56" s="85"/>
      <c r="UOV56" s="85"/>
      <c r="UOW56" s="85"/>
      <c r="UOX56" s="85"/>
      <c r="UOY56" s="85"/>
      <c r="UOZ56" s="85"/>
      <c r="UPA56" s="85"/>
      <c r="UPB56" s="85"/>
      <c r="UPC56" s="85"/>
      <c r="UPD56" s="85"/>
      <c r="UPE56" s="85"/>
      <c r="UPF56" s="85"/>
      <c r="UPG56" s="85"/>
      <c r="UPH56" s="85"/>
      <c r="UPI56" s="85"/>
      <c r="UPJ56" s="85"/>
      <c r="UPK56" s="85"/>
      <c r="UPL56" s="85"/>
      <c r="UPM56" s="85"/>
      <c r="UPN56" s="85"/>
      <c r="UPO56" s="85"/>
      <c r="UPP56" s="85"/>
      <c r="UPQ56" s="85"/>
      <c r="UPR56" s="85"/>
      <c r="UPS56" s="85"/>
      <c r="UPT56" s="85"/>
      <c r="UPU56" s="85"/>
      <c r="UPV56" s="85"/>
      <c r="UPW56" s="85"/>
      <c r="UPX56" s="85"/>
      <c r="UPY56" s="85"/>
      <c r="UPZ56" s="85"/>
      <c r="UQA56" s="85"/>
      <c r="UQB56" s="85"/>
      <c r="UQC56" s="85"/>
      <c r="UQD56" s="85"/>
      <c r="UQE56" s="85"/>
      <c r="UQF56" s="85"/>
      <c r="UQG56" s="85"/>
      <c r="UQH56" s="85"/>
      <c r="UQI56" s="85"/>
      <c r="UQJ56" s="85"/>
      <c r="UQK56" s="85"/>
      <c r="UQL56" s="85"/>
      <c r="UQM56" s="85"/>
      <c r="UQN56" s="85"/>
      <c r="UQO56" s="85"/>
      <c r="UQP56" s="85"/>
      <c r="UQQ56" s="85"/>
      <c r="UQR56" s="85"/>
      <c r="UQS56" s="85"/>
      <c r="UQT56" s="85"/>
      <c r="UQU56" s="85"/>
      <c r="UQV56" s="85"/>
      <c r="UQW56" s="85"/>
      <c r="UQX56" s="85"/>
      <c r="UQY56" s="85"/>
      <c r="UQZ56" s="85"/>
      <c r="URA56" s="85"/>
      <c r="URB56" s="85"/>
      <c r="URC56" s="85"/>
      <c r="URD56" s="85"/>
      <c r="URE56" s="85"/>
      <c r="URF56" s="85"/>
      <c r="URG56" s="85"/>
      <c r="URH56" s="85"/>
      <c r="URI56" s="85"/>
      <c r="URJ56" s="85"/>
      <c r="URK56" s="85"/>
      <c r="URL56" s="85"/>
      <c r="URM56" s="85"/>
      <c r="URN56" s="85"/>
      <c r="URO56" s="85"/>
      <c r="URP56" s="85"/>
      <c r="URQ56" s="85"/>
      <c r="URR56" s="85"/>
      <c r="URS56" s="85"/>
      <c r="URT56" s="85"/>
      <c r="URU56" s="85"/>
      <c r="URV56" s="85"/>
      <c r="URW56" s="85"/>
      <c r="URX56" s="85"/>
      <c r="URY56" s="85"/>
      <c r="URZ56" s="85"/>
      <c r="USA56" s="85"/>
      <c r="USB56" s="85"/>
      <c r="USC56" s="85"/>
      <c r="USD56" s="85"/>
      <c r="USE56" s="85"/>
      <c r="USF56" s="85"/>
      <c r="USG56" s="85"/>
      <c r="USH56" s="85"/>
      <c r="USI56" s="85"/>
      <c r="USJ56" s="85"/>
      <c r="USK56" s="85"/>
      <c r="USL56" s="85"/>
      <c r="USM56" s="85"/>
      <c r="USN56" s="85"/>
      <c r="USO56" s="85"/>
      <c r="USP56" s="85"/>
      <c r="USQ56" s="85"/>
      <c r="USR56" s="85"/>
      <c r="USS56" s="85"/>
      <c r="UST56" s="85"/>
      <c r="USU56" s="85"/>
      <c r="USV56" s="85"/>
      <c r="USW56" s="85"/>
      <c r="USX56" s="85"/>
      <c r="USY56" s="85"/>
      <c r="USZ56" s="85"/>
      <c r="UTA56" s="85"/>
      <c r="UTB56" s="85"/>
      <c r="UTC56" s="85"/>
      <c r="UTD56" s="85"/>
      <c r="UTE56" s="85"/>
      <c r="UTF56" s="85"/>
      <c r="UTG56" s="85"/>
      <c r="UTH56" s="85"/>
      <c r="UTI56" s="85"/>
      <c r="UTJ56" s="85"/>
      <c r="UTK56" s="85"/>
      <c r="UTL56" s="85"/>
      <c r="UTM56" s="85"/>
      <c r="UTN56" s="85"/>
      <c r="UTO56" s="85"/>
      <c r="UTP56" s="85"/>
      <c r="UTQ56" s="85"/>
      <c r="UTR56" s="85"/>
      <c r="UTS56" s="85"/>
      <c r="UTT56" s="85"/>
      <c r="UTU56" s="85"/>
      <c r="UTV56" s="85"/>
      <c r="UTW56" s="85"/>
      <c r="UTX56" s="85"/>
      <c r="UTY56" s="85"/>
      <c r="UTZ56" s="85"/>
      <c r="UUA56" s="85"/>
      <c r="UUB56" s="85"/>
      <c r="UUC56" s="85"/>
      <c r="UUD56" s="85"/>
      <c r="UUE56" s="85"/>
      <c r="UUF56" s="85"/>
      <c r="UUG56" s="85"/>
      <c r="UUH56" s="85"/>
      <c r="UUI56" s="85"/>
      <c r="UUJ56" s="85"/>
      <c r="UUK56" s="85"/>
      <c r="UUL56" s="85"/>
      <c r="UUM56" s="85"/>
      <c r="UUN56" s="85"/>
      <c r="UUO56" s="85"/>
      <c r="UUP56" s="85"/>
      <c r="UUQ56" s="85"/>
      <c r="UUR56" s="85"/>
      <c r="UUS56" s="85"/>
      <c r="UUT56" s="85"/>
      <c r="UUU56" s="85"/>
      <c r="UUV56" s="85"/>
      <c r="UUW56" s="85"/>
      <c r="UUX56" s="85"/>
      <c r="UUY56" s="85"/>
      <c r="UUZ56" s="85"/>
      <c r="UVA56" s="85"/>
      <c r="UVB56" s="85"/>
      <c r="UVC56" s="85"/>
      <c r="UVD56" s="85"/>
      <c r="UVE56" s="85"/>
      <c r="UVF56" s="85"/>
      <c r="UVG56" s="85"/>
      <c r="UVH56" s="85"/>
      <c r="UVI56" s="85"/>
      <c r="UVJ56" s="85"/>
      <c r="UVK56" s="85"/>
      <c r="UVL56" s="85"/>
      <c r="UVM56" s="85"/>
      <c r="UVN56" s="85"/>
      <c r="UVO56" s="85"/>
      <c r="UVP56" s="85"/>
      <c r="UVQ56" s="85"/>
      <c r="UVR56" s="85"/>
      <c r="UVS56" s="85"/>
      <c r="UVT56" s="85"/>
      <c r="UVU56" s="85"/>
      <c r="UVV56" s="85"/>
      <c r="UVW56" s="85"/>
      <c r="UVX56" s="85"/>
      <c r="UVY56" s="85"/>
      <c r="UVZ56" s="85"/>
      <c r="UWA56" s="85"/>
      <c r="UWB56" s="85"/>
      <c r="UWC56" s="85"/>
      <c r="UWD56" s="85"/>
      <c r="UWE56" s="85"/>
      <c r="UWF56" s="85"/>
      <c r="UWG56" s="85"/>
      <c r="UWH56" s="85"/>
      <c r="UWI56" s="85"/>
      <c r="UWJ56" s="85"/>
      <c r="UWK56" s="85"/>
      <c r="UWL56" s="85"/>
      <c r="UWM56" s="85"/>
      <c r="UWN56" s="85"/>
      <c r="UWO56" s="85"/>
      <c r="UWP56" s="85"/>
      <c r="UWQ56" s="85"/>
      <c r="UWR56" s="85"/>
      <c r="UWS56" s="85"/>
      <c r="UWT56" s="85"/>
      <c r="UWU56" s="85"/>
      <c r="UWV56" s="85"/>
      <c r="UWW56" s="85"/>
      <c r="UWX56" s="85"/>
      <c r="UWY56" s="85"/>
      <c r="UWZ56" s="85"/>
      <c r="UXA56" s="85"/>
      <c r="UXB56" s="85"/>
      <c r="UXC56" s="85"/>
      <c r="UXD56" s="85"/>
      <c r="UXE56" s="85"/>
      <c r="UXF56" s="85"/>
      <c r="UXG56" s="85"/>
      <c r="UXH56" s="85"/>
      <c r="UXI56" s="85"/>
      <c r="UXJ56" s="85"/>
      <c r="UXK56" s="85"/>
      <c r="UXL56" s="85"/>
      <c r="UXM56" s="85"/>
      <c r="UXN56" s="85"/>
      <c r="UXO56" s="85"/>
      <c r="UXP56" s="85"/>
      <c r="UXQ56" s="85"/>
      <c r="UXR56" s="85"/>
      <c r="UXS56" s="85"/>
      <c r="UXT56" s="85"/>
      <c r="UXU56" s="85"/>
      <c r="UXV56" s="85"/>
      <c r="UXW56" s="85"/>
      <c r="UXX56" s="85"/>
      <c r="UXY56" s="85"/>
      <c r="UXZ56" s="85"/>
      <c r="UYA56" s="85"/>
      <c r="UYB56" s="85"/>
      <c r="UYC56" s="85"/>
      <c r="UYD56" s="85"/>
      <c r="UYE56" s="85"/>
      <c r="UYF56" s="85"/>
      <c r="UYG56" s="85"/>
      <c r="UYH56" s="85"/>
      <c r="UYI56" s="85"/>
      <c r="UYJ56" s="85"/>
      <c r="UYK56" s="85"/>
      <c r="UYL56" s="85"/>
      <c r="UYM56" s="85"/>
      <c r="UYN56" s="85"/>
      <c r="UYO56" s="85"/>
      <c r="UYP56" s="85"/>
      <c r="UYQ56" s="85"/>
      <c r="UYR56" s="85"/>
      <c r="UYS56" s="85"/>
      <c r="UYT56" s="85"/>
      <c r="UYU56" s="85"/>
      <c r="UYV56" s="85"/>
      <c r="UYW56" s="85"/>
      <c r="UYX56" s="85"/>
      <c r="UYY56" s="85"/>
      <c r="UYZ56" s="85"/>
      <c r="UZA56" s="85"/>
      <c r="UZB56" s="85"/>
      <c r="UZC56" s="85"/>
      <c r="UZD56" s="85"/>
      <c r="UZE56" s="85"/>
      <c r="UZF56" s="85"/>
      <c r="UZG56" s="85"/>
      <c r="UZH56" s="85"/>
      <c r="UZI56" s="85"/>
      <c r="UZJ56" s="85"/>
      <c r="UZK56" s="85"/>
      <c r="UZL56" s="85"/>
      <c r="UZM56" s="85"/>
      <c r="UZN56" s="85"/>
      <c r="UZO56" s="85"/>
      <c r="UZP56" s="85"/>
      <c r="UZQ56" s="85"/>
      <c r="UZR56" s="85"/>
      <c r="UZS56" s="85"/>
      <c r="UZT56" s="85"/>
      <c r="UZU56" s="85"/>
      <c r="UZV56" s="85"/>
      <c r="UZW56" s="85"/>
      <c r="UZX56" s="85"/>
      <c r="UZY56" s="85"/>
      <c r="UZZ56" s="85"/>
      <c r="VAA56" s="85"/>
      <c r="VAB56" s="85"/>
      <c r="VAC56" s="85"/>
      <c r="VAD56" s="85"/>
      <c r="VAE56" s="85"/>
      <c r="VAF56" s="85"/>
      <c r="VAG56" s="85"/>
      <c r="VAH56" s="85"/>
      <c r="VAI56" s="85"/>
      <c r="VAJ56" s="85"/>
      <c r="VAK56" s="85"/>
      <c r="VAL56" s="85"/>
      <c r="VAM56" s="85"/>
      <c r="VAN56" s="85"/>
      <c r="VAO56" s="85"/>
      <c r="VAP56" s="85"/>
      <c r="VAQ56" s="85"/>
      <c r="VAR56" s="85"/>
      <c r="VAS56" s="85"/>
      <c r="VAT56" s="85"/>
      <c r="VAU56" s="85"/>
      <c r="VAV56" s="85"/>
      <c r="VAW56" s="85"/>
      <c r="VAX56" s="85"/>
      <c r="VAY56" s="85"/>
      <c r="VAZ56" s="85"/>
      <c r="VBA56" s="85"/>
      <c r="VBB56" s="85"/>
      <c r="VBC56" s="85"/>
      <c r="VBD56" s="85"/>
      <c r="VBE56" s="85"/>
      <c r="VBF56" s="85"/>
      <c r="VBG56" s="85"/>
      <c r="VBH56" s="85"/>
      <c r="VBI56" s="85"/>
      <c r="VBJ56" s="85"/>
      <c r="VBK56" s="85"/>
      <c r="VBL56" s="85"/>
      <c r="VBM56" s="85"/>
      <c r="VBN56" s="85"/>
      <c r="VBO56" s="85"/>
      <c r="VBP56" s="85"/>
      <c r="VBQ56" s="85"/>
      <c r="VBR56" s="85"/>
      <c r="VBS56" s="85"/>
      <c r="VBT56" s="85"/>
      <c r="VBU56" s="85"/>
      <c r="VBV56" s="85"/>
      <c r="VBW56" s="85"/>
      <c r="VBX56" s="85"/>
      <c r="VBY56" s="85"/>
      <c r="VBZ56" s="85"/>
      <c r="VCA56" s="85"/>
      <c r="VCB56" s="85"/>
      <c r="VCC56" s="85"/>
      <c r="VCD56" s="85"/>
      <c r="VCE56" s="85"/>
      <c r="VCF56" s="85"/>
      <c r="VCG56" s="85"/>
      <c r="VCH56" s="85"/>
      <c r="VCI56" s="85"/>
      <c r="VCJ56" s="85"/>
      <c r="VCK56" s="85"/>
      <c r="VCL56" s="85"/>
      <c r="VCM56" s="85"/>
      <c r="VCN56" s="85"/>
      <c r="VCO56" s="85"/>
      <c r="VCP56" s="85"/>
      <c r="VCQ56" s="85"/>
      <c r="VCR56" s="85"/>
      <c r="VCS56" s="85"/>
      <c r="VCT56" s="85"/>
      <c r="VCU56" s="85"/>
      <c r="VCV56" s="85"/>
      <c r="VCW56" s="85"/>
      <c r="VCX56" s="85"/>
      <c r="VCY56" s="85"/>
      <c r="VCZ56" s="85"/>
      <c r="VDA56" s="85"/>
      <c r="VDB56" s="85"/>
      <c r="VDC56" s="85"/>
      <c r="VDD56" s="85"/>
      <c r="VDE56" s="85"/>
      <c r="VDF56" s="85"/>
      <c r="VDG56" s="85"/>
      <c r="VDH56" s="85"/>
      <c r="VDI56" s="85"/>
      <c r="VDJ56" s="85"/>
      <c r="VDK56" s="85"/>
      <c r="VDL56" s="85"/>
      <c r="VDM56" s="85"/>
      <c r="VDN56" s="85"/>
      <c r="VDO56" s="85"/>
      <c r="VDP56" s="85"/>
      <c r="VDQ56" s="85"/>
      <c r="VDR56" s="85"/>
      <c r="VDS56" s="85"/>
      <c r="VDT56" s="85"/>
      <c r="VDU56" s="85"/>
      <c r="VDV56" s="85"/>
      <c r="VDW56" s="85"/>
      <c r="VDX56" s="85"/>
      <c r="VDY56" s="85"/>
      <c r="VDZ56" s="85"/>
      <c r="VEA56" s="85"/>
      <c r="VEB56" s="85"/>
      <c r="VEC56" s="85"/>
      <c r="VED56" s="85"/>
      <c r="VEE56" s="85"/>
      <c r="VEF56" s="85"/>
      <c r="VEG56" s="85"/>
      <c r="VEH56" s="85"/>
      <c r="VEI56" s="85"/>
      <c r="VEJ56" s="85"/>
      <c r="VEK56" s="85"/>
      <c r="VEL56" s="85"/>
      <c r="VEM56" s="85"/>
      <c r="VEN56" s="85"/>
      <c r="VEO56" s="85"/>
      <c r="VEP56" s="85"/>
      <c r="VEQ56" s="85"/>
      <c r="VER56" s="85"/>
      <c r="VES56" s="85"/>
      <c r="VET56" s="85"/>
      <c r="VEU56" s="85"/>
      <c r="VEV56" s="85"/>
      <c r="VEW56" s="85"/>
      <c r="VEX56" s="85"/>
      <c r="VEY56" s="85"/>
      <c r="VEZ56" s="85"/>
      <c r="VFA56" s="85"/>
      <c r="VFB56" s="85"/>
      <c r="VFC56" s="85"/>
      <c r="VFD56" s="85"/>
      <c r="VFE56" s="85"/>
      <c r="VFF56" s="85"/>
      <c r="VFG56" s="85"/>
      <c r="VFH56" s="85"/>
      <c r="VFI56" s="85"/>
      <c r="VFJ56" s="85"/>
      <c r="VFK56" s="85"/>
      <c r="VFL56" s="85"/>
      <c r="VFM56" s="85"/>
      <c r="VFN56" s="85"/>
      <c r="VFO56" s="85"/>
      <c r="VFP56" s="85"/>
      <c r="VFQ56" s="85"/>
      <c r="VFR56" s="85"/>
      <c r="VFS56" s="85"/>
      <c r="VFT56" s="85"/>
      <c r="VFU56" s="85"/>
      <c r="VFV56" s="85"/>
      <c r="VFW56" s="85"/>
      <c r="VFX56" s="85"/>
      <c r="VFY56" s="85"/>
      <c r="VFZ56" s="85"/>
      <c r="VGA56" s="85"/>
      <c r="VGB56" s="85"/>
      <c r="VGC56" s="85"/>
      <c r="VGD56" s="85"/>
      <c r="VGE56" s="85"/>
      <c r="VGF56" s="85"/>
      <c r="VGG56" s="85"/>
      <c r="VGH56" s="85"/>
      <c r="VGI56" s="85"/>
      <c r="VGJ56" s="85"/>
      <c r="VGK56" s="85"/>
      <c r="VGL56" s="85"/>
      <c r="VGM56" s="85"/>
      <c r="VGN56" s="85"/>
      <c r="VGO56" s="85"/>
      <c r="VGP56" s="85"/>
      <c r="VGQ56" s="85"/>
      <c r="VGR56" s="85"/>
      <c r="VGS56" s="85"/>
      <c r="VGT56" s="85"/>
      <c r="VGU56" s="85"/>
      <c r="VGV56" s="85"/>
      <c r="VGW56" s="85"/>
      <c r="VGX56" s="85"/>
      <c r="VGY56" s="85"/>
      <c r="VGZ56" s="85"/>
      <c r="VHA56" s="85"/>
      <c r="VHB56" s="85"/>
      <c r="VHC56" s="85"/>
      <c r="VHD56" s="85"/>
      <c r="VHE56" s="85"/>
      <c r="VHF56" s="85"/>
      <c r="VHG56" s="85"/>
      <c r="VHH56" s="85"/>
      <c r="VHI56" s="85"/>
      <c r="VHJ56" s="85"/>
      <c r="VHK56" s="85"/>
      <c r="VHL56" s="85"/>
      <c r="VHM56" s="85"/>
      <c r="VHN56" s="85"/>
      <c r="VHO56" s="85"/>
      <c r="VHP56" s="85"/>
      <c r="VHQ56" s="85"/>
      <c r="VHR56" s="85"/>
      <c r="VHS56" s="85"/>
      <c r="VHT56" s="85"/>
      <c r="VHU56" s="85"/>
      <c r="VHV56" s="85"/>
      <c r="VHW56" s="85"/>
      <c r="VHX56" s="85"/>
      <c r="VHY56" s="85"/>
      <c r="VHZ56" s="85"/>
      <c r="VIA56" s="85"/>
      <c r="VIB56" s="85"/>
      <c r="VIC56" s="85"/>
      <c r="VID56" s="85"/>
      <c r="VIE56" s="85"/>
      <c r="VIF56" s="85"/>
      <c r="VIG56" s="85"/>
      <c r="VIH56" s="85"/>
      <c r="VII56" s="85"/>
      <c r="VIJ56" s="85"/>
      <c r="VIK56" s="85"/>
      <c r="VIL56" s="85"/>
      <c r="VIM56" s="85"/>
      <c r="VIN56" s="85"/>
      <c r="VIO56" s="85"/>
      <c r="VIP56" s="85"/>
      <c r="VIQ56" s="85"/>
      <c r="VIR56" s="85"/>
      <c r="VIS56" s="85"/>
      <c r="VIT56" s="85"/>
      <c r="VIU56" s="85"/>
      <c r="VIV56" s="85"/>
      <c r="VIW56" s="85"/>
      <c r="VIX56" s="85"/>
      <c r="VIY56" s="85"/>
      <c r="VIZ56" s="85"/>
      <c r="VJA56" s="85"/>
      <c r="VJB56" s="85"/>
      <c r="VJC56" s="85"/>
      <c r="VJD56" s="85"/>
      <c r="VJE56" s="85"/>
      <c r="VJF56" s="85"/>
      <c r="VJG56" s="85"/>
      <c r="VJH56" s="85"/>
      <c r="VJI56" s="85"/>
      <c r="VJJ56" s="85"/>
      <c r="VJK56" s="85"/>
      <c r="VJL56" s="85"/>
      <c r="VJM56" s="85"/>
      <c r="VJN56" s="85"/>
      <c r="VJO56" s="85"/>
      <c r="VJP56" s="85"/>
      <c r="VJQ56" s="85"/>
      <c r="VJR56" s="85"/>
      <c r="VJS56" s="85"/>
      <c r="VJT56" s="85"/>
      <c r="VJU56" s="85"/>
      <c r="VJV56" s="85"/>
      <c r="VJW56" s="85"/>
      <c r="VJX56" s="85"/>
      <c r="VJY56" s="85"/>
      <c r="VJZ56" s="85"/>
      <c r="VKA56" s="85"/>
      <c r="VKB56" s="85"/>
      <c r="VKC56" s="85"/>
      <c r="VKD56" s="85"/>
      <c r="VKE56" s="85"/>
      <c r="VKF56" s="85"/>
      <c r="VKG56" s="85"/>
      <c r="VKH56" s="85"/>
      <c r="VKI56" s="85"/>
      <c r="VKJ56" s="85"/>
      <c r="VKK56" s="85"/>
      <c r="VKL56" s="85"/>
      <c r="VKM56" s="85"/>
      <c r="VKN56" s="85"/>
      <c r="VKO56" s="85"/>
      <c r="VKP56" s="85"/>
      <c r="VKQ56" s="85"/>
      <c r="VKR56" s="85"/>
      <c r="VKS56" s="85"/>
      <c r="VKT56" s="85"/>
      <c r="VKU56" s="85"/>
      <c r="VKV56" s="85"/>
      <c r="VKW56" s="85"/>
      <c r="VKX56" s="85"/>
      <c r="VKY56" s="85"/>
      <c r="VKZ56" s="85"/>
      <c r="VLA56" s="85"/>
      <c r="VLB56" s="85"/>
      <c r="VLC56" s="85"/>
      <c r="VLD56" s="85"/>
      <c r="VLE56" s="85"/>
      <c r="VLF56" s="85"/>
      <c r="VLG56" s="85"/>
      <c r="VLH56" s="85"/>
      <c r="VLI56" s="85"/>
      <c r="VLJ56" s="85"/>
      <c r="VLK56" s="85"/>
      <c r="VLL56" s="85"/>
      <c r="VLM56" s="85"/>
      <c r="VLN56" s="85"/>
      <c r="VLO56" s="85"/>
      <c r="VLP56" s="85"/>
      <c r="VLQ56" s="85"/>
      <c r="VLR56" s="85"/>
      <c r="VLS56" s="85"/>
      <c r="VLT56" s="85"/>
      <c r="VLU56" s="85"/>
      <c r="VLV56" s="85"/>
      <c r="VLW56" s="85"/>
      <c r="VLX56" s="85"/>
      <c r="VLY56" s="85"/>
      <c r="VLZ56" s="85"/>
      <c r="VMA56" s="85"/>
      <c r="VMB56" s="85"/>
      <c r="VMC56" s="85"/>
      <c r="VMD56" s="85"/>
      <c r="VME56" s="85"/>
      <c r="VMF56" s="85"/>
      <c r="VMG56" s="85"/>
      <c r="VMH56" s="85"/>
      <c r="VMI56" s="85"/>
      <c r="VMJ56" s="85"/>
      <c r="VMK56" s="85"/>
      <c r="VML56" s="85"/>
      <c r="VMM56" s="85"/>
      <c r="VMN56" s="85"/>
      <c r="VMO56" s="85"/>
      <c r="VMP56" s="85"/>
      <c r="VMQ56" s="85"/>
      <c r="VMR56" s="85"/>
      <c r="VMS56" s="85"/>
      <c r="VMT56" s="85"/>
      <c r="VMU56" s="85"/>
      <c r="VMV56" s="85"/>
      <c r="VMW56" s="85"/>
      <c r="VMX56" s="85"/>
      <c r="VMY56" s="85"/>
      <c r="VMZ56" s="85"/>
      <c r="VNA56" s="85"/>
      <c r="VNB56" s="85"/>
      <c r="VNC56" s="85"/>
      <c r="VND56" s="85"/>
      <c r="VNE56" s="85"/>
      <c r="VNF56" s="85"/>
      <c r="VNG56" s="85"/>
      <c r="VNH56" s="85"/>
      <c r="VNI56" s="85"/>
      <c r="VNJ56" s="85"/>
      <c r="VNK56" s="85"/>
      <c r="VNL56" s="85"/>
      <c r="VNM56" s="85"/>
      <c r="VNN56" s="85"/>
      <c r="VNO56" s="85"/>
      <c r="VNP56" s="85"/>
      <c r="VNQ56" s="85"/>
      <c r="VNR56" s="85"/>
      <c r="VNS56" s="85"/>
      <c r="VNT56" s="85"/>
      <c r="VNU56" s="85"/>
      <c r="VNV56" s="85"/>
      <c r="VNW56" s="85"/>
      <c r="VNX56" s="85"/>
      <c r="VNY56" s="85"/>
      <c r="VNZ56" s="85"/>
      <c r="VOA56" s="85"/>
      <c r="VOB56" s="85"/>
      <c r="VOC56" s="85"/>
      <c r="VOD56" s="85"/>
      <c r="VOE56" s="85"/>
      <c r="VOF56" s="85"/>
      <c r="VOG56" s="85"/>
      <c r="VOH56" s="85"/>
      <c r="VOI56" s="85"/>
      <c r="VOJ56" s="85"/>
      <c r="VOK56" s="85"/>
      <c r="VOL56" s="85"/>
      <c r="VOM56" s="85"/>
      <c r="VON56" s="85"/>
      <c r="VOO56" s="85"/>
      <c r="VOP56" s="85"/>
      <c r="VOQ56" s="85"/>
      <c r="VOR56" s="85"/>
      <c r="VOS56" s="85"/>
      <c r="VOT56" s="85"/>
      <c r="VOU56" s="85"/>
      <c r="VOV56" s="85"/>
      <c r="VOW56" s="85"/>
      <c r="VOX56" s="85"/>
      <c r="VOY56" s="85"/>
      <c r="VOZ56" s="85"/>
      <c r="VPA56" s="85"/>
      <c r="VPB56" s="85"/>
      <c r="VPC56" s="85"/>
      <c r="VPD56" s="85"/>
      <c r="VPE56" s="85"/>
      <c r="VPF56" s="85"/>
      <c r="VPG56" s="85"/>
      <c r="VPH56" s="85"/>
      <c r="VPI56" s="85"/>
      <c r="VPJ56" s="85"/>
      <c r="VPK56" s="85"/>
      <c r="VPL56" s="85"/>
      <c r="VPM56" s="85"/>
      <c r="VPN56" s="85"/>
      <c r="VPO56" s="85"/>
      <c r="VPP56" s="85"/>
      <c r="VPQ56" s="85"/>
      <c r="VPR56" s="85"/>
      <c r="VPS56" s="85"/>
      <c r="VPT56" s="85"/>
      <c r="VPU56" s="85"/>
      <c r="VPV56" s="85"/>
      <c r="VPW56" s="85"/>
      <c r="VPX56" s="85"/>
      <c r="VPY56" s="85"/>
      <c r="VPZ56" s="85"/>
      <c r="VQA56" s="85"/>
      <c r="VQB56" s="85"/>
      <c r="VQC56" s="85"/>
      <c r="VQD56" s="85"/>
      <c r="VQE56" s="85"/>
      <c r="VQF56" s="85"/>
      <c r="VQG56" s="85"/>
      <c r="VQH56" s="85"/>
      <c r="VQI56" s="85"/>
      <c r="VQJ56" s="85"/>
      <c r="VQK56" s="85"/>
      <c r="VQL56" s="85"/>
      <c r="VQM56" s="85"/>
      <c r="VQN56" s="85"/>
      <c r="VQO56" s="85"/>
      <c r="VQP56" s="85"/>
      <c r="VQQ56" s="85"/>
      <c r="VQR56" s="85"/>
      <c r="VQS56" s="85"/>
      <c r="VQT56" s="85"/>
      <c r="VQU56" s="85"/>
      <c r="VQV56" s="85"/>
      <c r="VQW56" s="85"/>
      <c r="VQX56" s="85"/>
      <c r="VQY56" s="85"/>
      <c r="VQZ56" s="85"/>
      <c r="VRA56" s="85"/>
      <c r="VRB56" s="85"/>
      <c r="VRC56" s="85"/>
      <c r="VRD56" s="85"/>
      <c r="VRE56" s="85"/>
      <c r="VRF56" s="85"/>
      <c r="VRG56" s="85"/>
      <c r="VRH56" s="85"/>
      <c r="VRI56" s="85"/>
      <c r="VRJ56" s="85"/>
      <c r="VRK56" s="85"/>
      <c r="VRL56" s="85"/>
      <c r="VRM56" s="85"/>
      <c r="VRN56" s="85"/>
      <c r="VRO56" s="85"/>
      <c r="VRP56" s="85"/>
      <c r="VRQ56" s="85"/>
      <c r="VRR56" s="85"/>
      <c r="VRS56" s="85"/>
      <c r="VRT56" s="85"/>
      <c r="VRU56" s="85"/>
      <c r="VRV56" s="85"/>
      <c r="VRW56" s="85"/>
      <c r="VRX56" s="85"/>
      <c r="VRY56" s="85"/>
      <c r="VRZ56" s="85"/>
      <c r="VSA56" s="85"/>
      <c r="VSB56" s="85"/>
      <c r="VSC56" s="85"/>
      <c r="VSD56" s="85"/>
      <c r="VSE56" s="85"/>
      <c r="VSF56" s="85"/>
      <c r="VSG56" s="85"/>
      <c r="VSH56" s="85"/>
      <c r="VSI56" s="85"/>
      <c r="VSJ56" s="85"/>
      <c r="VSK56" s="85"/>
      <c r="VSL56" s="85"/>
      <c r="VSM56" s="85"/>
      <c r="VSN56" s="85"/>
      <c r="VSO56" s="85"/>
      <c r="VSP56" s="85"/>
      <c r="VSQ56" s="85"/>
      <c r="VSR56" s="85"/>
      <c r="VSS56" s="85"/>
      <c r="VST56" s="85"/>
      <c r="VSU56" s="85"/>
      <c r="VSV56" s="85"/>
      <c r="VSW56" s="85"/>
      <c r="VSX56" s="85"/>
      <c r="VSY56" s="85"/>
      <c r="VSZ56" s="85"/>
      <c r="VTA56" s="85"/>
      <c r="VTB56" s="85"/>
      <c r="VTC56" s="85"/>
      <c r="VTD56" s="85"/>
      <c r="VTE56" s="85"/>
      <c r="VTF56" s="85"/>
      <c r="VTG56" s="85"/>
      <c r="VTH56" s="85"/>
      <c r="VTI56" s="85"/>
      <c r="VTJ56" s="85"/>
      <c r="VTK56" s="85"/>
      <c r="VTL56" s="85"/>
      <c r="VTM56" s="85"/>
      <c r="VTN56" s="85"/>
      <c r="VTO56" s="85"/>
      <c r="VTP56" s="85"/>
      <c r="VTQ56" s="85"/>
      <c r="VTR56" s="85"/>
      <c r="VTS56" s="85"/>
      <c r="VTT56" s="85"/>
      <c r="VTU56" s="85"/>
      <c r="VTV56" s="85"/>
      <c r="VTW56" s="85"/>
      <c r="VTX56" s="85"/>
      <c r="VTY56" s="85"/>
      <c r="VTZ56" s="85"/>
      <c r="VUA56" s="85"/>
      <c r="VUB56" s="85"/>
      <c r="VUC56" s="85"/>
      <c r="VUD56" s="85"/>
      <c r="VUE56" s="85"/>
      <c r="VUF56" s="85"/>
      <c r="VUG56" s="85"/>
      <c r="VUH56" s="85"/>
      <c r="VUI56" s="85"/>
      <c r="VUJ56" s="85"/>
      <c r="VUK56" s="85"/>
      <c r="VUL56" s="85"/>
      <c r="VUM56" s="85"/>
      <c r="VUN56" s="85"/>
      <c r="VUO56" s="85"/>
      <c r="VUP56" s="85"/>
      <c r="VUQ56" s="85"/>
      <c r="VUR56" s="85"/>
      <c r="VUS56" s="85"/>
      <c r="VUT56" s="85"/>
      <c r="VUU56" s="85"/>
      <c r="VUV56" s="85"/>
      <c r="VUW56" s="85"/>
      <c r="VUX56" s="85"/>
      <c r="VUY56" s="85"/>
      <c r="VUZ56" s="85"/>
      <c r="VVA56" s="85"/>
      <c r="VVB56" s="85"/>
      <c r="VVC56" s="85"/>
      <c r="VVD56" s="85"/>
      <c r="VVE56" s="85"/>
      <c r="VVF56" s="85"/>
      <c r="VVG56" s="85"/>
      <c r="VVH56" s="85"/>
      <c r="VVI56" s="85"/>
      <c r="VVJ56" s="85"/>
      <c r="VVK56" s="85"/>
      <c r="VVL56" s="85"/>
      <c r="VVM56" s="85"/>
      <c r="VVN56" s="85"/>
      <c r="VVO56" s="85"/>
      <c r="VVP56" s="85"/>
      <c r="VVQ56" s="85"/>
      <c r="VVR56" s="85"/>
      <c r="VVS56" s="85"/>
      <c r="VVT56" s="85"/>
      <c r="VVU56" s="85"/>
      <c r="VVV56" s="85"/>
      <c r="VVW56" s="85"/>
      <c r="VVX56" s="85"/>
      <c r="VVY56" s="85"/>
      <c r="VVZ56" s="85"/>
      <c r="VWA56" s="85"/>
      <c r="VWB56" s="85"/>
      <c r="VWC56" s="85"/>
      <c r="VWD56" s="85"/>
      <c r="VWE56" s="85"/>
      <c r="VWF56" s="85"/>
      <c r="VWG56" s="85"/>
      <c r="VWH56" s="85"/>
      <c r="VWI56" s="85"/>
      <c r="VWJ56" s="85"/>
      <c r="VWK56" s="85"/>
      <c r="VWL56" s="85"/>
      <c r="VWM56" s="85"/>
      <c r="VWN56" s="85"/>
      <c r="VWO56" s="85"/>
      <c r="VWP56" s="85"/>
      <c r="VWQ56" s="85"/>
      <c r="VWR56" s="85"/>
      <c r="VWS56" s="85"/>
      <c r="VWT56" s="85"/>
      <c r="VWU56" s="85"/>
      <c r="VWV56" s="85"/>
      <c r="VWW56" s="85"/>
      <c r="VWX56" s="85"/>
      <c r="VWY56" s="85"/>
      <c r="VWZ56" s="85"/>
      <c r="VXA56" s="85"/>
      <c r="VXB56" s="85"/>
      <c r="VXC56" s="85"/>
      <c r="VXD56" s="85"/>
      <c r="VXE56" s="85"/>
      <c r="VXF56" s="85"/>
      <c r="VXG56" s="85"/>
      <c r="VXH56" s="85"/>
      <c r="VXI56" s="85"/>
      <c r="VXJ56" s="85"/>
      <c r="VXK56" s="85"/>
      <c r="VXL56" s="85"/>
      <c r="VXM56" s="85"/>
      <c r="VXN56" s="85"/>
      <c r="VXO56" s="85"/>
      <c r="VXP56" s="85"/>
      <c r="VXQ56" s="85"/>
      <c r="VXR56" s="85"/>
      <c r="VXS56" s="85"/>
      <c r="VXT56" s="85"/>
      <c r="VXU56" s="85"/>
      <c r="VXV56" s="85"/>
      <c r="VXW56" s="85"/>
      <c r="VXX56" s="85"/>
      <c r="VXY56" s="85"/>
      <c r="VXZ56" s="85"/>
      <c r="VYA56" s="85"/>
      <c r="VYB56" s="85"/>
      <c r="VYC56" s="85"/>
      <c r="VYD56" s="85"/>
      <c r="VYE56" s="85"/>
      <c r="VYF56" s="85"/>
      <c r="VYG56" s="85"/>
      <c r="VYH56" s="85"/>
      <c r="VYI56" s="85"/>
      <c r="VYJ56" s="85"/>
      <c r="VYK56" s="85"/>
      <c r="VYL56" s="85"/>
      <c r="VYM56" s="85"/>
      <c r="VYN56" s="85"/>
      <c r="VYO56" s="85"/>
      <c r="VYP56" s="85"/>
      <c r="VYQ56" s="85"/>
      <c r="VYR56" s="85"/>
      <c r="VYS56" s="85"/>
      <c r="VYT56" s="85"/>
      <c r="VYU56" s="85"/>
      <c r="VYV56" s="85"/>
      <c r="VYW56" s="85"/>
      <c r="VYX56" s="85"/>
      <c r="VYY56" s="85"/>
      <c r="VYZ56" s="85"/>
      <c r="VZA56" s="85"/>
      <c r="VZB56" s="85"/>
      <c r="VZC56" s="85"/>
      <c r="VZD56" s="85"/>
      <c r="VZE56" s="85"/>
      <c r="VZF56" s="85"/>
      <c r="VZG56" s="85"/>
      <c r="VZH56" s="85"/>
      <c r="VZI56" s="85"/>
      <c r="VZJ56" s="85"/>
      <c r="VZK56" s="85"/>
      <c r="VZL56" s="85"/>
      <c r="VZM56" s="85"/>
      <c r="VZN56" s="85"/>
      <c r="VZO56" s="85"/>
      <c r="VZP56" s="85"/>
      <c r="VZQ56" s="85"/>
      <c r="VZR56" s="85"/>
      <c r="VZS56" s="85"/>
      <c r="VZT56" s="85"/>
      <c r="VZU56" s="85"/>
      <c r="VZV56" s="85"/>
      <c r="VZW56" s="85"/>
      <c r="VZX56" s="85"/>
      <c r="VZY56" s="85"/>
      <c r="VZZ56" s="85"/>
      <c r="WAA56" s="85"/>
      <c r="WAB56" s="85"/>
      <c r="WAC56" s="85"/>
      <c r="WAD56" s="85"/>
      <c r="WAE56" s="85"/>
      <c r="WAF56" s="85"/>
      <c r="WAG56" s="85"/>
      <c r="WAH56" s="85"/>
      <c r="WAI56" s="85"/>
      <c r="WAJ56" s="85"/>
      <c r="WAK56" s="85"/>
      <c r="WAL56" s="85"/>
      <c r="WAM56" s="85"/>
      <c r="WAN56" s="85"/>
      <c r="WAO56" s="85"/>
      <c r="WAP56" s="85"/>
      <c r="WAQ56" s="85"/>
      <c r="WAR56" s="85"/>
      <c r="WAS56" s="85"/>
      <c r="WAT56" s="85"/>
      <c r="WAU56" s="85"/>
      <c r="WAV56" s="85"/>
      <c r="WAW56" s="85"/>
      <c r="WAX56" s="85"/>
      <c r="WAY56" s="85"/>
      <c r="WAZ56" s="85"/>
      <c r="WBA56" s="85"/>
      <c r="WBB56" s="85"/>
      <c r="WBC56" s="85"/>
      <c r="WBD56" s="85"/>
      <c r="WBE56" s="85"/>
      <c r="WBF56" s="85"/>
      <c r="WBG56" s="85"/>
      <c r="WBH56" s="85"/>
      <c r="WBI56" s="85"/>
      <c r="WBJ56" s="85"/>
      <c r="WBK56" s="85"/>
      <c r="WBL56" s="85"/>
      <c r="WBM56" s="85"/>
      <c r="WBN56" s="85"/>
      <c r="WBO56" s="85"/>
      <c r="WBP56" s="85"/>
      <c r="WBQ56" s="85"/>
      <c r="WBR56" s="85"/>
      <c r="WBS56" s="85"/>
      <c r="WBT56" s="85"/>
      <c r="WBU56" s="85"/>
      <c r="WBV56" s="85"/>
      <c r="WBW56" s="85"/>
      <c r="WBX56" s="85"/>
      <c r="WBY56" s="85"/>
      <c r="WBZ56" s="85"/>
      <c r="WCA56" s="85"/>
      <c r="WCB56" s="85"/>
      <c r="WCC56" s="85"/>
      <c r="WCD56" s="85"/>
      <c r="WCE56" s="85"/>
      <c r="WCF56" s="85"/>
      <c r="WCG56" s="85"/>
      <c r="WCH56" s="85"/>
      <c r="WCI56" s="85"/>
      <c r="WCJ56" s="85"/>
      <c r="WCK56" s="85"/>
      <c r="WCL56" s="85"/>
      <c r="WCM56" s="85"/>
      <c r="WCN56" s="85"/>
      <c r="WCO56" s="85"/>
      <c r="WCP56" s="85"/>
      <c r="WCQ56" s="85"/>
      <c r="WCR56" s="85"/>
      <c r="WCS56" s="85"/>
      <c r="WCT56" s="85"/>
      <c r="WCU56" s="85"/>
      <c r="WCV56" s="85"/>
      <c r="WCW56" s="85"/>
      <c r="WCX56" s="85"/>
      <c r="WCY56" s="85"/>
      <c r="WCZ56" s="85"/>
      <c r="WDA56" s="85"/>
      <c r="WDB56" s="85"/>
      <c r="WDC56" s="85"/>
      <c r="WDD56" s="85"/>
      <c r="WDE56" s="85"/>
      <c r="WDF56" s="85"/>
      <c r="WDG56" s="85"/>
      <c r="WDH56" s="85"/>
      <c r="WDI56" s="85"/>
      <c r="WDJ56" s="85"/>
      <c r="WDK56" s="85"/>
      <c r="WDL56" s="85"/>
      <c r="WDM56" s="85"/>
      <c r="WDN56" s="85"/>
      <c r="WDO56" s="85"/>
      <c r="WDP56" s="85"/>
      <c r="WDQ56" s="85"/>
      <c r="WDR56" s="85"/>
      <c r="WDS56" s="85"/>
      <c r="WDT56" s="85"/>
      <c r="WDU56" s="85"/>
      <c r="WDV56" s="85"/>
      <c r="WDW56" s="85"/>
      <c r="WDX56" s="85"/>
      <c r="WDY56" s="85"/>
      <c r="WDZ56" s="85"/>
      <c r="WEA56" s="85"/>
      <c r="WEB56" s="85"/>
      <c r="WEC56" s="85"/>
      <c r="WED56" s="85"/>
      <c r="WEE56" s="85"/>
      <c r="WEF56" s="85"/>
      <c r="WEG56" s="85"/>
      <c r="WEH56" s="85"/>
      <c r="WEI56" s="85"/>
      <c r="WEJ56" s="85"/>
      <c r="WEK56" s="85"/>
      <c r="WEL56" s="85"/>
      <c r="WEM56" s="85"/>
      <c r="WEN56" s="85"/>
      <c r="WEO56" s="85"/>
      <c r="WEP56" s="85"/>
      <c r="WEQ56" s="85"/>
      <c r="WER56" s="85"/>
      <c r="WES56" s="85"/>
      <c r="WET56" s="85"/>
      <c r="WEU56" s="85"/>
      <c r="WEV56" s="85"/>
      <c r="WEW56" s="85"/>
      <c r="WEX56" s="85"/>
      <c r="WEY56" s="85"/>
      <c r="WEZ56" s="85"/>
      <c r="WFA56" s="85"/>
      <c r="WFB56" s="85"/>
      <c r="WFC56" s="85"/>
      <c r="WFD56" s="85"/>
      <c r="WFE56" s="85"/>
      <c r="WFF56" s="85"/>
      <c r="WFG56" s="85"/>
      <c r="WFH56" s="85"/>
      <c r="WFI56" s="85"/>
      <c r="WFJ56" s="85"/>
      <c r="WFK56" s="85"/>
      <c r="WFL56" s="85"/>
      <c r="WFM56" s="85"/>
      <c r="WFN56" s="85"/>
      <c r="WFO56" s="85"/>
      <c r="WFP56" s="85"/>
      <c r="WFQ56" s="85"/>
      <c r="WFR56" s="85"/>
      <c r="WFS56" s="85"/>
      <c r="WFT56" s="85"/>
      <c r="WFU56" s="85"/>
      <c r="WFV56" s="85"/>
      <c r="WFW56" s="85"/>
      <c r="WFX56" s="85"/>
      <c r="WFY56" s="85"/>
      <c r="WFZ56" s="85"/>
      <c r="WGA56" s="85"/>
      <c r="WGB56" s="85"/>
      <c r="WGC56" s="85"/>
      <c r="WGD56" s="85"/>
      <c r="WGE56" s="85"/>
      <c r="WGF56" s="85"/>
      <c r="WGG56" s="85"/>
      <c r="WGH56" s="85"/>
      <c r="WGI56" s="85"/>
      <c r="WGJ56" s="85"/>
      <c r="WGK56" s="85"/>
      <c r="WGL56" s="85"/>
      <c r="WGM56" s="85"/>
      <c r="WGN56" s="85"/>
      <c r="WGO56" s="85"/>
      <c r="WGP56" s="85"/>
      <c r="WGQ56" s="85"/>
      <c r="WGR56" s="85"/>
      <c r="WGS56" s="85"/>
      <c r="WGT56" s="85"/>
      <c r="WGU56" s="85"/>
      <c r="WGV56" s="85"/>
      <c r="WGW56" s="85"/>
      <c r="WGX56" s="85"/>
      <c r="WGY56" s="85"/>
      <c r="WGZ56" s="85"/>
      <c r="WHA56" s="85"/>
      <c r="WHB56" s="85"/>
      <c r="WHC56" s="85"/>
      <c r="WHD56" s="85"/>
      <c r="WHE56" s="85"/>
      <c r="WHF56" s="85"/>
      <c r="WHG56" s="85"/>
      <c r="WHH56" s="85"/>
      <c r="WHI56" s="85"/>
      <c r="WHJ56" s="85"/>
      <c r="WHK56" s="85"/>
      <c r="WHL56" s="85"/>
      <c r="WHM56" s="85"/>
      <c r="WHN56" s="85"/>
      <c r="WHO56" s="85"/>
      <c r="WHP56" s="85"/>
      <c r="WHQ56" s="85"/>
      <c r="WHR56" s="85"/>
      <c r="WHS56" s="85"/>
      <c r="WHT56" s="85"/>
      <c r="WHU56" s="85"/>
      <c r="WHV56" s="85"/>
      <c r="WHW56" s="85"/>
      <c r="WHX56" s="85"/>
      <c r="WHY56" s="85"/>
      <c r="WHZ56" s="85"/>
      <c r="WIA56" s="85"/>
      <c r="WIB56" s="85"/>
      <c r="WIC56" s="85"/>
      <c r="WID56" s="85"/>
      <c r="WIE56" s="85"/>
      <c r="WIF56" s="85"/>
      <c r="WIG56" s="85"/>
      <c r="WIH56" s="85"/>
      <c r="WII56" s="85"/>
      <c r="WIJ56" s="85"/>
      <c r="WIK56" s="85"/>
      <c r="WIL56" s="85"/>
      <c r="WIM56" s="85"/>
      <c r="WIN56" s="85"/>
      <c r="WIO56" s="85"/>
      <c r="WIP56" s="85"/>
      <c r="WIQ56" s="85"/>
      <c r="WIR56" s="85"/>
      <c r="WIS56" s="85"/>
      <c r="WIT56" s="85"/>
      <c r="WIU56" s="85"/>
      <c r="WIV56" s="85"/>
      <c r="WIW56" s="85"/>
      <c r="WIX56" s="85"/>
      <c r="WIY56" s="85"/>
      <c r="WIZ56" s="85"/>
      <c r="WJA56" s="85"/>
      <c r="WJB56" s="85"/>
      <c r="WJC56" s="85"/>
      <c r="WJD56" s="85"/>
      <c r="WJE56" s="85"/>
      <c r="WJF56" s="85"/>
      <c r="WJG56" s="85"/>
      <c r="WJH56" s="85"/>
      <c r="WJI56" s="85"/>
      <c r="WJJ56" s="85"/>
      <c r="WJK56" s="85"/>
      <c r="WJL56" s="85"/>
      <c r="WJM56" s="85"/>
      <c r="WJN56" s="85"/>
      <c r="WJO56" s="85"/>
      <c r="WJP56" s="85"/>
      <c r="WJQ56" s="85"/>
      <c r="WJR56" s="85"/>
      <c r="WJS56" s="85"/>
      <c r="WJT56" s="85"/>
      <c r="WJU56" s="85"/>
      <c r="WJV56" s="85"/>
      <c r="WJW56" s="85"/>
      <c r="WJX56" s="85"/>
      <c r="WJY56" s="85"/>
      <c r="WJZ56" s="85"/>
      <c r="WKA56" s="85"/>
      <c r="WKB56" s="85"/>
      <c r="WKC56" s="85"/>
      <c r="WKD56" s="85"/>
      <c r="WKE56" s="85"/>
      <c r="WKF56" s="85"/>
      <c r="WKG56" s="85"/>
      <c r="WKH56" s="85"/>
      <c r="WKI56" s="85"/>
      <c r="WKJ56" s="85"/>
      <c r="WKK56" s="85"/>
      <c r="WKL56" s="85"/>
      <c r="WKM56" s="85"/>
      <c r="WKN56" s="85"/>
      <c r="WKO56" s="85"/>
      <c r="WKP56" s="85"/>
      <c r="WKQ56" s="85"/>
      <c r="WKR56" s="85"/>
      <c r="WKS56" s="85"/>
      <c r="WKT56" s="85"/>
      <c r="WKU56" s="85"/>
      <c r="WKV56" s="85"/>
      <c r="WKW56" s="85"/>
      <c r="WKX56" s="85"/>
      <c r="WKY56" s="85"/>
      <c r="WKZ56" s="85"/>
      <c r="WLA56" s="85"/>
      <c r="WLB56" s="85"/>
      <c r="WLC56" s="85"/>
      <c r="WLD56" s="85"/>
      <c r="WLE56" s="85"/>
      <c r="WLF56" s="85"/>
      <c r="WLG56" s="85"/>
      <c r="WLH56" s="85"/>
      <c r="WLI56" s="85"/>
      <c r="WLJ56" s="85"/>
      <c r="WLK56" s="85"/>
      <c r="WLL56" s="85"/>
      <c r="WLM56" s="85"/>
      <c r="WLN56" s="85"/>
      <c r="WLO56" s="85"/>
      <c r="WLP56" s="85"/>
      <c r="WLQ56" s="85"/>
      <c r="WLR56" s="85"/>
      <c r="WLS56" s="85"/>
      <c r="WLT56" s="85"/>
      <c r="WLU56" s="85"/>
      <c r="WLV56" s="85"/>
      <c r="WLW56" s="85"/>
      <c r="WLX56" s="85"/>
      <c r="WLY56" s="85"/>
      <c r="WLZ56" s="85"/>
      <c r="WMA56" s="85"/>
      <c r="WMB56" s="85"/>
      <c r="WMC56" s="85"/>
      <c r="WMD56" s="85"/>
      <c r="WME56" s="85"/>
      <c r="WMF56" s="85"/>
      <c r="WMG56" s="85"/>
      <c r="WMH56" s="85"/>
      <c r="WMI56" s="85"/>
      <c r="WMJ56" s="85"/>
      <c r="WMK56" s="85"/>
      <c r="WML56" s="85"/>
      <c r="WMM56" s="85"/>
      <c r="WMN56" s="85"/>
      <c r="WMO56" s="85"/>
      <c r="WMP56" s="85"/>
      <c r="WMQ56" s="85"/>
      <c r="WMR56" s="85"/>
      <c r="WMS56" s="85"/>
      <c r="WMT56" s="85"/>
      <c r="WMU56" s="85"/>
      <c r="WMV56" s="85"/>
      <c r="WMW56" s="85"/>
      <c r="WMX56" s="85"/>
      <c r="WMY56" s="85"/>
      <c r="WMZ56" s="85"/>
      <c r="WNA56" s="85"/>
      <c r="WNB56" s="85"/>
      <c r="WNC56" s="85"/>
      <c r="WND56" s="85"/>
      <c r="WNE56" s="85"/>
      <c r="WNF56" s="85"/>
      <c r="WNG56" s="85"/>
      <c r="WNH56" s="85"/>
      <c r="WNI56" s="85"/>
      <c r="WNJ56" s="85"/>
      <c r="WNK56" s="85"/>
      <c r="WNL56" s="85"/>
      <c r="WNM56" s="85"/>
      <c r="WNN56" s="85"/>
      <c r="WNO56" s="85"/>
      <c r="WNP56" s="85"/>
      <c r="WNQ56" s="85"/>
      <c r="WNR56" s="85"/>
      <c r="WNS56" s="85"/>
      <c r="WNT56" s="85"/>
      <c r="WNU56" s="85"/>
      <c r="WNV56" s="85"/>
      <c r="WNW56" s="85"/>
      <c r="WNX56" s="85"/>
      <c r="WNY56" s="85"/>
      <c r="WNZ56" s="85"/>
      <c r="WOA56" s="85"/>
      <c r="WOB56" s="85"/>
      <c r="WOC56" s="85"/>
      <c r="WOD56" s="85"/>
      <c r="WOE56" s="85"/>
      <c r="WOF56" s="85"/>
      <c r="WOG56" s="85"/>
      <c r="WOH56" s="85"/>
      <c r="WOI56" s="85"/>
      <c r="WOJ56" s="85"/>
      <c r="WOK56" s="85"/>
      <c r="WOL56" s="85"/>
      <c r="WOM56" s="85"/>
      <c r="WON56" s="85"/>
      <c r="WOO56" s="85"/>
      <c r="WOP56" s="85"/>
      <c r="WOQ56" s="85"/>
      <c r="WOR56" s="85"/>
      <c r="WOS56" s="85"/>
      <c r="WOT56" s="85"/>
      <c r="WOU56" s="85"/>
      <c r="WOV56" s="85"/>
      <c r="WOW56" s="85"/>
      <c r="WOX56" s="85"/>
      <c r="WOY56" s="85"/>
      <c r="WOZ56" s="85"/>
      <c r="WPA56" s="85"/>
      <c r="WPB56" s="85"/>
      <c r="WPC56" s="85"/>
      <c r="WPD56" s="85"/>
      <c r="WPE56" s="85"/>
      <c r="WPF56" s="85"/>
      <c r="WPG56" s="85"/>
      <c r="WPH56" s="85"/>
      <c r="WPI56" s="85"/>
      <c r="WPJ56" s="85"/>
      <c r="WPK56" s="85"/>
      <c r="WPL56" s="85"/>
      <c r="WPM56" s="85"/>
      <c r="WPN56" s="85"/>
      <c r="WPO56" s="85"/>
      <c r="WPP56" s="85"/>
      <c r="WPQ56" s="85"/>
      <c r="WPR56" s="85"/>
      <c r="WPS56" s="85"/>
      <c r="WPT56" s="85"/>
      <c r="WPU56" s="85"/>
      <c r="WPV56" s="85"/>
      <c r="WPW56" s="85"/>
      <c r="WPX56" s="85"/>
      <c r="WPY56" s="85"/>
      <c r="WPZ56" s="85"/>
      <c r="WQA56" s="85"/>
      <c r="WQB56" s="85"/>
      <c r="WQC56" s="85"/>
      <c r="WQD56" s="85"/>
      <c r="WQE56" s="85"/>
      <c r="WQF56" s="85"/>
      <c r="WQG56" s="85"/>
      <c r="WQH56" s="85"/>
      <c r="WQI56" s="85"/>
      <c r="WQJ56" s="85"/>
      <c r="WQK56" s="85"/>
      <c r="WQL56" s="85"/>
      <c r="WQM56" s="85"/>
      <c r="WQN56" s="85"/>
      <c r="WQO56" s="85"/>
      <c r="WQP56" s="85"/>
      <c r="WQQ56" s="85"/>
      <c r="WQR56" s="85"/>
      <c r="WQS56" s="85"/>
      <c r="WQT56" s="85"/>
      <c r="WQU56" s="85"/>
      <c r="WQV56" s="85"/>
      <c r="WQW56" s="85"/>
      <c r="WQX56" s="85"/>
      <c r="WQY56" s="85"/>
      <c r="WQZ56" s="85"/>
      <c r="WRA56" s="85"/>
      <c r="WRB56" s="85"/>
      <c r="WRC56" s="85"/>
      <c r="WRD56" s="85"/>
      <c r="WRE56" s="85"/>
      <c r="WRF56" s="85"/>
      <c r="WRG56" s="85"/>
      <c r="WRH56" s="85"/>
      <c r="WRI56" s="85"/>
      <c r="WRJ56" s="85"/>
      <c r="WRK56" s="85"/>
      <c r="WRL56" s="85"/>
      <c r="WRM56" s="85"/>
      <c r="WRN56" s="85"/>
      <c r="WRO56" s="85"/>
      <c r="WRP56" s="85"/>
      <c r="WRQ56" s="85"/>
      <c r="WRR56" s="85"/>
      <c r="WRS56" s="85"/>
      <c r="WRT56" s="85"/>
      <c r="WRU56" s="85"/>
      <c r="WRV56" s="85"/>
      <c r="WRW56" s="85"/>
      <c r="WRX56" s="85"/>
      <c r="WRY56" s="85"/>
      <c r="WRZ56" s="85"/>
      <c r="WSA56" s="85"/>
      <c r="WSB56" s="85"/>
      <c r="WSC56" s="85"/>
      <c r="WSD56" s="85"/>
      <c r="WSE56" s="85"/>
      <c r="WSF56" s="85"/>
      <c r="WSG56" s="85"/>
      <c r="WSH56" s="85"/>
      <c r="WSI56" s="85"/>
      <c r="WSJ56" s="85"/>
      <c r="WSK56" s="85"/>
      <c r="WSL56" s="85"/>
      <c r="WSM56" s="85"/>
      <c r="WSN56" s="85"/>
      <c r="WSO56" s="85"/>
      <c r="WSP56" s="85"/>
      <c r="WSQ56" s="85"/>
      <c r="WSR56" s="85"/>
      <c r="WSS56" s="85"/>
      <c r="WST56" s="85"/>
      <c r="WSU56" s="85"/>
      <c r="WSV56" s="85"/>
      <c r="WSW56" s="85"/>
      <c r="WSX56" s="85"/>
      <c r="WSY56" s="85"/>
      <c r="WSZ56" s="85"/>
      <c r="WTA56" s="85"/>
      <c r="WTB56" s="85"/>
      <c r="WTC56" s="85"/>
      <c r="WTD56" s="85"/>
      <c r="WTE56" s="85"/>
      <c r="WTF56" s="85"/>
      <c r="WTG56" s="85"/>
      <c r="WTH56" s="85"/>
      <c r="WTI56" s="85"/>
      <c r="WTJ56" s="85"/>
      <c r="WTK56" s="85"/>
      <c r="WTL56" s="85"/>
      <c r="WTM56" s="85"/>
      <c r="WTN56" s="85"/>
      <c r="WTO56" s="85"/>
      <c r="WTP56" s="85"/>
      <c r="WTQ56" s="85"/>
      <c r="WTR56" s="85"/>
      <c r="WTS56" s="85"/>
      <c r="WTT56" s="85"/>
      <c r="WTU56" s="85"/>
      <c r="WTV56" s="85"/>
      <c r="WTW56" s="85"/>
      <c r="WTX56" s="85"/>
      <c r="WTY56" s="85"/>
      <c r="WTZ56" s="85"/>
      <c r="WUA56" s="85"/>
      <c r="WUB56" s="85"/>
      <c r="WUC56" s="85"/>
      <c r="WUD56" s="85"/>
      <c r="WUE56" s="85"/>
      <c r="WUF56" s="85"/>
      <c r="WUG56" s="85"/>
      <c r="WUH56" s="85"/>
      <c r="WUI56" s="85"/>
      <c r="WUJ56" s="85"/>
      <c r="WUK56" s="85"/>
      <c r="WUL56" s="85"/>
      <c r="WUM56" s="85"/>
      <c r="WUN56" s="85"/>
      <c r="WUO56" s="85"/>
      <c r="WUP56" s="85"/>
      <c r="WUQ56" s="85"/>
      <c r="WUR56" s="85"/>
      <c r="WUS56" s="85"/>
      <c r="WUT56" s="85"/>
      <c r="WUU56" s="85"/>
      <c r="WUV56" s="85"/>
      <c r="WUW56" s="85"/>
      <c r="WUX56" s="85"/>
      <c r="WUY56" s="85"/>
      <c r="WUZ56" s="85"/>
      <c r="WVA56" s="85"/>
      <c r="WVB56" s="85"/>
      <c r="WVC56" s="85"/>
      <c r="WVD56" s="85"/>
      <c r="WVE56" s="85"/>
      <c r="WVF56" s="85"/>
      <c r="WVG56" s="85"/>
      <c r="WVH56" s="85"/>
      <c r="WVI56" s="85"/>
      <c r="WVJ56" s="85"/>
      <c r="WVK56" s="85"/>
      <c r="WVL56" s="85"/>
      <c r="WVM56" s="85"/>
      <c r="WVN56" s="85"/>
      <c r="WVO56" s="85"/>
      <c r="WVP56" s="85"/>
      <c r="WVQ56" s="85"/>
      <c r="WVR56" s="85"/>
      <c r="WVS56" s="85"/>
      <c r="WVT56" s="85"/>
      <c r="WVU56" s="85"/>
      <c r="WVV56" s="85"/>
      <c r="WVW56" s="85"/>
      <c r="WVX56" s="85"/>
      <c r="WVY56" s="85"/>
      <c r="WVZ56" s="85"/>
      <c r="WWA56" s="85"/>
      <c r="WWB56" s="85"/>
      <c r="WWC56" s="85"/>
      <c r="WWD56" s="85"/>
      <c r="WWE56" s="85"/>
      <c r="WWF56" s="85"/>
      <c r="WWG56" s="85"/>
      <c r="WWH56" s="85"/>
      <c r="WWI56" s="85"/>
      <c r="WWJ56" s="85"/>
      <c r="WWK56" s="85"/>
      <c r="WWL56" s="85"/>
      <c r="WWM56" s="85"/>
      <c r="WWN56" s="85"/>
      <c r="WWO56" s="85"/>
      <c r="WWP56" s="85"/>
      <c r="WWQ56" s="85"/>
      <c r="WWR56" s="85"/>
      <c r="WWS56" s="85"/>
      <c r="WWT56" s="85"/>
      <c r="WWU56" s="85"/>
      <c r="WWV56" s="85"/>
      <c r="WWW56" s="85"/>
      <c r="WWX56" s="85"/>
      <c r="WWY56" s="85"/>
      <c r="WWZ56" s="85"/>
      <c r="WXA56" s="85"/>
      <c r="WXB56" s="85"/>
      <c r="WXC56" s="85"/>
      <c r="WXD56" s="85"/>
      <c r="WXE56" s="85"/>
      <c r="WXF56" s="85"/>
      <c r="WXG56" s="85"/>
      <c r="WXH56" s="85"/>
      <c r="WXI56" s="85"/>
      <c r="WXJ56" s="85"/>
      <c r="WXK56" s="85"/>
      <c r="WXL56" s="85"/>
      <c r="WXM56" s="85"/>
      <c r="WXN56" s="85"/>
      <c r="WXO56" s="85"/>
      <c r="WXP56" s="85"/>
      <c r="WXQ56" s="85"/>
      <c r="WXR56" s="85"/>
      <c r="WXS56" s="85"/>
      <c r="WXT56" s="85"/>
      <c r="WXU56" s="85"/>
      <c r="WXV56" s="85"/>
      <c r="WXW56" s="85"/>
      <c r="WXX56" s="85"/>
      <c r="WXY56" s="85"/>
      <c r="WXZ56" s="85"/>
      <c r="WYA56" s="85"/>
      <c r="WYB56" s="85"/>
      <c r="WYC56" s="85"/>
      <c r="WYD56" s="85"/>
      <c r="WYE56" s="85"/>
      <c r="WYF56" s="85"/>
      <c r="WYG56" s="85"/>
      <c r="WYH56" s="85"/>
      <c r="WYI56" s="85"/>
      <c r="WYJ56" s="85"/>
      <c r="WYK56" s="85"/>
      <c r="WYL56" s="85"/>
      <c r="WYM56" s="85"/>
      <c r="WYN56" s="85"/>
      <c r="WYO56" s="85"/>
      <c r="WYP56" s="85"/>
      <c r="WYQ56" s="85"/>
      <c r="WYR56" s="85"/>
      <c r="WYS56" s="85"/>
      <c r="WYT56" s="85"/>
      <c r="WYU56" s="85"/>
      <c r="WYV56" s="85"/>
      <c r="WYW56" s="85"/>
      <c r="WYX56" s="85"/>
      <c r="WYY56" s="85"/>
      <c r="WYZ56" s="85"/>
      <c r="WZA56" s="85"/>
      <c r="WZB56" s="85"/>
      <c r="WZC56" s="85"/>
      <c r="WZD56" s="85"/>
      <c r="WZE56" s="85"/>
      <c r="WZF56" s="85"/>
      <c r="WZG56" s="85"/>
      <c r="WZH56" s="85"/>
      <c r="WZI56" s="85"/>
      <c r="WZJ56" s="85"/>
      <c r="WZK56" s="85"/>
      <c r="WZL56" s="85"/>
      <c r="WZM56" s="85"/>
      <c r="WZN56" s="85"/>
      <c r="WZO56" s="85"/>
      <c r="WZP56" s="85"/>
      <c r="WZQ56" s="85"/>
      <c r="WZR56" s="85"/>
      <c r="WZS56" s="85"/>
      <c r="WZT56" s="85"/>
      <c r="WZU56" s="85"/>
      <c r="WZV56" s="85"/>
      <c r="WZW56" s="85"/>
      <c r="WZX56" s="85"/>
      <c r="WZY56" s="85"/>
      <c r="WZZ56" s="85"/>
      <c r="XAA56" s="85"/>
      <c r="XAB56" s="85"/>
      <c r="XAC56" s="85"/>
      <c r="XAD56" s="85"/>
      <c r="XAE56" s="85"/>
      <c r="XAF56" s="85"/>
      <c r="XAG56" s="85"/>
      <c r="XAH56" s="85"/>
      <c r="XAI56" s="85"/>
      <c r="XAJ56" s="85"/>
      <c r="XAK56" s="85"/>
      <c r="XAL56" s="85"/>
      <c r="XAM56" s="85"/>
      <c r="XAN56" s="85"/>
      <c r="XAO56" s="85"/>
      <c r="XAP56" s="85"/>
      <c r="XAQ56" s="85"/>
      <c r="XAR56" s="85"/>
      <c r="XAS56" s="85"/>
      <c r="XAT56" s="85"/>
      <c r="XAU56" s="85"/>
      <c r="XAV56" s="85"/>
      <c r="XAW56" s="85"/>
      <c r="XAX56" s="85"/>
      <c r="XAY56" s="85"/>
      <c r="XAZ56" s="85"/>
      <c r="XBA56" s="85"/>
      <c r="XBB56" s="85"/>
      <c r="XBC56" s="85"/>
      <c r="XBD56" s="85"/>
      <c r="XBE56" s="85"/>
      <c r="XBF56" s="85"/>
      <c r="XBG56" s="85"/>
      <c r="XBH56" s="85"/>
      <c r="XBI56" s="85"/>
      <c r="XBJ56" s="85"/>
      <c r="XBK56" s="85"/>
      <c r="XBL56" s="85"/>
      <c r="XBM56" s="85"/>
      <c r="XBN56" s="85"/>
      <c r="XBO56" s="85"/>
      <c r="XBP56" s="85"/>
      <c r="XBQ56" s="85"/>
      <c r="XBR56" s="85"/>
      <c r="XBS56" s="85"/>
      <c r="XBT56" s="85"/>
      <c r="XBU56" s="85"/>
      <c r="XBV56" s="85"/>
      <c r="XBW56" s="85"/>
      <c r="XBX56" s="85"/>
      <c r="XBY56" s="85"/>
      <c r="XBZ56" s="85"/>
      <c r="XCA56" s="85"/>
      <c r="XCB56" s="85"/>
      <c r="XCC56" s="85"/>
      <c r="XCD56" s="85"/>
      <c r="XCE56" s="85"/>
      <c r="XCF56" s="85"/>
      <c r="XCG56" s="85"/>
      <c r="XCH56" s="85"/>
      <c r="XCI56" s="85"/>
      <c r="XCJ56" s="85"/>
      <c r="XCK56" s="85"/>
      <c r="XCL56" s="85"/>
      <c r="XCM56" s="85"/>
      <c r="XCN56" s="85"/>
      <c r="XCO56" s="85"/>
      <c r="XCP56" s="85"/>
      <c r="XCQ56" s="85"/>
      <c r="XCR56" s="85"/>
      <c r="XCS56" s="85"/>
      <c r="XCT56" s="85"/>
      <c r="XCU56" s="85"/>
      <c r="XCV56" s="85"/>
      <c r="XCW56" s="85"/>
      <c r="XCX56" s="85"/>
      <c r="XCY56" s="85"/>
      <c r="XCZ56" s="85"/>
      <c r="XDA56" s="85"/>
      <c r="XDB56" s="85"/>
      <c r="XDC56" s="85"/>
      <c r="XDD56" s="85"/>
      <c r="XDE56" s="85"/>
      <c r="XDF56" s="85"/>
      <c r="XDG56" s="85"/>
      <c r="XDH56" s="85"/>
      <c r="XDI56" s="85"/>
      <c r="XDJ56" s="85"/>
      <c r="XDK56" s="85"/>
      <c r="XDL56" s="85"/>
      <c r="XDM56" s="85"/>
      <c r="XDN56" s="85"/>
      <c r="XDO56" s="85"/>
      <c r="XDP56" s="85"/>
      <c r="XDQ56" s="85"/>
      <c r="XDR56" s="85"/>
      <c r="XDS56" s="85"/>
      <c r="XDT56" s="85"/>
      <c r="XDU56" s="85"/>
      <c r="XDV56" s="85"/>
      <c r="XDW56" s="85"/>
      <c r="XDX56" s="85"/>
      <c r="XDY56" s="85"/>
      <c r="XDZ56" s="85"/>
      <c r="XEA56" s="85"/>
      <c r="XEB56" s="85"/>
      <c r="XEC56" s="85"/>
      <c r="XED56" s="85"/>
      <c r="XEE56" s="85"/>
      <c r="XEF56" s="85"/>
      <c r="XEG56" s="85"/>
      <c r="XEH56" s="85"/>
      <c r="XEI56" s="85"/>
      <c r="XEJ56" s="85"/>
    </row>
    <row r="57" spans="1:16364" customFormat="1" ht="99" hidden="1" customHeight="1" x14ac:dyDescent="0.25">
      <c r="A57" s="264" t="s">
        <v>92</v>
      </c>
      <c r="B57" s="60" t="str">
        <f>IFERROR((VLOOKUP(A57,'Mapa de Proceso'!$C$12:$G$31,5,0)),0)</f>
        <v>s</v>
      </c>
      <c r="C57" s="146">
        <v>7</v>
      </c>
      <c r="D57" s="153" t="str">
        <f t="shared" si="6"/>
        <v>s7</v>
      </c>
      <c r="E57" s="227" t="s">
        <v>124</v>
      </c>
      <c r="F57" s="227"/>
      <c r="G57" s="269" t="s">
        <v>992</v>
      </c>
      <c r="H57" s="147" t="s">
        <v>993</v>
      </c>
      <c r="I57" s="38" t="s">
        <v>127</v>
      </c>
      <c r="J57" s="269" t="s">
        <v>1132</v>
      </c>
      <c r="K57" s="228">
        <v>1</v>
      </c>
      <c r="L57" s="229">
        <v>4542630</v>
      </c>
      <c r="M57" s="234" t="s">
        <v>150</v>
      </c>
      <c r="N57" s="80">
        <f t="shared" si="12"/>
        <v>0.2</v>
      </c>
      <c r="O57" s="80">
        <f t="shared" si="13"/>
        <v>0.4</v>
      </c>
      <c r="P57" s="80" cm="1">
        <f t="array" ref="P57">_xlfn.IFS($K57=0,0,AND($K57&gt;0,$K57&lt;=2),20%,AND($K57&gt;2,$K57&lt;=24),40%,AND($K57&gt;24,$K57&lt;=60),60%,AND($K57&gt;60,$K57&lt;=360),80%,$K57&gt;360,100%)</f>
        <v>0.2</v>
      </c>
      <c r="Q57" s="80">
        <f t="shared" si="14"/>
        <v>0.4</v>
      </c>
      <c r="R57" s="81">
        <f t="shared" si="10"/>
        <v>2</v>
      </c>
      <c r="S57" s="82" t="str" cm="1">
        <f t="array" ref="S57">IFERROR((_xlfn.IFS(R57=1,"BAJA",R57=2,"BAJA",R57=6,"BAJA",R57=3,"MODERADA",R57=7,"MODERADA",R57=8,"MODERADA",R57=11,"MODERADA",R57=12,"MODERADA",R57=13,"MODERADA",R57=16,"MODERADA",R57=17,"MODERADA",R57=21,"MODERADA",R57=22,"MODERADA",R57=4,"ALTA",R57=9,"ALTA",R57=14,"ALTA",R57=18,"ALTA",R57=19,"ALTA",R57=23,"ALTA",R57=24,"ALTA",R57=5,"EXTREMA",R57=10,"EXTREMA",R57=15,"EXTREMA",R57=20,"EXTREMA",R57=25,"EXTREMA")),0)</f>
        <v>BAJA</v>
      </c>
      <c r="T57" s="83" cm="1">
        <f t="array" ref="T57">IFERROR((MIN(IF('Matriz de Controles'!$A$8:$A$10000='Matriz de Riesgos'!#REF!,'Matriz de Controles'!$W$8:$W$10000))),0)</f>
        <v>0</v>
      </c>
      <c r="U57" s="83" cm="1">
        <f t="array" ref="U57">IFERROR((MIN(IF('Matriz de Controles'!$A$8:$A$10000='Matriz de Riesgos'!#REF!,'Matriz de Controles'!$Z$8:$Z$10000))),0)</f>
        <v>0</v>
      </c>
      <c r="V57" s="83" t="e" cm="1">
        <f t="array" aca="1" ref="V57" ca="1">_xlfn.IFS(T57=0,0,AND(T57&gt;0%,T57&lt;=20%),20%,AND(T57&gt;20%,T57&lt;=40%),40%,AND(T57&gt;40%,T57&lt;=60%),60%,AND(T57&gt;60%,T57&lt;=80%),80%,AND(T57&gt;80%,T57&lt;=100%),100%)</f>
        <v>#NAME?</v>
      </c>
      <c r="W57" s="83" t="e" cm="1">
        <f t="array" aca="1" ref="W57" ca="1">_xlfn.IFS(U57=0,0,AND(U57&gt;=0%,U57&lt;=20%),20%,AND(U57&gt;20%,U57&lt;=40%),40%,AND(U57&gt;40%,U57&lt;=60%),60%,AND(U57&gt;60%,U57&lt;=80%),80%,AND(76&gt;80%,U57&lt;=100%),100%)</f>
        <v>#NAME?</v>
      </c>
      <c r="X57" s="84" t="e">
        <f t="shared" ca="1" si="11"/>
        <v>#NAME?</v>
      </c>
      <c r="Y57" s="82" cm="1">
        <f t="array" aca="1" ref="Y57" ca="1">IFERROR((_xlfn.IFS(X57=1,"BAJA",X57=2,"BAJA",X57=6,"BAJA",X57=3,"MODERADA",X57=7,"MODERADA",X57=8,"MODERADA",X57=11,"MODERADA",X57=12,"MODERADA",X57=13,"MODERADA",X57=16,"MODERADA",X57=17,"MODERADA",X57=21,"MODERADA",X57=22,"MODERADA",X57=4,"ALTA",X57=9,"ALTA",X57=14,"ALTA",X57=18,"ALTA",X57=19,"ALTA",X57=23,"ALTA",X57=24,"ALTA",X57=5,"EXTREMA",X57=10,"EXTREMA",X57=15,"EXTREMA",X57=20,"EXTREMA",X57=25,"EXTREMA")),0)</f>
        <v>0</v>
      </c>
      <c r="Z57" s="89" cm="1">
        <f t="array" aca="1" ref="Z57" ca="1">IFERROR((_xlfn.IFS(Y57="BAJA","ACEPTAR",Y57="MODERADA","ACEPTAR/REDUCIR(OPCIONAL)",Y57="ALTA","REDUCIR",Y57="EXTREMA","REDUCIR/EVITAR")),0)</f>
        <v>0</v>
      </c>
      <c r="AA57" s="184" t="s">
        <v>146</v>
      </c>
      <c r="AB57" s="261" t="s">
        <v>1069</v>
      </c>
      <c r="AC57" s="261" t="s">
        <v>1069</v>
      </c>
      <c r="AD57" s="261" t="s">
        <v>1069</v>
      </c>
      <c r="AE57" s="261" t="s">
        <v>1068</v>
      </c>
      <c r="AF57" s="261" t="s">
        <v>1068</v>
      </c>
      <c r="AG57" s="271" t="s">
        <v>1069</v>
      </c>
      <c r="AH57" s="270" t="s">
        <v>1133</v>
      </c>
      <c r="AI57" s="276"/>
      <c r="AJ57" s="276"/>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c r="JN57" s="85"/>
      <c r="JO57" s="85"/>
      <c r="JP57" s="85"/>
      <c r="JQ57" s="85"/>
      <c r="JR57" s="85"/>
      <c r="JS57" s="85"/>
      <c r="JT57" s="85"/>
      <c r="JU57" s="85"/>
      <c r="JV57" s="85"/>
      <c r="JW57" s="85"/>
      <c r="JX57" s="85"/>
      <c r="JY57" s="85"/>
      <c r="JZ57" s="85"/>
      <c r="KA57" s="85"/>
      <c r="KB57" s="85"/>
      <c r="KC57" s="85"/>
      <c r="KD57" s="85"/>
      <c r="KE57" s="85"/>
      <c r="KF57" s="85"/>
      <c r="KG57" s="85"/>
      <c r="KH57" s="85"/>
      <c r="KI57" s="85"/>
      <c r="KJ57" s="85"/>
      <c r="KK57" s="85"/>
      <c r="KL57" s="85"/>
      <c r="KM57" s="85"/>
      <c r="KN57" s="85"/>
      <c r="KO57" s="85"/>
      <c r="KP57" s="85"/>
      <c r="KQ57" s="85"/>
      <c r="KR57" s="85"/>
      <c r="KS57" s="85"/>
      <c r="KT57" s="85"/>
      <c r="KU57" s="85"/>
      <c r="KV57" s="85"/>
      <c r="KW57" s="85"/>
      <c r="KX57" s="85"/>
      <c r="KY57" s="85"/>
      <c r="KZ57" s="85"/>
      <c r="LA57" s="85"/>
      <c r="LB57" s="85"/>
      <c r="LC57" s="85"/>
      <c r="LD57" s="85"/>
      <c r="LE57" s="85"/>
      <c r="LF57" s="85"/>
      <c r="LG57" s="85"/>
      <c r="LH57" s="85"/>
      <c r="LI57" s="85"/>
      <c r="LJ57" s="85"/>
      <c r="LK57" s="85"/>
      <c r="LL57" s="85"/>
      <c r="LM57" s="85"/>
      <c r="LN57" s="85"/>
      <c r="LO57" s="85"/>
      <c r="LP57" s="85"/>
      <c r="LQ57" s="85"/>
      <c r="LR57" s="85"/>
      <c r="LS57" s="85"/>
      <c r="LT57" s="85"/>
      <c r="LU57" s="85"/>
      <c r="LV57" s="85"/>
      <c r="LW57" s="85"/>
      <c r="LX57" s="85"/>
      <c r="LY57" s="85"/>
      <c r="LZ57" s="85"/>
      <c r="MA57" s="85"/>
      <c r="MB57" s="85"/>
      <c r="MC57" s="85"/>
      <c r="MD57" s="85"/>
      <c r="ME57" s="85"/>
      <c r="MF57" s="85"/>
      <c r="MG57" s="85"/>
      <c r="MH57" s="85"/>
      <c r="MI57" s="85"/>
      <c r="MJ57" s="85"/>
      <c r="MK57" s="85"/>
      <c r="ML57" s="85"/>
      <c r="MM57" s="85"/>
      <c r="MN57" s="85"/>
      <c r="MO57" s="85"/>
      <c r="MP57" s="85"/>
      <c r="MQ57" s="85"/>
      <c r="MR57" s="85"/>
      <c r="MS57" s="85"/>
      <c r="MT57" s="85"/>
      <c r="MU57" s="85"/>
      <c r="MV57" s="85"/>
      <c r="MW57" s="85"/>
      <c r="MX57" s="85"/>
      <c r="MY57" s="85"/>
      <c r="MZ57" s="85"/>
      <c r="NA57" s="85"/>
      <c r="NB57" s="85"/>
      <c r="NC57" s="85"/>
      <c r="ND57" s="85"/>
      <c r="NE57" s="85"/>
      <c r="NF57" s="85"/>
      <c r="NG57" s="85"/>
      <c r="NH57" s="85"/>
      <c r="NI57" s="85"/>
      <c r="NJ57" s="85"/>
      <c r="NK57" s="85"/>
      <c r="NL57" s="85"/>
      <c r="NM57" s="85"/>
      <c r="NN57" s="85"/>
      <c r="NO57" s="85"/>
      <c r="NP57" s="85"/>
      <c r="NQ57" s="85"/>
      <c r="NR57" s="85"/>
      <c r="NS57" s="85"/>
      <c r="NT57" s="85"/>
      <c r="NU57" s="85"/>
      <c r="NV57" s="85"/>
      <c r="NW57" s="85"/>
      <c r="NX57" s="85"/>
      <c r="NY57" s="85"/>
      <c r="NZ57" s="85"/>
      <c r="OA57" s="85"/>
      <c r="OB57" s="85"/>
      <c r="OC57" s="85"/>
      <c r="OD57" s="85"/>
      <c r="OE57" s="85"/>
      <c r="OF57" s="85"/>
      <c r="OG57" s="85"/>
      <c r="OH57" s="85"/>
      <c r="OI57" s="85"/>
      <c r="OJ57" s="85"/>
      <c r="OK57" s="85"/>
      <c r="OL57" s="85"/>
      <c r="OM57" s="85"/>
      <c r="ON57" s="85"/>
      <c r="OO57" s="85"/>
      <c r="OP57" s="85"/>
      <c r="OQ57" s="85"/>
      <c r="OR57" s="85"/>
      <c r="OS57" s="85"/>
      <c r="OT57" s="85"/>
      <c r="OU57" s="85"/>
      <c r="OV57" s="85"/>
      <c r="OW57" s="85"/>
      <c r="OX57" s="85"/>
      <c r="OY57" s="85"/>
      <c r="OZ57" s="85"/>
      <c r="PA57" s="85"/>
      <c r="PB57" s="85"/>
      <c r="PC57" s="85"/>
      <c r="PD57" s="85"/>
      <c r="PE57" s="85"/>
      <c r="PF57" s="85"/>
      <c r="PG57" s="85"/>
      <c r="PH57" s="85"/>
      <c r="PI57" s="85"/>
      <c r="PJ57" s="85"/>
      <c r="PK57" s="85"/>
      <c r="PL57" s="85"/>
      <c r="PM57" s="85"/>
      <c r="PN57" s="85"/>
      <c r="PO57" s="85"/>
      <c r="PP57" s="85"/>
      <c r="PQ57" s="85"/>
      <c r="PR57" s="85"/>
      <c r="PS57" s="85"/>
      <c r="PT57" s="85"/>
      <c r="PU57" s="85"/>
      <c r="PV57" s="85"/>
      <c r="PW57" s="85"/>
      <c r="PX57" s="85"/>
      <c r="PY57" s="85"/>
      <c r="PZ57" s="85"/>
      <c r="QA57" s="85"/>
      <c r="QB57" s="85"/>
      <c r="QC57" s="85"/>
      <c r="QD57" s="85"/>
      <c r="QE57" s="85"/>
      <c r="QF57" s="85"/>
      <c r="QG57" s="85"/>
      <c r="QH57" s="85"/>
      <c r="QI57" s="85"/>
      <c r="QJ57" s="85"/>
      <c r="QK57" s="85"/>
      <c r="QL57" s="85"/>
      <c r="QM57" s="85"/>
      <c r="QN57" s="85"/>
      <c r="QO57" s="85"/>
      <c r="QP57" s="85"/>
      <c r="QQ57" s="85"/>
      <c r="QR57" s="85"/>
      <c r="QS57" s="85"/>
      <c r="QT57" s="85"/>
      <c r="QU57" s="85"/>
      <c r="QV57" s="85"/>
      <c r="QW57" s="85"/>
      <c r="QX57" s="85"/>
      <c r="QY57" s="85"/>
      <c r="QZ57" s="85"/>
      <c r="RA57" s="85"/>
      <c r="RB57" s="85"/>
      <c r="RC57" s="85"/>
      <c r="RD57" s="85"/>
      <c r="RE57" s="85"/>
      <c r="RF57" s="85"/>
      <c r="RG57" s="85"/>
      <c r="RH57" s="85"/>
      <c r="RI57" s="85"/>
      <c r="RJ57" s="85"/>
      <c r="RK57" s="85"/>
      <c r="RL57" s="85"/>
      <c r="RM57" s="85"/>
      <c r="RN57" s="85"/>
      <c r="RO57" s="85"/>
      <c r="RP57" s="85"/>
      <c r="RQ57" s="85"/>
      <c r="RR57" s="85"/>
      <c r="RS57" s="85"/>
      <c r="RT57" s="85"/>
      <c r="RU57" s="85"/>
      <c r="RV57" s="85"/>
      <c r="RW57" s="85"/>
      <c r="RX57" s="85"/>
      <c r="RY57" s="85"/>
      <c r="RZ57" s="85"/>
      <c r="SA57" s="85"/>
      <c r="SB57" s="85"/>
      <c r="SC57" s="85"/>
      <c r="SD57" s="85"/>
      <c r="SE57" s="85"/>
      <c r="SF57" s="85"/>
      <c r="SG57" s="85"/>
      <c r="SH57" s="85"/>
      <c r="SI57" s="85"/>
      <c r="SJ57" s="85"/>
      <c r="SK57" s="85"/>
      <c r="SL57" s="85"/>
      <c r="SM57" s="85"/>
      <c r="SN57" s="85"/>
      <c r="SO57" s="85"/>
      <c r="SP57" s="85"/>
      <c r="SQ57" s="85"/>
      <c r="SR57" s="85"/>
      <c r="SS57" s="85"/>
      <c r="ST57" s="85"/>
      <c r="SU57" s="85"/>
      <c r="SV57" s="85"/>
      <c r="SW57" s="85"/>
      <c r="SX57" s="85"/>
      <c r="SY57" s="85"/>
      <c r="SZ57" s="85"/>
      <c r="TA57" s="85"/>
      <c r="TB57" s="85"/>
      <c r="TC57" s="85"/>
      <c r="TD57" s="85"/>
      <c r="TE57" s="85"/>
      <c r="TF57" s="85"/>
      <c r="TG57" s="85"/>
      <c r="TH57" s="85"/>
      <c r="TI57" s="85"/>
      <c r="TJ57" s="85"/>
      <c r="TK57" s="85"/>
      <c r="TL57" s="85"/>
      <c r="TM57" s="85"/>
      <c r="TN57" s="85"/>
      <c r="TO57" s="85"/>
      <c r="TP57" s="85"/>
      <c r="TQ57" s="85"/>
      <c r="TR57" s="85"/>
      <c r="TS57" s="85"/>
      <c r="TT57" s="85"/>
      <c r="TU57" s="85"/>
      <c r="TV57" s="85"/>
      <c r="TW57" s="85"/>
      <c r="TX57" s="85"/>
      <c r="TY57" s="85"/>
      <c r="TZ57" s="85"/>
      <c r="UA57" s="85"/>
      <c r="UB57" s="85"/>
      <c r="UC57" s="85"/>
      <c r="UD57" s="85"/>
      <c r="UE57" s="85"/>
      <c r="UF57" s="85"/>
      <c r="UG57" s="85"/>
      <c r="UH57" s="85"/>
      <c r="UI57" s="85"/>
      <c r="UJ57" s="85"/>
      <c r="UK57" s="85"/>
      <c r="UL57" s="85"/>
      <c r="UM57" s="85"/>
      <c r="UN57" s="85"/>
      <c r="UO57" s="85"/>
      <c r="UP57" s="85"/>
      <c r="UQ57" s="85"/>
      <c r="UR57" s="85"/>
      <c r="US57" s="85"/>
      <c r="UT57" s="85"/>
      <c r="UU57" s="85"/>
      <c r="UV57" s="85"/>
      <c r="UW57" s="85"/>
      <c r="UX57" s="85"/>
      <c r="UY57" s="85"/>
      <c r="UZ57" s="85"/>
      <c r="VA57" s="85"/>
      <c r="VB57" s="85"/>
      <c r="VC57" s="85"/>
      <c r="VD57" s="85"/>
      <c r="VE57" s="85"/>
      <c r="VF57" s="85"/>
      <c r="VG57" s="85"/>
      <c r="VH57" s="85"/>
      <c r="VI57" s="85"/>
      <c r="VJ57" s="85"/>
      <c r="VK57" s="85"/>
      <c r="VL57" s="85"/>
      <c r="VM57" s="85"/>
      <c r="VN57" s="85"/>
      <c r="VO57" s="85"/>
      <c r="VP57" s="85"/>
      <c r="VQ57" s="85"/>
      <c r="VR57" s="85"/>
      <c r="VS57" s="85"/>
      <c r="VT57" s="85"/>
      <c r="VU57" s="85"/>
      <c r="VV57" s="85"/>
      <c r="VW57" s="85"/>
      <c r="VX57" s="85"/>
      <c r="VY57" s="85"/>
      <c r="VZ57" s="85"/>
      <c r="WA57" s="85"/>
      <c r="WB57" s="85"/>
      <c r="WC57" s="85"/>
      <c r="WD57" s="85"/>
      <c r="WE57" s="85"/>
      <c r="WF57" s="85"/>
      <c r="WG57" s="85"/>
      <c r="WH57" s="85"/>
      <c r="WI57" s="85"/>
      <c r="WJ57" s="85"/>
      <c r="WK57" s="85"/>
      <c r="WL57" s="85"/>
      <c r="WM57" s="85"/>
      <c r="WN57" s="85"/>
      <c r="WO57" s="85"/>
      <c r="WP57" s="85"/>
      <c r="WQ57" s="85"/>
      <c r="WR57" s="85"/>
      <c r="WS57" s="85"/>
      <c r="WT57" s="85"/>
      <c r="WU57" s="85"/>
      <c r="WV57" s="85"/>
      <c r="WW57" s="85"/>
      <c r="WX57" s="85"/>
      <c r="WY57" s="85"/>
      <c r="WZ57" s="85"/>
      <c r="XA57" s="85"/>
      <c r="XB57" s="85"/>
      <c r="XC57" s="85"/>
      <c r="XD57" s="85"/>
      <c r="XE57" s="85"/>
      <c r="XF57" s="85"/>
      <c r="XG57" s="85"/>
      <c r="XH57" s="85"/>
      <c r="XI57" s="85"/>
      <c r="XJ57" s="85"/>
      <c r="XK57" s="85"/>
      <c r="XL57" s="85"/>
      <c r="XM57" s="85"/>
      <c r="XN57" s="85"/>
      <c r="XO57" s="85"/>
      <c r="XP57" s="85"/>
      <c r="XQ57" s="85"/>
      <c r="XR57" s="85"/>
      <c r="XS57" s="85"/>
      <c r="XT57" s="85"/>
      <c r="XU57" s="85"/>
      <c r="XV57" s="85"/>
      <c r="XW57" s="85"/>
      <c r="XX57" s="85"/>
      <c r="XY57" s="85"/>
      <c r="XZ57" s="85"/>
      <c r="YA57" s="85"/>
      <c r="YB57" s="85"/>
      <c r="YC57" s="85"/>
      <c r="YD57" s="85"/>
      <c r="YE57" s="85"/>
      <c r="YF57" s="85"/>
      <c r="YG57" s="85"/>
      <c r="YH57" s="85"/>
      <c r="YI57" s="85"/>
      <c r="YJ57" s="85"/>
      <c r="YK57" s="85"/>
      <c r="YL57" s="85"/>
      <c r="YM57" s="85"/>
      <c r="YN57" s="85"/>
      <c r="YO57" s="85"/>
      <c r="YP57" s="85"/>
      <c r="YQ57" s="85"/>
      <c r="YR57" s="85"/>
      <c r="YS57" s="85"/>
      <c r="YT57" s="85"/>
      <c r="YU57" s="85"/>
      <c r="YV57" s="85"/>
      <c r="YW57" s="85"/>
      <c r="YX57" s="85"/>
      <c r="YY57" s="85"/>
      <c r="YZ57" s="85"/>
      <c r="ZA57" s="85"/>
      <c r="ZB57" s="85"/>
      <c r="ZC57" s="85"/>
      <c r="ZD57" s="85"/>
      <c r="ZE57" s="85"/>
      <c r="ZF57" s="85"/>
      <c r="ZG57" s="85"/>
      <c r="ZH57" s="85"/>
      <c r="ZI57" s="85"/>
      <c r="ZJ57" s="85"/>
      <c r="ZK57" s="85"/>
      <c r="ZL57" s="85"/>
      <c r="ZM57" s="85"/>
      <c r="ZN57" s="85"/>
      <c r="ZO57" s="85"/>
      <c r="ZP57" s="85"/>
      <c r="ZQ57" s="85"/>
      <c r="ZR57" s="85"/>
      <c r="ZS57" s="85"/>
      <c r="ZT57" s="85"/>
      <c r="ZU57" s="85"/>
      <c r="ZV57" s="85"/>
      <c r="ZW57" s="85"/>
      <c r="ZX57" s="85"/>
      <c r="ZY57" s="85"/>
      <c r="ZZ57" s="85"/>
      <c r="AAA57" s="85"/>
      <c r="AAB57" s="85"/>
      <c r="AAC57" s="85"/>
      <c r="AAD57" s="85"/>
      <c r="AAE57" s="85"/>
      <c r="AAF57" s="85"/>
      <c r="AAG57" s="85"/>
      <c r="AAH57" s="85"/>
      <c r="AAI57" s="85"/>
      <c r="AAJ57" s="85"/>
      <c r="AAK57" s="85"/>
      <c r="AAL57" s="85"/>
      <c r="AAM57" s="85"/>
      <c r="AAN57" s="85"/>
      <c r="AAO57" s="85"/>
      <c r="AAP57" s="85"/>
      <c r="AAQ57" s="85"/>
      <c r="AAR57" s="85"/>
      <c r="AAS57" s="85"/>
      <c r="AAT57" s="85"/>
      <c r="AAU57" s="85"/>
      <c r="AAV57" s="85"/>
      <c r="AAW57" s="85"/>
      <c r="AAX57" s="85"/>
      <c r="AAY57" s="85"/>
      <c r="AAZ57" s="85"/>
      <c r="ABA57" s="85"/>
      <c r="ABB57" s="85"/>
      <c r="ABC57" s="85"/>
      <c r="ABD57" s="85"/>
      <c r="ABE57" s="85"/>
      <c r="ABF57" s="85"/>
      <c r="ABG57" s="85"/>
      <c r="ABH57" s="85"/>
      <c r="ABI57" s="85"/>
      <c r="ABJ57" s="85"/>
      <c r="ABK57" s="85"/>
      <c r="ABL57" s="85"/>
      <c r="ABM57" s="85"/>
      <c r="ABN57" s="85"/>
      <c r="ABO57" s="85"/>
      <c r="ABP57" s="85"/>
      <c r="ABQ57" s="85"/>
      <c r="ABR57" s="85"/>
      <c r="ABS57" s="85"/>
      <c r="ABT57" s="85"/>
      <c r="ABU57" s="85"/>
      <c r="ABV57" s="85"/>
      <c r="ABW57" s="85"/>
      <c r="ABX57" s="85"/>
      <c r="ABY57" s="85"/>
      <c r="ABZ57" s="85"/>
      <c r="ACA57" s="85"/>
      <c r="ACB57" s="85"/>
      <c r="ACC57" s="85"/>
      <c r="ACD57" s="85"/>
      <c r="ACE57" s="85"/>
      <c r="ACF57" s="85"/>
      <c r="ACG57" s="85"/>
      <c r="ACH57" s="85"/>
      <c r="ACI57" s="85"/>
      <c r="ACJ57" s="85"/>
      <c r="ACK57" s="85"/>
      <c r="ACL57" s="85"/>
      <c r="ACM57" s="85"/>
      <c r="ACN57" s="85"/>
      <c r="ACO57" s="85"/>
      <c r="ACP57" s="85"/>
      <c r="ACQ57" s="85"/>
      <c r="ACR57" s="85"/>
      <c r="ACS57" s="85"/>
      <c r="ACT57" s="85"/>
      <c r="ACU57" s="85"/>
      <c r="ACV57" s="85"/>
      <c r="ACW57" s="85"/>
      <c r="ACX57" s="85"/>
      <c r="ACY57" s="85"/>
      <c r="ACZ57" s="85"/>
      <c r="ADA57" s="85"/>
      <c r="ADB57" s="85"/>
      <c r="ADC57" s="85"/>
      <c r="ADD57" s="85"/>
      <c r="ADE57" s="85"/>
      <c r="ADF57" s="85"/>
      <c r="ADG57" s="85"/>
      <c r="ADH57" s="85"/>
      <c r="ADI57" s="85"/>
      <c r="ADJ57" s="85"/>
      <c r="ADK57" s="85"/>
      <c r="ADL57" s="85"/>
      <c r="ADM57" s="85"/>
      <c r="ADN57" s="85"/>
      <c r="ADO57" s="85"/>
      <c r="ADP57" s="85"/>
      <c r="ADQ57" s="85"/>
      <c r="ADR57" s="85"/>
      <c r="ADS57" s="85"/>
      <c r="ADT57" s="85"/>
      <c r="ADU57" s="85"/>
      <c r="ADV57" s="85"/>
      <c r="ADW57" s="85"/>
      <c r="ADX57" s="85"/>
      <c r="ADY57" s="85"/>
      <c r="ADZ57" s="85"/>
      <c r="AEA57" s="85"/>
      <c r="AEB57" s="85"/>
      <c r="AEC57" s="85"/>
      <c r="AED57" s="85"/>
      <c r="AEE57" s="85"/>
      <c r="AEF57" s="85"/>
      <c r="AEG57" s="85"/>
      <c r="AEH57" s="85"/>
      <c r="AEI57" s="85"/>
      <c r="AEJ57" s="85"/>
      <c r="AEK57" s="85"/>
      <c r="AEL57" s="85"/>
      <c r="AEM57" s="85"/>
      <c r="AEN57" s="85"/>
      <c r="AEO57" s="85"/>
      <c r="AEP57" s="85"/>
      <c r="AEQ57" s="85"/>
      <c r="AER57" s="85"/>
      <c r="AES57" s="85"/>
      <c r="AET57" s="85"/>
      <c r="AEU57" s="85"/>
      <c r="AEV57" s="85"/>
      <c r="AEW57" s="85"/>
      <c r="AEX57" s="85"/>
      <c r="AEY57" s="85"/>
      <c r="AEZ57" s="85"/>
      <c r="AFA57" s="85"/>
      <c r="AFB57" s="85"/>
      <c r="AFC57" s="85"/>
      <c r="AFD57" s="85"/>
      <c r="AFE57" s="85"/>
      <c r="AFF57" s="85"/>
      <c r="AFG57" s="85"/>
      <c r="AFH57" s="85"/>
      <c r="AFI57" s="85"/>
      <c r="AFJ57" s="85"/>
      <c r="AFK57" s="85"/>
      <c r="AFL57" s="85"/>
      <c r="AFM57" s="85"/>
      <c r="AFN57" s="85"/>
      <c r="AFO57" s="85"/>
      <c r="AFP57" s="85"/>
      <c r="AFQ57" s="85"/>
      <c r="AFR57" s="85"/>
      <c r="AFS57" s="85"/>
      <c r="AFT57" s="85"/>
      <c r="AFU57" s="85"/>
      <c r="AFV57" s="85"/>
      <c r="AFW57" s="85"/>
      <c r="AFX57" s="85"/>
      <c r="AFY57" s="85"/>
      <c r="AFZ57" s="85"/>
      <c r="AGA57" s="85"/>
      <c r="AGB57" s="85"/>
      <c r="AGC57" s="85"/>
      <c r="AGD57" s="85"/>
      <c r="AGE57" s="85"/>
      <c r="AGF57" s="85"/>
      <c r="AGG57" s="85"/>
      <c r="AGH57" s="85"/>
      <c r="AGI57" s="85"/>
      <c r="AGJ57" s="85"/>
      <c r="AGK57" s="85"/>
      <c r="AGL57" s="85"/>
      <c r="AGM57" s="85"/>
      <c r="AGN57" s="85"/>
      <c r="AGO57" s="85"/>
      <c r="AGP57" s="85"/>
      <c r="AGQ57" s="85"/>
      <c r="AGR57" s="85"/>
      <c r="AGS57" s="85"/>
      <c r="AGT57" s="85"/>
      <c r="AGU57" s="85"/>
      <c r="AGV57" s="85"/>
      <c r="AGW57" s="85"/>
      <c r="AGX57" s="85"/>
      <c r="AGY57" s="85"/>
      <c r="AGZ57" s="85"/>
      <c r="AHA57" s="85"/>
      <c r="AHB57" s="85"/>
      <c r="AHC57" s="85"/>
      <c r="AHD57" s="85"/>
      <c r="AHE57" s="85"/>
      <c r="AHF57" s="85"/>
      <c r="AHG57" s="85"/>
      <c r="AHH57" s="85"/>
      <c r="AHI57" s="85"/>
      <c r="AHJ57" s="85"/>
      <c r="AHK57" s="85"/>
      <c r="AHL57" s="85"/>
      <c r="AHM57" s="85"/>
      <c r="AHN57" s="85"/>
      <c r="AHO57" s="85"/>
      <c r="AHP57" s="85"/>
      <c r="AHQ57" s="85"/>
      <c r="AHR57" s="85"/>
      <c r="AHS57" s="85"/>
      <c r="AHT57" s="85"/>
      <c r="AHU57" s="85"/>
      <c r="AHV57" s="85"/>
      <c r="AHW57" s="85"/>
      <c r="AHX57" s="85"/>
      <c r="AHY57" s="85"/>
      <c r="AHZ57" s="85"/>
      <c r="AIA57" s="85"/>
      <c r="AIB57" s="85"/>
      <c r="AIC57" s="85"/>
      <c r="AID57" s="85"/>
      <c r="AIE57" s="85"/>
      <c r="AIF57" s="85"/>
      <c r="AIG57" s="85"/>
      <c r="AIH57" s="85"/>
      <c r="AII57" s="85"/>
      <c r="AIJ57" s="85"/>
      <c r="AIK57" s="85"/>
      <c r="AIL57" s="85"/>
      <c r="AIM57" s="85"/>
      <c r="AIN57" s="85"/>
      <c r="AIO57" s="85"/>
      <c r="AIP57" s="85"/>
      <c r="AIQ57" s="85"/>
      <c r="AIR57" s="85"/>
      <c r="AIS57" s="85"/>
      <c r="AIT57" s="85"/>
      <c r="AIU57" s="85"/>
      <c r="AIV57" s="85"/>
      <c r="AIW57" s="85"/>
      <c r="AIX57" s="85"/>
      <c r="AIY57" s="85"/>
      <c r="AIZ57" s="85"/>
      <c r="AJA57" s="85"/>
      <c r="AJB57" s="85"/>
      <c r="AJC57" s="85"/>
      <c r="AJD57" s="85"/>
      <c r="AJE57" s="85"/>
      <c r="AJF57" s="85"/>
      <c r="AJG57" s="85"/>
      <c r="AJH57" s="85"/>
      <c r="AJI57" s="85"/>
      <c r="AJJ57" s="85"/>
      <c r="AJK57" s="85"/>
      <c r="AJL57" s="85"/>
      <c r="AJM57" s="85"/>
      <c r="AJN57" s="85"/>
      <c r="AJO57" s="85"/>
      <c r="AJP57" s="85"/>
      <c r="AJQ57" s="85"/>
      <c r="AJR57" s="85"/>
      <c r="AJS57" s="85"/>
      <c r="AJT57" s="85"/>
      <c r="AJU57" s="85"/>
      <c r="AJV57" s="85"/>
      <c r="AJW57" s="85"/>
      <c r="AJX57" s="85"/>
      <c r="AJY57" s="85"/>
      <c r="AJZ57" s="85"/>
      <c r="AKA57" s="85"/>
      <c r="AKB57" s="85"/>
      <c r="AKC57" s="85"/>
      <c r="AKD57" s="85"/>
      <c r="AKE57" s="85"/>
      <c r="AKF57" s="85"/>
      <c r="AKG57" s="85"/>
      <c r="AKH57" s="85"/>
      <c r="AKI57" s="85"/>
      <c r="AKJ57" s="85"/>
      <c r="AKK57" s="85"/>
      <c r="AKL57" s="85"/>
      <c r="AKM57" s="85"/>
      <c r="AKN57" s="85"/>
      <c r="AKO57" s="85"/>
      <c r="AKP57" s="85"/>
      <c r="AKQ57" s="85"/>
      <c r="AKR57" s="85"/>
      <c r="AKS57" s="85"/>
      <c r="AKT57" s="85"/>
      <c r="AKU57" s="85"/>
      <c r="AKV57" s="85"/>
      <c r="AKW57" s="85"/>
      <c r="AKX57" s="85"/>
      <c r="AKY57" s="85"/>
      <c r="AKZ57" s="85"/>
      <c r="ALA57" s="85"/>
      <c r="ALB57" s="85"/>
      <c r="ALC57" s="85"/>
      <c r="ALD57" s="85"/>
      <c r="ALE57" s="85"/>
      <c r="ALF57" s="85"/>
      <c r="ALG57" s="85"/>
      <c r="ALH57" s="85"/>
      <c r="ALI57" s="85"/>
      <c r="ALJ57" s="85"/>
      <c r="ALK57" s="85"/>
      <c r="ALL57" s="85"/>
      <c r="ALM57" s="85"/>
      <c r="ALN57" s="85"/>
      <c r="ALO57" s="85"/>
      <c r="ALP57" s="85"/>
      <c r="ALQ57" s="85"/>
      <c r="ALR57" s="85"/>
      <c r="ALS57" s="85"/>
      <c r="ALT57" s="85"/>
      <c r="ALU57" s="85"/>
      <c r="ALV57" s="85"/>
      <c r="ALW57" s="85"/>
      <c r="ALX57" s="85"/>
      <c r="ALY57" s="85"/>
      <c r="ALZ57" s="85"/>
      <c r="AMA57" s="85"/>
      <c r="AMB57" s="85"/>
      <c r="AMC57" s="85"/>
      <c r="AMD57" s="85"/>
      <c r="AME57" s="85"/>
      <c r="AMF57" s="85"/>
      <c r="AMG57" s="85"/>
      <c r="AMH57" s="85"/>
      <c r="AMI57" s="85"/>
      <c r="AMJ57" s="85"/>
      <c r="AMK57" s="85"/>
      <c r="AML57" s="85"/>
      <c r="AMM57" s="85"/>
      <c r="AMN57" s="85"/>
      <c r="AMO57" s="85"/>
      <c r="AMP57" s="85"/>
      <c r="AMQ57" s="85"/>
      <c r="AMR57" s="85"/>
      <c r="AMS57" s="85"/>
      <c r="AMT57" s="85"/>
      <c r="AMU57" s="85"/>
      <c r="AMV57" s="85"/>
      <c r="AMW57" s="85"/>
      <c r="AMX57" s="85"/>
      <c r="AMY57" s="85"/>
      <c r="AMZ57" s="85"/>
      <c r="ANA57" s="85"/>
      <c r="ANB57" s="85"/>
      <c r="ANC57" s="85"/>
      <c r="AND57" s="85"/>
      <c r="ANE57" s="85"/>
      <c r="ANF57" s="85"/>
      <c r="ANG57" s="85"/>
      <c r="ANH57" s="85"/>
      <c r="ANI57" s="85"/>
      <c r="ANJ57" s="85"/>
      <c r="ANK57" s="85"/>
      <c r="ANL57" s="85"/>
      <c r="ANM57" s="85"/>
      <c r="ANN57" s="85"/>
      <c r="ANO57" s="85"/>
      <c r="ANP57" s="85"/>
      <c r="ANQ57" s="85"/>
      <c r="ANR57" s="85"/>
      <c r="ANS57" s="85"/>
      <c r="ANT57" s="85"/>
      <c r="ANU57" s="85"/>
      <c r="ANV57" s="85"/>
      <c r="ANW57" s="85"/>
      <c r="ANX57" s="85"/>
      <c r="ANY57" s="85"/>
      <c r="ANZ57" s="85"/>
      <c r="AOA57" s="85"/>
      <c r="AOB57" s="85"/>
      <c r="AOC57" s="85"/>
      <c r="AOD57" s="85"/>
      <c r="AOE57" s="85"/>
      <c r="AOF57" s="85"/>
      <c r="AOG57" s="85"/>
      <c r="AOH57" s="85"/>
      <c r="AOI57" s="85"/>
      <c r="AOJ57" s="85"/>
      <c r="AOK57" s="85"/>
      <c r="AOL57" s="85"/>
      <c r="AOM57" s="85"/>
      <c r="AON57" s="85"/>
      <c r="AOO57" s="85"/>
      <c r="AOP57" s="85"/>
      <c r="AOQ57" s="85"/>
      <c r="AOR57" s="85"/>
      <c r="AOS57" s="85"/>
      <c r="AOT57" s="85"/>
      <c r="AOU57" s="85"/>
      <c r="AOV57" s="85"/>
      <c r="AOW57" s="85"/>
      <c r="AOX57" s="85"/>
      <c r="AOY57" s="85"/>
      <c r="AOZ57" s="85"/>
      <c r="APA57" s="85"/>
      <c r="APB57" s="85"/>
      <c r="APC57" s="85"/>
      <c r="APD57" s="85"/>
      <c r="APE57" s="85"/>
      <c r="APF57" s="85"/>
      <c r="APG57" s="85"/>
      <c r="APH57" s="85"/>
      <c r="API57" s="85"/>
      <c r="APJ57" s="85"/>
      <c r="APK57" s="85"/>
      <c r="APL57" s="85"/>
      <c r="APM57" s="85"/>
      <c r="APN57" s="85"/>
      <c r="APO57" s="85"/>
      <c r="APP57" s="85"/>
      <c r="APQ57" s="85"/>
      <c r="APR57" s="85"/>
      <c r="APS57" s="85"/>
      <c r="APT57" s="85"/>
      <c r="APU57" s="85"/>
      <c r="APV57" s="85"/>
      <c r="APW57" s="85"/>
      <c r="APX57" s="85"/>
      <c r="APY57" s="85"/>
      <c r="APZ57" s="85"/>
      <c r="AQA57" s="85"/>
      <c r="AQB57" s="85"/>
      <c r="AQC57" s="85"/>
      <c r="AQD57" s="85"/>
      <c r="AQE57" s="85"/>
      <c r="AQF57" s="85"/>
      <c r="AQG57" s="85"/>
      <c r="AQH57" s="85"/>
      <c r="AQI57" s="85"/>
      <c r="AQJ57" s="85"/>
      <c r="AQK57" s="85"/>
      <c r="AQL57" s="85"/>
      <c r="AQM57" s="85"/>
      <c r="AQN57" s="85"/>
      <c r="AQO57" s="85"/>
      <c r="AQP57" s="85"/>
      <c r="AQQ57" s="85"/>
      <c r="AQR57" s="85"/>
      <c r="AQS57" s="85"/>
      <c r="AQT57" s="85"/>
      <c r="AQU57" s="85"/>
      <c r="AQV57" s="85"/>
      <c r="AQW57" s="85"/>
      <c r="AQX57" s="85"/>
      <c r="AQY57" s="85"/>
      <c r="AQZ57" s="85"/>
      <c r="ARA57" s="85"/>
      <c r="ARB57" s="85"/>
      <c r="ARC57" s="85"/>
      <c r="ARD57" s="85"/>
      <c r="ARE57" s="85"/>
      <c r="ARF57" s="85"/>
      <c r="ARG57" s="85"/>
      <c r="ARH57" s="85"/>
      <c r="ARI57" s="85"/>
      <c r="ARJ57" s="85"/>
      <c r="ARK57" s="85"/>
      <c r="ARL57" s="85"/>
      <c r="ARM57" s="85"/>
      <c r="ARN57" s="85"/>
      <c r="ARO57" s="85"/>
      <c r="ARP57" s="85"/>
      <c r="ARQ57" s="85"/>
      <c r="ARR57" s="85"/>
      <c r="ARS57" s="85"/>
      <c r="ART57" s="85"/>
      <c r="ARU57" s="85"/>
      <c r="ARV57" s="85"/>
      <c r="ARW57" s="85"/>
      <c r="ARX57" s="85"/>
      <c r="ARY57" s="85"/>
      <c r="ARZ57" s="85"/>
      <c r="ASA57" s="85"/>
      <c r="ASB57" s="85"/>
      <c r="ASC57" s="85"/>
      <c r="ASD57" s="85"/>
      <c r="ASE57" s="85"/>
      <c r="ASF57" s="85"/>
      <c r="ASG57" s="85"/>
      <c r="ASH57" s="85"/>
      <c r="ASI57" s="85"/>
      <c r="ASJ57" s="85"/>
      <c r="ASK57" s="85"/>
      <c r="ASL57" s="85"/>
      <c r="ASM57" s="85"/>
      <c r="ASN57" s="85"/>
      <c r="ASO57" s="85"/>
      <c r="ASP57" s="85"/>
      <c r="ASQ57" s="85"/>
      <c r="ASR57" s="85"/>
      <c r="ASS57" s="85"/>
      <c r="AST57" s="85"/>
      <c r="ASU57" s="85"/>
      <c r="ASV57" s="85"/>
      <c r="ASW57" s="85"/>
      <c r="ASX57" s="85"/>
      <c r="ASY57" s="85"/>
      <c r="ASZ57" s="85"/>
      <c r="ATA57" s="85"/>
      <c r="ATB57" s="85"/>
      <c r="ATC57" s="85"/>
      <c r="ATD57" s="85"/>
      <c r="ATE57" s="85"/>
      <c r="ATF57" s="85"/>
      <c r="ATG57" s="85"/>
      <c r="ATH57" s="85"/>
      <c r="ATI57" s="85"/>
      <c r="ATJ57" s="85"/>
      <c r="ATK57" s="85"/>
      <c r="ATL57" s="85"/>
      <c r="ATM57" s="85"/>
      <c r="ATN57" s="85"/>
      <c r="ATO57" s="85"/>
      <c r="ATP57" s="85"/>
      <c r="ATQ57" s="85"/>
      <c r="ATR57" s="85"/>
      <c r="ATS57" s="85"/>
      <c r="ATT57" s="85"/>
      <c r="ATU57" s="85"/>
      <c r="ATV57" s="85"/>
      <c r="ATW57" s="85"/>
      <c r="ATX57" s="85"/>
      <c r="ATY57" s="85"/>
      <c r="ATZ57" s="85"/>
      <c r="AUA57" s="85"/>
      <c r="AUB57" s="85"/>
      <c r="AUC57" s="85"/>
      <c r="AUD57" s="85"/>
      <c r="AUE57" s="85"/>
      <c r="AUF57" s="85"/>
      <c r="AUG57" s="85"/>
      <c r="AUH57" s="85"/>
      <c r="AUI57" s="85"/>
      <c r="AUJ57" s="85"/>
      <c r="AUK57" s="85"/>
      <c r="AUL57" s="85"/>
      <c r="AUM57" s="85"/>
      <c r="AUN57" s="85"/>
      <c r="AUO57" s="85"/>
      <c r="AUP57" s="85"/>
      <c r="AUQ57" s="85"/>
      <c r="AUR57" s="85"/>
      <c r="AUS57" s="85"/>
      <c r="AUT57" s="85"/>
      <c r="AUU57" s="85"/>
      <c r="AUV57" s="85"/>
      <c r="AUW57" s="85"/>
      <c r="AUX57" s="85"/>
      <c r="AUY57" s="85"/>
      <c r="AUZ57" s="85"/>
      <c r="AVA57" s="85"/>
      <c r="AVB57" s="85"/>
      <c r="AVC57" s="85"/>
      <c r="AVD57" s="85"/>
      <c r="AVE57" s="85"/>
      <c r="AVF57" s="85"/>
      <c r="AVG57" s="85"/>
      <c r="AVH57" s="85"/>
      <c r="AVI57" s="85"/>
      <c r="AVJ57" s="85"/>
      <c r="AVK57" s="85"/>
      <c r="AVL57" s="85"/>
      <c r="AVM57" s="85"/>
      <c r="AVN57" s="85"/>
      <c r="AVO57" s="85"/>
      <c r="AVP57" s="85"/>
      <c r="AVQ57" s="85"/>
      <c r="AVR57" s="85"/>
      <c r="AVS57" s="85"/>
      <c r="AVT57" s="85"/>
      <c r="AVU57" s="85"/>
      <c r="AVV57" s="85"/>
      <c r="AVW57" s="85"/>
      <c r="AVX57" s="85"/>
      <c r="AVY57" s="85"/>
      <c r="AVZ57" s="85"/>
      <c r="AWA57" s="85"/>
      <c r="AWB57" s="85"/>
      <c r="AWC57" s="85"/>
      <c r="AWD57" s="85"/>
      <c r="AWE57" s="85"/>
      <c r="AWF57" s="85"/>
      <c r="AWG57" s="85"/>
      <c r="AWH57" s="85"/>
      <c r="AWI57" s="85"/>
      <c r="AWJ57" s="85"/>
      <c r="AWK57" s="85"/>
      <c r="AWL57" s="85"/>
      <c r="AWM57" s="85"/>
      <c r="AWN57" s="85"/>
      <c r="AWO57" s="85"/>
      <c r="AWP57" s="85"/>
      <c r="AWQ57" s="85"/>
      <c r="AWR57" s="85"/>
      <c r="AWS57" s="85"/>
      <c r="AWT57" s="85"/>
      <c r="AWU57" s="85"/>
      <c r="AWV57" s="85"/>
      <c r="AWW57" s="85"/>
      <c r="AWX57" s="85"/>
      <c r="AWY57" s="85"/>
      <c r="AWZ57" s="85"/>
      <c r="AXA57" s="85"/>
      <c r="AXB57" s="85"/>
      <c r="AXC57" s="85"/>
      <c r="AXD57" s="85"/>
      <c r="AXE57" s="85"/>
      <c r="AXF57" s="85"/>
      <c r="AXG57" s="85"/>
      <c r="AXH57" s="85"/>
      <c r="AXI57" s="85"/>
      <c r="AXJ57" s="85"/>
      <c r="AXK57" s="85"/>
      <c r="AXL57" s="85"/>
      <c r="AXM57" s="85"/>
      <c r="AXN57" s="85"/>
      <c r="AXO57" s="85"/>
      <c r="AXP57" s="85"/>
      <c r="AXQ57" s="85"/>
      <c r="AXR57" s="85"/>
      <c r="AXS57" s="85"/>
      <c r="AXT57" s="85"/>
      <c r="AXU57" s="85"/>
      <c r="AXV57" s="85"/>
      <c r="AXW57" s="85"/>
      <c r="AXX57" s="85"/>
      <c r="AXY57" s="85"/>
      <c r="AXZ57" s="85"/>
      <c r="AYA57" s="85"/>
      <c r="AYB57" s="85"/>
      <c r="AYC57" s="85"/>
      <c r="AYD57" s="85"/>
      <c r="AYE57" s="85"/>
      <c r="AYF57" s="85"/>
      <c r="AYG57" s="85"/>
      <c r="AYH57" s="85"/>
      <c r="AYI57" s="85"/>
      <c r="AYJ57" s="85"/>
      <c r="AYK57" s="85"/>
      <c r="AYL57" s="85"/>
      <c r="AYM57" s="85"/>
      <c r="AYN57" s="85"/>
      <c r="AYO57" s="85"/>
      <c r="AYP57" s="85"/>
      <c r="AYQ57" s="85"/>
      <c r="AYR57" s="85"/>
      <c r="AYS57" s="85"/>
      <c r="AYT57" s="85"/>
      <c r="AYU57" s="85"/>
      <c r="AYV57" s="85"/>
      <c r="AYW57" s="85"/>
      <c r="AYX57" s="85"/>
      <c r="AYY57" s="85"/>
      <c r="AYZ57" s="85"/>
      <c r="AZA57" s="85"/>
      <c r="AZB57" s="85"/>
      <c r="AZC57" s="85"/>
      <c r="AZD57" s="85"/>
      <c r="AZE57" s="85"/>
      <c r="AZF57" s="85"/>
      <c r="AZG57" s="85"/>
      <c r="AZH57" s="85"/>
      <c r="AZI57" s="85"/>
      <c r="AZJ57" s="85"/>
      <c r="AZK57" s="85"/>
      <c r="AZL57" s="85"/>
      <c r="AZM57" s="85"/>
      <c r="AZN57" s="85"/>
      <c r="AZO57" s="85"/>
      <c r="AZP57" s="85"/>
      <c r="AZQ57" s="85"/>
      <c r="AZR57" s="85"/>
      <c r="AZS57" s="85"/>
      <c r="AZT57" s="85"/>
      <c r="AZU57" s="85"/>
      <c r="AZV57" s="85"/>
      <c r="AZW57" s="85"/>
      <c r="AZX57" s="85"/>
      <c r="AZY57" s="85"/>
      <c r="AZZ57" s="85"/>
      <c r="BAA57" s="85"/>
      <c r="BAB57" s="85"/>
      <c r="BAC57" s="85"/>
      <c r="BAD57" s="85"/>
      <c r="BAE57" s="85"/>
      <c r="BAF57" s="85"/>
      <c r="BAG57" s="85"/>
      <c r="BAH57" s="85"/>
      <c r="BAI57" s="85"/>
      <c r="BAJ57" s="85"/>
      <c r="BAK57" s="85"/>
      <c r="BAL57" s="85"/>
      <c r="BAM57" s="85"/>
      <c r="BAN57" s="85"/>
      <c r="BAO57" s="85"/>
      <c r="BAP57" s="85"/>
      <c r="BAQ57" s="85"/>
      <c r="BAR57" s="85"/>
      <c r="BAS57" s="85"/>
      <c r="BAT57" s="85"/>
      <c r="BAU57" s="85"/>
      <c r="BAV57" s="85"/>
      <c r="BAW57" s="85"/>
      <c r="BAX57" s="85"/>
      <c r="BAY57" s="85"/>
      <c r="BAZ57" s="85"/>
      <c r="BBA57" s="85"/>
      <c r="BBB57" s="85"/>
      <c r="BBC57" s="85"/>
      <c r="BBD57" s="85"/>
      <c r="BBE57" s="85"/>
      <c r="BBF57" s="85"/>
      <c r="BBG57" s="85"/>
      <c r="BBH57" s="85"/>
      <c r="BBI57" s="85"/>
      <c r="BBJ57" s="85"/>
      <c r="BBK57" s="85"/>
      <c r="BBL57" s="85"/>
      <c r="BBM57" s="85"/>
      <c r="BBN57" s="85"/>
      <c r="BBO57" s="85"/>
      <c r="BBP57" s="85"/>
      <c r="BBQ57" s="85"/>
      <c r="BBR57" s="85"/>
      <c r="BBS57" s="85"/>
      <c r="BBT57" s="85"/>
      <c r="BBU57" s="85"/>
      <c r="BBV57" s="85"/>
      <c r="BBW57" s="85"/>
      <c r="BBX57" s="85"/>
      <c r="BBY57" s="85"/>
      <c r="BBZ57" s="85"/>
      <c r="BCA57" s="85"/>
      <c r="BCB57" s="85"/>
      <c r="BCC57" s="85"/>
      <c r="BCD57" s="85"/>
      <c r="BCE57" s="85"/>
      <c r="BCF57" s="85"/>
      <c r="BCG57" s="85"/>
      <c r="BCH57" s="85"/>
      <c r="BCI57" s="85"/>
      <c r="BCJ57" s="85"/>
      <c r="BCK57" s="85"/>
      <c r="BCL57" s="85"/>
      <c r="BCM57" s="85"/>
      <c r="BCN57" s="85"/>
      <c r="BCO57" s="85"/>
      <c r="BCP57" s="85"/>
      <c r="BCQ57" s="85"/>
      <c r="BCR57" s="85"/>
      <c r="BCS57" s="85"/>
      <c r="BCT57" s="85"/>
      <c r="BCU57" s="85"/>
      <c r="BCV57" s="85"/>
      <c r="BCW57" s="85"/>
      <c r="BCX57" s="85"/>
      <c r="BCY57" s="85"/>
      <c r="BCZ57" s="85"/>
      <c r="BDA57" s="85"/>
      <c r="BDB57" s="85"/>
      <c r="BDC57" s="85"/>
      <c r="BDD57" s="85"/>
      <c r="BDE57" s="85"/>
      <c r="BDF57" s="85"/>
      <c r="BDG57" s="85"/>
      <c r="BDH57" s="85"/>
      <c r="BDI57" s="85"/>
      <c r="BDJ57" s="85"/>
      <c r="BDK57" s="85"/>
      <c r="BDL57" s="85"/>
      <c r="BDM57" s="85"/>
      <c r="BDN57" s="85"/>
      <c r="BDO57" s="85"/>
      <c r="BDP57" s="85"/>
      <c r="BDQ57" s="85"/>
      <c r="BDR57" s="85"/>
      <c r="BDS57" s="85"/>
      <c r="BDT57" s="85"/>
      <c r="BDU57" s="85"/>
      <c r="BDV57" s="85"/>
      <c r="BDW57" s="85"/>
      <c r="BDX57" s="85"/>
      <c r="BDY57" s="85"/>
      <c r="BDZ57" s="85"/>
      <c r="BEA57" s="85"/>
      <c r="BEB57" s="85"/>
      <c r="BEC57" s="85"/>
      <c r="BED57" s="85"/>
      <c r="BEE57" s="85"/>
      <c r="BEF57" s="85"/>
      <c r="BEG57" s="85"/>
      <c r="BEH57" s="85"/>
      <c r="BEI57" s="85"/>
      <c r="BEJ57" s="85"/>
      <c r="BEK57" s="85"/>
      <c r="BEL57" s="85"/>
      <c r="BEM57" s="85"/>
      <c r="BEN57" s="85"/>
      <c r="BEO57" s="85"/>
      <c r="BEP57" s="85"/>
      <c r="BEQ57" s="85"/>
      <c r="BER57" s="85"/>
      <c r="BES57" s="85"/>
      <c r="BET57" s="85"/>
      <c r="BEU57" s="85"/>
      <c r="BEV57" s="85"/>
      <c r="BEW57" s="85"/>
      <c r="BEX57" s="85"/>
      <c r="BEY57" s="85"/>
      <c r="BEZ57" s="85"/>
      <c r="BFA57" s="85"/>
      <c r="BFB57" s="85"/>
      <c r="BFC57" s="85"/>
      <c r="BFD57" s="85"/>
      <c r="BFE57" s="85"/>
      <c r="BFF57" s="85"/>
      <c r="BFG57" s="85"/>
      <c r="BFH57" s="85"/>
      <c r="BFI57" s="85"/>
      <c r="BFJ57" s="85"/>
      <c r="BFK57" s="85"/>
      <c r="BFL57" s="85"/>
      <c r="BFM57" s="85"/>
      <c r="BFN57" s="85"/>
      <c r="BFO57" s="85"/>
      <c r="BFP57" s="85"/>
      <c r="BFQ57" s="85"/>
      <c r="BFR57" s="85"/>
      <c r="BFS57" s="85"/>
      <c r="BFT57" s="85"/>
      <c r="BFU57" s="85"/>
      <c r="BFV57" s="85"/>
      <c r="BFW57" s="85"/>
      <c r="BFX57" s="85"/>
      <c r="BFY57" s="85"/>
      <c r="BFZ57" s="85"/>
      <c r="BGA57" s="85"/>
      <c r="BGB57" s="85"/>
      <c r="BGC57" s="85"/>
      <c r="BGD57" s="85"/>
      <c r="BGE57" s="85"/>
      <c r="BGF57" s="85"/>
      <c r="BGG57" s="85"/>
      <c r="BGH57" s="85"/>
      <c r="BGI57" s="85"/>
      <c r="BGJ57" s="85"/>
      <c r="BGK57" s="85"/>
      <c r="BGL57" s="85"/>
      <c r="BGM57" s="85"/>
      <c r="BGN57" s="85"/>
      <c r="BGO57" s="85"/>
      <c r="BGP57" s="85"/>
      <c r="BGQ57" s="85"/>
      <c r="BGR57" s="85"/>
      <c r="BGS57" s="85"/>
      <c r="BGT57" s="85"/>
      <c r="BGU57" s="85"/>
      <c r="BGV57" s="85"/>
      <c r="BGW57" s="85"/>
      <c r="BGX57" s="85"/>
      <c r="BGY57" s="85"/>
      <c r="BGZ57" s="85"/>
      <c r="BHA57" s="85"/>
      <c r="BHB57" s="85"/>
      <c r="BHC57" s="85"/>
      <c r="BHD57" s="85"/>
      <c r="BHE57" s="85"/>
      <c r="BHF57" s="85"/>
      <c r="BHG57" s="85"/>
      <c r="BHH57" s="85"/>
      <c r="BHI57" s="85"/>
      <c r="BHJ57" s="85"/>
      <c r="BHK57" s="85"/>
      <c r="BHL57" s="85"/>
      <c r="BHM57" s="85"/>
      <c r="BHN57" s="85"/>
      <c r="BHO57" s="85"/>
      <c r="BHP57" s="85"/>
      <c r="BHQ57" s="85"/>
      <c r="BHR57" s="85"/>
      <c r="BHS57" s="85"/>
      <c r="BHT57" s="85"/>
      <c r="BHU57" s="85"/>
      <c r="BHV57" s="85"/>
      <c r="BHW57" s="85"/>
      <c r="BHX57" s="85"/>
      <c r="BHY57" s="85"/>
      <c r="BHZ57" s="85"/>
      <c r="BIA57" s="85"/>
      <c r="BIB57" s="85"/>
      <c r="BIC57" s="85"/>
      <c r="BID57" s="85"/>
      <c r="BIE57" s="85"/>
      <c r="BIF57" s="85"/>
      <c r="BIG57" s="85"/>
      <c r="BIH57" s="85"/>
      <c r="BII57" s="85"/>
      <c r="BIJ57" s="85"/>
      <c r="BIK57" s="85"/>
      <c r="BIL57" s="85"/>
      <c r="BIM57" s="85"/>
      <c r="BIN57" s="85"/>
      <c r="BIO57" s="85"/>
      <c r="BIP57" s="85"/>
      <c r="BIQ57" s="85"/>
      <c r="BIR57" s="85"/>
      <c r="BIS57" s="85"/>
      <c r="BIT57" s="85"/>
      <c r="BIU57" s="85"/>
      <c r="BIV57" s="85"/>
      <c r="BIW57" s="85"/>
      <c r="BIX57" s="85"/>
      <c r="BIY57" s="85"/>
      <c r="BIZ57" s="85"/>
      <c r="BJA57" s="85"/>
      <c r="BJB57" s="85"/>
      <c r="BJC57" s="85"/>
      <c r="BJD57" s="85"/>
      <c r="BJE57" s="85"/>
      <c r="BJF57" s="85"/>
      <c r="BJG57" s="85"/>
      <c r="BJH57" s="85"/>
      <c r="BJI57" s="85"/>
      <c r="BJJ57" s="85"/>
      <c r="BJK57" s="85"/>
      <c r="BJL57" s="85"/>
      <c r="BJM57" s="85"/>
      <c r="BJN57" s="85"/>
      <c r="BJO57" s="85"/>
      <c r="BJP57" s="85"/>
      <c r="BJQ57" s="85"/>
      <c r="BJR57" s="85"/>
      <c r="BJS57" s="85"/>
      <c r="BJT57" s="85"/>
      <c r="BJU57" s="85"/>
      <c r="BJV57" s="85"/>
      <c r="BJW57" s="85"/>
      <c r="BJX57" s="85"/>
      <c r="BJY57" s="85"/>
      <c r="BJZ57" s="85"/>
      <c r="BKA57" s="85"/>
      <c r="BKB57" s="85"/>
      <c r="BKC57" s="85"/>
      <c r="BKD57" s="85"/>
      <c r="BKE57" s="85"/>
      <c r="BKF57" s="85"/>
      <c r="BKG57" s="85"/>
      <c r="BKH57" s="85"/>
      <c r="BKI57" s="85"/>
      <c r="BKJ57" s="85"/>
      <c r="BKK57" s="85"/>
      <c r="BKL57" s="85"/>
      <c r="BKM57" s="85"/>
      <c r="BKN57" s="85"/>
      <c r="BKO57" s="85"/>
      <c r="BKP57" s="85"/>
      <c r="BKQ57" s="85"/>
      <c r="BKR57" s="85"/>
      <c r="BKS57" s="85"/>
      <c r="BKT57" s="85"/>
      <c r="BKU57" s="85"/>
      <c r="BKV57" s="85"/>
      <c r="BKW57" s="85"/>
      <c r="BKX57" s="85"/>
      <c r="BKY57" s="85"/>
      <c r="BKZ57" s="85"/>
      <c r="BLA57" s="85"/>
      <c r="BLB57" s="85"/>
      <c r="BLC57" s="85"/>
      <c r="BLD57" s="85"/>
      <c r="BLE57" s="85"/>
      <c r="BLF57" s="85"/>
      <c r="BLG57" s="85"/>
      <c r="BLH57" s="85"/>
      <c r="BLI57" s="85"/>
      <c r="BLJ57" s="85"/>
      <c r="BLK57" s="85"/>
      <c r="BLL57" s="85"/>
      <c r="BLM57" s="85"/>
      <c r="BLN57" s="85"/>
      <c r="BLO57" s="85"/>
      <c r="BLP57" s="85"/>
      <c r="BLQ57" s="85"/>
      <c r="BLR57" s="85"/>
      <c r="BLS57" s="85"/>
      <c r="BLT57" s="85"/>
      <c r="BLU57" s="85"/>
      <c r="BLV57" s="85"/>
      <c r="BLW57" s="85"/>
      <c r="BLX57" s="85"/>
      <c r="BLY57" s="85"/>
      <c r="BLZ57" s="85"/>
      <c r="BMA57" s="85"/>
      <c r="BMB57" s="85"/>
      <c r="BMC57" s="85"/>
      <c r="BMD57" s="85"/>
      <c r="BME57" s="85"/>
      <c r="BMF57" s="85"/>
      <c r="BMG57" s="85"/>
      <c r="BMH57" s="85"/>
      <c r="BMI57" s="85"/>
      <c r="BMJ57" s="85"/>
      <c r="BMK57" s="85"/>
      <c r="BML57" s="85"/>
      <c r="BMM57" s="85"/>
      <c r="BMN57" s="85"/>
      <c r="BMO57" s="85"/>
      <c r="BMP57" s="85"/>
      <c r="BMQ57" s="85"/>
      <c r="BMR57" s="85"/>
      <c r="BMS57" s="85"/>
      <c r="BMT57" s="85"/>
      <c r="BMU57" s="85"/>
      <c r="BMV57" s="85"/>
      <c r="BMW57" s="85"/>
      <c r="BMX57" s="85"/>
      <c r="BMY57" s="85"/>
      <c r="BMZ57" s="85"/>
      <c r="BNA57" s="85"/>
      <c r="BNB57" s="85"/>
      <c r="BNC57" s="85"/>
      <c r="BND57" s="85"/>
      <c r="BNE57" s="85"/>
      <c r="BNF57" s="85"/>
      <c r="BNG57" s="85"/>
      <c r="BNH57" s="85"/>
      <c r="BNI57" s="85"/>
      <c r="BNJ57" s="85"/>
      <c r="BNK57" s="85"/>
      <c r="BNL57" s="85"/>
      <c r="BNM57" s="85"/>
      <c r="BNN57" s="85"/>
      <c r="BNO57" s="85"/>
      <c r="BNP57" s="85"/>
      <c r="BNQ57" s="85"/>
      <c r="BNR57" s="85"/>
      <c r="BNS57" s="85"/>
      <c r="BNT57" s="85"/>
      <c r="BNU57" s="85"/>
      <c r="BNV57" s="85"/>
      <c r="BNW57" s="85"/>
      <c r="BNX57" s="85"/>
      <c r="BNY57" s="85"/>
      <c r="BNZ57" s="85"/>
      <c r="BOA57" s="85"/>
      <c r="BOB57" s="85"/>
      <c r="BOC57" s="85"/>
      <c r="BOD57" s="85"/>
      <c r="BOE57" s="85"/>
      <c r="BOF57" s="85"/>
      <c r="BOG57" s="85"/>
      <c r="BOH57" s="85"/>
      <c r="BOI57" s="85"/>
      <c r="BOJ57" s="85"/>
      <c r="BOK57" s="85"/>
      <c r="BOL57" s="85"/>
      <c r="BOM57" s="85"/>
      <c r="BON57" s="85"/>
      <c r="BOO57" s="85"/>
      <c r="BOP57" s="85"/>
      <c r="BOQ57" s="85"/>
      <c r="BOR57" s="85"/>
      <c r="BOS57" s="85"/>
      <c r="BOT57" s="85"/>
      <c r="BOU57" s="85"/>
      <c r="BOV57" s="85"/>
      <c r="BOW57" s="85"/>
      <c r="BOX57" s="85"/>
      <c r="BOY57" s="85"/>
      <c r="BOZ57" s="85"/>
      <c r="BPA57" s="85"/>
      <c r="BPB57" s="85"/>
      <c r="BPC57" s="85"/>
      <c r="BPD57" s="85"/>
      <c r="BPE57" s="85"/>
      <c r="BPF57" s="85"/>
      <c r="BPG57" s="85"/>
      <c r="BPH57" s="85"/>
      <c r="BPI57" s="85"/>
      <c r="BPJ57" s="85"/>
      <c r="BPK57" s="85"/>
      <c r="BPL57" s="85"/>
      <c r="BPM57" s="85"/>
      <c r="BPN57" s="85"/>
      <c r="BPO57" s="85"/>
      <c r="BPP57" s="85"/>
      <c r="BPQ57" s="85"/>
      <c r="BPR57" s="85"/>
      <c r="BPS57" s="85"/>
      <c r="BPT57" s="85"/>
      <c r="BPU57" s="85"/>
      <c r="BPV57" s="85"/>
      <c r="BPW57" s="85"/>
      <c r="BPX57" s="85"/>
      <c r="BPY57" s="85"/>
      <c r="BPZ57" s="85"/>
      <c r="BQA57" s="85"/>
      <c r="BQB57" s="85"/>
      <c r="BQC57" s="85"/>
      <c r="BQD57" s="85"/>
      <c r="BQE57" s="85"/>
      <c r="BQF57" s="85"/>
      <c r="BQG57" s="85"/>
      <c r="BQH57" s="85"/>
      <c r="BQI57" s="85"/>
      <c r="BQJ57" s="85"/>
      <c r="BQK57" s="85"/>
      <c r="BQL57" s="85"/>
      <c r="BQM57" s="85"/>
      <c r="BQN57" s="85"/>
      <c r="BQO57" s="85"/>
      <c r="BQP57" s="85"/>
      <c r="BQQ57" s="85"/>
      <c r="BQR57" s="85"/>
      <c r="BQS57" s="85"/>
      <c r="BQT57" s="85"/>
      <c r="BQU57" s="85"/>
      <c r="BQV57" s="85"/>
      <c r="BQW57" s="85"/>
      <c r="BQX57" s="85"/>
      <c r="BQY57" s="85"/>
      <c r="BQZ57" s="85"/>
      <c r="BRA57" s="85"/>
      <c r="BRB57" s="85"/>
      <c r="BRC57" s="85"/>
      <c r="BRD57" s="85"/>
      <c r="BRE57" s="85"/>
      <c r="BRF57" s="85"/>
      <c r="BRG57" s="85"/>
      <c r="BRH57" s="85"/>
      <c r="BRI57" s="85"/>
      <c r="BRJ57" s="85"/>
      <c r="BRK57" s="85"/>
      <c r="BRL57" s="85"/>
      <c r="BRM57" s="85"/>
      <c r="BRN57" s="85"/>
      <c r="BRO57" s="85"/>
      <c r="BRP57" s="85"/>
      <c r="BRQ57" s="85"/>
      <c r="BRR57" s="85"/>
      <c r="BRS57" s="85"/>
      <c r="BRT57" s="85"/>
      <c r="BRU57" s="85"/>
      <c r="BRV57" s="85"/>
      <c r="BRW57" s="85"/>
      <c r="BRX57" s="85"/>
      <c r="BRY57" s="85"/>
      <c r="BRZ57" s="85"/>
      <c r="BSA57" s="85"/>
      <c r="BSB57" s="85"/>
      <c r="BSC57" s="85"/>
      <c r="BSD57" s="85"/>
      <c r="BSE57" s="85"/>
      <c r="BSF57" s="85"/>
      <c r="BSG57" s="85"/>
      <c r="BSH57" s="85"/>
      <c r="BSI57" s="85"/>
      <c r="BSJ57" s="85"/>
      <c r="BSK57" s="85"/>
      <c r="BSL57" s="85"/>
      <c r="BSM57" s="85"/>
      <c r="BSN57" s="85"/>
      <c r="BSO57" s="85"/>
      <c r="BSP57" s="85"/>
      <c r="BSQ57" s="85"/>
      <c r="BSR57" s="85"/>
      <c r="BSS57" s="85"/>
      <c r="BST57" s="85"/>
      <c r="BSU57" s="85"/>
      <c r="BSV57" s="85"/>
      <c r="BSW57" s="85"/>
      <c r="BSX57" s="85"/>
      <c r="BSY57" s="85"/>
      <c r="BSZ57" s="85"/>
      <c r="BTA57" s="85"/>
      <c r="BTB57" s="85"/>
      <c r="BTC57" s="85"/>
      <c r="BTD57" s="85"/>
      <c r="BTE57" s="85"/>
      <c r="BTF57" s="85"/>
      <c r="BTG57" s="85"/>
      <c r="BTH57" s="85"/>
      <c r="BTI57" s="85"/>
      <c r="BTJ57" s="85"/>
      <c r="BTK57" s="85"/>
      <c r="BTL57" s="85"/>
      <c r="BTM57" s="85"/>
      <c r="BTN57" s="85"/>
      <c r="BTO57" s="85"/>
      <c r="BTP57" s="85"/>
      <c r="BTQ57" s="85"/>
      <c r="BTR57" s="85"/>
      <c r="BTS57" s="85"/>
      <c r="BTT57" s="85"/>
      <c r="BTU57" s="85"/>
      <c r="BTV57" s="85"/>
      <c r="BTW57" s="85"/>
      <c r="BTX57" s="85"/>
      <c r="BTY57" s="85"/>
      <c r="BTZ57" s="85"/>
      <c r="BUA57" s="85"/>
      <c r="BUB57" s="85"/>
      <c r="BUC57" s="85"/>
      <c r="BUD57" s="85"/>
      <c r="BUE57" s="85"/>
      <c r="BUF57" s="85"/>
      <c r="BUG57" s="85"/>
      <c r="BUH57" s="85"/>
      <c r="BUI57" s="85"/>
      <c r="BUJ57" s="85"/>
      <c r="BUK57" s="85"/>
      <c r="BUL57" s="85"/>
      <c r="BUM57" s="85"/>
      <c r="BUN57" s="85"/>
      <c r="BUO57" s="85"/>
      <c r="BUP57" s="85"/>
      <c r="BUQ57" s="85"/>
      <c r="BUR57" s="85"/>
      <c r="BUS57" s="85"/>
      <c r="BUT57" s="85"/>
      <c r="BUU57" s="85"/>
      <c r="BUV57" s="85"/>
      <c r="BUW57" s="85"/>
      <c r="BUX57" s="85"/>
      <c r="BUY57" s="85"/>
      <c r="BUZ57" s="85"/>
      <c r="BVA57" s="85"/>
      <c r="BVB57" s="85"/>
      <c r="BVC57" s="85"/>
      <c r="BVD57" s="85"/>
      <c r="BVE57" s="85"/>
      <c r="BVF57" s="85"/>
      <c r="BVG57" s="85"/>
      <c r="BVH57" s="85"/>
      <c r="BVI57" s="85"/>
      <c r="BVJ57" s="85"/>
      <c r="BVK57" s="85"/>
      <c r="BVL57" s="85"/>
      <c r="BVM57" s="85"/>
      <c r="BVN57" s="85"/>
      <c r="BVO57" s="85"/>
      <c r="BVP57" s="85"/>
      <c r="BVQ57" s="85"/>
      <c r="BVR57" s="85"/>
      <c r="BVS57" s="85"/>
      <c r="BVT57" s="85"/>
      <c r="BVU57" s="85"/>
      <c r="BVV57" s="85"/>
      <c r="BVW57" s="85"/>
      <c r="BVX57" s="85"/>
      <c r="BVY57" s="85"/>
      <c r="BVZ57" s="85"/>
      <c r="BWA57" s="85"/>
      <c r="BWB57" s="85"/>
      <c r="BWC57" s="85"/>
      <c r="BWD57" s="85"/>
      <c r="BWE57" s="85"/>
      <c r="BWF57" s="85"/>
      <c r="BWG57" s="85"/>
      <c r="BWH57" s="85"/>
      <c r="BWI57" s="85"/>
      <c r="BWJ57" s="85"/>
      <c r="BWK57" s="85"/>
      <c r="BWL57" s="85"/>
      <c r="BWM57" s="85"/>
      <c r="BWN57" s="85"/>
      <c r="BWO57" s="85"/>
      <c r="BWP57" s="85"/>
      <c r="BWQ57" s="85"/>
      <c r="BWR57" s="85"/>
      <c r="BWS57" s="85"/>
      <c r="BWT57" s="85"/>
      <c r="BWU57" s="85"/>
      <c r="BWV57" s="85"/>
      <c r="BWW57" s="85"/>
      <c r="BWX57" s="85"/>
      <c r="BWY57" s="85"/>
      <c r="BWZ57" s="85"/>
      <c r="BXA57" s="85"/>
      <c r="BXB57" s="85"/>
      <c r="BXC57" s="85"/>
      <c r="BXD57" s="85"/>
      <c r="BXE57" s="85"/>
      <c r="BXF57" s="85"/>
      <c r="BXG57" s="85"/>
      <c r="BXH57" s="85"/>
      <c r="BXI57" s="85"/>
      <c r="BXJ57" s="85"/>
      <c r="BXK57" s="85"/>
      <c r="BXL57" s="85"/>
      <c r="BXM57" s="85"/>
      <c r="BXN57" s="85"/>
      <c r="BXO57" s="85"/>
      <c r="BXP57" s="85"/>
      <c r="BXQ57" s="85"/>
      <c r="BXR57" s="85"/>
      <c r="BXS57" s="85"/>
      <c r="BXT57" s="85"/>
      <c r="BXU57" s="85"/>
      <c r="BXV57" s="85"/>
      <c r="BXW57" s="85"/>
      <c r="BXX57" s="85"/>
      <c r="BXY57" s="85"/>
      <c r="BXZ57" s="85"/>
      <c r="BYA57" s="85"/>
      <c r="BYB57" s="85"/>
      <c r="BYC57" s="85"/>
      <c r="BYD57" s="85"/>
      <c r="BYE57" s="85"/>
      <c r="BYF57" s="85"/>
      <c r="BYG57" s="85"/>
      <c r="BYH57" s="85"/>
      <c r="BYI57" s="85"/>
      <c r="BYJ57" s="85"/>
      <c r="BYK57" s="85"/>
      <c r="BYL57" s="85"/>
      <c r="BYM57" s="85"/>
      <c r="BYN57" s="85"/>
      <c r="BYO57" s="85"/>
      <c r="BYP57" s="85"/>
      <c r="BYQ57" s="85"/>
      <c r="BYR57" s="85"/>
      <c r="BYS57" s="85"/>
      <c r="BYT57" s="85"/>
      <c r="BYU57" s="85"/>
      <c r="BYV57" s="85"/>
      <c r="BYW57" s="85"/>
      <c r="BYX57" s="85"/>
      <c r="BYY57" s="85"/>
      <c r="BYZ57" s="85"/>
      <c r="BZA57" s="85"/>
      <c r="BZB57" s="85"/>
      <c r="BZC57" s="85"/>
      <c r="BZD57" s="85"/>
      <c r="BZE57" s="85"/>
      <c r="BZF57" s="85"/>
      <c r="BZG57" s="85"/>
      <c r="BZH57" s="85"/>
      <c r="BZI57" s="85"/>
      <c r="BZJ57" s="85"/>
      <c r="BZK57" s="85"/>
      <c r="BZL57" s="85"/>
      <c r="BZM57" s="85"/>
      <c r="BZN57" s="85"/>
      <c r="BZO57" s="85"/>
      <c r="BZP57" s="85"/>
      <c r="BZQ57" s="85"/>
      <c r="BZR57" s="85"/>
      <c r="BZS57" s="85"/>
      <c r="BZT57" s="85"/>
      <c r="BZU57" s="85"/>
      <c r="BZV57" s="85"/>
      <c r="BZW57" s="85"/>
      <c r="BZX57" s="85"/>
      <c r="BZY57" s="85"/>
      <c r="BZZ57" s="85"/>
      <c r="CAA57" s="85"/>
      <c r="CAB57" s="85"/>
      <c r="CAC57" s="85"/>
      <c r="CAD57" s="85"/>
      <c r="CAE57" s="85"/>
      <c r="CAF57" s="85"/>
      <c r="CAG57" s="85"/>
      <c r="CAH57" s="85"/>
      <c r="CAI57" s="85"/>
      <c r="CAJ57" s="85"/>
      <c r="CAK57" s="85"/>
      <c r="CAL57" s="85"/>
      <c r="CAM57" s="85"/>
      <c r="CAN57" s="85"/>
      <c r="CAO57" s="85"/>
      <c r="CAP57" s="85"/>
      <c r="CAQ57" s="85"/>
      <c r="CAR57" s="85"/>
      <c r="CAS57" s="85"/>
      <c r="CAT57" s="85"/>
      <c r="CAU57" s="85"/>
      <c r="CAV57" s="85"/>
      <c r="CAW57" s="85"/>
      <c r="CAX57" s="85"/>
      <c r="CAY57" s="85"/>
      <c r="CAZ57" s="85"/>
      <c r="CBA57" s="85"/>
      <c r="CBB57" s="85"/>
      <c r="CBC57" s="85"/>
      <c r="CBD57" s="85"/>
      <c r="CBE57" s="85"/>
      <c r="CBF57" s="85"/>
      <c r="CBG57" s="85"/>
      <c r="CBH57" s="85"/>
      <c r="CBI57" s="85"/>
      <c r="CBJ57" s="85"/>
      <c r="CBK57" s="85"/>
      <c r="CBL57" s="85"/>
      <c r="CBM57" s="85"/>
      <c r="CBN57" s="85"/>
      <c r="CBO57" s="85"/>
      <c r="CBP57" s="85"/>
      <c r="CBQ57" s="85"/>
      <c r="CBR57" s="85"/>
      <c r="CBS57" s="85"/>
      <c r="CBT57" s="85"/>
      <c r="CBU57" s="85"/>
      <c r="CBV57" s="85"/>
      <c r="CBW57" s="85"/>
      <c r="CBX57" s="85"/>
      <c r="CBY57" s="85"/>
      <c r="CBZ57" s="85"/>
      <c r="CCA57" s="85"/>
      <c r="CCB57" s="85"/>
      <c r="CCC57" s="85"/>
      <c r="CCD57" s="85"/>
      <c r="CCE57" s="85"/>
      <c r="CCF57" s="85"/>
      <c r="CCG57" s="85"/>
      <c r="CCH57" s="85"/>
      <c r="CCI57" s="85"/>
      <c r="CCJ57" s="85"/>
      <c r="CCK57" s="85"/>
      <c r="CCL57" s="85"/>
      <c r="CCM57" s="85"/>
      <c r="CCN57" s="85"/>
      <c r="CCO57" s="85"/>
      <c r="CCP57" s="85"/>
      <c r="CCQ57" s="85"/>
      <c r="CCR57" s="85"/>
      <c r="CCS57" s="85"/>
      <c r="CCT57" s="85"/>
      <c r="CCU57" s="85"/>
      <c r="CCV57" s="85"/>
      <c r="CCW57" s="85"/>
      <c r="CCX57" s="85"/>
      <c r="CCY57" s="85"/>
      <c r="CCZ57" s="85"/>
      <c r="CDA57" s="85"/>
      <c r="CDB57" s="85"/>
      <c r="CDC57" s="85"/>
      <c r="CDD57" s="85"/>
      <c r="CDE57" s="85"/>
      <c r="CDF57" s="85"/>
      <c r="CDG57" s="85"/>
      <c r="CDH57" s="85"/>
      <c r="CDI57" s="85"/>
      <c r="CDJ57" s="85"/>
      <c r="CDK57" s="85"/>
      <c r="CDL57" s="85"/>
      <c r="CDM57" s="85"/>
      <c r="CDN57" s="85"/>
      <c r="CDO57" s="85"/>
      <c r="CDP57" s="85"/>
      <c r="CDQ57" s="85"/>
      <c r="CDR57" s="85"/>
      <c r="CDS57" s="85"/>
      <c r="CDT57" s="85"/>
      <c r="CDU57" s="85"/>
      <c r="CDV57" s="85"/>
      <c r="CDW57" s="85"/>
      <c r="CDX57" s="85"/>
      <c r="CDY57" s="85"/>
      <c r="CDZ57" s="85"/>
      <c r="CEA57" s="85"/>
      <c r="CEB57" s="85"/>
      <c r="CEC57" s="85"/>
      <c r="CED57" s="85"/>
      <c r="CEE57" s="85"/>
      <c r="CEF57" s="85"/>
      <c r="CEG57" s="85"/>
      <c r="CEH57" s="85"/>
      <c r="CEI57" s="85"/>
      <c r="CEJ57" s="85"/>
      <c r="CEK57" s="85"/>
      <c r="CEL57" s="85"/>
      <c r="CEM57" s="85"/>
      <c r="CEN57" s="85"/>
      <c r="CEO57" s="85"/>
      <c r="CEP57" s="85"/>
      <c r="CEQ57" s="85"/>
      <c r="CER57" s="85"/>
      <c r="CES57" s="85"/>
      <c r="CET57" s="85"/>
      <c r="CEU57" s="85"/>
      <c r="CEV57" s="85"/>
      <c r="CEW57" s="85"/>
      <c r="CEX57" s="85"/>
      <c r="CEY57" s="85"/>
      <c r="CEZ57" s="85"/>
      <c r="CFA57" s="85"/>
      <c r="CFB57" s="85"/>
      <c r="CFC57" s="85"/>
      <c r="CFD57" s="85"/>
      <c r="CFE57" s="85"/>
      <c r="CFF57" s="85"/>
      <c r="CFG57" s="85"/>
      <c r="CFH57" s="85"/>
      <c r="CFI57" s="85"/>
      <c r="CFJ57" s="85"/>
      <c r="CFK57" s="85"/>
      <c r="CFL57" s="85"/>
      <c r="CFM57" s="85"/>
      <c r="CFN57" s="85"/>
      <c r="CFO57" s="85"/>
      <c r="CFP57" s="85"/>
      <c r="CFQ57" s="85"/>
      <c r="CFR57" s="85"/>
      <c r="CFS57" s="85"/>
      <c r="CFT57" s="85"/>
      <c r="CFU57" s="85"/>
      <c r="CFV57" s="85"/>
      <c r="CFW57" s="85"/>
      <c r="CFX57" s="85"/>
      <c r="CFY57" s="85"/>
      <c r="CFZ57" s="85"/>
      <c r="CGA57" s="85"/>
      <c r="CGB57" s="85"/>
      <c r="CGC57" s="85"/>
      <c r="CGD57" s="85"/>
      <c r="CGE57" s="85"/>
      <c r="CGF57" s="85"/>
      <c r="CGG57" s="85"/>
      <c r="CGH57" s="85"/>
      <c r="CGI57" s="85"/>
      <c r="CGJ57" s="85"/>
      <c r="CGK57" s="85"/>
      <c r="CGL57" s="85"/>
      <c r="CGM57" s="85"/>
      <c r="CGN57" s="85"/>
      <c r="CGO57" s="85"/>
      <c r="CGP57" s="85"/>
      <c r="CGQ57" s="85"/>
      <c r="CGR57" s="85"/>
      <c r="CGS57" s="85"/>
      <c r="CGT57" s="85"/>
      <c r="CGU57" s="85"/>
      <c r="CGV57" s="85"/>
      <c r="CGW57" s="85"/>
      <c r="CGX57" s="85"/>
      <c r="CGY57" s="85"/>
      <c r="CGZ57" s="85"/>
      <c r="CHA57" s="85"/>
      <c r="CHB57" s="85"/>
      <c r="CHC57" s="85"/>
      <c r="CHD57" s="85"/>
      <c r="CHE57" s="85"/>
      <c r="CHF57" s="85"/>
      <c r="CHG57" s="85"/>
      <c r="CHH57" s="85"/>
      <c r="CHI57" s="85"/>
      <c r="CHJ57" s="85"/>
      <c r="CHK57" s="85"/>
      <c r="CHL57" s="85"/>
      <c r="CHM57" s="85"/>
      <c r="CHN57" s="85"/>
      <c r="CHO57" s="85"/>
      <c r="CHP57" s="85"/>
      <c r="CHQ57" s="85"/>
      <c r="CHR57" s="85"/>
      <c r="CHS57" s="85"/>
      <c r="CHT57" s="85"/>
      <c r="CHU57" s="85"/>
      <c r="CHV57" s="85"/>
      <c r="CHW57" s="85"/>
      <c r="CHX57" s="85"/>
      <c r="CHY57" s="85"/>
      <c r="CHZ57" s="85"/>
      <c r="CIA57" s="85"/>
      <c r="CIB57" s="85"/>
      <c r="CIC57" s="85"/>
      <c r="CID57" s="85"/>
      <c r="CIE57" s="85"/>
      <c r="CIF57" s="85"/>
      <c r="CIG57" s="85"/>
      <c r="CIH57" s="85"/>
      <c r="CII57" s="85"/>
      <c r="CIJ57" s="85"/>
      <c r="CIK57" s="85"/>
      <c r="CIL57" s="85"/>
      <c r="CIM57" s="85"/>
      <c r="CIN57" s="85"/>
      <c r="CIO57" s="85"/>
      <c r="CIP57" s="85"/>
      <c r="CIQ57" s="85"/>
      <c r="CIR57" s="85"/>
      <c r="CIS57" s="85"/>
      <c r="CIT57" s="85"/>
      <c r="CIU57" s="85"/>
      <c r="CIV57" s="85"/>
      <c r="CIW57" s="85"/>
      <c r="CIX57" s="85"/>
      <c r="CIY57" s="85"/>
      <c r="CIZ57" s="85"/>
      <c r="CJA57" s="85"/>
      <c r="CJB57" s="85"/>
      <c r="CJC57" s="85"/>
      <c r="CJD57" s="85"/>
      <c r="CJE57" s="85"/>
      <c r="CJF57" s="85"/>
      <c r="CJG57" s="85"/>
      <c r="CJH57" s="85"/>
      <c r="CJI57" s="85"/>
      <c r="CJJ57" s="85"/>
      <c r="CJK57" s="85"/>
      <c r="CJL57" s="85"/>
      <c r="CJM57" s="85"/>
      <c r="CJN57" s="85"/>
      <c r="CJO57" s="85"/>
      <c r="CJP57" s="85"/>
      <c r="CJQ57" s="85"/>
      <c r="CJR57" s="85"/>
      <c r="CJS57" s="85"/>
      <c r="CJT57" s="85"/>
      <c r="CJU57" s="85"/>
      <c r="CJV57" s="85"/>
      <c r="CJW57" s="85"/>
      <c r="CJX57" s="85"/>
      <c r="CJY57" s="85"/>
      <c r="CJZ57" s="85"/>
      <c r="CKA57" s="85"/>
      <c r="CKB57" s="85"/>
      <c r="CKC57" s="85"/>
      <c r="CKD57" s="85"/>
      <c r="CKE57" s="85"/>
      <c r="CKF57" s="85"/>
      <c r="CKG57" s="85"/>
      <c r="CKH57" s="85"/>
      <c r="CKI57" s="85"/>
      <c r="CKJ57" s="85"/>
      <c r="CKK57" s="85"/>
      <c r="CKL57" s="85"/>
      <c r="CKM57" s="85"/>
      <c r="CKN57" s="85"/>
      <c r="CKO57" s="85"/>
      <c r="CKP57" s="85"/>
      <c r="CKQ57" s="85"/>
      <c r="CKR57" s="85"/>
      <c r="CKS57" s="85"/>
      <c r="CKT57" s="85"/>
      <c r="CKU57" s="85"/>
      <c r="CKV57" s="85"/>
      <c r="CKW57" s="85"/>
      <c r="CKX57" s="85"/>
      <c r="CKY57" s="85"/>
      <c r="CKZ57" s="85"/>
      <c r="CLA57" s="85"/>
      <c r="CLB57" s="85"/>
      <c r="CLC57" s="85"/>
      <c r="CLD57" s="85"/>
      <c r="CLE57" s="85"/>
      <c r="CLF57" s="85"/>
      <c r="CLG57" s="85"/>
      <c r="CLH57" s="85"/>
      <c r="CLI57" s="85"/>
      <c r="CLJ57" s="85"/>
      <c r="CLK57" s="85"/>
      <c r="CLL57" s="85"/>
      <c r="CLM57" s="85"/>
      <c r="CLN57" s="85"/>
      <c r="CLO57" s="85"/>
      <c r="CLP57" s="85"/>
      <c r="CLQ57" s="85"/>
      <c r="CLR57" s="85"/>
      <c r="CLS57" s="85"/>
      <c r="CLT57" s="85"/>
      <c r="CLU57" s="85"/>
      <c r="CLV57" s="85"/>
      <c r="CLW57" s="85"/>
      <c r="CLX57" s="85"/>
      <c r="CLY57" s="85"/>
      <c r="CLZ57" s="85"/>
      <c r="CMA57" s="85"/>
      <c r="CMB57" s="85"/>
      <c r="CMC57" s="85"/>
      <c r="CMD57" s="85"/>
      <c r="CME57" s="85"/>
      <c r="CMF57" s="85"/>
      <c r="CMG57" s="85"/>
      <c r="CMH57" s="85"/>
      <c r="CMI57" s="85"/>
      <c r="CMJ57" s="85"/>
      <c r="CMK57" s="85"/>
      <c r="CML57" s="85"/>
      <c r="CMM57" s="85"/>
      <c r="CMN57" s="85"/>
      <c r="CMO57" s="85"/>
      <c r="CMP57" s="85"/>
      <c r="CMQ57" s="85"/>
      <c r="CMR57" s="85"/>
      <c r="CMS57" s="85"/>
      <c r="CMT57" s="85"/>
      <c r="CMU57" s="85"/>
      <c r="CMV57" s="85"/>
      <c r="CMW57" s="85"/>
      <c r="CMX57" s="85"/>
      <c r="CMY57" s="85"/>
      <c r="CMZ57" s="85"/>
      <c r="CNA57" s="85"/>
      <c r="CNB57" s="85"/>
      <c r="CNC57" s="85"/>
      <c r="CND57" s="85"/>
      <c r="CNE57" s="85"/>
      <c r="CNF57" s="85"/>
      <c r="CNG57" s="85"/>
      <c r="CNH57" s="85"/>
      <c r="CNI57" s="85"/>
      <c r="CNJ57" s="85"/>
      <c r="CNK57" s="85"/>
      <c r="CNL57" s="85"/>
      <c r="CNM57" s="85"/>
      <c r="CNN57" s="85"/>
      <c r="CNO57" s="85"/>
      <c r="CNP57" s="85"/>
      <c r="CNQ57" s="85"/>
      <c r="CNR57" s="85"/>
      <c r="CNS57" s="85"/>
      <c r="CNT57" s="85"/>
      <c r="CNU57" s="85"/>
      <c r="CNV57" s="85"/>
      <c r="CNW57" s="85"/>
      <c r="CNX57" s="85"/>
      <c r="CNY57" s="85"/>
      <c r="CNZ57" s="85"/>
      <c r="COA57" s="85"/>
      <c r="COB57" s="85"/>
      <c r="COC57" s="85"/>
      <c r="COD57" s="85"/>
      <c r="COE57" s="85"/>
      <c r="COF57" s="85"/>
      <c r="COG57" s="85"/>
      <c r="COH57" s="85"/>
      <c r="COI57" s="85"/>
      <c r="COJ57" s="85"/>
      <c r="COK57" s="85"/>
      <c r="COL57" s="85"/>
      <c r="COM57" s="85"/>
      <c r="CON57" s="85"/>
      <c r="COO57" s="85"/>
      <c r="COP57" s="85"/>
      <c r="COQ57" s="85"/>
      <c r="COR57" s="85"/>
      <c r="COS57" s="85"/>
      <c r="COT57" s="85"/>
      <c r="COU57" s="85"/>
      <c r="COV57" s="85"/>
      <c r="COW57" s="85"/>
      <c r="COX57" s="85"/>
      <c r="COY57" s="85"/>
      <c r="COZ57" s="85"/>
      <c r="CPA57" s="85"/>
      <c r="CPB57" s="85"/>
      <c r="CPC57" s="85"/>
      <c r="CPD57" s="85"/>
      <c r="CPE57" s="85"/>
      <c r="CPF57" s="85"/>
      <c r="CPG57" s="85"/>
      <c r="CPH57" s="85"/>
      <c r="CPI57" s="85"/>
      <c r="CPJ57" s="85"/>
      <c r="CPK57" s="85"/>
      <c r="CPL57" s="85"/>
      <c r="CPM57" s="85"/>
      <c r="CPN57" s="85"/>
      <c r="CPO57" s="85"/>
      <c r="CPP57" s="85"/>
      <c r="CPQ57" s="85"/>
      <c r="CPR57" s="85"/>
      <c r="CPS57" s="85"/>
      <c r="CPT57" s="85"/>
      <c r="CPU57" s="85"/>
      <c r="CPV57" s="85"/>
      <c r="CPW57" s="85"/>
      <c r="CPX57" s="85"/>
      <c r="CPY57" s="85"/>
      <c r="CPZ57" s="85"/>
      <c r="CQA57" s="85"/>
      <c r="CQB57" s="85"/>
      <c r="CQC57" s="85"/>
      <c r="CQD57" s="85"/>
      <c r="CQE57" s="85"/>
      <c r="CQF57" s="85"/>
      <c r="CQG57" s="85"/>
      <c r="CQH57" s="85"/>
      <c r="CQI57" s="85"/>
      <c r="CQJ57" s="85"/>
      <c r="CQK57" s="85"/>
      <c r="CQL57" s="85"/>
      <c r="CQM57" s="85"/>
      <c r="CQN57" s="85"/>
      <c r="CQO57" s="85"/>
      <c r="CQP57" s="85"/>
      <c r="CQQ57" s="85"/>
      <c r="CQR57" s="85"/>
      <c r="CQS57" s="85"/>
      <c r="CQT57" s="85"/>
      <c r="CQU57" s="85"/>
      <c r="CQV57" s="85"/>
      <c r="CQW57" s="85"/>
      <c r="CQX57" s="85"/>
      <c r="CQY57" s="85"/>
      <c r="CQZ57" s="85"/>
      <c r="CRA57" s="85"/>
      <c r="CRB57" s="85"/>
      <c r="CRC57" s="85"/>
      <c r="CRD57" s="85"/>
      <c r="CRE57" s="85"/>
      <c r="CRF57" s="85"/>
      <c r="CRG57" s="85"/>
      <c r="CRH57" s="85"/>
      <c r="CRI57" s="85"/>
      <c r="CRJ57" s="85"/>
      <c r="CRK57" s="85"/>
      <c r="CRL57" s="85"/>
      <c r="CRM57" s="85"/>
      <c r="CRN57" s="85"/>
      <c r="CRO57" s="85"/>
      <c r="CRP57" s="85"/>
      <c r="CRQ57" s="85"/>
      <c r="CRR57" s="85"/>
      <c r="CRS57" s="85"/>
      <c r="CRT57" s="85"/>
      <c r="CRU57" s="85"/>
      <c r="CRV57" s="85"/>
      <c r="CRW57" s="85"/>
      <c r="CRX57" s="85"/>
      <c r="CRY57" s="85"/>
      <c r="CRZ57" s="85"/>
      <c r="CSA57" s="85"/>
      <c r="CSB57" s="85"/>
      <c r="CSC57" s="85"/>
      <c r="CSD57" s="85"/>
      <c r="CSE57" s="85"/>
      <c r="CSF57" s="85"/>
      <c r="CSG57" s="85"/>
      <c r="CSH57" s="85"/>
      <c r="CSI57" s="85"/>
      <c r="CSJ57" s="85"/>
      <c r="CSK57" s="85"/>
      <c r="CSL57" s="85"/>
      <c r="CSM57" s="85"/>
      <c r="CSN57" s="85"/>
      <c r="CSO57" s="85"/>
      <c r="CSP57" s="85"/>
      <c r="CSQ57" s="85"/>
      <c r="CSR57" s="85"/>
      <c r="CSS57" s="85"/>
      <c r="CST57" s="85"/>
      <c r="CSU57" s="85"/>
      <c r="CSV57" s="85"/>
      <c r="CSW57" s="85"/>
      <c r="CSX57" s="85"/>
      <c r="CSY57" s="85"/>
      <c r="CSZ57" s="85"/>
      <c r="CTA57" s="85"/>
      <c r="CTB57" s="85"/>
      <c r="CTC57" s="85"/>
      <c r="CTD57" s="85"/>
      <c r="CTE57" s="85"/>
      <c r="CTF57" s="85"/>
      <c r="CTG57" s="85"/>
      <c r="CTH57" s="85"/>
      <c r="CTI57" s="85"/>
      <c r="CTJ57" s="85"/>
      <c r="CTK57" s="85"/>
      <c r="CTL57" s="85"/>
      <c r="CTM57" s="85"/>
      <c r="CTN57" s="85"/>
      <c r="CTO57" s="85"/>
      <c r="CTP57" s="85"/>
      <c r="CTQ57" s="85"/>
      <c r="CTR57" s="85"/>
      <c r="CTS57" s="85"/>
      <c r="CTT57" s="85"/>
      <c r="CTU57" s="85"/>
      <c r="CTV57" s="85"/>
      <c r="CTW57" s="85"/>
      <c r="CTX57" s="85"/>
      <c r="CTY57" s="85"/>
      <c r="CTZ57" s="85"/>
      <c r="CUA57" s="85"/>
      <c r="CUB57" s="85"/>
      <c r="CUC57" s="85"/>
      <c r="CUD57" s="85"/>
      <c r="CUE57" s="85"/>
      <c r="CUF57" s="85"/>
      <c r="CUG57" s="85"/>
      <c r="CUH57" s="85"/>
      <c r="CUI57" s="85"/>
      <c r="CUJ57" s="85"/>
      <c r="CUK57" s="85"/>
      <c r="CUL57" s="85"/>
      <c r="CUM57" s="85"/>
      <c r="CUN57" s="85"/>
      <c r="CUO57" s="85"/>
      <c r="CUP57" s="85"/>
      <c r="CUQ57" s="85"/>
      <c r="CUR57" s="85"/>
      <c r="CUS57" s="85"/>
      <c r="CUT57" s="85"/>
      <c r="CUU57" s="85"/>
      <c r="CUV57" s="85"/>
      <c r="CUW57" s="85"/>
      <c r="CUX57" s="85"/>
      <c r="CUY57" s="85"/>
      <c r="CUZ57" s="85"/>
      <c r="CVA57" s="85"/>
      <c r="CVB57" s="85"/>
      <c r="CVC57" s="85"/>
      <c r="CVD57" s="85"/>
      <c r="CVE57" s="85"/>
      <c r="CVF57" s="85"/>
      <c r="CVG57" s="85"/>
      <c r="CVH57" s="85"/>
      <c r="CVI57" s="85"/>
      <c r="CVJ57" s="85"/>
      <c r="CVK57" s="85"/>
      <c r="CVL57" s="85"/>
      <c r="CVM57" s="85"/>
      <c r="CVN57" s="85"/>
      <c r="CVO57" s="85"/>
      <c r="CVP57" s="85"/>
      <c r="CVQ57" s="85"/>
      <c r="CVR57" s="85"/>
      <c r="CVS57" s="85"/>
      <c r="CVT57" s="85"/>
      <c r="CVU57" s="85"/>
      <c r="CVV57" s="85"/>
      <c r="CVW57" s="85"/>
      <c r="CVX57" s="85"/>
      <c r="CVY57" s="85"/>
      <c r="CVZ57" s="85"/>
      <c r="CWA57" s="85"/>
      <c r="CWB57" s="85"/>
      <c r="CWC57" s="85"/>
      <c r="CWD57" s="85"/>
      <c r="CWE57" s="85"/>
      <c r="CWF57" s="85"/>
      <c r="CWG57" s="85"/>
      <c r="CWH57" s="85"/>
      <c r="CWI57" s="85"/>
      <c r="CWJ57" s="85"/>
      <c r="CWK57" s="85"/>
      <c r="CWL57" s="85"/>
      <c r="CWM57" s="85"/>
      <c r="CWN57" s="85"/>
      <c r="CWO57" s="85"/>
      <c r="CWP57" s="85"/>
      <c r="CWQ57" s="85"/>
      <c r="CWR57" s="85"/>
      <c r="CWS57" s="85"/>
      <c r="CWT57" s="85"/>
      <c r="CWU57" s="85"/>
      <c r="CWV57" s="85"/>
      <c r="CWW57" s="85"/>
      <c r="CWX57" s="85"/>
      <c r="CWY57" s="85"/>
      <c r="CWZ57" s="85"/>
      <c r="CXA57" s="85"/>
      <c r="CXB57" s="85"/>
      <c r="CXC57" s="85"/>
      <c r="CXD57" s="85"/>
      <c r="CXE57" s="85"/>
      <c r="CXF57" s="85"/>
      <c r="CXG57" s="85"/>
      <c r="CXH57" s="85"/>
      <c r="CXI57" s="85"/>
      <c r="CXJ57" s="85"/>
      <c r="CXK57" s="85"/>
      <c r="CXL57" s="85"/>
      <c r="CXM57" s="85"/>
      <c r="CXN57" s="85"/>
      <c r="CXO57" s="85"/>
      <c r="CXP57" s="85"/>
      <c r="CXQ57" s="85"/>
      <c r="CXR57" s="85"/>
      <c r="CXS57" s="85"/>
      <c r="CXT57" s="85"/>
      <c r="CXU57" s="85"/>
      <c r="CXV57" s="85"/>
      <c r="CXW57" s="85"/>
      <c r="CXX57" s="85"/>
      <c r="CXY57" s="85"/>
      <c r="CXZ57" s="85"/>
      <c r="CYA57" s="85"/>
      <c r="CYB57" s="85"/>
      <c r="CYC57" s="85"/>
      <c r="CYD57" s="85"/>
      <c r="CYE57" s="85"/>
      <c r="CYF57" s="85"/>
      <c r="CYG57" s="85"/>
      <c r="CYH57" s="85"/>
      <c r="CYI57" s="85"/>
      <c r="CYJ57" s="85"/>
      <c r="CYK57" s="85"/>
      <c r="CYL57" s="85"/>
      <c r="CYM57" s="85"/>
      <c r="CYN57" s="85"/>
      <c r="CYO57" s="85"/>
      <c r="CYP57" s="85"/>
      <c r="CYQ57" s="85"/>
      <c r="CYR57" s="85"/>
      <c r="CYS57" s="85"/>
      <c r="CYT57" s="85"/>
      <c r="CYU57" s="85"/>
      <c r="CYV57" s="85"/>
      <c r="CYW57" s="85"/>
      <c r="CYX57" s="85"/>
      <c r="CYY57" s="85"/>
      <c r="CYZ57" s="85"/>
      <c r="CZA57" s="85"/>
      <c r="CZB57" s="85"/>
      <c r="CZC57" s="85"/>
      <c r="CZD57" s="85"/>
      <c r="CZE57" s="85"/>
      <c r="CZF57" s="85"/>
      <c r="CZG57" s="85"/>
      <c r="CZH57" s="85"/>
      <c r="CZI57" s="85"/>
      <c r="CZJ57" s="85"/>
      <c r="CZK57" s="85"/>
      <c r="CZL57" s="85"/>
      <c r="CZM57" s="85"/>
      <c r="CZN57" s="85"/>
      <c r="CZO57" s="85"/>
      <c r="CZP57" s="85"/>
      <c r="CZQ57" s="85"/>
      <c r="CZR57" s="85"/>
      <c r="CZS57" s="85"/>
      <c r="CZT57" s="85"/>
      <c r="CZU57" s="85"/>
      <c r="CZV57" s="85"/>
      <c r="CZW57" s="85"/>
      <c r="CZX57" s="85"/>
      <c r="CZY57" s="85"/>
      <c r="CZZ57" s="85"/>
      <c r="DAA57" s="85"/>
      <c r="DAB57" s="85"/>
      <c r="DAC57" s="85"/>
      <c r="DAD57" s="85"/>
      <c r="DAE57" s="85"/>
      <c r="DAF57" s="85"/>
      <c r="DAG57" s="85"/>
      <c r="DAH57" s="85"/>
      <c r="DAI57" s="85"/>
      <c r="DAJ57" s="85"/>
      <c r="DAK57" s="85"/>
      <c r="DAL57" s="85"/>
      <c r="DAM57" s="85"/>
      <c r="DAN57" s="85"/>
      <c r="DAO57" s="85"/>
      <c r="DAP57" s="85"/>
      <c r="DAQ57" s="85"/>
      <c r="DAR57" s="85"/>
      <c r="DAS57" s="85"/>
      <c r="DAT57" s="85"/>
      <c r="DAU57" s="85"/>
      <c r="DAV57" s="85"/>
      <c r="DAW57" s="85"/>
      <c r="DAX57" s="85"/>
      <c r="DAY57" s="85"/>
      <c r="DAZ57" s="85"/>
      <c r="DBA57" s="85"/>
      <c r="DBB57" s="85"/>
      <c r="DBC57" s="85"/>
      <c r="DBD57" s="85"/>
      <c r="DBE57" s="85"/>
      <c r="DBF57" s="85"/>
      <c r="DBG57" s="85"/>
      <c r="DBH57" s="85"/>
      <c r="DBI57" s="85"/>
      <c r="DBJ57" s="85"/>
      <c r="DBK57" s="85"/>
      <c r="DBL57" s="85"/>
      <c r="DBM57" s="85"/>
      <c r="DBN57" s="85"/>
      <c r="DBO57" s="85"/>
      <c r="DBP57" s="85"/>
      <c r="DBQ57" s="85"/>
      <c r="DBR57" s="85"/>
      <c r="DBS57" s="85"/>
      <c r="DBT57" s="85"/>
      <c r="DBU57" s="85"/>
      <c r="DBV57" s="85"/>
      <c r="DBW57" s="85"/>
      <c r="DBX57" s="85"/>
      <c r="DBY57" s="85"/>
      <c r="DBZ57" s="85"/>
      <c r="DCA57" s="85"/>
      <c r="DCB57" s="85"/>
      <c r="DCC57" s="85"/>
      <c r="DCD57" s="85"/>
      <c r="DCE57" s="85"/>
      <c r="DCF57" s="85"/>
      <c r="DCG57" s="85"/>
      <c r="DCH57" s="85"/>
      <c r="DCI57" s="85"/>
      <c r="DCJ57" s="85"/>
      <c r="DCK57" s="85"/>
      <c r="DCL57" s="85"/>
      <c r="DCM57" s="85"/>
      <c r="DCN57" s="85"/>
      <c r="DCO57" s="85"/>
      <c r="DCP57" s="85"/>
      <c r="DCQ57" s="85"/>
      <c r="DCR57" s="85"/>
      <c r="DCS57" s="85"/>
      <c r="DCT57" s="85"/>
      <c r="DCU57" s="85"/>
      <c r="DCV57" s="85"/>
      <c r="DCW57" s="85"/>
      <c r="DCX57" s="85"/>
      <c r="DCY57" s="85"/>
      <c r="DCZ57" s="85"/>
      <c r="DDA57" s="85"/>
      <c r="DDB57" s="85"/>
      <c r="DDC57" s="85"/>
      <c r="DDD57" s="85"/>
      <c r="DDE57" s="85"/>
      <c r="DDF57" s="85"/>
      <c r="DDG57" s="85"/>
      <c r="DDH57" s="85"/>
      <c r="DDI57" s="85"/>
      <c r="DDJ57" s="85"/>
      <c r="DDK57" s="85"/>
      <c r="DDL57" s="85"/>
      <c r="DDM57" s="85"/>
      <c r="DDN57" s="85"/>
      <c r="DDO57" s="85"/>
      <c r="DDP57" s="85"/>
      <c r="DDQ57" s="85"/>
      <c r="DDR57" s="85"/>
      <c r="DDS57" s="85"/>
      <c r="DDT57" s="85"/>
      <c r="DDU57" s="85"/>
      <c r="DDV57" s="85"/>
      <c r="DDW57" s="85"/>
      <c r="DDX57" s="85"/>
      <c r="DDY57" s="85"/>
      <c r="DDZ57" s="85"/>
      <c r="DEA57" s="85"/>
      <c r="DEB57" s="85"/>
      <c r="DEC57" s="85"/>
      <c r="DED57" s="85"/>
      <c r="DEE57" s="85"/>
      <c r="DEF57" s="85"/>
      <c r="DEG57" s="85"/>
      <c r="DEH57" s="85"/>
      <c r="DEI57" s="85"/>
      <c r="DEJ57" s="85"/>
      <c r="DEK57" s="85"/>
      <c r="DEL57" s="85"/>
      <c r="DEM57" s="85"/>
      <c r="DEN57" s="85"/>
      <c r="DEO57" s="85"/>
      <c r="DEP57" s="85"/>
      <c r="DEQ57" s="85"/>
      <c r="DER57" s="85"/>
      <c r="DES57" s="85"/>
      <c r="DET57" s="85"/>
      <c r="DEU57" s="85"/>
      <c r="DEV57" s="85"/>
      <c r="DEW57" s="85"/>
      <c r="DEX57" s="85"/>
      <c r="DEY57" s="85"/>
      <c r="DEZ57" s="85"/>
      <c r="DFA57" s="85"/>
      <c r="DFB57" s="85"/>
      <c r="DFC57" s="85"/>
      <c r="DFD57" s="85"/>
      <c r="DFE57" s="85"/>
      <c r="DFF57" s="85"/>
      <c r="DFG57" s="85"/>
      <c r="DFH57" s="85"/>
      <c r="DFI57" s="85"/>
      <c r="DFJ57" s="85"/>
      <c r="DFK57" s="85"/>
      <c r="DFL57" s="85"/>
      <c r="DFM57" s="85"/>
      <c r="DFN57" s="85"/>
      <c r="DFO57" s="85"/>
      <c r="DFP57" s="85"/>
      <c r="DFQ57" s="85"/>
      <c r="DFR57" s="85"/>
      <c r="DFS57" s="85"/>
      <c r="DFT57" s="85"/>
      <c r="DFU57" s="85"/>
      <c r="DFV57" s="85"/>
      <c r="DFW57" s="85"/>
      <c r="DFX57" s="85"/>
      <c r="DFY57" s="85"/>
      <c r="DFZ57" s="85"/>
      <c r="DGA57" s="85"/>
      <c r="DGB57" s="85"/>
      <c r="DGC57" s="85"/>
      <c r="DGD57" s="85"/>
      <c r="DGE57" s="85"/>
      <c r="DGF57" s="85"/>
      <c r="DGG57" s="85"/>
      <c r="DGH57" s="85"/>
      <c r="DGI57" s="85"/>
      <c r="DGJ57" s="85"/>
      <c r="DGK57" s="85"/>
      <c r="DGL57" s="85"/>
      <c r="DGM57" s="85"/>
      <c r="DGN57" s="85"/>
      <c r="DGO57" s="85"/>
      <c r="DGP57" s="85"/>
      <c r="DGQ57" s="85"/>
      <c r="DGR57" s="85"/>
      <c r="DGS57" s="85"/>
      <c r="DGT57" s="85"/>
      <c r="DGU57" s="85"/>
      <c r="DGV57" s="85"/>
      <c r="DGW57" s="85"/>
      <c r="DGX57" s="85"/>
      <c r="DGY57" s="85"/>
      <c r="DGZ57" s="85"/>
      <c r="DHA57" s="85"/>
      <c r="DHB57" s="85"/>
      <c r="DHC57" s="85"/>
      <c r="DHD57" s="85"/>
      <c r="DHE57" s="85"/>
      <c r="DHF57" s="85"/>
      <c r="DHG57" s="85"/>
      <c r="DHH57" s="85"/>
      <c r="DHI57" s="85"/>
      <c r="DHJ57" s="85"/>
      <c r="DHK57" s="85"/>
      <c r="DHL57" s="85"/>
      <c r="DHM57" s="85"/>
      <c r="DHN57" s="85"/>
      <c r="DHO57" s="85"/>
      <c r="DHP57" s="85"/>
      <c r="DHQ57" s="85"/>
      <c r="DHR57" s="85"/>
      <c r="DHS57" s="85"/>
      <c r="DHT57" s="85"/>
      <c r="DHU57" s="85"/>
      <c r="DHV57" s="85"/>
      <c r="DHW57" s="85"/>
      <c r="DHX57" s="85"/>
      <c r="DHY57" s="85"/>
      <c r="DHZ57" s="85"/>
      <c r="DIA57" s="85"/>
      <c r="DIB57" s="85"/>
      <c r="DIC57" s="85"/>
      <c r="DID57" s="85"/>
      <c r="DIE57" s="85"/>
      <c r="DIF57" s="85"/>
      <c r="DIG57" s="85"/>
      <c r="DIH57" s="85"/>
      <c r="DII57" s="85"/>
      <c r="DIJ57" s="85"/>
      <c r="DIK57" s="85"/>
      <c r="DIL57" s="85"/>
      <c r="DIM57" s="85"/>
      <c r="DIN57" s="85"/>
      <c r="DIO57" s="85"/>
      <c r="DIP57" s="85"/>
      <c r="DIQ57" s="85"/>
      <c r="DIR57" s="85"/>
      <c r="DIS57" s="85"/>
      <c r="DIT57" s="85"/>
      <c r="DIU57" s="85"/>
      <c r="DIV57" s="85"/>
      <c r="DIW57" s="85"/>
      <c r="DIX57" s="85"/>
      <c r="DIY57" s="85"/>
      <c r="DIZ57" s="85"/>
      <c r="DJA57" s="85"/>
      <c r="DJB57" s="85"/>
      <c r="DJC57" s="85"/>
      <c r="DJD57" s="85"/>
      <c r="DJE57" s="85"/>
      <c r="DJF57" s="85"/>
      <c r="DJG57" s="85"/>
      <c r="DJH57" s="85"/>
      <c r="DJI57" s="85"/>
      <c r="DJJ57" s="85"/>
      <c r="DJK57" s="85"/>
      <c r="DJL57" s="85"/>
      <c r="DJM57" s="85"/>
      <c r="DJN57" s="85"/>
      <c r="DJO57" s="85"/>
      <c r="DJP57" s="85"/>
      <c r="DJQ57" s="85"/>
      <c r="DJR57" s="85"/>
      <c r="DJS57" s="85"/>
      <c r="DJT57" s="85"/>
      <c r="DJU57" s="85"/>
      <c r="DJV57" s="85"/>
      <c r="DJW57" s="85"/>
      <c r="DJX57" s="85"/>
      <c r="DJY57" s="85"/>
      <c r="DJZ57" s="85"/>
      <c r="DKA57" s="85"/>
      <c r="DKB57" s="85"/>
      <c r="DKC57" s="85"/>
      <c r="DKD57" s="85"/>
      <c r="DKE57" s="85"/>
      <c r="DKF57" s="85"/>
      <c r="DKG57" s="85"/>
      <c r="DKH57" s="85"/>
      <c r="DKI57" s="85"/>
      <c r="DKJ57" s="85"/>
      <c r="DKK57" s="85"/>
      <c r="DKL57" s="85"/>
      <c r="DKM57" s="85"/>
      <c r="DKN57" s="85"/>
      <c r="DKO57" s="85"/>
      <c r="DKP57" s="85"/>
      <c r="DKQ57" s="85"/>
      <c r="DKR57" s="85"/>
      <c r="DKS57" s="85"/>
      <c r="DKT57" s="85"/>
      <c r="DKU57" s="85"/>
      <c r="DKV57" s="85"/>
      <c r="DKW57" s="85"/>
      <c r="DKX57" s="85"/>
      <c r="DKY57" s="85"/>
      <c r="DKZ57" s="85"/>
      <c r="DLA57" s="85"/>
      <c r="DLB57" s="85"/>
      <c r="DLC57" s="85"/>
      <c r="DLD57" s="85"/>
      <c r="DLE57" s="85"/>
      <c r="DLF57" s="85"/>
      <c r="DLG57" s="85"/>
      <c r="DLH57" s="85"/>
      <c r="DLI57" s="85"/>
      <c r="DLJ57" s="85"/>
      <c r="DLK57" s="85"/>
      <c r="DLL57" s="85"/>
      <c r="DLM57" s="85"/>
      <c r="DLN57" s="85"/>
      <c r="DLO57" s="85"/>
      <c r="DLP57" s="85"/>
      <c r="DLQ57" s="85"/>
      <c r="DLR57" s="85"/>
      <c r="DLS57" s="85"/>
      <c r="DLT57" s="85"/>
      <c r="DLU57" s="85"/>
      <c r="DLV57" s="85"/>
      <c r="DLW57" s="85"/>
      <c r="DLX57" s="85"/>
      <c r="DLY57" s="85"/>
      <c r="DLZ57" s="85"/>
      <c r="DMA57" s="85"/>
      <c r="DMB57" s="85"/>
      <c r="DMC57" s="85"/>
      <c r="DMD57" s="85"/>
      <c r="DME57" s="85"/>
      <c r="DMF57" s="85"/>
      <c r="DMG57" s="85"/>
      <c r="DMH57" s="85"/>
      <c r="DMI57" s="85"/>
      <c r="DMJ57" s="85"/>
      <c r="DMK57" s="85"/>
      <c r="DML57" s="85"/>
      <c r="DMM57" s="85"/>
      <c r="DMN57" s="85"/>
      <c r="DMO57" s="85"/>
      <c r="DMP57" s="85"/>
      <c r="DMQ57" s="85"/>
      <c r="DMR57" s="85"/>
      <c r="DMS57" s="85"/>
      <c r="DMT57" s="85"/>
      <c r="DMU57" s="85"/>
      <c r="DMV57" s="85"/>
      <c r="DMW57" s="85"/>
      <c r="DMX57" s="85"/>
      <c r="DMY57" s="85"/>
      <c r="DMZ57" s="85"/>
      <c r="DNA57" s="85"/>
      <c r="DNB57" s="85"/>
      <c r="DNC57" s="85"/>
      <c r="DND57" s="85"/>
      <c r="DNE57" s="85"/>
      <c r="DNF57" s="85"/>
      <c r="DNG57" s="85"/>
      <c r="DNH57" s="85"/>
      <c r="DNI57" s="85"/>
      <c r="DNJ57" s="85"/>
      <c r="DNK57" s="85"/>
      <c r="DNL57" s="85"/>
      <c r="DNM57" s="85"/>
      <c r="DNN57" s="85"/>
      <c r="DNO57" s="85"/>
      <c r="DNP57" s="85"/>
      <c r="DNQ57" s="85"/>
      <c r="DNR57" s="85"/>
      <c r="DNS57" s="85"/>
      <c r="DNT57" s="85"/>
      <c r="DNU57" s="85"/>
      <c r="DNV57" s="85"/>
      <c r="DNW57" s="85"/>
      <c r="DNX57" s="85"/>
      <c r="DNY57" s="85"/>
      <c r="DNZ57" s="85"/>
      <c r="DOA57" s="85"/>
      <c r="DOB57" s="85"/>
      <c r="DOC57" s="85"/>
      <c r="DOD57" s="85"/>
      <c r="DOE57" s="85"/>
      <c r="DOF57" s="85"/>
      <c r="DOG57" s="85"/>
      <c r="DOH57" s="85"/>
      <c r="DOI57" s="85"/>
      <c r="DOJ57" s="85"/>
      <c r="DOK57" s="85"/>
      <c r="DOL57" s="85"/>
      <c r="DOM57" s="85"/>
      <c r="DON57" s="85"/>
      <c r="DOO57" s="85"/>
      <c r="DOP57" s="85"/>
      <c r="DOQ57" s="85"/>
      <c r="DOR57" s="85"/>
      <c r="DOS57" s="85"/>
      <c r="DOT57" s="85"/>
      <c r="DOU57" s="85"/>
      <c r="DOV57" s="85"/>
      <c r="DOW57" s="85"/>
      <c r="DOX57" s="85"/>
      <c r="DOY57" s="85"/>
      <c r="DOZ57" s="85"/>
      <c r="DPA57" s="85"/>
      <c r="DPB57" s="85"/>
      <c r="DPC57" s="85"/>
      <c r="DPD57" s="85"/>
      <c r="DPE57" s="85"/>
      <c r="DPF57" s="85"/>
      <c r="DPG57" s="85"/>
      <c r="DPH57" s="85"/>
      <c r="DPI57" s="85"/>
      <c r="DPJ57" s="85"/>
      <c r="DPK57" s="85"/>
      <c r="DPL57" s="85"/>
      <c r="DPM57" s="85"/>
      <c r="DPN57" s="85"/>
      <c r="DPO57" s="85"/>
      <c r="DPP57" s="85"/>
      <c r="DPQ57" s="85"/>
      <c r="DPR57" s="85"/>
      <c r="DPS57" s="85"/>
      <c r="DPT57" s="85"/>
      <c r="DPU57" s="85"/>
      <c r="DPV57" s="85"/>
      <c r="DPW57" s="85"/>
      <c r="DPX57" s="85"/>
      <c r="DPY57" s="85"/>
      <c r="DPZ57" s="85"/>
      <c r="DQA57" s="85"/>
      <c r="DQB57" s="85"/>
      <c r="DQC57" s="85"/>
      <c r="DQD57" s="85"/>
      <c r="DQE57" s="85"/>
      <c r="DQF57" s="85"/>
      <c r="DQG57" s="85"/>
      <c r="DQH57" s="85"/>
      <c r="DQI57" s="85"/>
      <c r="DQJ57" s="85"/>
      <c r="DQK57" s="85"/>
      <c r="DQL57" s="85"/>
      <c r="DQM57" s="85"/>
      <c r="DQN57" s="85"/>
      <c r="DQO57" s="85"/>
      <c r="DQP57" s="85"/>
      <c r="DQQ57" s="85"/>
      <c r="DQR57" s="85"/>
      <c r="DQS57" s="85"/>
      <c r="DQT57" s="85"/>
      <c r="DQU57" s="85"/>
      <c r="DQV57" s="85"/>
      <c r="DQW57" s="85"/>
      <c r="DQX57" s="85"/>
      <c r="DQY57" s="85"/>
      <c r="DQZ57" s="85"/>
      <c r="DRA57" s="85"/>
      <c r="DRB57" s="85"/>
      <c r="DRC57" s="85"/>
      <c r="DRD57" s="85"/>
      <c r="DRE57" s="85"/>
      <c r="DRF57" s="85"/>
      <c r="DRG57" s="85"/>
      <c r="DRH57" s="85"/>
      <c r="DRI57" s="85"/>
      <c r="DRJ57" s="85"/>
      <c r="DRK57" s="85"/>
      <c r="DRL57" s="85"/>
      <c r="DRM57" s="85"/>
      <c r="DRN57" s="85"/>
      <c r="DRO57" s="85"/>
      <c r="DRP57" s="85"/>
      <c r="DRQ57" s="85"/>
      <c r="DRR57" s="85"/>
      <c r="DRS57" s="85"/>
      <c r="DRT57" s="85"/>
      <c r="DRU57" s="85"/>
      <c r="DRV57" s="85"/>
      <c r="DRW57" s="85"/>
      <c r="DRX57" s="85"/>
      <c r="DRY57" s="85"/>
      <c r="DRZ57" s="85"/>
      <c r="DSA57" s="85"/>
      <c r="DSB57" s="85"/>
      <c r="DSC57" s="85"/>
      <c r="DSD57" s="85"/>
      <c r="DSE57" s="85"/>
      <c r="DSF57" s="85"/>
      <c r="DSG57" s="85"/>
      <c r="DSH57" s="85"/>
      <c r="DSI57" s="85"/>
      <c r="DSJ57" s="85"/>
      <c r="DSK57" s="85"/>
      <c r="DSL57" s="85"/>
      <c r="DSM57" s="85"/>
      <c r="DSN57" s="85"/>
      <c r="DSO57" s="85"/>
      <c r="DSP57" s="85"/>
      <c r="DSQ57" s="85"/>
      <c r="DSR57" s="85"/>
      <c r="DSS57" s="85"/>
      <c r="DST57" s="85"/>
      <c r="DSU57" s="85"/>
      <c r="DSV57" s="85"/>
      <c r="DSW57" s="85"/>
      <c r="DSX57" s="85"/>
      <c r="DSY57" s="85"/>
      <c r="DSZ57" s="85"/>
      <c r="DTA57" s="85"/>
      <c r="DTB57" s="85"/>
      <c r="DTC57" s="85"/>
      <c r="DTD57" s="85"/>
      <c r="DTE57" s="85"/>
      <c r="DTF57" s="85"/>
      <c r="DTG57" s="85"/>
      <c r="DTH57" s="85"/>
      <c r="DTI57" s="85"/>
      <c r="DTJ57" s="85"/>
      <c r="DTK57" s="85"/>
      <c r="DTL57" s="85"/>
      <c r="DTM57" s="85"/>
      <c r="DTN57" s="85"/>
      <c r="DTO57" s="85"/>
      <c r="DTP57" s="85"/>
      <c r="DTQ57" s="85"/>
      <c r="DTR57" s="85"/>
      <c r="DTS57" s="85"/>
      <c r="DTT57" s="85"/>
      <c r="DTU57" s="85"/>
      <c r="DTV57" s="85"/>
      <c r="DTW57" s="85"/>
      <c r="DTX57" s="85"/>
      <c r="DTY57" s="85"/>
      <c r="DTZ57" s="85"/>
      <c r="DUA57" s="85"/>
      <c r="DUB57" s="85"/>
      <c r="DUC57" s="85"/>
      <c r="DUD57" s="85"/>
      <c r="DUE57" s="85"/>
      <c r="DUF57" s="85"/>
      <c r="DUG57" s="85"/>
      <c r="DUH57" s="85"/>
      <c r="DUI57" s="85"/>
      <c r="DUJ57" s="85"/>
      <c r="DUK57" s="85"/>
      <c r="DUL57" s="85"/>
      <c r="DUM57" s="85"/>
      <c r="DUN57" s="85"/>
      <c r="DUO57" s="85"/>
      <c r="DUP57" s="85"/>
      <c r="DUQ57" s="85"/>
      <c r="DUR57" s="85"/>
      <c r="DUS57" s="85"/>
      <c r="DUT57" s="85"/>
      <c r="DUU57" s="85"/>
      <c r="DUV57" s="85"/>
      <c r="DUW57" s="85"/>
      <c r="DUX57" s="85"/>
      <c r="DUY57" s="85"/>
      <c r="DUZ57" s="85"/>
      <c r="DVA57" s="85"/>
      <c r="DVB57" s="85"/>
      <c r="DVC57" s="85"/>
      <c r="DVD57" s="85"/>
      <c r="DVE57" s="85"/>
      <c r="DVF57" s="85"/>
      <c r="DVG57" s="85"/>
      <c r="DVH57" s="85"/>
      <c r="DVI57" s="85"/>
      <c r="DVJ57" s="85"/>
      <c r="DVK57" s="85"/>
      <c r="DVL57" s="85"/>
      <c r="DVM57" s="85"/>
      <c r="DVN57" s="85"/>
      <c r="DVO57" s="85"/>
      <c r="DVP57" s="85"/>
      <c r="DVQ57" s="85"/>
      <c r="DVR57" s="85"/>
      <c r="DVS57" s="85"/>
      <c r="DVT57" s="85"/>
      <c r="DVU57" s="85"/>
      <c r="DVV57" s="85"/>
      <c r="DVW57" s="85"/>
      <c r="DVX57" s="85"/>
      <c r="DVY57" s="85"/>
      <c r="DVZ57" s="85"/>
      <c r="DWA57" s="85"/>
      <c r="DWB57" s="85"/>
      <c r="DWC57" s="85"/>
      <c r="DWD57" s="85"/>
      <c r="DWE57" s="85"/>
      <c r="DWF57" s="85"/>
      <c r="DWG57" s="85"/>
      <c r="DWH57" s="85"/>
      <c r="DWI57" s="85"/>
      <c r="DWJ57" s="85"/>
      <c r="DWK57" s="85"/>
      <c r="DWL57" s="85"/>
      <c r="DWM57" s="85"/>
      <c r="DWN57" s="85"/>
      <c r="DWO57" s="85"/>
      <c r="DWP57" s="85"/>
      <c r="DWQ57" s="85"/>
      <c r="DWR57" s="85"/>
      <c r="DWS57" s="85"/>
      <c r="DWT57" s="85"/>
      <c r="DWU57" s="85"/>
      <c r="DWV57" s="85"/>
      <c r="DWW57" s="85"/>
      <c r="DWX57" s="85"/>
      <c r="DWY57" s="85"/>
      <c r="DWZ57" s="85"/>
      <c r="DXA57" s="85"/>
      <c r="DXB57" s="85"/>
      <c r="DXC57" s="85"/>
      <c r="DXD57" s="85"/>
      <c r="DXE57" s="85"/>
      <c r="DXF57" s="85"/>
      <c r="DXG57" s="85"/>
      <c r="DXH57" s="85"/>
      <c r="DXI57" s="85"/>
      <c r="DXJ57" s="85"/>
      <c r="DXK57" s="85"/>
      <c r="DXL57" s="85"/>
      <c r="DXM57" s="85"/>
      <c r="DXN57" s="85"/>
      <c r="DXO57" s="85"/>
      <c r="DXP57" s="85"/>
      <c r="DXQ57" s="85"/>
      <c r="DXR57" s="85"/>
      <c r="DXS57" s="85"/>
      <c r="DXT57" s="85"/>
      <c r="DXU57" s="85"/>
      <c r="DXV57" s="85"/>
      <c r="DXW57" s="85"/>
      <c r="DXX57" s="85"/>
      <c r="DXY57" s="85"/>
      <c r="DXZ57" s="85"/>
      <c r="DYA57" s="85"/>
      <c r="DYB57" s="85"/>
      <c r="DYC57" s="85"/>
      <c r="DYD57" s="85"/>
      <c r="DYE57" s="85"/>
      <c r="DYF57" s="85"/>
      <c r="DYG57" s="85"/>
      <c r="DYH57" s="85"/>
      <c r="DYI57" s="85"/>
      <c r="DYJ57" s="85"/>
      <c r="DYK57" s="85"/>
      <c r="DYL57" s="85"/>
      <c r="DYM57" s="85"/>
      <c r="DYN57" s="85"/>
      <c r="DYO57" s="85"/>
      <c r="DYP57" s="85"/>
      <c r="DYQ57" s="85"/>
      <c r="DYR57" s="85"/>
      <c r="DYS57" s="85"/>
      <c r="DYT57" s="85"/>
      <c r="DYU57" s="85"/>
      <c r="DYV57" s="85"/>
      <c r="DYW57" s="85"/>
      <c r="DYX57" s="85"/>
      <c r="DYY57" s="85"/>
      <c r="DYZ57" s="85"/>
      <c r="DZA57" s="85"/>
      <c r="DZB57" s="85"/>
      <c r="DZC57" s="85"/>
      <c r="DZD57" s="85"/>
      <c r="DZE57" s="85"/>
      <c r="DZF57" s="85"/>
      <c r="DZG57" s="85"/>
      <c r="DZH57" s="85"/>
      <c r="DZI57" s="85"/>
      <c r="DZJ57" s="85"/>
      <c r="DZK57" s="85"/>
      <c r="DZL57" s="85"/>
      <c r="DZM57" s="85"/>
      <c r="DZN57" s="85"/>
      <c r="DZO57" s="85"/>
      <c r="DZP57" s="85"/>
      <c r="DZQ57" s="85"/>
      <c r="DZR57" s="85"/>
      <c r="DZS57" s="85"/>
      <c r="DZT57" s="85"/>
      <c r="DZU57" s="85"/>
      <c r="DZV57" s="85"/>
      <c r="DZW57" s="85"/>
      <c r="DZX57" s="85"/>
      <c r="DZY57" s="85"/>
      <c r="DZZ57" s="85"/>
      <c r="EAA57" s="85"/>
      <c r="EAB57" s="85"/>
      <c r="EAC57" s="85"/>
      <c r="EAD57" s="85"/>
      <c r="EAE57" s="85"/>
      <c r="EAF57" s="85"/>
      <c r="EAG57" s="85"/>
      <c r="EAH57" s="85"/>
      <c r="EAI57" s="85"/>
      <c r="EAJ57" s="85"/>
      <c r="EAK57" s="85"/>
      <c r="EAL57" s="85"/>
      <c r="EAM57" s="85"/>
      <c r="EAN57" s="85"/>
      <c r="EAO57" s="85"/>
      <c r="EAP57" s="85"/>
      <c r="EAQ57" s="85"/>
      <c r="EAR57" s="85"/>
      <c r="EAS57" s="85"/>
      <c r="EAT57" s="85"/>
      <c r="EAU57" s="85"/>
      <c r="EAV57" s="85"/>
      <c r="EAW57" s="85"/>
      <c r="EAX57" s="85"/>
      <c r="EAY57" s="85"/>
      <c r="EAZ57" s="85"/>
      <c r="EBA57" s="85"/>
      <c r="EBB57" s="85"/>
      <c r="EBC57" s="85"/>
      <c r="EBD57" s="85"/>
      <c r="EBE57" s="85"/>
      <c r="EBF57" s="85"/>
      <c r="EBG57" s="85"/>
      <c r="EBH57" s="85"/>
      <c r="EBI57" s="85"/>
      <c r="EBJ57" s="85"/>
      <c r="EBK57" s="85"/>
      <c r="EBL57" s="85"/>
      <c r="EBM57" s="85"/>
      <c r="EBN57" s="85"/>
      <c r="EBO57" s="85"/>
      <c r="EBP57" s="85"/>
      <c r="EBQ57" s="85"/>
      <c r="EBR57" s="85"/>
      <c r="EBS57" s="85"/>
      <c r="EBT57" s="85"/>
      <c r="EBU57" s="85"/>
      <c r="EBV57" s="85"/>
      <c r="EBW57" s="85"/>
      <c r="EBX57" s="85"/>
      <c r="EBY57" s="85"/>
      <c r="EBZ57" s="85"/>
      <c r="ECA57" s="85"/>
      <c r="ECB57" s="85"/>
      <c r="ECC57" s="85"/>
      <c r="ECD57" s="85"/>
      <c r="ECE57" s="85"/>
      <c r="ECF57" s="85"/>
      <c r="ECG57" s="85"/>
      <c r="ECH57" s="85"/>
      <c r="ECI57" s="85"/>
      <c r="ECJ57" s="85"/>
      <c r="ECK57" s="85"/>
      <c r="ECL57" s="85"/>
      <c r="ECM57" s="85"/>
      <c r="ECN57" s="85"/>
      <c r="ECO57" s="85"/>
      <c r="ECP57" s="85"/>
      <c r="ECQ57" s="85"/>
      <c r="ECR57" s="85"/>
      <c r="ECS57" s="85"/>
      <c r="ECT57" s="85"/>
      <c r="ECU57" s="85"/>
      <c r="ECV57" s="85"/>
      <c r="ECW57" s="85"/>
      <c r="ECX57" s="85"/>
      <c r="ECY57" s="85"/>
      <c r="ECZ57" s="85"/>
      <c r="EDA57" s="85"/>
      <c r="EDB57" s="85"/>
      <c r="EDC57" s="85"/>
      <c r="EDD57" s="85"/>
      <c r="EDE57" s="85"/>
      <c r="EDF57" s="85"/>
      <c r="EDG57" s="85"/>
      <c r="EDH57" s="85"/>
      <c r="EDI57" s="85"/>
      <c r="EDJ57" s="85"/>
      <c r="EDK57" s="85"/>
      <c r="EDL57" s="85"/>
      <c r="EDM57" s="85"/>
      <c r="EDN57" s="85"/>
      <c r="EDO57" s="85"/>
      <c r="EDP57" s="85"/>
      <c r="EDQ57" s="85"/>
      <c r="EDR57" s="85"/>
      <c r="EDS57" s="85"/>
      <c r="EDT57" s="85"/>
      <c r="EDU57" s="85"/>
      <c r="EDV57" s="85"/>
      <c r="EDW57" s="85"/>
      <c r="EDX57" s="85"/>
      <c r="EDY57" s="85"/>
      <c r="EDZ57" s="85"/>
      <c r="EEA57" s="85"/>
      <c r="EEB57" s="85"/>
      <c r="EEC57" s="85"/>
      <c r="EED57" s="85"/>
      <c r="EEE57" s="85"/>
      <c r="EEF57" s="85"/>
      <c r="EEG57" s="85"/>
      <c r="EEH57" s="85"/>
      <c r="EEI57" s="85"/>
      <c r="EEJ57" s="85"/>
      <c r="EEK57" s="85"/>
      <c r="EEL57" s="85"/>
      <c r="EEM57" s="85"/>
      <c r="EEN57" s="85"/>
      <c r="EEO57" s="85"/>
      <c r="EEP57" s="85"/>
      <c r="EEQ57" s="85"/>
      <c r="EER57" s="85"/>
      <c r="EES57" s="85"/>
      <c r="EET57" s="85"/>
      <c r="EEU57" s="85"/>
      <c r="EEV57" s="85"/>
      <c r="EEW57" s="85"/>
      <c r="EEX57" s="85"/>
      <c r="EEY57" s="85"/>
      <c r="EEZ57" s="85"/>
      <c r="EFA57" s="85"/>
      <c r="EFB57" s="85"/>
      <c r="EFC57" s="85"/>
      <c r="EFD57" s="85"/>
      <c r="EFE57" s="85"/>
      <c r="EFF57" s="85"/>
      <c r="EFG57" s="85"/>
      <c r="EFH57" s="85"/>
      <c r="EFI57" s="85"/>
      <c r="EFJ57" s="85"/>
      <c r="EFK57" s="85"/>
      <c r="EFL57" s="85"/>
      <c r="EFM57" s="85"/>
      <c r="EFN57" s="85"/>
      <c r="EFO57" s="85"/>
      <c r="EFP57" s="85"/>
      <c r="EFQ57" s="85"/>
      <c r="EFR57" s="85"/>
      <c r="EFS57" s="85"/>
      <c r="EFT57" s="85"/>
      <c r="EFU57" s="85"/>
      <c r="EFV57" s="85"/>
      <c r="EFW57" s="85"/>
      <c r="EFX57" s="85"/>
      <c r="EFY57" s="85"/>
      <c r="EFZ57" s="85"/>
      <c r="EGA57" s="85"/>
      <c r="EGB57" s="85"/>
      <c r="EGC57" s="85"/>
      <c r="EGD57" s="85"/>
      <c r="EGE57" s="85"/>
      <c r="EGF57" s="85"/>
      <c r="EGG57" s="85"/>
      <c r="EGH57" s="85"/>
      <c r="EGI57" s="85"/>
      <c r="EGJ57" s="85"/>
      <c r="EGK57" s="85"/>
      <c r="EGL57" s="85"/>
      <c r="EGM57" s="85"/>
      <c r="EGN57" s="85"/>
      <c r="EGO57" s="85"/>
      <c r="EGP57" s="85"/>
      <c r="EGQ57" s="85"/>
      <c r="EGR57" s="85"/>
      <c r="EGS57" s="85"/>
      <c r="EGT57" s="85"/>
      <c r="EGU57" s="85"/>
      <c r="EGV57" s="85"/>
      <c r="EGW57" s="85"/>
      <c r="EGX57" s="85"/>
      <c r="EGY57" s="85"/>
      <c r="EGZ57" s="85"/>
      <c r="EHA57" s="85"/>
      <c r="EHB57" s="85"/>
      <c r="EHC57" s="85"/>
      <c r="EHD57" s="85"/>
      <c r="EHE57" s="85"/>
      <c r="EHF57" s="85"/>
      <c r="EHG57" s="85"/>
      <c r="EHH57" s="85"/>
      <c r="EHI57" s="85"/>
      <c r="EHJ57" s="85"/>
      <c r="EHK57" s="85"/>
      <c r="EHL57" s="85"/>
      <c r="EHM57" s="85"/>
      <c r="EHN57" s="85"/>
      <c r="EHO57" s="85"/>
      <c r="EHP57" s="85"/>
      <c r="EHQ57" s="85"/>
      <c r="EHR57" s="85"/>
      <c r="EHS57" s="85"/>
      <c r="EHT57" s="85"/>
      <c r="EHU57" s="85"/>
      <c r="EHV57" s="85"/>
      <c r="EHW57" s="85"/>
      <c r="EHX57" s="85"/>
      <c r="EHY57" s="85"/>
      <c r="EHZ57" s="85"/>
      <c r="EIA57" s="85"/>
      <c r="EIB57" s="85"/>
      <c r="EIC57" s="85"/>
      <c r="EID57" s="85"/>
      <c r="EIE57" s="85"/>
      <c r="EIF57" s="85"/>
      <c r="EIG57" s="85"/>
      <c r="EIH57" s="85"/>
      <c r="EII57" s="85"/>
      <c r="EIJ57" s="85"/>
      <c r="EIK57" s="85"/>
      <c r="EIL57" s="85"/>
      <c r="EIM57" s="85"/>
      <c r="EIN57" s="85"/>
      <c r="EIO57" s="85"/>
      <c r="EIP57" s="85"/>
      <c r="EIQ57" s="85"/>
      <c r="EIR57" s="85"/>
      <c r="EIS57" s="85"/>
      <c r="EIT57" s="85"/>
      <c r="EIU57" s="85"/>
      <c r="EIV57" s="85"/>
      <c r="EIW57" s="85"/>
      <c r="EIX57" s="85"/>
      <c r="EIY57" s="85"/>
      <c r="EIZ57" s="85"/>
      <c r="EJA57" s="85"/>
      <c r="EJB57" s="85"/>
      <c r="EJC57" s="85"/>
      <c r="EJD57" s="85"/>
      <c r="EJE57" s="85"/>
      <c r="EJF57" s="85"/>
      <c r="EJG57" s="85"/>
      <c r="EJH57" s="85"/>
      <c r="EJI57" s="85"/>
      <c r="EJJ57" s="85"/>
      <c r="EJK57" s="85"/>
      <c r="EJL57" s="85"/>
      <c r="EJM57" s="85"/>
      <c r="EJN57" s="85"/>
      <c r="EJO57" s="85"/>
      <c r="EJP57" s="85"/>
      <c r="EJQ57" s="85"/>
      <c r="EJR57" s="85"/>
      <c r="EJS57" s="85"/>
      <c r="EJT57" s="85"/>
      <c r="EJU57" s="85"/>
      <c r="EJV57" s="85"/>
      <c r="EJW57" s="85"/>
      <c r="EJX57" s="85"/>
      <c r="EJY57" s="85"/>
      <c r="EJZ57" s="85"/>
      <c r="EKA57" s="85"/>
      <c r="EKB57" s="85"/>
      <c r="EKC57" s="85"/>
      <c r="EKD57" s="85"/>
      <c r="EKE57" s="85"/>
      <c r="EKF57" s="85"/>
      <c r="EKG57" s="85"/>
      <c r="EKH57" s="85"/>
      <c r="EKI57" s="85"/>
      <c r="EKJ57" s="85"/>
      <c r="EKK57" s="85"/>
      <c r="EKL57" s="85"/>
      <c r="EKM57" s="85"/>
      <c r="EKN57" s="85"/>
      <c r="EKO57" s="85"/>
      <c r="EKP57" s="85"/>
      <c r="EKQ57" s="85"/>
      <c r="EKR57" s="85"/>
      <c r="EKS57" s="85"/>
      <c r="EKT57" s="85"/>
      <c r="EKU57" s="85"/>
      <c r="EKV57" s="85"/>
      <c r="EKW57" s="85"/>
      <c r="EKX57" s="85"/>
      <c r="EKY57" s="85"/>
      <c r="EKZ57" s="85"/>
      <c r="ELA57" s="85"/>
      <c r="ELB57" s="85"/>
      <c r="ELC57" s="85"/>
      <c r="ELD57" s="85"/>
      <c r="ELE57" s="85"/>
      <c r="ELF57" s="85"/>
      <c r="ELG57" s="85"/>
      <c r="ELH57" s="85"/>
      <c r="ELI57" s="85"/>
      <c r="ELJ57" s="85"/>
      <c r="ELK57" s="85"/>
      <c r="ELL57" s="85"/>
      <c r="ELM57" s="85"/>
      <c r="ELN57" s="85"/>
      <c r="ELO57" s="85"/>
      <c r="ELP57" s="85"/>
      <c r="ELQ57" s="85"/>
      <c r="ELR57" s="85"/>
      <c r="ELS57" s="85"/>
      <c r="ELT57" s="85"/>
      <c r="ELU57" s="85"/>
      <c r="ELV57" s="85"/>
      <c r="ELW57" s="85"/>
      <c r="ELX57" s="85"/>
      <c r="ELY57" s="85"/>
      <c r="ELZ57" s="85"/>
      <c r="EMA57" s="85"/>
      <c r="EMB57" s="85"/>
      <c r="EMC57" s="85"/>
      <c r="EMD57" s="85"/>
      <c r="EME57" s="85"/>
      <c r="EMF57" s="85"/>
      <c r="EMG57" s="85"/>
      <c r="EMH57" s="85"/>
      <c r="EMI57" s="85"/>
      <c r="EMJ57" s="85"/>
      <c r="EMK57" s="85"/>
      <c r="EML57" s="85"/>
      <c r="EMM57" s="85"/>
      <c r="EMN57" s="85"/>
      <c r="EMO57" s="85"/>
      <c r="EMP57" s="85"/>
      <c r="EMQ57" s="85"/>
      <c r="EMR57" s="85"/>
      <c r="EMS57" s="85"/>
      <c r="EMT57" s="85"/>
      <c r="EMU57" s="85"/>
      <c r="EMV57" s="85"/>
      <c r="EMW57" s="85"/>
      <c r="EMX57" s="85"/>
      <c r="EMY57" s="85"/>
      <c r="EMZ57" s="85"/>
      <c r="ENA57" s="85"/>
      <c r="ENB57" s="85"/>
      <c r="ENC57" s="85"/>
      <c r="END57" s="85"/>
      <c r="ENE57" s="85"/>
      <c r="ENF57" s="85"/>
      <c r="ENG57" s="85"/>
      <c r="ENH57" s="85"/>
      <c r="ENI57" s="85"/>
      <c r="ENJ57" s="85"/>
      <c r="ENK57" s="85"/>
      <c r="ENL57" s="85"/>
      <c r="ENM57" s="85"/>
      <c r="ENN57" s="85"/>
      <c r="ENO57" s="85"/>
      <c r="ENP57" s="85"/>
      <c r="ENQ57" s="85"/>
      <c r="ENR57" s="85"/>
      <c r="ENS57" s="85"/>
      <c r="ENT57" s="85"/>
      <c r="ENU57" s="85"/>
      <c r="ENV57" s="85"/>
      <c r="ENW57" s="85"/>
      <c r="ENX57" s="85"/>
      <c r="ENY57" s="85"/>
      <c r="ENZ57" s="85"/>
      <c r="EOA57" s="85"/>
      <c r="EOB57" s="85"/>
      <c r="EOC57" s="85"/>
      <c r="EOD57" s="85"/>
      <c r="EOE57" s="85"/>
      <c r="EOF57" s="85"/>
      <c r="EOG57" s="85"/>
      <c r="EOH57" s="85"/>
      <c r="EOI57" s="85"/>
      <c r="EOJ57" s="85"/>
      <c r="EOK57" s="85"/>
      <c r="EOL57" s="85"/>
      <c r="EOM57" s="85"/>
      <c r="EON57" s="85"/>
      <c r="EOO57" s="85"/>
      <c r="EOP57" s="85"/>
      <c r="EOQ57" s="85"/>
      <c r="EOR57" s="85"/>
      <c r="EOS57" s="85"/>
      <c r="EOT57" s="85"/>
      <c r="EOU57" s="85"/>
      <c r="EOV57" s="85"/>
      <c r="EOW57" s="85"/>
      <c r="EOX57" s="85"/>
      <c r="EOY57" s="85"/>
      <c r="EOZ57" s="85"/>
      <c r="EPA57" s="85"/>
      <c r="EPB57" s="85"/>
      <c r="EPC57" s="85"/>
      <c r="EPD57" s="85"/>
      <c r="EPE57" s="85"/>
      <c r="EPF57" s="85"/>
      <c r="EPG57" s="85"/>
      <c r="EPH57" s="85"/>
      <c r="EPI57" s="85"/>
      <c r="EPJ57" s="85"/>
      <c r="EPK57" s="85"/>
      <c r="EPL57" s="85"/>
      <c r="EPM57" s="85"/>
      <c r="EPN57" s="85"/>
      <c r="EPO57" s="85"/>
      <c r="EPP57" s="85"/>
      <c r="EPQ57" s="85"/>
      <c r="EPR57" s="85"/>
      <c r="EPS57" s="85"/>
      <c r="EPT57" s="85"/>
      <c r="EPU57" s="85"/>
      <c r="EPV57" s="85"/>
      <c r="EPW57" s="85"/>
      <c r="EPX57" s="85"/>
      <c r="EPY57" s="85"/>
      <c r="EPZ57" s="85"/>
      <c r="EQA57" s="85"/>
      <c r="EQB57" s="85"/>
      <c r="EQC57" s="85"/>
      <c r="EQD57" s="85"/>
      <c r="EQE57" s="85"/>
      <c r="EQF57" s="85"/>
      <c r="EQG57" s="85"/>
      <c r="EQH57" s="85"/>
      <c r="EQI57" s="85"/>
      <c r="EQJ57" s="85"/>
      <c r="EQK57" s="85"/>
      <c r="EQL57" s="85"/>
      <c r="EQM57" s="85"/>
      <c r="EQN57" s="85"/>
      <c r="EQO57" s="85"/>
      <c r="EQP57" s="85"/>
      <c r="EQQ57" s="85"/>
      <c r="EQR57" s="85"/>
      <c r="EQS57" s="85"/>
      <c r="EQT57" s="85"/>
      <c r="EQU57" s="85"/>
      <c r="EQV57" s="85"/>
      <c r="EQW57" s="85"/>
      <c r="EQX57" s="85"/>
      <c r="EQY57" s="85"/>
      <c r="EQZ57" s="85"/>
      <c r="ERA57" s="85"/>
      <c r="ERB57" s="85"/>
      <c r="ERC57" s="85"/>
      <c r="ERD57" s="85"/>
      <c r="ERE57" s="85"/>
      <c r="ERF57" s="85"/>
      <c r="ERG57" s="85"/>
      <c r="ERH57" s="85"/>
      <c r="ERI57" s="85"/>
      <c r="ERJ57" s="85"/>
      <c r="ERK57" s="85"/>
      <c r="ERL57" s="85"/>
      <c r="ERM57" s="85"/>
      <c r="ERN57" s="85"/>
      <c r="ERO57" s="85"/>
      <c r="ERP57" s="85"/>
      <c r="ERQ57" s="85"/>
      <c r="ERR57" s="85"/>
      <c r="ERS57" s="85"/>
      <c r="ERT57" s="85"/>
      <c r="ERU57" s="85"/>
      <c r="ERV57" s="85"/>
      <c r="ERW57" s="85"/>
      <c r="ERX57" s="85"/>
      <c r="ERY57" s="85"/>
      <c r="ERZ57" s="85"/>
      <c r="ESA57" s="85"/>
      <c r="ESB57" s="85"/>
      <c r="ESC57" s="85"/>
      <c r="ESD57" s="85"/>
      <c r="ESE57" s="85"/>
      <c r="ESF57" s="85"/>
      <c r="ESG57" s="85"/>
      <c r="ESH57" s="85"/>
      <c r="ESI57" s="85"/>
      <c r="ESJ57" s="85"/>
      <c r="ESK57" s="85"/>
      <c r="ESL57" s="85"/>
      <c r="ESM57" s="85"/>
      <c r="ESN57" s="85"/>
      <c r="ESO57" s="85"/>
      <c r="ESP57" s="85"/>
      <c r="ESQ57" s="85"/>
      <c r="ESR57" s="85"/>
      <c r="ESS57" s="85"/>
      <c r="EST57" s="85"/>
      <c r="ESU57" s="85"/>
      <c r="ESV57" s="85"/>
      <c r="ESW57" s="85"/>
      <c r="ESX57" s="85"/>
      <c r="ESY57" s="85"/>
      <c r="ESZ57" s="85"/>
      <c r="ETA57" s="85"/>
      <c r="ETB57" s="85"/>
      <c r="ETC57" s="85"/>
      <c r="ETD57" s="85"/>
      <c r="ETE57" s="85"/>
      <c r="ETF57" s="85"/>
      <c r="ETG57" s="85"/>
      <c r="ETH57" s="85"/>
      <c r="ETI57" s="85"/>
      <c r="ETJ57" s="85"/>
      <c r="ETK57" s="85"/>
      <c r="ETL57" s="85"/>
      <c r="ETM57" s="85"/>
      <c r="ETN57" s="85"/>
      <c r="ETO57" s="85"/>
      <c r="ETP57" s="85"/>
      <c r="ETQ57" s="85"/>
      <c r="ETR57" s="85"/>
      <c r="ETS57" s="85"/>
      <c r="ETT57" s="85"/>
      <c r="ETU57" s="85"/>
      <c r="ETV57" s="85"/>
      <c r="ETW57" s="85"/>
      <c r="ETX57" s="85"/>
      <c r="ETY57" s="85"/>
      <c r="ETZ57" s="85"/>
      <c r="EUA57" s="85"/>
      <c r="EUB57" s="85"/>
      <c r="EUC57" s="85"/>
      <c r="EUD57" s="85"/>
      <c r="EUE57" s="85"/>
      <c r="EUF57" s="85"/>
      <c r="EUG57" s="85"/>
      <c r="EUH57" s="85"/>
      <c r="EUI57" s="85"/>
      <c r="EUJ57" s="85"/>
      <c r="EUK57" s="85"/>
      <c r="EUL57" s="85"/>
      <c r="EUM57" s="85"/>
      <c r="EUN57" s="85"/>
      <c r="EUO57" s="85"/>
      <c r="EUP57" s="85"/>
      <c r="EUQ57" s="85"/>
      <c r="EUR57" s="85"/>
      <c r="EUS57" s="85"/>
      <c r="EUT57" s="85"/>
      <c r="EUU57" s="85"/>
      <c r="EUV57" s="85"/>
      <c r="EUW57" s="85"/>
      <c r="EUX57" s="85"/>
      <c r="EUY57" s="85"/>
      <c r="EUZ57" s="85"/>
      <c r="EVA57" s="85"/>
      <c r="EVB57" s="85"/>
      <c r="EVC57" s="85"/>
      <c r="EVD57" s="85"/>
      <c r="EVE57" s="85"/>
      <c r="EVF57" s="85"/>
      <c r="EVG57" s="85"/>
      <c r="EVH57" s="85"/>
      <c r="EVI57" s="85"/>
      <c r="EVJ57" s="85"/>
      <c r="EVK57" s="85"/>
      <c r="EVL57" s="85"/>
      <c r="EVM57" s="85"/>
      <c r="EVN57" s="85"/>
      <c r="EVO57" s="85"/>
      <c r="EVP57" s="85"/>
      <c r="EVQ57" s="85"/>
      <c r="EVR57" s="85"/>
      <c r="EVS57" s="85"/>
      <c r="EVT57" s="85"/>
      <c r="EVU57" s="85"/>
      <c r="EVV57" s="85"/>
      <c r="EVW57" s="85"/>
      <c r="EVX57" s="85"/>
      <c r="EVY57" s="85"/>
      <c r="EVZ57" s="85"/>
      <c r="EWA57" s="85"/>
      <c r="EWB57" s="85"/>
      <c r="EWC57" s="85"/>
      <c r="EWD57" s="85"/>
      <c r="EWE57" s="85"/>
      <c r="EWF57" s="85"/>
      <c r="EWG57" s="85"/>
      <c r="EWH57" s="85"/>
      <c r="EWI57" s="85"/>
      <c r="EWJ57" s="85"/>
      <c r="EWK57" s="85"/>
      <c r="EWL57" s="85"/>
      <c r="EWM57" s="85"/>
      <c r="EWN57" s="85"/>
      <c r="EWO57" s="85"/>
      <c r="EWP57" s="85"/>
      <c r="EWQ57" s="85"/>
      <c r="EWR57" s="85"/>
      <c r="EWS57" s="85"/>
      <c r="EWT57" s="85"/>
      <c r="EWU57" s="85"/>
      <c r="EWV57" s="85"/>
      <c r="EWW57" s="85"/>
      <c r="EWX57" s="85"/>
      <c r="EWY57" s="85"/>
      <c r="EWZ57" s="85"/>
      <c r="EXA57" s="85"/>
      <c r="EXB57" s="85"/>
      <c r="EXC57" s="85"/>
      <c r="EXD57" s="85"/>
      <c r="EXE57" s="85"/>
      <c r="EXF57" s="85"/>
      <c r="EXG57" s="85"/>
      <c r="EXH57" s="85"/>
      <c r="EXI57" s="85"/>
      <c r="EXJ57" s="85"/>
      <c r="EXK57" s="85"/>
      <c r="EXL57" s="85"/>
      <c r="EXM57" s="85"/>
      <c r="EXN57" s="85"/>
      <c r="EXO57" s="85"/>
      <c r="EXP57" s="85"/>
      <c r="EXQ57" s="85"/>
      <c r="EXR57" s="85"/>
      <c r="EXS57" s="85"/>
      <c r="EXT57" s="85"/>
      <c r="EXU57" s="85"/>
      <c r="EXV57" s="85"/>
      <c r="EXW57" s="85"/>
      <c r="EXX57" s="85"/>
      <c r="EXY57" s="85"/>
      <c r="EXZ57" s="85"/>
      <c r="EYA57" s="85"/>
      <c r="EYB57" s="85"/>
      <c r="EYC57" s="85"/>
      <c r="EYD57" s="85"/>
      <c r="EYE57" s="85"/>
      <c r="EYF57" s="85"/>
      <c r="EYG57" s="85"/>
      <c r="EYH57" s="85"/>
      <c r="EYI57" s="85"/>
      <c r="EYJ57" s="85"/>
      <c r="EYK57" s="85"/>
      <c r="EYL57" s="85"/>
      <c r="EYM57" s="85"/>
      <c r="EYN57" s="85"/>
      <c r="EYO57" s="85"/>
      <c r="EYP57" s="85"/>
      <c r="EYQ57" s="85"/>
      <c r="EYR57" s="85"/>
      <c r="EYS57" s="85"/>
      <c r="EYT57" s="85"/>
      <c r="EYU57" s="85"/>
      <c r="EYV57" s="85"/>
      <c r="EYW57" s="85"/>
      <c r="EYX57" s="85"/>
      <c r="EYY57" s="85"/>
      <c r="EYZ57" s="85"/>
      <c r="EZA57" s="85"/>
      <c r="EZB57" s="85"/>
      <c r="EZC57" s="85"/>
      <c r="EZD57" s="85"/>
      <c r="EZE57" s="85"/>
      <c r="EZF57" s="85"/>
      <c r="EZG57" s="85"/>
      <c r="EZH57" s="85"/>
      <c r="EZI57" s="85"/>
      <c r="EZJ57" s="85"/>
      <c r="EZK57" s="85"/>
      <c r="EZL57" s="85"/>
      <c r="EZM57" s="85"/>
      <c r="EZN57" s="85"/>
      <c r="EZO57" s="85"/>
      <c r="EZP57" s="85"/>
      <c r="EZQ57" s="85"/>
      <c r="EZR57" s="85"/>
      <c r="EZS57" s="85"/>
      <c r="EZT57" s="85"/>
      <c r="EZU57" s="85"/>
      <c r="EZV57" s="85"/>
      <c r="EZW57" s="85"/>
      <c r="EZX57" s="85"/>
      <c r="EZY57" s="85"/>
      <c r="EZZ57" s="85"/>
      <c r="FAA57" s="85"/>
      <c r="FAB57" s="85"/>
      <c r="FAC57" s="85"/>
      <c r="FAD57" s="85"/>
      <c r="FAE57" s="85"/>
      <c r="FAF57" s="85"/>
      <c r="FAG57" s="85"/>
      <c r="FAH57" s="85"/>
      <c r="FAI57" s="85"/>
      <c r="FAJ57" s="85"/>
      <c r="FAK57" s="85"/>
      <c r="FAL57" s="85"/>
      <c r="FAM57" s="85"/>
      <c r="FAN57" s="85"/>
      <c r="FAO57" s="85"/>
      <c r="FAP57" s="85"/>
      <c r="FAQ57" s="85"/>
      <c r="FAR57" s="85"/>
      <c r="FAS57" s="85"/>
      <c r="FAT57" s="85"/>
      <c r="FAU57" s="85"/>
      <c r="FAV57" s="85"/>
      <c r="FAW57" s="85"/>
      <c r="FAX57" s="85"/>
      <c r="FAY57" s="85"/>
      <c r="FAZ57" s="85"/>
      <c r="FBA57" s="85"/>
      <c r="FBB57" s="85"/>
      <c r="FBC57" s="85"/>
      <c r="FBD57" s="85"/>
      <c r="FBE57" s="85"/>
      <c r="FBF57" s="85"/>
      <c r="FBG57" s="85"/>
      <c r="FBH57" s="85"/>
      <c r="FBI57" s="85"/>
      <c r="FBJ57" s="85"/>
      <c r="FBK57" s="85"/>
      <c r="FBL57" s="85"/>
      <c r="FBM57" s="85"/>
      <c r="FBN57" s="85"/>
      <c r="FBO57" s="85"/>
      <c r="FBP57" s="85"/>
      <c r="FBQ57" s="85"/>
      <c r="FBR57" s="85"/>
      <c r="FBS57" s="85"/>
      <c r="FBT57" s="85"/>
      <c r="FBU57" s="85"/>
      <c r="FBV57" s="85"/>
      <c r="FBW57" s="85"/>
      <c r="FBX57" s="85"/>
      <c r="FBY57" s="85"/>
      <c r="FBZ57" s="85"/>
      <c r="FCA57" s="85"/>
      <c r="FCB57" s="85"/>
      <c r="FCC57" s="85"/>
      <c r="FCD57" s="85"/>
      <c r="FCE57" s="85"/>
      <c r="FCF57" s="85"/>
      <c r="FCG57" s="85"/>
      <c r="FCH57" s="85"/>
      <c r="FCI57" s="85"/>
      <c r="FCJ57" s="85"/>
      <c r="FCK57" s="85"/>
      <c r="FCL57" s="85"/>
      <c r="FCM57" s="85"/>
      <c r="FCN57" s="85"/>
      <c r="FCO57" s="85"/>
      <c r="FCP57" s="85"/>
      <c r="FCQ57" s="85"/>
      <c r="FCR57" s="85"/>
      <c r="FCS57" s="85"/>
      <c r="FCT57" s="85"/>
      <c r="FCU57" s="85"/>
      <c r="FCV57" s="85"/>
      <c r="FCW57" s="85"/>
      <c r="FCX57" s="85"/>
      <c r="FCY57" s="85"/>
      <c r="FCZ57" s="85"/>
      <c r="FDA57" s="85"/>
      <c r="FDB57" s="85"/>
      <c r="FDC57" s="85"/>
      <c r="FDD57" s="85"/>
      <c r="FDE57" s="85"/>
      <c r="FDF57" s="85"/>
      <c r="FDG57" s="85"/>
      <c r="FDH57" s="85"/>
      <c r="FDI57" s="85"/>
      <c r="FDJ57" s="85"/>
      <c r="FDK57" s="85"/>
      <c r="FDL57" s="85"/>
      <c r="FDM57" s="85"/>
      <c r="FDN57" s="85"/>
      <c r="FDO57" s="85"/>
      <c r="FDP57" s="85"/>
      <c r="FDQ57" s="85"/>
      <c r="FDR57" s="85"/>
      <c r="FDS57" s="85"/>
      <c r="FDT57" s="85"/>
      <c r="FDU57" s="85"/>
      <c r="FDV57" s="85"/>
      <c r="FDW57" s="85"/>
      <c r="FDX57" s="85"/>
      <c r="FDY57" s="85"/>
      <c r="FDZ57" s="85"/>
      <c r="FEA57" s="85"/>
      <c r="FEB57" s="85"/>
      <c r="FEC57" s="85"/>
      <c r="FED57" s="85"/>
      <c r="FEE57" s="85"/>
      <c r="FEF57" s="85"/>
      <c r="FEG57" s="85"/>
      <c r="FEH57" s="85"/>
      <c r="FEI57" s="85"/>
      <c r="FEJ57" s="85"/>
      <c r="FEK57" s="85"/>
      <c r="FEL57" s="85"/>
      <c r="FEM57" s="85"/>
      <c r="FEN57" s="85"/>
      <c r="FEO57" s="85"/>
      <c r="FEP57" s="85"/>
      <c r="FEQ57" s="85"/>
      <c r="FER57" s="85"/>
      <c r="FES57" s="85"/>
      <c r="FET57" s="85"/>
      <c r="FEU57" s="85"/>
      <c r="FEV57" s="85"/>
      <c r="FEW57" s="85"/>
      <c r="FEX57" s="85"/>
      <c r="FEY57" s="85"/>
      <c r="FEZ57" s="85"/>
      <c r="FFA57" s="85"/>
      <c r="FFB57" s="85"/>
      <c r="FFC57" s="85"/>
      <c r="FFD57" s="85"/>
      <c r="FFE57" s="85"/>
      <c r="FFF57" s="85"/>
      <c r="FFG57" s="85"/>
      <c r="FFH57" s="85"/>
      <c r="FFI57" s="85"/>
      <c r="FFJ57" s="85"/>
      <c r="FFK57" s="85"/>
      <c r="FFL57" s="85"/>
      <c r="FFM57" s="85"/>
      <c r="FFN57" s="85"/>
      <c r="FFO57" s="85"/>
      <c r="FFP57" s="85"/>
      <c r="FFQ57" s="85"/>
      <c r="FFR57" s="85"/>
      <c r="FFS57" s="85"/>
      <c r="FFT57" s="85"/>
      <c r="FFU57" s="85"/>
      <c r="FFV57" s="85"/>
      <c r="FFW57" s="85"/>
      <c r="FFX57" s="85"/>
      <c r="FFY57" s="85"/>
      <c r="FFZ57" s="85"/>
      <c r="FGA57" s="85"/>
      <c r="FGB57" s="85"/>
      <c r="FGC57" s="85"/>
      <c r="FGD57" s="85"/>
      <c r="FGE57" s="85"/>
      <c r="FGF57" s="85"/>
      <c r="FGG57" s="85"/>
      <c r="FGH57" s="85"/>
      <c r="FGI57" s="85"/>
      <c r="FGJ57" s="85"/>
      <c r="FGK57" s="85"/>
      <c r="FGL57" s="85"/>
      <c r="FGM57" s="85"/>
      <c r="FGN57" s="85"/>
      <c r="FGO57" s="85"/>
      <c r="FGP57" s="85"/>
      <c r="FGQ57" s="85"/>
      <c r="FGR57" s="85"/>
      <c r="FGS57" s="85"/>
      <c r="FGT57" s="85"/>
      <c r="FGU57" s="85"/>
      <c r="FGV57" s="85"/>
      <c r="FGW57" s="85"/>
      <c r="FGX57" s="85"/>
      <c r="FGY57" s="85"/>
      <c r="FGZ57" s="85"/>
      <c r="FHA57" s="85"/>
      <c r="FHB57" s="85"/>
      <c r="FHC57" s="85"/>
      <c r="FHD57" s="85"/>
      <c r="FHE57" s="85"/>
      <c r="FHF57" s="85"/>
      <c r="FHG57" s="85"/>
      <c r="FHH57" s="85"/>
      <c r="FHI57" s="85"/>
      <c r="FHJ57" s="85"/>
      <c r="FHK57" s="85"/>
      <c r="FHL57" s="85"/>
      <c r="FHM57" s="85"/>
      <c r="FHN57" s="85"/>
      <c r="FHO57" s="85"/>
      <c r="FHP57" s="85"/>
      <c r="FHQ57" s="85"/>
      <c r="FHR57" s="85"/>
      <c r="FHS57" s="85"/>
      <c r="FHT57" s="85"/>
      <c r="FHU57" s="85"/>
      <c r="FHV57" s="85"/>
      <c r="FHW57" s="85"/>
      <c r="FHX57" s="85"/>
      <c r="FHY57" s="85"/>
      <c r="FHZ57" s="85"/>
      <c r="FIA57" s="85"/>
      <c r="FIB57" s="85"/>
      <c r="FIC57" s="85"/>
      <c r="FID57" s="85"/>
      <c r="FIE57" s="85"/>
      <c r="FIF57" s="85"/>
      <c r="FIG57" s="85"/>
      <c r="FIH57" s="85"/>
      <c r="FII57" s="85"/>
      <c r="FIJ57" s="85"/>
      <c r="FIK57" s="85"/>
      <c r="FIL57" s="85"/>
      <c r="FIM57" s="85"/>
      <c r="FIN57" s="85"/>
      <c r="FIO57" s="85"/>
      <c r="FIP57" s="85"/>
      <c r="FIQ57" s="85"/>
      <c r="FIR57" s="85"/>
      <c r="FIS57" s="85"/>
      <c r="FIT57" s="85"/>
      <c r="FIU57" s="85"/>
      <c r="FIV57" s="85"/>
      <c r="FIW57" s="85"/>
      <c r="FIX57" s="85"/>
      <c r="FIY57" s="85"/>
      <c r="FIZ57" s="85"/>
      <c r="FJA57" s="85"/>
      <c r="FJB57" s="85"/>
      <c r="FJC57" s="85"/>
      <c r="FJD57" s="85"/>
      <c r="FJE57" s="85"/>
      <c r="FJF57" s="85"/>
      <c r="FJG57" s="85"/>
      <c r="FJH57" s="85"/>
      <c r="FJI57" s="85"/>
      <c r="FJJ57" s="85"/>
      <c r="FJK57" s="85"/>
      <c r="FJL57" s="85"/>
      <c r="FJM57" s="85"/>
      <c r="FJN57" s="85"/>
      <c r="FJO57" s="85"/>
      <c r="FJP57" s="85"/>
      <c r="FJQ57" s="85"/>
      <c r="FJR57" s="85"/>
      <c r="FJS57" s="85"/>
      <c r="FJT57" s="85"/>
      <c r="FJU57" s="85"/>
      <c r="FJV57" s="85"/>
      <c r="FJW57" s="85"/>
      <c r="FJX57" s="85"/>
      <c r="FJY57" s="85"/>
      <c r="FJZ57" s="85"/>
      <c r="FKA57" s="85"/>
      <c r="FKB57" s="85"/>
      <c r="FKC57" s="85"/>
      <c r="FKD57" s="85"/>
      <c r="FKE57" s="85"/>
      <c r="FKF57" s="85"/>
      <c r="FKG57" s="85"/>
      <c r="FKH57" s="85"/>
      <c r="FKI57" s="85"/>
      <c r="FKJ57" s="85"/>
      <c r="FKK57" s="85"/>
      <c r="FKL57" s="85"/>
      <c r="FKM57" s="85"/>
      <c r="FKN57" s="85"/>
      <c r="FKO57" s="85"/>
      <c r="FKP57" s="85"/>
      <c r="FKQ57" s="85"/>
      <c r="FKR57" s="85"/>
      <c r="FKS57" s="85"/>
      <c r="FKT57" s="85"/>
      <c r="FKU57" s="85"/>
      <c r="FKV57" s="85"/>
      <c r="FKW57" s="85"/>
      <c r="FKX57" s="85"/>
      <c r="FKY57" s="85"/>
      <c r="FKZ57" s="85"/>
      <c r="FLA57" s="85"/>
      <c r="FLB57" s="85"/>
      <c r="FLC57" s="85"/>
      <c r="FLD57" s="85"/>
      <c r="FLE57" s="85"/>
      <c r="FLF57" s="85"/>
      <c r="FLG57" s="85"/>
      <c r="FLH57" s="85"/>
      <c r="FLI57" s="85"/>
      <c r="FLJ57" s="85"/>
      <c r="FLK57" s="85"/>
      <c r="FLL57" s="85"/>
      <c r="FLM57" s="85"/>
      <c r="FLN57" s="85"/>
      <c r="FLO57" s="85"/>
      <c r="FLP57" s="85"/>
      <c r="FLQ57" s="85"/>
      <c r="FLR57" s="85"/>
      <c r="FLS57" s="85"/>
      <c r="FLT57" s="85"/>
      <c r="FLU57" s="85"/>
      <c r="FLV57" s="85"/>
      <c r="FLW57" s="85"/>
      <c r="FLX57" s="85"/>
      <c r="FLY57" s="85"/>
      <c r="FLZ57" s="85"/>
      <c r="FMA57" s="85"/>
      <c r="FMB57" s="85"/>
      <c r="FMC57" s="85"/>
      <c r="FMD57" s="85"/>
      <c r="FME57" s="85"/>
      <c r="FMF57" s="85"/>
      <c r="FMG57" s="85"/>
      <c r="FMH57" s="85"/>
      <c r="FMI57" s="85"/>
      <c r="FMJ57" s="85"/>
      <c r="FMK57" s="85"/>
      <c r="FML57" s="85"/>
      <c r="FMM57" s="85"/>
      <c r="FMN57" s="85"/>
      <c r="FMO57" s="85"/>
      <c r="FMP57" s="85"/>
      <c r="FMQ57" s="85"/>
      <c r="FMR57" s="85"/>
      <c r="FMS57" s="85"/>
      <c r="FMT57" s="85"/>
      <c r="FMU57" s="85"/>
      <c r="FMV57" s="85"/>
      <c r="FMW57" s="85"/>
      <c r="FMX57" s="85"/>
      <c r="FMY57" s="85"/>
      <c r="FMZ57" s="85"/>
      <c r="FNA57" s="85"/>
      <c r="FNB57" s="85"/>
      <c r="FNC57" s="85"/>
      <c r="FND57" s="85"/>
      <c r="FNE57" s="85"/>
      <c r="FNF57" s="85"/>
      <c r="FNG57" s="85"/>
      <c r="FNH57" s="85"/>
      <c r="FNI57" s="85"/>
      <c r="FNJ57" s="85"/>
      <c r="FNK57" s="85"/>
      <c r="FNL57" s="85"/>
      <c r="FNM57" s="85"/>
      <c r="FNN57" s="85"/>
      <c r="FNO57" s="85"/>
      <c r="FNP57" s="85"/>
      <c r="FNQ57" s="85"/>
      <c r="FNR57" s="85"/>
      <c r="FNS57" s="85"/>
      <c r="FNT57" s="85"/>
      <c r="FNU57" s="85"/>
      <c r="FNV57" s="85"/>
      <c r="FNW57" s="85"/>
      <c r="FNX57" s="85"/>
      <c r="FNY57" s="85"/>
      <c r="FNZ57" s="85"/>
      <c r="FOA57" s="85"/>
      <c r="FOB57" s="85"/>
      <c r="FOC57" s="85"/>
      <c r="FOD57" s="85"/>
      <c r="FOE57" s="85"/>
      <c r="FOF57" s="85"/>
      <c r="FOG57" s="85"/>
      <c r="FOH57" s="85"/>
      <c r="FOI57" s="85"/>
      <c r="FOJ57" s="85"/>
      <c r="FOK57" s="85"/>
      <c r="FOL57" s="85"/>
      <c r="FOM57" s="85"/>
      <c r="FON57" s="85"/>
      <c r="FOO57" s="85"/>
      <c r="FOP57" s="85"/>
      <c r="FOQ57" s="85"/>
      <c r="FOR57" s="85"/>
      <c r="FOS57" s="85"/>
      <c r="FOT57" s="85"/>
      <c r="FOU57" s="85"/>
      <c r="FOV57" s="85"/>
      <c r="FOW57" s="85"/>
      <c r="FOX57" s="85"/>
      <c r="FOY57" s="85"/>
      <c r="FOZ57" s="85"/>
      <c r="FPA57" s="85"/>
      <c r="FPB57" s="85"/>
      <c r="FPC57" s="85"/>
      <c r="FPD57" s="85"/>
      <c r="FPE57" s="85"/>
      <c r="FPF57" s="85"/>
      <c r="FPG57" s="85"/>
      <c r="FPH57" s="85"/>
      <c r="FPI57" s="85"/>
      <c r="FPJ57" s="85"/>
      <c r="FPK57" s="85"/>
      <c r="FPL57" s="85"/>
      <c r="FPM57" s="85"/>
      <c r="FPN57" s="85"/>
      <c r="FPO57" s="85"/>
      <c r="FPP57" s="85"/>
      <c r="FPQ57" s="85"/>
      <c r="FPR57" s="85"/>
      <c r="FPS57" s="85"/>
      <c r="FPT57" s="85"/>
      <c r="FPU57" s="85"/>
      <c r="FPV57" s="85"/>
      <c r="FPW57" s="85"/>
      <c r="FPX57" s="85"/>
      <c r="FPY57" s="85"/>
      <c r="FPZ57" s="85"/>
      <c r="FQA57" s="85"/>
      <c r="FQB57" s="85"/>
      <c r="FQC57" s="85"/>
      <c r="FQD57" s="85"/>
      <c r="FQE57" s="85"/>
      <c r="FQF57" s="85"/>
      <c r="FQG57" s="85"/>
      <c r="FQH57" s="85"/>
      <c r="FQI57" s="85"/>
      <c r="FQJ57" s="85"/>
      <c r="FQK57" s="85"/>
      <c r="FQL57" s="85"/>
      <c r="FQM57" s="85"/>
      <c r="FQN57" s="85"/>
      <c r="FQO57" s="85"/>
      <c r="FQP57" s="85"/>
      <c r="FQQ57" s="85"/>
      <c r="FQR57" s="85"/>
      <c r="FQS57" s="85"/>
      <c r="FQT57" s="85"/>
      <c r="FQU57" s="85"/>
      <c r="FQV57" s="85"/>
      <c r="FQW57" s="85"/>
      <c r="FQX57" s="85"/>
      <c r="FQY57" s="85"/>
      <c r="FQZ57" s="85"/>
      <c r="FRA57" s="85"/>
      <c r="FRB57" s="85"/>
      <c r="FRC57" s="85"/>
      <c r="FRD57" s="85"/>
      <c r="FRE57" s="85"/>
      <c r="FRF57" s="85"/>
      <c r="FRG57" s="85"/>
      <c r="FRH57" s="85"/>
      <c r="FRI57" s="85"/>
      <c r="FRJ57" s="85"/>
      <c r="FRK57" s="85"/>
      <c r="FRL57" s="85"/>
      <c r="FRM57" s="85"/>
      <c r="FRN57" s="85"/>
      <c r="FRO57" s="85"/>
      <c r="FRP57" s="85"/>
      <c r="FRQ57" s="85"/>
      <c r="FRR57" s="85"/>
      <c r="FRS57" s="85"/>
      <c r="FRT57" s="85"/>
      <c r="FRU57" s="85"/>
      <c r="FRV57" s="85"/>
      <c r="FRW57" s="85"/>
      <c r="FRX57" s="85"/>
      <c r="FRY57" s="85"/>
      <c r="FRZ57" s="85"/>
      <c r="FSA57" s="85"/>
      <c r="FSB57" s="85"/>
      <c r="FSC57" s="85"/>
      <c r="FSD57" s="85"/>
      <c r="FSE57" s="85"/>
      <c r="FSF57" s="85"/>
      <c r="FSG57" s="85"/>
      <c r="FSH57" s="85"/>
      <c r="FSI57" s="85"/>
      <c r="FSJ57" s="85"/>
      <c r="FSK57" s="85"/>
      <c r="FSL57" s="85"/>
      <c r="FSM57" s="85"/>
      <c r="FSN57" s="85"/>
      <c r="FSO57" s="85"/>
      <c r="FSP57" s="85"/>
      <c r="FSQ57" s="85"/>
      <c r="FSR57" s="85"/>
      <c r="FSS57" s="85"/>
      <c r="FST57" s="85"/>
      <c r="FSU57" s="85"/>
      <c r="FSV57" s="85"/>
      <c r="FSW57" s="85"/>
      <c r="FSX57" s="85"/>
      <c r="FSY57" s="85"/>
      <c r="FSZ57" s="85"/>
      <c r="FTA57" s="85"/>
      <c r="FTB57" s="85"/>
      <c r="FTC57" s="85"/>
      <c r="FTD57" s="85"/>
      <c r="FTE57" s="85"/>
      <c r="FTF57" s="85"/>
      <c r="FTG57" s="85"/>
      <c r="FTH57" s="85"/>
      <c r="FTI57" s="85"/>
      <c r="FTJ57" s="85"/>
      <c r="FTK57" s="85"/>
      <c r="FTL57" s="85"/>
      <c r="FTM57" s="85"/>
      <c r="FTN57" s="85"/>
      <c r="FTO57" s="85"/>
      <c r="FTP57" s="85"/>
      <c r="FTQ57" s="85"/>
      <c r="FTR57" s="85"/>
      <c r="FTS57" s="85"/>
      <c r="FTT57" s="85"/>
      <c r="FTU57" s="85"/>
      <c r="FTV57" s="85"/>
      <c r="FTW57" s="85"/>
      <c r="FTX57" s="85"/>
      <c r="FTY57" s="85"/>
      <c r="FTZ57" s="85"/>
      <c r="FUA57" s="85"/>
      <c r="FUB57" s="85"/>
      <c r="FUC57" s="85"/>
      <c r="FUD57" s="85"/>
      <c r="FUE57" s="85"/>
      <c r="FUF57" s="85"/>
      <c r="FUG57" s="85"/>
      <c r="FUH57" s="85"/>
      <c r="FUI57" s="85"/>
      <c r="FUJ57" s="85"/>
      <c r="FUK57" s="85"/>
      <c r="FUL57" s="85"/>
      <c r="FUM57" s="85"/>
      <c r="FUN57" s="85"/>
      <c r="FUO57" s="85"/>
      <c r="FUP57" s="85"/>
      <c r="FUQ57" s="85"/>
      <c r="FUR57" s="85"/>
      <c r="FUS57" s="85"/>
      <c r="FUT57" s="85"/>
      <c r="FUU57" s="85"/>
      <c r="FUV57" s="85"/>
      <c r="FUW57" s="85"/>
      <c r="FUX57" s="85"/>
      <c r="FUY57" s="85"/>
      <c r="FUZ57" s="85"/>
      <c r="FVA57" s="85"/>
      <c r="FVB57" s="85"/>
      <c r="FVC57" s="85"/>
      <c r="FVD57" s="85"/>
      <c r="FVE57" s="85"/>
      <c r="FVF57" s="85"/>
      <c r="FVG57" s="85"/>
      <c r="FVH57" s="85"/>
      <c r="FVI57" s="85"/>
      <c r="FVJ57" s="85"/>
      <c r="FVK57" s="85"/>
      <c r="FVL57" s="85"/>
      <c r="FVM57" s="85"/>
      <c r="FVN57" s="85"/>
      <c r="FVO57" s="85"/>
      <c r="FVP57" s="85"/>
      <c r="FVQ57" s="85"/>
      <c r="FVR57" s="85"/>
      <c r="FVS57" s="85"/>
      <c r="FVT57" s="85"/>
      <c r="FVU57" s="85"/>
      <c r="FVV57" s="85"/>
      <c r="FVW57" s="85"/>
      <c r="FVX57" s="85"/>
      <c r="FVY57" s="85"/>
      <c r="FVZ57" s="85"/>
      <c r="FWA57" s="85"/>
      <c r="FWB57" s="85"/>
      <c r="FWC57" s="85"/>
      <c r="FWD57" s="85"/>
      <c r="FWE57" s="85"/>
      <c r="FWF57" s="85"/>
      <c r="FWG57" s="85"/>
      <c r="FWH57" s="85"/>
      <c r="FWI57" s="85"/>
      <c r="FWJ57" s="85"/>
      <c r="FWK57" s="85"/>
      <c r="FWL57" s="85"/>
      <c r="FWM57" s="85"/>
      <c r="FWN57" s="85"/>
      <c r="FWO57" s="85"/>
      <c r="FWP57" s="85"/>
      <c r="FWQ57" s="85"/>
      <c r="FWR57" s="85"/>
      <c r="FWS57" s="85"/>
      <c r="FWT57" s="85"/>
      <c r="FWU57" s="85"/>
      <c r="FWV57" s="85"/>
      <c r="FWW57" s="85"/>
      <c r="FWX57" s="85"/>
      <c r="FWY57" s="85"/>
      <c r="FWZ57" s="85"/>
      <c r="FXA57" s="85"/>
      <c r="FXB57" s="85"/>
      <c r="FXC57" s="85"/>
      <c r="FXD57" s="85"/>
      <c r="FXE57" s="85"/>
      <c r="FXF57" s="85"/>
      <c r="FXG57" s="85"/>
      <c r="FXH57" s="85"/>
      <c r="FXI57" s="85"/>
      <c r="FXJ57" s="85"/>
      <c r="FXK57" s="85"/>
      <c r="FXL57" s="85"/>
      <c r="FXM57" s="85"/>
      <c r="FXN57" s="85"/>
      <c r="FXO57" s="85"/>
      <c r="FXP57" s="85"/>
      <c r="FXQ57" s="85"/>
      <c r="FXR57" s="85"/>
      <c r="FXS57" s="85"/>
      <c r="FXT57" s="85"/>
      <c r="FXU57" s="85"/>
      <c r="FXV57" s="85"/>
      <c r="FXW57" s="85"/>
      <c r="FXX57" s="85"/>
      <c r="FXY57" s="85"/>
      <c r="FXZ57" s="85"/>
      <c r="FYA57" s="85"/>
      <c r="FYB57" s="85"/>
      <c r="FYC57" s="85"/>
      <c r="FYD57" s="85"/>
      <c r="FYE57" s="85"/>
      <c r="FYF57" s="85"/>
      <c r="FYG57" s="85"/>
      <c r="FYH57" s="85"/>
      <c r="FYI57" s="85"/>
      <c r="FYJ57" s="85"/>
      <c r="FYK57" s="85"/>
      <c r="FYL57" s="85"/>
      <c r="FYM57" s="85"/>
      <c r="FYN57" s="85"/>
      <c r="FYO57" s="85"/>
      <c r="FYP57" s="85"/>
      <c r="FYQ57" s="85"/>
      <c r="FYR57" s="85"/>
      <c r="FYS57" s="85"/>
      <c r="FYT57" s="85"/>
      <c r="FYU57" s="85"/>
      <c r="FYV57" s="85"/>
      <c r="FYW57" s="85"/>
      <c r="FYX57" s="85"/>
      <c r="FYY57" s="85"/>
      <c r="FYZ57" s="85"/>
      <c r="FZA57" s="85"/>
      <c r="FZB57" s="85"/>
      <c r="FZC57" s="85"/>
      <c r="FZD57" s="85"/>
      <c r="FZE57" s="85"/>
      <c r="FZF57" s="85"/>
      <c r="FZG57" s="85"/>
      <c r="FZH57" s="85"/>
      <c r="FZI57" s="85"/>
      <c r="FZJ57" s="85"/>
      <c r="FZK57" s="85"/>
      <c r="FZL57" s="85"/>
      <c r="FZM57" s="85"/>
      <c r="FZN57" s="85"/>
      <c r="FZO57" s="85"/>
      <c r="FZP57" s="85"/>
      <c r="FZQ57" s="85"/>
      <c r="FZR57" s="85"/>
      <c r="FZS57" s="85"/>
      <c r="FZT57" s="85"/>
      <c r="FZU57" s="85"/>
      <c r="FZV57" s="85"/>
      <c r="FZW57" s="85"/>
      <c r="FZX57" s="85"/>
      <c r="FZY57" s="85"/>
      <c r="FZZ57" s="85"/>
      <c r="GAA57" s="85"/>
      <c r="GAB57" s="85"/>
      <c r="GAC57" s="85"/>
      <c r="GAD57" s="85"/>
      <c r="GAE57" s="85"/>
      <c r="GAF57" s="85"/>
      <c r="GAG57" s="85"/>
      <c r="GAH57" s="85"/>
      <c r="GAI57" s="85"/>
      <c r="GAJ57" s="85"/>
      <c r="GAK57" s="85"/>
      <c r="GAL57" s="85"/>
      <c r="GAM57" s="85"/>
      <c r="GAN57" s="85"/>
      <c r="GAO57" s="85"/>
      <c r="GAP57" s="85"/>
      <c r="GAQ57" s="85"/>
      <c r="GAR57" s="85"/>
      <c r="GAS57" s="85"/>
      <c r="GAT57" s="85"/>
      <c r="GAU57" s="85"/>
      <c r="GAV57" s="85"/>
      <c r="GAW57" s="85"/>
      <c r="GAX57" s="85"/>
      <c r="GAY57" s="85"/>
      <c r="GAZ57" s="85"/>
      <c r="GBA57" s="85"/>
      <c r="GBB57" s="85"/>
      <c r="GBC57" s="85"/>
      <c r="GBD57" s="85"/>
      <c r="GBE57" s="85"/>
      <c r="GBF57" s="85"/>
      <c r="GBG57" s="85"/>
      <c r="GBH57" s="85"/>
      <c r="GBI57" s="85"/>
      <c r="GBJ57" s="85"/>
      <c r="GBK57" s="85"/>
      <c r="GBL57" s="85"/>
      <c r="GBM57" s="85"/>
      <c r="GBN57" s="85"/>
      <c r="GBO57" s="85"/>
      <c r="GBP57" s="85"/>
      <c r="GBQ57" s="85"/>
      <c r="GBR57" s="85"/>
      <c r="GBS57" s="85"/>
      <c r="GBT57" s="85"/>
      <c r="GBU57" s="85"/>
      <c r="GBV57" s="85"/>
      <c r="GBW57" s="85"/>
      <c r="GBX57" s="85"/>
      <c r="GBY57" s="85"/>
      <c r="GBZ57" s="85"/>
      <c r="GCA57" s="85"/>
      <c r="GCB57" s="85"/>
      <c r="GCC57" s="85"/>
      <c r="GCD57" s="85"/>
      <c r="GCE57" s="85"/>
      <c r="GCF57" s="85"/>
      <c r="GCG57" s="85"/>
      <c r="GCH57" s="85"/>
      <c r="GCI57" s="85"/>
      <c r="GCJ57" s="85"/>
      <c r="GCK57" s="85"/>
      <c r="GCL57" s="85"/>
      <c r="GCM57" s="85"/>
      <c r="GCN57" s="85"/>
      <c r="GCO57" s="85"/>
      <c r="GCP57" s="85"/>
      <c r="GCQ57" s="85"/>
      <c r="GCR57" s="85"/>
      <c r="GCS57" s="85"/>
      <c r="GCT57" s="85"/>
      <c r="GCU57" s="85"/>
      <c r="GCV57" s="85"/>
      <c r="GCW57" s="85"/>
      <c r="GCX57" s="85"/>
      <c r="GCY57" s="85"/>
      <c r="GCZ57" s="85"/>
      <c r="GDA57" s="85"/>
      <c r="GDB57" s="85"/>
      <c r="GDC57" s="85"/>
      <c r="GDD57" s="85"/>
      <c r="GDE57" s="85"/>
      <c r="GDF57" s="85"/>
      <c r="GDG57" s="85"/>
      <c r="GDH57" s="85"/>
      <c r="GDI57" s="85"/>
      <c r="GDJ57" s="85"/>
      <c r="GDK57" s="85"/>
      <c r="GDL57" s="85"/>
      <c r="GDM57" s="85"/>
      <c r="GDN57" s="85"/>
      <c r="GDO57" s="85"/>
      <c r="GDP57" s="85"/>
      <c r="GDQ57" s="85"/>
      <c r="GDR57" s="85"/>
      <c r="GDS57" s="85"/>
      <c r="GDT57" s="85"/>
      <c r="GDU57" s="85"/>
      <c r="GDV57" s="85"/>
      <c r="GDW57" s="85"/>
      <c r="GDX57" s="85"/>
      <c r="GDY57" s="85"/>
      <c r="GDZ57" s="85"/>
      <c r="GEA57" s="85"/>
      <c r="GEB57" s="85"/>
      <c r="GEC57" s="85"/>
      <c r="GED57" s="85"/>
      <c r="GEE57" s="85"/>
      <c r="GEF57" s="85"/>
      <c r="GEG57" s="85"/>
      <c r="GEH57" s="85"/>
      <c r="GEI57" s="85"/>
      <c r="GEJ57" s="85"/>
      <c r="GEK57" s="85"/>
      <c r="GEL57" s="85"/>
      <c r="GEM57" s="85"/>
      <c r="GEN57" s="85"/>
      <c r="GEO57" s="85"/>
      <c r="GEP57" s="85"/>
      <c r="GEQ57" s="85"/>
      <c r="GER57" s="85"/>
      <c r="GES57" s="85"/>
      <c r="GET57" s="85"/>
      <c r="GEU57" s="85"/>
      <c r="GEV57" s="85"/>
      <c r="GEW57" s="85"/>
      <c r="GEX57" s="85"/>
      <c r="GEY57" s="85"/>
      <c r="GEZ57" s="85"/>
      <c r="GFA57" s="85"/>
      <c r="GFB57" s="85"/>
      <c r="GFC57" s="85"/>
      <c r="GFD57" s="85"/>
      <c r="GFE57" s="85"/>
      <c r="GFF57" s="85"/>
      <c r="GFG57" s="85"/>
      <c r="GFH57" s="85"/>
      <c r="GFI57" s="85"/>
      <c r="GFJ57" s="85"/>
      <c r="GFK57" s="85"/>
      <c r="GFL57" s="85"/>
      <c r="GFM57" s="85"/>
      <c r="GFN57" s="85"/>
      <c r="GFO57" s="85"/>
      <c r="GFP57" s="85"/>
      <c r="GFQ57" s="85"/>
      <c r="GFR57" s="85"/>
      <c r="GFS57" s="85"/>
      <c r="GFT57" s="85"/>
      <c r="GFU57" s="85"/>
      <c r="GFV57" s="85"/>
      <c r="GFW57" s="85"/>
      <c r="GFX57" s="85"/>
      <c r="GFY57" s="85"/>
      <c r="GFZ57" s="85"/>
      <c r="GGA57" s="85"/>
      <c r="GGB57" s="85"/>
      <c r="GGC57" s="85"/>
      <c r="GGD57" s="85"/>
      <c r="GGE57" s="85"/>
      <c r="GGF57" s="85"/>
      <c r="GGG57" s="85"/>
      <c r="GGH57" s="85"/>
      <c r="GGI57" s="85"/>
      <c r="GGJ57" s="85"/>
      <c r="GGK57" s="85"/>
      <c r="GGL57" s="85"/>
      <c r="GGM57" s="85"/>
      <c r="GGN57" s="85"/>
      <c r="GGO57" s="85"/>
      <c r="GGP57" s="85"/>
      <c r="GGQ57" s="85"/>
      <c r="GGR57" s="85"/>
      <c r="GGS57" s="85"/>
      <c r="GGT57" s="85"/>
      <c r="GGU57" s="85"/>
      <c r="GGV57" s="85"/>
      <c r="GGW57" s="85"/>
      <c r="GGX57" s="85"/>
      <c r="GGY57" s="85"/>
      <c r="GGZ57" s="85"/>
      <c r="GHA57" s="85"/>
      <c r="GHB57" s="85"/>
      <c r="GHC57" s="85"/>
      <c r="GHD57" s="85"/>
      <c r="GHE57" s="85"/>
      <c r="GHF57" s="85"/>
      <c r="GHG57" s="85"/>
      <c r="GHH57" s="85"/>
      <c r="GHI57" s="85"/>
      <c r="GHJ57" s="85"/>
      <c r="GHK57" s="85"/>
      <c r="GHL57" s="85"/>
      <c r="GHM57" s="85"/>
      <c r="GHN57" s="85"/>
      <c r="GHO57" s="85"/>
      <c r="GHP57" s="85"/>
      <c r="GHQ57" s="85"/>
      <c r="GHR57" s="85"/>
      <c r="GHS57" s="85"/>
      <c r="GHT57" s="85"/>
      <c r="GHU57" s="85"/>
      <c r="GHV57" s="85"/>
      <c r="GHW57" s="85"/>
      <c r="GHX57" s="85"/>
      <c r="GHY57" s="85"/>
      <c r="GHZ57" s="85"/>
      <c r="GIA57" s="85"/>
      <c r="GIB57" s="85"/>
      <c r="GIC57" s="85"/>
      <c r="GID57" s="85"/>
      <c r="GIE57" s="85"/>
      <c r="GIF57" s="85"/>
      <c r="GIG57" s="85"/>
      <c r="GIH57" s="85"/>
      <c r="GII57" s="85"/>
      <c r="GIJ57" s="85"/>
      <c r="GIK57" s="85"/>
      <c r="GIL57" s="85"/>
      <c r="GIM57" s="85"/>
      <c r="GIN57" s="85"/>
      <c r="GIO57" s="85"/>
      <c r="GIP57" s="85"/>
      <c r="GIQ57" s="85"/>
      <c r="GIR57" s="85"/>
      <c r="GIS57" s="85"/>
      <c r="GIT57" s="85"/>
      <c r="GIU57" s="85"/>
      <c r="GIV57" s="85"/>
      <c r="GIW57" s="85"/>
      <c r="GIX57" s="85"/>
      <c r="GIY57" s="85"/>
      <c r="GIZ57" s="85"/>
      <c r="GJA57" s="85"/>
      <c r="GJB57" s="85"/>
      <c r="GJC57" s="85"/>
      <c r="GJD57" s="85"/>
      <c r="GJE57" s="85"/>
      <c r="GJF57" s="85"/>
      <c r="GJG57" s="85"/>
      <c r="GJH57" s="85"/>
      <c r="GJI57" s="85"/>
      <c r="GJJ57" s="85"/>
      <c r="GJK57" s="85"/>
      <c r="GJL57" s="85"/>
      <c r="GJM57" s="85"/>
      <c r="GJN57" s="85"/>
      <c r="GJO57" s="85"/>
      <c r="GJP57" s="85"/>
      <c r="GJQ57" s="85"/>
      <c r="GJR57" s="85"/>
      <c r="GJS57" s="85"/>
      <c r="GJT57" s="85"/>
      <c r="GJU57" s="85"/>
      <c r="GJV57" s="85"/>
      <c r="GJW57" s="85"/>
      <c r="GJX57" s="85"/>
      <c r="GJY57" s="85"/>
      <c r="GJZ57" s="85"/>
      <c r="GKA57" s="85"/>
      <c r="GKB57" s="85"/>
      <c r="GKC57" s="85"/>
      <c r="GKD57" s="85"/>
      <c r="GKE57" s="85"/>
      <c r="GKF57" s="85"/>
      <c r="GKG57" s="85"/>
      <c r="GKH57" s="85"/>
      <c r="GKI57" s="85"/>
      <c r="GKJ57" s="85"/>
      <c r="GKK57" s="85"/>
      <c r="GKL57" s="85"/>
      <c r="GKM57" s="85"/>
      <c r="GKN57" s="85"/>
      <c r="GKO57" s="85"/>
      <c r="GKP57" s="85"/>
      <c r="GKQ57" s="85"/>
      <c r="GKR57" s="85"/>
      <c r="GKS57" s="85"/>
      <c r="GKT57" s="85"/>
      <c r="GKU57" s="85"/>
      <c r="GKV57" s="85"/>
      <c r="GKW57" s="85"/>
      <c r="GKX57" s="85"/>
      <c r="GKY57" s="85"/>
      <c r="GKZ57" s="85"/>
      <c r="GLA57" s="85"/>
      <c r="GLB57" s="85"/>
      <c r="GLC57" s="85"/>
      <c r="GLD57" s="85"/>
      <c r="GLE57" s="85"/>
      <c r="GLF57" s="85"/>
      <c r="GLG57" s="85"/>
      <c r="GLH57" s="85"/>
      <c r="GLI57" s="85"/>
      <c r="GLJ57" s="85"/>
      <c r="GLK57" s="85"/>
      <c r="GLL57" s="85"/>
      <c r="GLM57" s="85"/>
      <c r="GLN57" s="85"/>
      <c r="GLO57" s="85"/>
      <c r="GLP57" s="85"/>
      <c r="GLQ57" s="85"/>
      <c r="GLR57" s="85"/>
      <c r="GLS57" s="85"/>
      <c r="GLT57" s="85"/>
      <c r="GLU57" s="85"/>
      <c r="GLV57" s="85"/>
      <c r="GLW57" s="85"/>
      <c r="GLX57" s="85"/>
      <c r="GLY57" s="85"/>
      <c r="GLZ57" s="85"/>
      <c r="GMA57" s="85"/>
      <c r="GMB57" s="85"/>
      <c r="GMC57" s="85"/>
      <c r="GMD57" s="85"/>
      <c r="GME57" s="85"/>
      <c r="GMF57" s="85"/>
      <c r="GMG57" s="85"/>
      <c r="GMH57" s="85"/>
      <c r="GMI57" s="85"/>
      <c r="GMJ57" s="85"/>
      <c r="GMK57" s="85"/>
      <c r="GML57" s="85"/>
      <c r="GMM57" s="85"/>
      <c r="GMN57" s="85"/>
      <c r="GMO57" s="85"/>
      <c r="GMP57" s="85"/>
      <c r="GMQ57" s="85"/>
      <c r="GMR57" s="85"/>
      <c r="GMS57" s="85"/>
      <c r="GMT57" s="85"/>
      <c r="GMU57" s="85"/>
      <c r="GMV57" s="85"/>
      <c r="GMW57" s="85"/>
      <c r="GMX57" s="85"/>
      <c r="GMY57" s="85"/>
      <c r="GMZ57" s="85"/>
      <c r="GNA57" s="85"/>
      <c r="GNB57" s="85"/>
      <c r="GNC57" s="85"/>
      <c r="GND57" s="85"/>
      <c r="GNE57" s="85"/>
      <c r="GNF57" s="85"/>
      <c r="GNG57" s="85"/>
      <c r="GNH57" s="85"/>
      <c r="GNI57" s="85"/>
      <c r="GNJ57" s="85"/>
      <c r="GNK57" s="85"/>
      <c r="GNL57" s="85"/>
      <c r="GNM57" s="85"/>
      <c r="GNN57" s="85"/>
      <c r="GNO57" s="85"/>
      <c r="GNP57" s="85"/>
      <c r="GNQ57" s="85"/>
      <c r="GNR57" s="85"/>
      <c r="GNS57" s="85"/>
      <c r="GNT57" s="85"/>
      <c r="GNU57" s="85"/>
      <c r="GNV57" s="85"/>
      <c r="GNW57" s="85"/>
      <c r="GNX57" s="85"/>
      <c r="GNY57" s="85"/>
      <c r="GNZ57" s="85"/>
      <c r="GOA57" s="85"/>
      <c r="GOB57" s="85"/>
      <c r="GOC57" s="85"/>
      <c r="GOD57" s="85"/>
      <c r="GOE57" s="85"/>
      <c r="GOF57" s="85"/>
      <c r="GOG57" s="85"/>
      <c r="GOH57" s="85"/>
      <c r="GOI57" s="85"/>
      <c r="GOJ57" s="85"/>
      <c r="GOK57" s="85"/>
      <c r="GOL57" s="85"/>
      <c r="GOM57" s="85"/>
      <c r="GON57" s="85"/>
      <c r="GOO57" s="85"/>
      <c r="GOP57" s="85"/>
      <c r="GOQ57" s="85"/>
      <c r="GOR57" s="85"/>
      <c r="GOS57" s="85"/>
      <c r="GOT57" s="85"/>
      <c r="GOU57" s="85"/>
      <c r="GOV57" s="85"/>
      <c r="GOW57" s="85"/>
      <c r="GOX57" s="85"/>
      <c r="GOY57" s="85"/>
      <c r="GOZ57" s="85"/>
      <c r="GPA57" s="85"/>
      <c r="GPB57" s="85"/>
      <c r="GPC57" s="85"/>
      <c r="GPD57" s="85"/>
      <c r="GPE57" s="85"/>
      <c r="GPF57" s="85"/>
      <c r="GPG57" s="85"/>
      <c r="GPH57" s="85"/>
      <c r="GPI57" s="85"/>
      <c r="GPJ57" s="85"/>
      <c r="GPK57" s="85"/>
      <c r="GPL57" s="85"/>
      <c r="GPM57" s="85"/>
      <c r="GPN57" s="85"/>
      <c r="GPO57" s="85"/>
      <c r="GPP57" s="85"/>
      <c r="GPQ57" s="85"/>
      <c r="GPR57" s="85"/>
      <c r="GPS57" s="85"/>
      <c r="GPT57" s="85"/>
      <c r="GPU57" s="85"/>
      <c r="GPV57" s="85"/>
      <c r="GPW57" s="85"/>
      <c r="GPX57" s="85"/>
      <c r="GPY57" s="85"/>
      <c r="GPZ57" s="85"/>
      <c r="GQA57" s="85"/>
      <c r="GQB57" s="85"/>
      <c r="GQC57" s="85"/>
      <c r="GQD57" s="85"/>
      <c r="GQE57" s="85"/>
      <c r="GQF57" s="85"/>
      <c r="GQG57" s="85"/>
      <c r="GQH57" s="85"/>
      <c r="GQI57" s="85"/>
      <c r="GQJ57" s="85"/>
      <c r="GQK57" s="85"/>
      <c r="GQL57" s="85"/>
      <c r="GQM57" s="85"/>
      <c r="GQN57" s="85"/>
      <c r="GQO57" s="85"/>
      <c r="GQP57" s="85"/>
      <c r="GQQ57" s="85"/>
      <c r="GQR57" s="85"/>
      <c r="GQS57" s="85"/>
      <c r="GQT57" s="85"/>
      <c r="GQU57" s="85"/>
      <c r="GQV57" s="85"/>
      <c r="GQW57" s="85"/>
      <c r="GQX57" s="85"/>
      <c r="GQY57" s="85"/>
      <c r="GQZ57" s="85"/>
      <c r="GRA57" s="85"/>
      <c r="GRB57" s="85"/>
      <c r="GRC57" s="85"/>
      <c r="GRD57" s="85"/>
      <c r="GRE57" s="85"/>
      <c r="GRF57" s="85"/>
      <c r="GRG57" s="85"/>
      <c r="GRH57" s="85"/>
      <c r="GRI57" s="85"/>
      <c r="GRJ57" s="85"/>
      <c r="GRK57" s="85"/>
      <c r="GRL57" s="85"/>
      <c r="GRM57" s="85"/>
      <c r="GRN57" s="85"/>
      <c r="GRO57" s="85"/>
      <c r="GRP57" s="85"/>
      <c r="GRQ57" s="85"/>
      <c r="GRR57" s="85"/>
      <c r="GRS57" s="85"/>
      <c r="GRT57" s="85"/>
      <c r="GRU57" s="85"/>
      <c r="GRV57" s="85"/>
      <c r="GRW57" s="85"/>
      <c r="GRX57" s="85"/>
      <c r="GRY57" s="85"/>
      <c r="GRZ57" s="85"/>
      <c r="GSA57" s="85"/>
      <c r="GSB57" s="85"/>
      <c r="GSC57" s="85"/>
      <c r="GSD57" s="85"/>
      <c r="GSE57" s="85"/>
      <c r="GSF57" s="85"/>
      <c r="GSG57" s="85"/>
      <c r="GSH57" s="85"/>
      <c r="GSI57" s="85"/>
      <c r="GSJ57" s="85"/>
      <c r="GSK57" s="85"/>
      <c r="GSL57" s="85"/>
      <c r="GSM57" s="85"/>
      <c r="GSN57" s="85"/>
      <c r="GSO57" s="85"/>
      <c r="GSP57" s="85"/>
      <c r="GSQ57" s="85"/>
      <c r="GSR57" s="85"/>
      <c r="GSS57" s="85"/>
      <c r="GST57" s="85"/>
      <c r="GSU57" s="85"/>
      <c r="GSV57" s="85"/>
      <c r="GSW57" s="85"/>
      <c r="GSX57" s="85"/>
      <c r="GSY57" s="85"/>
      <c r="GSZ57" s="85"/>
      <c r="GTA57" s="85"/>
      <c r="GTB57" s="85"/>
      <c r="GTC57" s="85"/>
      <c r="GTD57" s="85"/>
      <c r="GTE57" s="85"/>
      <c r="GTF57" s="85"/>
      <c r="GTG57" s="85"/>
      <c r="GTH57" s="85"/>
      <c r="GTI57" s="85"/>
      <c r="GTJ57" s="85"/>
      <c r="GTK57" s="85"/>
      <c r="GTL57" s="85"/>
      <c r="GTM57" s="85"/>
      <c r="GTN57" s="85"/>
      <c r="GTO57" s="85"/>
      <c r="GTP57" s="85"/>
      <c r="GTQ57" s="85"/>
      <c r="GTR57" s="85"/>
      <c r="GTS57" s="85"/>
      <c r="GTT57" s="85"/>
      <c r="GTU57" s="85"/>
      <c r="GTV57" s="85"/>
      <c r="GTW57" s="85"/>
      <c r="GTX57" s="85"/>
      <c r="GTY57" s="85"/>
      <c r="GTZ57" s="85"/>
      <c r="GUA57" s="85"/>
      <c r="GUB57" s="85"/>
      <c r="GUC57" s="85"/>
      <c r="GUD57" s="85"/>
      <c r="GUE57" s="85"/>
      <c r="GUF57" s="85"/>
      <c r="GUG57" s="85"/>
      <c r="GUH57" s="85"/>
      <c r="GUI57" s="85"/>
      <c r="GUJ57" s="85"/>
      <c r="GUK57" s="85"/>
      <c r="GUL57" s="85"/>
      <c r="GUM57" s="85"/>
      <c r="GUN57" s="85"/>
      <c r="GUO57" s="85"/>
      <c r="GUP57" s="85"/>
      <c r="GUQ57" s="85"/>
      <c r="GUR57" s="85"/>
      <c r="GUS57" s="85"/>
      <c r="GUT57" s="85"/>
      <c r="GUU57" s="85"/>
      <c r="GUV57" s="85"/>
      <c r="GUW57" s="85"/>
      <c r="GUX57" s="85"/>
      <c r="GUY57" s="85"/>
      <c r="GUZ57" s="85"/>
      <c r="GVA57" s="85"/>
      <c r="GVB57" s="85"/>
      <c r="GVC57" s="85"/>
      <c r="GVD57" s="85"/>
      <c r="GVE57" s="85"/>
      <c r="GVF57" s="85"/>
      <c r="GVG57" s="85"/>
      <c r="GVH57" s="85"/>
      <c r="GVI57" s="85"/>
      <c r="GVJ57" s="85"/>
      <c r="GVK57" s="85"/>
      <c r="GVL57" s="85"/>
      <c r="GVM57" s="85"/>
      <c r="GVN57" s="85"/>
      <c r="GVO57" s="85"/>
      <c r="GVP57" s="85"/>
      <c r="GVQ57" s="85"/>
      <c r="GVR57" s="85"/>
      <c r="GVS57" s="85"/>
      <c r="GVT57" s="85"/>
      <c r="GVU57" s="85"/>
      <c r="GVV57" s="85"/>
      <c r="GVW57" s="85"/>
      <c r="GVX57" s="85"/>
      <c r="GVY57" s="85"/>
      <c r="GVZ57" s="85"/>
      <c r="GWA57" s="85"/>
      <c r="GWB57" s="85"/>
      <c r="GWC57" s="85"/>
      <c r="GWD57" s="85"/>
      <c r="GWE57" s="85"/>
      <c r="GWF57" s="85"/>
      <c r="GWG57" s="85"/>
      <c r="GWH57" s="85"/>
      <c r="GWI57" s="85"/>
      <c r="GWJ57" s="85"/>
      <c r="GWK57" s="85"/>
      <c r="GWL57" s="85"/>
      <c r="GWM57" s="85"/>
      <c r="GWN57" s="85"/>
      <c r="GWO57" s="85"/>
      <c r="GWP57" s="85"/>
      <c r="GWQ57" s="85"/>
      <c r="GWR57" s="85"/>
      <c r="GWS57" s="85"/>
      <c r="GWT57" s="85"/>
      <c r="GWU57" s="85"/>
      <c r="GWV57" s="85"/>
      <c r="GWW57" s="85"/>
      <c r="GWX57" s="85"/>
      <c r="GWY57" s="85"/>
      <c r="GWZ57" s="85"/>
      <c r="GXA57" s="85"/>
      <c r="GXB57" s="85"/>
      <c r="GXC57" s="85"/>
      <c r="GXD57" s="85"/>
      <c r="GXE57" s="85"/>
      <c r="GXF57" s="85"/>
      <c r="GXG57" s="85"/>
      <c r="GXH57" s="85"/>
      <c r="GXI57" s="85"/>
      <c r="GXJ57" s="85"/>
      <c r="GXK57" s="85"/>
      <c r="GXL57" s="85"/>
      <c r="GXM57" s="85"/>
      <c r="GXN57" s="85"/>
      <c r="GXO57" s="85"/>
      <c r="GXP57" s="85"/>
      <c r="GXQ57" s="85"/>
      <c r="GXR57" s="85"/>
      <c r="GXS57" s="85"/>
      <c r="GXT57" s="85"/>
      <c r="GXU57" s="85"/>
      <c r="GXV57" s="85"/>
      <c r="GXW57" s="85"/>
      <c r="GXX57" s="85"/>
      <c r="GXY57" s="85"/>
      <c r="GXZ57" s="85"/>
      <c r="GYA57" s="85"/>
      <c r="GYB57" s="85"/>
      <c r="GYC57" s="85"/>
      <c r="GYD57" s="85"/>
      <c r="GYE57" s="85"/>
      <c r="GYF57" s="85"/>
      <c r="GYG57" s="85"/>
      <c r="GYH57" s="85"/>
      <c r="GYI57" s="85"/>
      <c r="GYJ57" s="85"/>
      <c r="GYK57" s="85"/>
      <c r="GYL57" s="85"/>
      <c r="GYM57" s="85"/>
      <c r="GYN57" s="85"/>
      <c r="GYO57" s="85"/>
      <c r="GYP57" s="85"/>
      <c r="GYQ57" s="85"/>
      <c r="GYR57" s="85"/>
      <c r="GYS57" s="85"/>
      <c r="GYT57" s="85"/>
      <c r="GYU57" s="85"/>
      <c r="GYV57" s="85"/>
      <c r="GYW57" s="85"/>
      <c r="GYX57" s="85"/>
      <c r="GYY57" s="85"/>
      <c r="GYZ57" s="85"/>
      <c r="GZA57" s="85"/>
      <c r="GZB57" s="85"/>
      <c r="GZC57" s="85"/>
      <c r="GZD57" s="85"/>
      <c r="GZE57" s="85"/>
      <c r="GZF57" s="85"/>
      <c r="GZG57" s="85"/>
      <c r="GZH57" s="85"/>
      <c r="GZI57" s="85"/>
      <c r="GZJ57" s="85"/>
      <c r="GZK57" s="85"/>
      <c r="GZL57" s="85"/>
      <c r="GZM57" s="85"/>
      <c r="GZN57" s="85"/>
      <c r="GZO57" s="85"/>
      <c r="GZP57" s="85"/>
      <c r="GZQ57" s="85"/>
      <c r="GZR57" s="85"/>
      <c r="GZS57" s="85"/>
      <c r="GZT57" s="85"/>
      <c r="GZU57" s="85"/>
      <c r="GZV57" s="85"/>
      <c r="GZW57" s="85"/>
      <c r="GZX57" s="85"/>
      <c r="GZY57" s="85"/>
      <c r="GZZ57" s="85"/>
      <c r="HAA57" s="85"/>
      <c r="HAB57" s="85"/>
      <c r="HAC57" s="85"/>
      <c r="HAD57" s="85"/>
      <c r="HAE57" s="85"/>
      <c r="HAF57" s="85"/>
      <c r="HAG57" s="85"/>
      <c r="HAH57" s="85"/>
      <c r="HAI57" s="85"/>
      <c r="HAJ57" s="85"/>
      <c r="HAK57" s="85"/>
      <c r="HAL57" s="85"/>
      <c r="HAM57" s="85"/>
      <c r="HAN57" s="85"/>
      <c r="HAO57" s="85"/>
      <c r="HAP57" s="85"/>
      <c r="HAQ57" s="85"/>
      <c r="HAR57" s="85"/>
      <c r="HAS57" s="85"/>
      <c r="HAT57" s="85"/>
      <c r="HAU57" s="85"/>
      <c r="HAV57" s="85"/>
      <c r="HAW57" s="85"/>
      <c r="HAX57" s="85"/>
      <c r="HAY57" s="85"/>
      <c r="HAZ57" s="85"/>
      <c r="HBA57" s="85"/>
      <c r="HBB57" s="85"/>
      <c r="HBC57" s="85"/>
      <c r="HBD57" s="85"/>
      <c r="HBE57" s="85"/>
      <c r="HBF57" s="85"/>
      <c r="HBG57" s="85"/>
      <c r="HBH57" s="85"/>
      <c r="HBI57" s="85"/>
      <c r="HBJ57" s="85"/>
      <c r="HBK57" s="85"/>
      <c r="HBL57" s="85"/>
      <c r="HBM57" s="85"/>
      <c r="HBN57" s="85"/>
      <c r="HBO57" s="85"/>
      <c r="HBP57" s="85"/>
      <c r="HBQ57" s="85"/>
      <c r="HBR57" s="85"/>
      <c r="HBS57" s="85"/>
      <c r="HBT57" s="85"/>
      <c r="HBU57" s="85"/>
      <c r="HBV57" s="85"/>
      <c r="HBW57" s="85"/>
      <c r="HBX57" s="85"/>
      <c r="HBY57" s="85"/>
      <c r="HBZ57" s="85"/>
      <c r="HCA57" s="85"/>
      <c r="HCB57" s="85"/>
      <c r="HCC57" s="85"/>
      <c r="HCD57" s="85"/>
      <c r="HCE57" s="85"/>
      <c r="HCF57" s="85"/>
      <c r="HCG57" s="85"/>
      <c r="HCH57" s="85"/>
      <c r="HCI57" s="85"/>
      <c r="HCJ57" s="85"/>
      <c r="HCK57" s="85"/>
      <c r="HCL57" s="85"/>
      <c r="HCM57" s="85"/>
      <c r="HCN57" s="85"/>
      <c r="HCO57" s="85"/>
      <c r="HCP57" s="85"/>
      <c r="HCQ57" s="85"/>
      <c r="HCR57" s="85"/>
      <c r="HCS57" s="85"/>
      <c r="HCT57" s="85"/>
      <c r="HCU57" s="85"/>
      <c r="HCV57" s="85"/>
      <c r="HCW57" s="85"/>
      <c r="HCX57" s="85"/>
      <c r="HCY57" s="85"/>
      <c r="HCZ57" s="85"/>
      <c r="HDA57" s="85"/>
      <c r="HDB57" s="85"/>
      <c r="HDC57" s="85"/>
      <c r="HDD57" s="85"/>
      <c r="HDE57" s="85"/>
      <c r="HDF57" s="85"/>
      <c r="HDG57" s="85"/>
      <c r="HDH57" s="85"/>
      <c r="HDI57" s="85"/>
      <c r="HDJ57" s="85"/>
      <c r="HDK57" s="85"/>
      <c r="HDL57" s="85"/>
      <c r="HDM57" s="85"/>
      <c r="HDN57" s="85"/>
      <c r="HDO57" s="85"/>
      <c r="HDP57" s="85"/>
      <c r="HDQ57" s="85"/>
      <c r="HDR57" s="85"/>
      <c r="HDS57" s="85"/>
      <c r="HDT57" s="85"/>
      <c r="HDU57" s="85"/>
      <c r="HDV57" s="85"/>
      <c r="HDW57" s="85"/>
      <c r="HDX57" s="85"/>
      <c r="HDY57" s="85"/>
      <c r="HDZ57" s="85"/>
      <c r="HEA57" s="85"/>
      <c r="HEB57" s="85"/>
      <c r="HEC57" s="85"/>
      <c r="HED57" s="85"/>
      <c r="HEE57" s="85"/>
      <c r="HEF57" s="85"/>
      <c r="HEG57" s="85"/>
      <c r="HEH57" s="85"/>
      <c r="HEI57" s="85"/>
      <c r="HEJ57" s="85"/>
      <c r="HEK57" s="85"/>
      <c r="HEL57" s="85"/>
      <c r="HEM57" s="85"/>
      <c r="HEN57" s="85"/>
      <c r="HEO57" s="85"/>
      <c r="HEP57" s="85"/>
      <c r="HEQ57" s="85"/>
      <c r="HER57" s="85"/>
      <c r="HES57" s="85"/>
      <c r="HET57" s="85"/>
      <c r="HEU57" s="85"/>
      <c r="HEV57" s="85"/>
      <c r="HEW57" s="85"/>
      <c r="HEX57" s="85"/>
      <c r="HEY57" s="85"/>
      <c r="HEZ57" s="85"/>
      <c r="HFA57" s="85"/>
      <c r="HFB57" s="85"/>
      <c r="HFC57" s="85"/>
      <c r="HFD57" s="85"/>
      <c r="HFE57" s="85"/>
      <c r="HFF57" s="85"/>
      <c r="HFG57" s="85"/>
      <c r="HFH57" s="85"/>
      <c r="HFI57" s="85"/>
      <c r="HFJ57" s="85"/>
      <c r="HFK57" s="85"/>
      <c r="HFL57" s="85"/>
      <c r="HFM57" s="85"/>
      <c r="HFN57" s="85"/>
      <c r="HFO57" s="85"/>
      <c r="HFP57" s="85"/>
      <c r="HFQ57" s="85"/>
      <c r="HFR57" s="85"/>
      <c r="HFS57" s="85"/>
      <c r="HFT57" s="85"/>
      <c r="HFU57" s="85"/>
      <c r="HFV57" s="85"/>
      <c r="HFW57" s="85"/>
      <c r="HFX57" s="85"/>
      <c r="HFY57" s="85"/>
      <c r="HFZ57" s="85"/>
      <c r="HGA57" s="85"/>
      <c r="HGB57" s="85"/>
      <c r="HGC57" s="85"/>
      <c r="HGD57" s="85"/>
      <c r="HGE57" s="85"/>
      <c r="HGF57" s="85"/>
      <c r="HGG57" s="85"/>
      <c r="HGH57" s="85"/>
      <c r="HGI57" s="85"/>
      <c r="HGJ57" s="85"/>
      <c r="HGK57" s="85"/>
      <c r="HGL57" s="85"/>
      <c r="HGM57" s="85"/>
      <c r="HGN57" s="85"/>
      <c r="HGO57" s="85"/>
      <c r="HGP57" s="85"/>
      <c r="HGQ57" s="85"/>
      <c r="HGR57" s="85"/>
      <c r="HGS57" s="85"/>
      <c r="HGT57" s="85"/>
      <c r="HGU57" s="85"/>
      <c r="HGV57" s="85"/>
      <c r="HGW57" s="85"/>
      <c r="HGX57" s="85"/>
      <c r="HGY57" s="85"/>
      <c r="HGZ57" s="85"/>
      <c r="HHA57" s="85"/>
      <c r="HHB57" s="85"/>
      <c r="HHC57" s="85"/>
      <c r="HHD57" s="85"/>
      <c r="HHE57" s="85"/>
      <c r="HHF57" s="85"/>
      <c r="HHG57" s="85"/>
      <c r="HHH57" s="85"/>
      <c r="HHI57" s="85"/>
      <c r="HHJ57" s="85"/>
      <c r="HHK57" s="85"/>
      <c r="HHL57" s="85"/>
      <c r="HHM57" s="85"/>
      <c r="HHN57" s="85"/>
      <c r="HHO57" s="85"/>
      <c r="HHP57" s="85"/>
      <c r="HHQ57" s="85"/>
      <c r="HHR57" s="85"/>
      <c r="HHS57" s="85"/>
      <c r="HHT57" s="85"/>
      <c r="HHU57" s="85"/>
      <c r="HHV57" s="85"/>
      <c r="HHW57" s="85"/>
      <c r="HHX57" s="85"/>
      <c r="HHY57" s="85"/>
      <c r="HHZ57" s="85"/>
      <c r="HIA57" s="85"/>
      <c r="HIB57" s="85"/>
      <c r="HIC57" s="85"/>
      <c r="HID57" s="85"/>
      <c r="HIE57" s="85"/>
      <c r="HIF57" s="85"/>
      <c r="HIG57" s="85"/>
      <c r="HIH57" s="85"/>
      <c r="HII57" s="85"/>
      <c r="HIJ57" s="85"/>
      <c r="HIK57" s="85"/>
      <c r="HIL57" s="85"/>
      <c r="HIM57" s="85"/>
      <c r="HIN57" s="85"/>
      <c r="HIO57" s="85"/>
      <c r="HIP57" s="85"/>
      <c r="HIQ57" s="85"/>
      <c r="HIR57" s="85"/>
      <c r="HIS57" s="85"/>
      <c r="HIT57" s="85"/>
      <c r="HIU57" s="85"/>
      <c r="HIV57" s="85"/>
      <c r="HIW57" s="85"/>
      <c r="HIX57" s="85"/>
      <c r="HIY57" s="85"/>
      <c r="HIZ57" s="85"/>
      <c r="HJA57" s="85"/>
      <c r="HJB57" s="85"/>
      <c r="HJC57" s="85"/>
      <c r="HJD57" s="85"/>
      <c r="HJE57" s="85"/>
      <c r="HJF57" s="85"/>
      <c r="HJG57" s="85"/>
      <c r="HJH57" s="85"/>
      <c r="HJI57" s="85"/>
      <c r="HJJ57" s="85"/>
      <c r="HJK57" s="85"/>
      <c r="HJL57" s="85"/>
      <c r="HJM57" s="85"/>
      <c r="HJN57" s="85"/>
      <c r="HJO57" s="85"/>
      <c r="HJP57" s="85"/>
      <c r="HJQ57" s="85"/>
      <c r="HJR57" s="85"/>
      <c r="HJS57" s="85"/>
      <c r="HJT57" s="85"/>
      <c r="HJU57" s="85"/>
      <c r="HJV57" s="85"/>
      <c r="HJW57" s="85"/>
      <c r="HJX57" s="85"/>
      <c r="HJY57" s="85"/>
      <c r="HJZ57" s="85"/>
      <c r="HKA57" s="85"/>
      <c r="HKB57" s="85"/>
      <c r="HKC57" s="85"/>
      <c r="HKD57" s="85"/>
      <c r="HKE57" s="85"/>
      <c r="HKF57" s="85"/>
      <c r="HKG57" s="85"/>
      <c r="HKH57" s="85"/>
      <c r="HKI57" s="85"/>
      <c r="HKJ57" s="85"/>
      <c r="HKK57" s="85"/>
      <c r="HKL57" s="85"/>
      <c r="HKM57" s="85"/>
      <c r="HKN57" s="85"/>
      <c r="HKO57" s="85"/>
      <c r="HKP57" s="85"/>
      <c r="HKQ57" s="85"/>
      <c r="HKR57" s="85"/>
      <c r="HKS57" s="85"/>
      <c r="HKT57" s="85"/>
      <c r="HKU57" s="85"/>
      <c r="HKV57" s="85"/>
      <c r="HKW57" s="85"/>
      <c r="HKX57" s="85"/>
      <c r="HKY57" s="85"/>
      <c r="HKZ57" s="85"/>
      <c r="HLA57" s="85"/>
      <c r="HLB57" s="85"/>
      <c r="HLC57" s="85"/>
      <c r="HLD57" s="85"/>
      <c r="HLE57" s="85"/>
      <c r="HLF57" s="85"/>
      <c r="HLG57" s="85"/>
      <c r="HLH57" s="85"/>
      <c r="HLI57" s="85"/>
      <c r="HLJ57" s="85"/>
      <c r="HLK57" s="85"/>
      <c r="HLL57" s="85"/>
      <c r="HLM57" s="85"/>
      <c r="HLN57" s="85"/>
      <c r="HLO57" s="85"/>
      <c r="HLP57" s="85"/>
      <c r="HLQ57" s="85"/>
      <c r="HLR57" s="85"/>
      <c r="HLS57" s="85"/>
      <c r="HLT57" s="85"/>
      <c r="HLU57" s="85"/>
      <c r="HLV57" s="85"/>
      <c r="HLW57" s="85"/>
      <c r="HLX57" s="85"/>
      <c r="HLY57" s="85"/>
      <c r="HLZ57" s="85"/>
      <c r="HMA57" s="85"/>
      <c r="HMB57" s="85"/>
      <c r="HMC57" s="85"/>
      <c r="HMD57" s="85"/>
      <c r="HME57" s="85"/>
      <c r="HMF57" s="85"/>
      <c r="HMG57" s="85"/>
      <c r="HMH57" s="85"/>
      <c r="HMI57" s="85"/>
      <c r="HMJ57" s="85"/>
      <c r="HMK57" s="85"/>
      <c r="HML57" s="85"/>
      <c r="HMM57" s="85"/>
      <c r="HMN57" s="85"/>
      <c r="HMO57" s="85"/>
      <c r="HMP57" s="85"/>
      <c r="HMQ57" s="85"/>
      <c r="HMR57" s="85"/>
      <c r="HMS57" s="85"/>
      <c r="HMT57" s="85"/>
      <c r="HMU57" s="85"/>
      <c r="HMV57" s="85"/>
      <c r="HMW57" s="85"/>
      <c r="HMX57" s="85"/>
      <c r="HMY57" s="85"/>
      <c r="HMZ57" s="85"/>
      <c r="HNA57" s="85"/>
      <c r="HNB57" s="85"/>
      <c r="HNC57" s="85"/>
      <c r="HND57" s="85"/>
      <c r="HNE57" s="85"/>
      <c r="HNF57" s="85"/>
      <c r="HNG57" s="85"/>
      <c r="HNH57" s="85"/>
      <c r="HNI57" s="85"/>
      <c r="HNJ57" s="85"/>
      <c r="HNK57" s="85"/>
      <c r="HNL57" s="85"/>
      <c r="HNM57" s="85"/>
      <c r="HNN57" s="85"/>
      <c r="HNO57" s="85"/>
      <c r="HNP57" s="85"/>
      <c r="HNQ57" s="85"/>
      <c r="HNR57" s="85"/>
      <c r="HNS57" s="85"/>
      <c r="HNT57" s="85"/>
      <c r="HNU57" s="85"/>
      <c r="HNV57" s="85"/>
      <c r="HNW57" s="85"/>
      <c r="HNX57" s="85"/>
      <c r="HNY57" s="85"/>
      <c r="HNZ57" s="85"/>
      <c r="HOA57" s="85"/>
      <c r="HOB57" s="85"/>
      <c r="HOC57" s="85"/>
      <c r="HOD57" s="85"/>
      <c r="HOE57" s="85"/>
      <c r="HOF57" s="85"/>
      <c r="HOG57" s="85"/>
      <c r="HOH57" s="85"/>
      <c r="HOI57" s="85"/>
      <c r="HOJ57" s="85"/>
      <c r="HOK57" s="85"/>
      <c r="HOL57" s="85"/>
      <c r="HOM57" s="85"/>
      <c r="HON57" s="85"/>
      <c r="HOO57" s="85"/>
      <c r="HOP57" s="85"/>
      <c r="HOQ57" s="85"/>
      <c r="HOR57" s="85"/>
      <c r="HOS57" s="85"/>
      <c r="HOT57" s="85"/>
      <c r="HOU57" s="85"/>
      <c r="HOV57" s="85"/>
      <c r="HOW57" s="85"/>
      <c r="HOX57" s="85"/>
      <c r="HOY57" s="85"/>
      <c r="HOZ57" s="85"/>
      <c r="HPA57" s="85"/>
      <c r="HPB57" s="85"/>
      <c r="HPC57" s="85"/>
      <c r="HPD57" s="85"/>
      <c r="HPE57" s="85"/>
      <c r="HPF57" s="85"/>
      <c r="HPG57" s="85"/>
      <c r="HPH57" s="85"/>
      <c r="HPI57" s="85"/>
      <c r="HPJ57" s="85"/>
      <c r="HPK57" s="85"/>
      <c r="HPL57" s="85"/>
      <c r="HPM57" s="85"/>
      <c r="HPN57" s="85"/>
      <c r="HPO57" s="85"/>
      <c r="HPP57" s="85"/>
      <c r="HPQ57" s="85"/>
      <c r="HPR57" s="85"/>
      <c r="HPS57" s="85"/>
      <c r="HPT57" s="85"/>
      <c r="HPU57" s="85"/>
      <c r="HPV57" s="85"/>
      <c r="HPW57" s="85"/>
      <c r="HPX57" s="85"/>
      <c r="HPY57" s="85"/>
      <c r="HPZ57" s="85"/>
      <c r="HQA57" s="85"/>
      <c r="HQB57" s="85"/>
      <c r="HQC57" s="85"/>
      <c r="HQD57" s="85"/>
      <c r="HQE57" s="85"/>
      <c r="HQF57" s="85"/>
      <c r="HQG57" s="85"/>
      <c r="HQH57" s="85"/>
      <c r="HQI57" s="85"/>
      <c r="HQJ57" s="85"/>
      <c r="HQK57" s="85"/>
      <c r="HQL57" s="85"/>
      <c r="HQM57" s="85"/>
      <c r="HQN57" s="85"/>
      <c r="HQO57" s="85"/>
      <c r="HQP57" s="85"/>
      <c r="HQQ57" s="85"/>
      <c r="HQR57" s="85"/>
      <c r="HQS57" s="85"/>
      <c r="HQT57" s="85"/>
      <c r="HQU57" s="85"/>
      <c r="HQV57" s="85"/>
      <c r="HQW57" s="85"/>
      <c r="HQX57" s="85"/>
      <c r="HQY57" s="85"/>
      <c r="HQZ57" s="85"/>
      <c r="HRA57" s="85"/>
      <c r="HRB57" s="85"/>
      <c r="HRC57" s="85"/>
      <c r="HRD57" s="85"/>
      <c r="HRE57" s="85"/>
      <c r="HRF57" s="85"/>
      <c r="HRG57" s="85"/>
      <c r="HRH57" s="85"/>
      <c r="HRI57" s="85"/>
      <c r="HRJ57" s="85"/>
      <c r="HRK57" s="85"/>
      <c r="HRL57" s="85"/>
      <c r="HRM57" s="85"/>
      <c r="HRN57" s="85"/>
      <c r="HRO57" s="85"/>
      <c r="HRP57" s="85"/>
      <c r="HRQ57" s="85"/>
      <c r="HRR57" s="85"/>
      <c r="HRS57" s="85"/>
      <c r="HRT57" s="85"/>
      <c r="HRU57" s="85"/>
      <c r="HRV57" s="85"/>
      <c r="HRW57" s="85"/>
      <c r="HRX57" s="85"/>
      <c r="HRY57" s="85"/>
      <c r="HRZ57" s="85"/>
      <c r="HSA57" s="85"/>
      <c r="HSB57" s="85"/>
      <c r="HSC57" s="85"/>
      <c r="HSD57" s="85"/>
      <c r="HSE57" s="85"/>
      <c r="HSF57" s="85"/>
      <c r="HSG57" s="85"/>
      <c r="HSH57" s="85"/>
      <c r="HSI57" s="85"/>
      <c r="HSJ57" s="85"/>
      <c r="HSK57" s="85"/>
      <c r="HSL57" s="85"/>
      <c r="HSM57" s="85"/>
      <c r="HSN57" s="85"/>
      <c r="HSO57" s="85"/>
      <c r="HSP57" s="85"/>
      <c r="HSQ57" s="85"/>
      <c r="HSR57" s="85"/>
      <c r="HSS57" s="85"/>
      <c r="HST57" s="85"/>
      <c r="HSU57" s="85"/>
      <c r="HSV57" s="85"/>
      <c r="HSW57" s="85"/>
      <c r="HSX57" s="85"/>
      <c r="HSY57" s="85"/>
      <c r="HSZ57" s="85"/>
      <c r="HTA57" s="85"/>
      <c r="HTB57" s="85"/>
      <c r="HTC57" s="85"/>
      <c r="HTD57" s="85"/>
      <c r="HTE57" s="85"/>
      <c r="HTF57" s="85"/>
      <c r="HTG57" s="85"/>
      <c r="HTH57" s="85"/>
      <c r="HTI57" s="85"/>
      <c r="HTJ57" s="85"/>
      <c r="HTK57" s="85"/>
      <c r="HTL57" s="85"/>
      <c r="HTM57" s="85"/>
      <c r="HTN57" s="85"/>
      <c r="HTO57" s="85"/>
      <c r="HTP57" s="85"/>
      <c r="HTQ57" s="85"/>
      <c r="HTR57" s="85"/>
      <c r="HTS57" s="85"/>
      <c r="HTT57" s="85"/>
      <c r="HTU57" s="85"/>
      <c r="HTV57" s="85"/>
      <c r="HTW57" s="85"/>
      <c r="HTX57" s="85"/>
      <c r="HTY57" s="85"/>
      <c r="HTZ57" s="85"/>
      <c r="HUA57" s="85"/>
      <c r="HUB57" s="85"/>
      <c r="HUC57" s="85"/>
      <c r="HUD57" s="85"/>
      <c r="HUE57" s="85"/>
      <c r="HUF57" s="85"/>
      <c r="HUG57" s="85"/>
      <c r="HUH57" s="85"/>
      <c r="HUI57" s="85"/>
      <c r="HUJ57" s="85"/>
      <c r="HUK57" s="85"/>
      <c r="HUL57" s="85"/>
      <c r="HUM57" s="85"/>
      <c r="HUN57" s="85"/>
      <c r="HUO57" s="85"/>
      <c r="HUP57" s="85"/>
      <c r="HUQ57" s="85"/>
      <c r="HUR57" s="85"/>
      <c r="HUS57" s="85"/>
      <c r="HUT57" s="85"/>
      <c r="HUU57" s="85"/>
      <c r="HUV57" s="85"/>
      <c r="HUW57" s="85"/>
      <c r="HUX57" s="85"/>
      <c r="HUY57" s="85"/>
      <c r="HUZ57" s="85"/>
      <c r="HVA57" s="85"/>
      <c r="HVB57" s="85"/>
      <c r="HVC57" s="85"/>
      <c r="HVD57" s="85"/>
      <c r="HVE57" s="85"/>
      <c r="HVF57" s="85"/>
      <c r="HVG57" s="85"/>
      <c r="HVH57" s="85"/>
      <c r="HVI57" s="85"/>
      <c r="HVJ57" s="85"/>
      <c r="HVK57" s="85"/>
      <c r="HVL57" s="85"/>
      <c r="HVM57" s="85"/>
      <c r="HVN57" s="85"/>
      <c r="HVO57" s="85"/>
      <c r="HVP57" s="85"/>
      <c r="HVQ57" s="85"/>
      <c r="HVR57" s="85"/>
      <c r="HVS57" s="85"/>
      <c r="HVT57" s="85"/>
      <c r="HVU57" s="85"/>
      <c r="HVV57" s="85"/>
      <c r="HVW57" s="85"/>
      <c r="HVX57" s="85"/>
      <c r="HVY57" s="85"/>
      <c r="HVZ57" s="85"/>
      <c r="HWA57" s="85"/>
      <c r="HWB57" s="85"/>
      <c r="HWC57" s="85"/>
      <c r="HWD57" s="85"/>
      <c r="HWE57" s="85"/>
      <c r="HWF57" s="85"/>
      <c r="HWG57" s="85"/>
      <c r="HWH57" s="85"/>
      <c r="HWI57" s="85"/>
      <c r="HWJ57" s="85"/>
      <c r="HWK57" s="85"/>
      <c r="HWL57" s="85"/>
      <c r="HWM57" s="85"/>
      <c r="HWN57" s="85"/>
      <c r="HWO57" s="85"/>
      <c r="HWP57" s="85"/>
      <c r="HWQ57" s="85"/>
      <c r="HWR57" s="85"/>
      <c r="HWS57" s="85"/>
      <c r="HWT57" s="85"/>
      <c r="HWU57" s="85"/>
      <c r="HWV57" s="85"/>
      <c r="HWW57" s="85"/>
      <c r="HWX57" s="85"/>
      <c r="HWY57" s="85"/>
      <c r="HWZ57" s="85"/>
      <c r="HXA57" s="85"/>
      <c r="HXB57" s="85"/>
      <c r="HXC57" s="85"/>
      <c r="HXD57" s="85"/>
      <c r="HXE57" s="85"/>
      <c r="HXF57" s="85"/>
      <c r="HXG57" s="85"/>
      <c r="HXH57" s="85"/>
      <c r="HXI57" s="85"/>
      <c r="HXJ57" s="85"/>
      <c r="HXK57" s="85"/>
      <c r="HXL57" s="85"/>
      <c r="HXM57" s="85"/>
      <c r="HXN57" s="85"/>
      <c r="HXO57" s="85"/>
      <c r="HXP57" s="85"/>
      <c r="HXQ57" s="85"/>
      <c r="HXR57" s="85"/>
      <c r="HXS57" s="85"/>
      <c r="HXT57" s="85"/>
      <c r="HXU57" s="85"/>
      <c r="HXV57" s="85"/>
      <c r="HXW57" s="85"/>
      <c r="HXX57" s="85"/>
      <c r="HXY57" s="85"/>
      <c r="HXZ57" s="85"/>
      <c r="HYA57" s="85"/>
      <c r="HYB57" s="85"/>
      <c r="HYC57" s="85"/>
      <c r="HYD57" s="85"/>
      <c r="HYE57" s="85"/>
      <c r="HYF57" s="85"/>
      <c r="HYG57" s="85"/>
      <c r="HYH57" s="85"/>
      <c r="HYI57" s="85"/>
      <c r="HYJ57" s="85"/>
      <c r="HYK57" s="85"/>
      <c r="HYL57" s="85"/>
      <c r="HYM57" s="85"/>
      <c r="HYN57" s="85"/>
      <c r="HYO57" s="85"/>
      <c r="HYP57" s="85"/>
      <c r="HYQ57" s="85"/>
      <c r="HYR57" s="85"/>
      <c r="HYS57" s="85"/>
      <c r="HYT57" s="85"/>
      <c r="HYU57" s="85"/>
      <c r="HYV57" s="85"/>
      <c r="HYW57" s="85"/>
      <c r="HYX57" s="85"/>
      <c r="HYY57" s="85"/>
      <c r="HYZ57" s="85"/>
      <c r="HZA57" s="85"/>
      <c r="HZB57" s="85"/>
      <c r="HZC57" s="85"/>
      <c r="HZD57" s="85"/>
      <c r="HZE57" s="85"/>
      <c r="HZF57" s="85"/>
      <c r="HZG57" s="85"/>
      <c r="HZH57" s="85"/>
      <c r="HZI57" s="85"/>
      <c r="HZJ57" s="85"/>
      <c r="HZK57" s="85"/>
      <c r="HZL57" s="85"/>
      <c r="HZM57" s="85"/>
      <c r="HZN57" s="85"/>
      <c r="HZO57" s="85"/>
      <c r="HZP57" s="85"/>
      <c r="HZQ57" s="85"/>
      <c r="HZR57" s="85"/>
      <c r="HZS57" s="85"/>
      <c r="HZT57" s="85"/>
      <c r="HZU57" s="85"/>
      <c r="HZV57" s="85"/>
      <c r="HZW57" s="85"/>
      <c r="HZX57" s="85"/>
      <c r="HZY57" s="85"/>
      <c r="HZZ57" s="85"/>
      <c r="IAA57" s="85"/>
      <c r="IAB57" s="85"/>
      <c r="IAC57" s="85"/>
      <c r="IAD57" s="85"/>
      <c r="IAE57" s="85"/>
      <c r="IAF57" s="85"/>
      <c r="IAG57" s="85"/>
      <c r="IAH57" s="85"/>
      <c r="IAI57" s="85"/>
      <c r="IAJ57" s="85"/>
      <c r="IAK57" s="85"/>
      <c r="IAL57" s="85"/>
      <c r="IAM57" s="85"/>
      <c r="IAN57" s="85"/>
      <c r="IAO57" s="85"/>
      <c r="IAP57" s="85"/>
      <c r="IAQ57" s="85"/>
      <c r="IAR57" s="85"/>
      <c r="IAS57" s="85"/>
      <c r="IAT57" s="85"/>
      <c r="IAU57" s="85"/>
      <c r="IAV57" s="85"/>
      <c r="IAW57" s="85"/>
      <c r="IAX57" s="85"/>
      <c r="IAY57" s="85"/>
      <c r="IAZ57" s="85"/>
      <c r="IBA57" s="85"/>
      <c r="IBB57" s="85"/>
      <c r="IBC57" s="85"/>
      <c r="IBD57" s="85"/>
      <c r="IBE57" s="85"/>
      <c r="IBF57" s="85"/>
      <c r="IBG57" s="85"/>
      <c r="IBH57" s="85"/>
      <c r="IBI57" s="85"/>
      <c r="IBJ57" s="85"/>
      <c r="IBK57" s="85"/>
      <c r="IBL57" s="85"/>
      <c r="IBM57" s="85"/>
      <c r="IBN57" s="85"/>
      <c r="IBO57" s="85"/>
      <c r="IBP57" s="85"/>
      <c r="IBQ57" s="85"/>
      <c r="IBR57" s="85"/>
      <c r="IBS57" s="85"/>
      <c r="IBT57" s="85"/>
      <c r="IBU57" s="85"/>
      <c r="IBV57" s="85"/>
      <c r="IBW57" s="85"/>
      <c r="IBX57" s="85"/>
      <c r="IBY57" s="85"/>
      <c r="IBZ57" s="85"/>
      <c r="ICA57" s="85"/>
      <c r="ICB57" s="85"/>
      <c r="ICC57" s="85"/>
      <c r="ICD57" s="85"/>
      <c r="ICE57" s="85"/>
      <c r="ICF57" s="85"/>
      <c r="ICG57" s="85"/>
      <c r="ICH57" s="85"/>
      <c r="ICI57" s="85"/>
      <c r="ICJ57" s="85"/>
      <c r="ICK57" s="85"/>
      <c r="ICL57" s="85"/>
      <c r="ICM57" s="85"/>
      <c r="ICN57" s="85"/>
      <c r="ICO57" s="85"/>
      <c r="ICP57" s="85"/>
      <c r="ICQ57" s="85"/>
      <c r="ICR57" s="85"/>
      <c r="ICS57" s="85"/>
      <c r="ICT57" s="85"/>
      <c r="ICU57" s="85"/>
      <c r="ICV57" s="85"/>
      <c r="ICW57" s="85"/>
      <c r="ICX57" s="85"/>
      <c r="ICY57" s="85"/>
      <c r="ICZ57" s="85"/>
      <c r="IDA57" s="85"/>
      <c r="IDB57" s="85"/>
      <c r="IDC57" s="85"/>
      <c r="IDD57" s="85"/>
      <c r="IDE57" s="85"/>
      <c r="IDF57" s="85"/>
      <c r="IDG57" s="85"/>
      <c r="IDH57" s="85"/>
      <c r="IDI57" s="85"/>
      <c r="IDJ57" s="85"/>
      <c r="IDK57" s="85"/>
      <c r="IDL57" s="85"/>
      <c r="IDM57" s="85"/>
      <c r="IDN57" s="85"/>
      <c r="IDO57" s="85"/>
      <c r="IDP57" s="85"/>
      <c r="IDQ57" s="85"/>
      <c r="IDR57" s="85"/>
      <c r="IDS57" s="85"/>
      <c r="IDT57" s="85"/>
      <c r="IDU57" s="85"/>
      <c r="IDV57" s="85"/>
      <c r="IDW57" s="85"/>
      <c r="IDX57" s="85"/>
      <c r="IDY57" s="85"/>
      <c r="IDZ57" s="85"/>
      <c r="IEA57" s="85"/>
      <c r="IEB57" s="85"/>
      <c r="IEC57" s="85"/>
      <c r="IED57" s="85"/>
      <c r="IEE57" s="85"/>
      <c r="IEF57" s="85"/>
      <c r="IEG57" s="85"/>
      <c r="IEH57" s="85"/>
      <c r="IEI57" s="85"/>
      <c r="IEJ57" s="85"/>
      <c r="IEK57" s="85"/>
      <c r="IEL57" s="85"/>
      <c r="IEM57" s="85"/>
      <c r="IEN57" s="85"/>
      <c r="IEO57" s="85"/>
      <c r="IEP57" s="85"/>
      <c r="IEQ57" s="85"/>
      <c r="IER57" s="85"/>
      <c r="IES57" s="85"/>
      <c r="IET57" s="85"/>
      <c r="IEU57" s="85"/>
      <c r="IEV57" s="85"/>
      <c r="IEW57" s="85"/>
      <c r="IEX57" s="85"/>
      <c r="IEY57" s="85"/>
      <c r="IEZ57" s="85"/>
      <c r="IFA57" s="85"/>
      <c r="IFB57" s="85"/>
      <c r="IFC57" s="85"/>
      <c r="IFD57" s="85"/>
      <c r="IFE57" s="85"/>
      <c r="IFF57" s="85"/>
      <c r="IFG57" s="85"/>
      <c r="IFH57" s="85"/>
      <c r="IFI57" s="85"/>
      <c r="IFJ57" s="85"/>
      <c r="IFK57" s="85"/>
      <c r="IFL57" s="85"/>
      <c r="IFM57" s="85"/>
      <c r="IFN57" s="85"/>
      <c r="IFO57" s="85"/>
      <c r="IFP57" s="85"/>
      <c r="IFQ57" s="85"/>
      <c r="IFR57" s="85"/>
      <c r="IFS57" s="85"/>
      <c r="IFT57" s="85"/>
      <c r="IFU57" s="85"/>
      <c r="IFV57" s="85"/>
      <c r="IFW57" s="85"/>
      <c r="IFX57" s="85"/>
      <c r="IFY57" s="85"/>
      <c r="IFZ57" s="85"/>
      <c r="IGA57" s="85"/>
      <c r="IGB57" s="85"/>
      <c r="IGC57" s="85"/>
      <c r="IGD57" s="85"/>
      <c r="IGE57" s="85"/>
      <c r="IGF57" s="85"/>
      <c r="IGG57" s="85"/>
      <c r="IGH57" s="85"/>
      <c r="IGI57" s="85"/>
      <c r="IGJ57" s="85"/>
      <c r="IGK57" s="85"/>
      <c r="IGL57" s="85"/>
      <c r="IGM57" s="85"/>
      <c r="IGN57" s="85"/>
      <c r="IGO57" s="85"/>
      <c r="IGP57" s="85"/>
      <c r="IGQ57" s="85"/>
      <c r="IGR57" s="85"/>
      <c r="IGS57" s="85"/>
      <c r="IGT57" s="85"/>
      <c r="IGU57" s="85"/>
      <c r="IGV57" s="85"/>
      <c r="IGW57" s="85"/>
      <c r="IGX57" s="85"/>
      <c r="IGY57" s="85"/>
      <c r="IGZ57" s="85"/>
      <c r="IHA57" s="85"/>
      <c r="IHB57" s="85"/>
      <c r="IHC57" s="85"/>
      <c r="IHD57" s="85"/>
      <c r="IHE57" s="85"/>
      <c r="IHF57" s="85"/>
      <c r="IHG57" s="85"/>
      <c r="IHH57" s="85"/>
      <c r="IHI57" s="85"/>
      <c r="IHJ57" s="85"/>
      <c r="IHK57" s="85"/>
      <c r="IHL57" s="85"/>
      <c r="IHM57" s="85"/>
      <c r="IHN57" s="85"/>
      <c r="IHO57" s="85"/>
      <c r="IHP57" s="85"/>
      <c r="IHQ57" s="85"/>
      <c r="IHR57" s="85"/>
      <c r="IHS57" s="85"/>
      <c r="IHT57" s="85"/>
      <c r="IHU57" s="85"/>
      <c r="IHV57" s="85"/>
      <c r="IHW57" s="85"/>
      <c r="IHX57" s="85"/>
      <c r="IHY57" s="85"/>
      <c r="IHZ57" s="85"/>
      <c r="IIA57" s="85"/>
      <c r="IIB57" s="85"/>
      <c r="IIC57" s="85"/>
      <c r="IID57" s="85"/>
      <c r="IIE57" s="85"/>
      <c r="IIF57" s="85"/>
      <c r="IIG57" s="85"/>
      <c r="IIH57" s="85"/>
      <c r="III57" s="85"/>
      <c r="IIJ57" s="85"/>
      <c r="IIK57" s="85"/>
      <c r="IIL57" s="85"/>
      <c r="IIM57" s="85"/>
      <c r="IIN57" s="85"/>
      <c r="IIO57" s="85"/>
      <c r="IIP57" s="85"/>
      <c r="IIQ57" s="85"/>
      <c r="IIR57" s="85"/>
      <c r="IIS57" s="85"/>
      <c r="IIT57" s="85"/>
      <c r="IIU57" s="85"/>
      <c r="IIV57" s="85"/>
      <c r="IIW57" s="85"/>
      <c r="IIX57" s="85"/>
      <c r="IIY57" s="85"/>
      <c r="IIZ57" s="85"/>
      <c r="IJA57" s="85"/>
      <c r="IJB57" s="85"/>
      <c r="IJC57" s="85"/>
      <c r="IJD57" s="85"/>
      <c r="IJE57" s="85"/>
      <c r="IJF57" s="85"/>
      <c r="IJG57" s="85"/>
      <c r="IJH57" s="85"/>
      <c r="IJI57" s="85"/>
      <c r="IJJ57" s="85"/>
      <c r="IJK57" s="85"/>
      <c r="IJL57" s="85"/>
      <c r="IJM57" s="85"/>
      <c r="IJN57" s="85"/>
      <c r="IJO57" s="85"/>
      <c r="IJP57" s="85"/>
      <c r="IJQ57" s="85"/>
      <c r="IJR57" s="85"/>
      <c r="IJS57" s="85"/>
      <c r="IJT57" s="85"/>
      <c r="IJU57" s="85"/>
      <c r="IJV57" s="85"/>
      <c r="IJW57" s="85"/>
      <c r="IJX57" s="85"/>
      <c r="IJY57" s="85"/>
      <c r="IJZ57" s="85"/>
      <c r="IKA57" s="85"/>
      <c r="IKB57" s="85"/>
      <c r="IKC57" s="85"/>
      <c r="IKD57" s="85"/>
      <c r="IKE57" s="85"/>
      <c r="IKF57" s="85"/>
      <c r="IKG57" s="85"/>
      <c r="IKH57" s="85"/>
      <c r="IKI57" s="85"/>
      <c r="IKJ57" s="85"/>
      <c r="IKK57" s="85"/>
      <c r="IKL57" s="85"/>
      <c r="IKM57" s="85"/>
      <c r="IKN57" s="85"/>
      <c r="IKO57" s="85"/>
      <c r="IKP57" s="85"/>
      <c r="IKQ57" s="85"/>
      <c r="IKR57" s="85"/>
      <c r="IKS57" s="85"/>
      <c r="IKT57" s="85"/>
      <c r="IKU57" s="85"/>
      <c r="IKV57" s="85"/>
      <c r="IKW57" s="85"/>
      <c r="IKX57" s="85"/>
      <c r="IKY57" s="85"/>
      <c r="IKZ57" s="85"/>
      <c r="ILA57" s="85"/>
      <c r="ILB57" s="85"/>
      <c r="ILC57" s="85"/>
      <c r="ILD57" s="85"/>
      <c r="ILE57" s="85"/>
      <c r="ILF57" s="85"/>
      <c r="ILG57" s="85"/>
      <c r="ILH57" s="85"/>
      <c r="ILI57" s="85"/>
      <c r="ILJ57" s="85"/>
      <c r="ILK57" s="85"/>
      <c r="ILL57" s="85"/>
      <c r="ILM57" s="85"/>
      <c r="ILN57" s="85"/>
      <c r="ILO57" s="85"/>
      <c r="ILP57" s="85"/>
      <c r="ILQ57" s="85"/>
      <c r="ILR57" s="85"/>
      <c r="ILS57" s="85"/>
      <c r="ILT57" s="85"/>
      <c r="ILU57" s="85"/>
      <c r="ILV57" s="85"/>
      <c r="ILW57" s="85"/>
      <c r="ILX57" s="85"/>
      <c r="ILY57" s="85"/>
      <c r="ILZ57" s="85"/>
      <c r="IMA57" s="85"/>
      <c r="IMB57" s="85"/>
      <c r="IMC57" s="85"/>
      <c r="IMD57" s="85"/>
      <c r="IME57" s="85"/>
      <c r="IMF57" s="85"/>
      <c r="IMG57" s="85"/>
      <c r="IMH57" s="85"/>
      <c r="IMI57" s="85"/>
      <c r="IMJ57" s="85"/>
      <c r="IMK57" s="85"/>
      <c r="IML57" s="85"/>
      <c r="IMM57" s="85"/>
      <c r="IMN57" s="85"/>
      <c r="IMO57" s="85"/>
      <c r="IMP57" s="85"/>
      <c r="IMQ57" s="85"/>
      <c r="IMR57" s="85"/>
      <c r="IMS57" s="85"/>
      <c r="IMT57" s="85"/>
      <c r="IMU57" s="85"/>
      <c r="IMV57" s="85"/>
      <c r="IMW57" s="85"/>
      <c r="IMX57" s="85"/>
      <c r="IMY57" s="85"/>
      <c r="IMZ57" s="85"/>
      <c r="INA57" s="85"/>
      <c r="INB57" s="85"/>
      <c r="INC57" s="85"/>
      <c r="IND57" s="85"/>
      <c r="INE57" s="85"/>
      <c r="INF57" s="85"/>
      <c r="ING57" s="85"/>
      <c r="INH57" s="85"/>
      <c r="INI57" s="85"/>
      <c r="INJ57" s="85"/>
      <c r="INK57" s="85"/>
      <c r="INL57" s="85"/>
      <c r="INM57" s="85"/>
      <c r="INN57" s="85"/>
      <c r="INO57" s="85"/>
      <c r="INP57" s="85"/>
      <c r="INQ57" s="85"/>
      <c r="INR57" s="85"/>
      <c r="INS57" s="85"/>
      <c r="INT57" s="85"/>
      <c r="INU57" s="85"/>
      <c r="INV57" s="85"/>
      <c r="INW57" s="85"/>
      <c r="INX57" s="85"/>
      <c r="INY57" s="85"/>
      <c r="INZ57" s="85"/>
      <c r="IOA57" s="85"/>
      <c r="IOB57" s="85"/>
      <c r="IOC57" s="85"/>
      <c r="IOD57" s="85"/>
      <c r="IOE57" s="85"/>
      <c r="IOF57" s="85"/>
      <c r="IOG57" s="85"/>
      <c r="IOH57" s="85"/>
      <c r="IOI57" s="85"/>
      <c r="IOJ57" s="85"/>
      <c r="IOK57" s="85"/>
      <c r="IOL57" s="85"/>
      <c r="IOM57" s="85"/>
      <c r="ION57" s="85"/>
      <c r="IOO57" s="85"/>
      <c r="IOP57" s="85"/>
      <c r="IOQ57" s="85"/>
      <c r="IOR57" s="85"/>
      <c r="IOS57" s="85"/>
      <c r="IOT57" s="85"/>
      <c r="IOU57" s="85"/>
      <c r="IOV57" s="85"/>
      <c r="IOW57" s="85"/>
      <c r="IOX57" s="85"/>
      <c r="IOY57" s="85"/>
      <c r="IOZ57" s="85"/>
      <c r="IPA57" s="85"/>
      <c r="IPB57" s="85"/>
      <c r="IPC57" s="85"/>
      <c r="IPD57" s="85"/>
      <c r="IPE57" s="85"/>
      <c r="IPF57" s="85"/>
      <c r="IPG57" s="85"/>
      <c r="IPH57" s="85"/>
      <c r="IPI57" s="85"/>
      <c r="IPJ57" s="85"/>
      <c r="IPK57" s="85"/>
      <c r="IPL57" s="85"/>
      <c r="IPM57" s="85"/>
      <c r="IPN57" s="85"/>
      <c r="IPO57" s="85"/>
      <c r="IPP57" s="85"/>
      <c r="IPQ57" s="85"/>
      <c r="IPR57" s="85"/>
      <c r="IPS57" s="85"/>
      <c r="IPT57" s="85"/>
      <c r="IPU57" s="85"/>
      <c r="IPV57" s="85"/>
      <c r="IPW57" s="85"/>
      <c r="IPX57" s="85"/>
      <c r="IPY57" s="85"/>
      <c r="IPZ57" s="85"/>
      <c r="IQA57" s="85"/>
      <c r="IQB57" s="85"/>
      <c r="IQC57" s="85"/>
      <c r="IQD57" s="85"/>
      <c r="IQE57" s="85"/>
      <c r="IQF57" s="85"/>
      <c r="IQG57" s="85"/>
      <c r="IQH57" s="85"/>
      <c r="IQI57" s="85"/>
      <c r="IQJ57" s="85"/>
      <c r="IQK57" s="85"/>
      <c r="IQL57" s="85"/>
      <c r="IQM57" s="85"/>
      <c r="IQN57" s="85"/>
      <c r="IQO57" s="85"/>
      <c r="IQP57" s="85"/>
      <c r="IQQ57" s="85"/>
      <c r="IQR57" s="85"/>
      <c r="IQS57" s="85"/>
      <c r="IQT57" s="85"/>
      <c r="IQU57" s="85"/>
      <c r="IQV57" s="85"/>
      <c r="IQW57" s="85"/>
      <c r="IQX57" s="85"/>
      <c r="IQY57" s="85"/>
      <c r="IQZ57" s="85"/>
      <c r="IRA57" s="85"/>
      <c r="IRB57" s="85"/>
      <c r="IRC57" s="85"/>
      <c r="IRD57" s="85"/>
      <c r="IRE57" s="85"/>
      <c r="IRF57" s="85"/>
      <c r="IRG57" s="85"/>
      <c r="IRH57" s="85"/>
      <c r="IRI57" s="85"/>
      <c r="IRJ57" s="85"/>
      <c r="IRK57" s="85"/>
      <c r="IRL57" s="85"/>
      <c r="IRM57" s="85"/>
      <c r="IRN57" s="85"/>
      <c r="IRO57" s="85"/>
      <c r="IRP57" s="85"/>
      <c r="IRQ57" s="85"/>
      <c r="IRR57" s="85"/>
      <c r="IRS57" s="85"/>
      <c r="IRT57" s="85"/>
      <c r="IRU57" s="85"/>
      <c r="IRV57" s="85"/>
      <c r="IRW57" s="85"/>
      <c r="IRX57" s="85"/>
      <c r="IRY57" s="85"/>
      <c r="IRZ57" s="85"/>
      <c r="ISA57" s="85"/>
      <c r="ISB57" s="85"/>
      <c r="ISC57" s="85"/>
      <c r="ISD57" s="85"/>
      <c r="ISE57" s="85"/>
      <c r="ISF57" s="85"/>
      <c r="ISG57" s="85"/>
      <c r="ISH57" s="85"/>
      <c r="ISI57" s="85"/>
      <c r="ISJ57" s="85"/>
      <c r="ISK57" s="85"/>
      <c r="ISL57" s="85"/>
      <c r="ISM57" s="85"/>
      <c r="ISN57" s="85"/>
      <c r="ISO57" s="85"/>
      <c r="ISP57" s="85"/>
      <c r="ISQ57" s="85"/>
      <c r="ISR57" s="85"/>
      <c r="ISS57" s="85"/>
      <c r="IST57" s="85"/>
      <c r="ISU57" s="85"/>
      <c r="ISV57" s="85"/>
      <c r="ISW57" s="85"/>
      <c r="ISX57" s="85"/>
      <c r="ISY57" s="85"/>
      <c r="ISZ57" s="85"/>
      <c r="ITA57" s="85"/>
      <c r="ITB57" s="85"/>
      <c r="ITC57" s="85"/>
      <c r="ITD57" s="85"/>
      <c r="ITE57" s="85"/>
      <c r="ITF57" s="85"/>
      <c r="ITG57" s="85"/>
      <c r="ITH57" s="85"/>
      <c r="ITI57" s="85"/>
      <c r="ITJ57" s="85"/>
      <c r="ITK57" s="85"/>
      <c r="ITL57" s="85"/>
      <c r="ITM57" s="85"/>
      <c r="ITN57" s="85"/>
      <c r="ITO57" s="85"/>
      <c r="ITP57" s="85"/>
      <c r="ITQ57" s="85"/>
      <c r="ITR57" s="85"/>
      <c r="ITS57" s="85"/>
      <c r="ITT57" s="85"/>
      <c r="ITU57" s="85"/>
      <c r="ITV57" s="85"/>
      <c r="ITW57" s="85"/>
      <c r="ITX57" s="85"/>
      <c r="ITY57" s="85"/>
      <c r="ITZ57" s="85"/>
      <c r="IUA57" s="85"/>
      <c r="IUB57" s="85"/>
      <c r="IUC57" s="85"/>
      <c r="IUD57" s="85"/>
      <c r="IUE57" s="85"/>
      <c r="IUF57" s="85"/>
      <c r="IUG57" s="85"/>
      <c r="IUH57" s="85"/>
      <c r="IUI57" s="85"/>
      <c r="IUJ57" s="85"/>
      <c r="IUK57" s="85"/>
      <c r="IUL57" s="85"/>
      <c r="IUM57" s="85"/>
      <c r="IUN57" s="85"/>
      <c r="IUO57" s="85"/>
      <c r="IUP57" s="85"/>
      <c r="IUQ57" s="85"/>
      <c r="IUR57" s="85"/>
      <c r="IUS57" s="85"/>
      <c r="IUT57" s="85"/>
      <c r="IUU57" s="85"/>
      <c r="IUV57" s="85"/>
      <c r="IUW57" s="85"/>
      <c r="IUX57" s="85"/>
      <c r="IUY57" s="85"/>
      <c r="IUZ57" s="85"/>
      <c r="IVA57" s="85"/>
      <c r="IVB57" s="85"/>
      <c r="IVC57" s="85"/>
      <c r="IVD57" s="85"/>
      <c r="IVE57" s="85"/>
      <c r="IVF57" s="85"/>
      <c r="IVG57" s="85"/>
      <c r="IVH57" s="85"/>
      <c r="IVI57" s="85"/>
      <c r="IVJ57" s="85"/>
      <c r="IVK57" s="85"/>
      <c r="IVL57" s="85"/>
      <c r="IVM57" s="85"/>
      <c r="IVN57" s="85"/>
      <c r="IVO57" s="85"/>
      <c r="IVP57" s="85"/>
      <c r="IVQ57" s="85"/>
      <c r="IVR57" s="85"/>
      <c r="IVS57" s="85"/>
      <c r="IVT57" s="85"/>
      <c r="IVU57" s="85"/>
      <c r="IVV57" s="85"/>
      <c r="IVW57" s="85"/>
      <c r="IVX57" s="85"/>
      <c r="IVY57" s="85"/>
      <c r="IVZ57" s="85"/>
      <c r="IWA57" s="85"/>
      <c r="IWB57" s="85"/>
      <c r="IWC57" s="85"/>
      <c r="IWD57" s="85"/>
      <c r="IWE57" s="85"/>
      <c r="IWF57" s="85"/>
      <c r="IWG57" s="85"/>
      <c r="IWH57" s="85"/>
      <c r="IWI57" s="85"/>
      <c r="IWJ57" s="85"/>
      <c r="IWK57" s="85"/>
      <c r="IWL57" s="85"/>
      <c r="IWM57" s="85"/>
      <c r="IWN57" s="85"/>
      <c r="IWO57" s="85"/>
      <c r="IWP57" s="85"/>
      <c r="IWQ57" s="85"/>
      <c r="IWR57" s="85"/>
      <c r="IWS57" s="85"/>
      <c r="IWT57" s="85"/>
      <c r="IWU57" s="85"/>
      <c r="IWV57" s="85"/>
      <c r="IWW57" s="85"/>
      <c r="IWX57" s="85"/>
      <c r="IWY57" s="85"/>
      <c r="IWZ57" s="85"/>
      <c r="IXA57" s="85"/>
      <c r="IXB57" s="85"/>
      <c r="IXC57" s="85"/>
      <c r="IXD57" s="85"/>
      <c r="IXE57" s="85"/>
      <c r="IXF57" s="85"/>
      <c r="IXG57" s="85"/>
      <c r="IXH57" s="85"/>
      <c r="IXI57" s="85"/>
      <c r="IXJ57" s="85"/>
      <c r="IXK57" s="85"/>
      <c r="IXL57" s="85"/>
      <c r="IXM57" s="85"/>
      <c r="IXN57" s="85"/>
      <c r="IXO57" s="85"/>
      <c r="IXP57" s="85"/>
      <c r="IXQ57" s="85"/>
      <c r="IXR57" s="85"/>
      <c r="IXS57" s="85"/>
      <c r="IXT57" s="85"/>
      <c r="IXU57" s="85"/>
      <c r="IXV57" s="85"/>
      <c r="IXW57" s="85"/>
      <c r="IXX57" s="85"/>
      <c r="IXY57" s="85"/>
      <c r="IXZ57" s="85"/>
      <c r="IYA57" s="85"/>
      <c r="IYB57" s="85"/>
      <c r="IYC57" s="85"/>
      <c r="IYD57" s="85"/>
      <c r="IYE57" s="85"/>
      <c r="IYF57" s="85"/>
      <c r="IYG57" s="85"/>
      <c r="IYH57" s="85"/>
      <c r="IYI57" s="85"/>
      <c r="IYJ57" s="85"/>
      <c r="IYK57" s="85"/>
      <c r="IYL57" s="85"/>
      <c r="IYM57" s="85"/>
      <c r="IYN57" s="85"/>
      <c r="IYO57" s="85"/>
      <c r="IYP57" s="85"/>
      <c r="IYQ57" s="85"/>
      <c r="IYR57" s="85"/>
      <c r="IYS57" s="85"/>
      <c r="IYT57" s="85"/>
      <c r="IYU57" s="85"/>
      <c r="IYV57" s="85"/>
      <c r="IYW57" s="85"/>
      <c r="IYX57" s="85"/>
      <c r="IYY57" s="85"/>
      <c r="IYZ57" s="85"/>
      <c r="IZA57" s="85"/>
      <c r="IZB57" s="85"/>
      <c r="IZC57" s="85"/>
      <c r="IZD57" s="85"/>
      <c r="IZE57" s="85"/>
      <c r="IZF57" s="85"/>
      <c r="IZG57" s="85"/>
      <c r="IZH57" s="85"/>
      <c r="IZI57" s="85"/>
      <c r="IZJ57" s="85"/>
      <c r="IZK57" s="85"/>
      <c r="IZL57" s="85"/>
      <c r="IZM57" s="85"/>
      <c r="IZN57" s="85"/>
      <c r="IZO57" s="85"/>
      <c r="IZP57" s="85"/>
      <c r="IZQ57" s="85"/>
      <c r="IZR57" s="85"/>
      <c r="IZS57" s="85"/>
      <c r="IZT57" s="85"/>
      <c r="IZU57" s="85"/>
      <c r="IZV57" s="85"/>
      <c r="IZW57" s="85"/>
      <c r="IZX57" s="85"/>
      <c r="IZY57" s="85"/>
      <c r="IZZ57" s="85"/>
      <c r="JAA57" s="85"/>
      <c r="JAB57" s="85"/>
      <c r="JAC57" s="85"/>
      <c r="JAD57" s="85"/>
      <c r="JAE57" s="85"/>
      <c r="JAF57" s="85"/>
      <c r="JAG57" s="85"/>
      <c r="JAH57" s="85"/>
      <c r="JAI57" s="85"/>
      <c r="JAJ57" s="85"/>
      <c r="JAK57" s="85"/>
      <c r="JAL57" s="85"/>
      <c r="JAM57" s="85"/>
      <c r="JAN57" s="85"/>
      <c r="JAO57" s="85"/>
      <c r="JAP57" s="85"/>
      <c r="JAQ57" s="85"/>
      <c r="JAR57" s="85"/>
      <c r="JAS57" s="85"/>
      <c r="JAT57" s="85"/>
      <c r="JAU57" s="85"/>
      <c r="JAV57" s="85"/>
      <c r="JAW57" s="85"/>
      <c r="JAX57" s="85"/>
      <c r="JAY57" s="85"/>
      <c r="JAZ57" s="85"/>
      <c r="JBA57" s="85"/>
      <c r="JBB57" s="85"/>
      <c r="JBC57" s="85"/>
      <c r="JBD57" s="85"/>
      <c r="JBE57" s="85"/>
      <c r="JBF57" s="85"/>
      <c r="JBG57" s="85"/>
      <c r="JBH57" s="85"/>
      <c r="JBI57" s="85"/>
      <c r="JBJ57" s="85"/>
      <c r="JBK57" s="85"/>
      <c r="JBL57" s="85"/>
      <c r="JBM57" s="85"/>
      <c r="JBN57" s="85"/>
      <c r="JBO57" s="85"/>
      <c r="JBP57" s="85"/>
      <c r="JBQ57" s="85"/>
      <c r="JBR57" s="85"/>
      <c r="JBS57" s="85"/>
      <c r="JBT57" s="85"/>
      <c r="JBU57" s="85"/>
      <c r="JBV57" s="85"/>
      <c r="JBW57" s="85"/>
      <c r="JBX57" s="85"/>
      <c r="JBY57" s="85"/>
      <c r="JBZ57" s="85"/>
      <c r="JCA57" s="85"/>
      <c r="JCB57" s="85"/>
      <c r="JCC57" s="85"/>
      <c r="JCD57" s="85"/>
      <c r="JCE57" s="85"/>
      <c r="JCF57" s="85"/>
      <c r="JCG57" s="85"/>
      <c r="JCH57" s="85"/>
      <c r="JCI57" s="85"/>
      <c r="JCJ57" s="85"/>
      <c r="JCK57" s="85"/>
      <c r="JCL57" s="85"/>
      <c r="JCM57" s="85"/>
      <c r="JCN57" s="85"/>
      <c r="JCO57" s="85"/>
      <c r="JCP57" s="85"/>
      <c r="JCQ57" s="85"/>
      <c r="JCR57" s="85"/>
      <c r="JCS57" s="85"/>
      <c r="JCT57" s="85"/>
      <c r="JCU57" s="85"/>
      <c r="JCV57" s="85"/>
      <c r="JCW57" s="85"/>
      <c r="JCX57" s="85"/>
      <c r="JCY57" s="85"/>
      <c r="JCZ57" s="85"/>
      <c r="JDA57" s="85"/>
      <c r="JDB57" s="85"/>
      <c r="JDC57" s="85"/>
      <c r="JDD57" s="85"/>
      <c r="JDE57" s="85"/>
      <c r="JDF57" s="85"/>
      <c r="JDG57" s="85"/>
      <c r="JDH57" s="85"/>
      <c r="JDI57" s="85"/>
      <c r="JDJ57" s="85"/>
      <c r="JDK57" s="85"/>
      <c r="JDL57" s="85"/>
      <c r="JDM57" s="85"/>
      <c r="JDN57" s="85"/>
      <c r="JDO57" s="85"/>
      <c r="JDP57" s="85"/>
      <c r="JDQ57" s="85"/>
      <c r="JDR57" s="85"/>
      <c r="JDS57" s="85"/>
      <c r="JDT57" s="85"/>
      <c r="JDU57" s="85"/>
      <c r="JDV57" s="85"/>
      <c r="JDW57" s="85"/>
      <c r="JDX57" s="85"/>
      <c r="JDY57" s="85"/>
      <c r="JDZ57" s="85"/>
      <c r="JEA57" s="85"/>
      <c r="JEB57" s="85"/>
      <c r="JEC57" s="85"/>
      <c r="JED57" s="85"/>
      <c r="JEE57" s="85"/>
      <c r="JEF57" s="85"/>
      <c r="JEG57" s="85"/>
      <c r="JEH57" s="85"/>
      <c r="JEI57" s="85"/>
      <c r="JEJ57" s="85"/>
      <c r="JEK57" s="85"/>
      <c r="JEL57" s="85"/>
      <c r="JEM57" s="85"/>
      <c r="JEN57" s="85"/>
      <c r="JEO57" s="85"/>
      <c r="JEP57" s="85"/>
      <c r="JEQ57" s="85"/>
      <c r="JER57" s="85"/>
      <c r="JES57" s="85"/>
      <c r="JET57" s="85"/>
      <c r="JEU57" s="85"/>
      <c r="JEV57" s="85"/>
      <c r="JEW57" s="85"/>
      <c r="JEX57" s="85"/>
      <c r="JEY57" s="85"/>
      <c r="JEZ57" s="85"/>
      <c r="JFA57" s="85"/>
      <c r="JFB57" s="85"/>
      <c r="JFC57" s="85"/>
      <c r="JFD57" s="85"/>
      <c r="JFE57" s="85"/>
      <c r="JFF57" s="85"/>
      <c r="JFG57" s="85"/>
      <c r="JFH57" s="85"/>
      <c r="JFI57" s="85"/>
      <c r="JFJ57" s="85"/>
      <c r="JFK57" s="85"/>
      <c r="JFL57" s="85"/>
      <c r="JFM57" s="85"/>
      <c r="JFN57" s="85"/>
      <c r="JFO57" s="85"/>
      <c r="JFP57" s="85"/>
      <c r="JFQ57" s="85"/>
      <c r="JFR57" s="85"/>
      <c r="JFS57" s="85"/>
      <c r="JFT57" s="85"/>
      <c r="JFU57" s="85"/>
      <c r="JFV57" s="85"/>
      <c r="JFW57" s="85"/>
      <c r="JFX57" s="85"/>
      <c r="JFY57" s="85"/>
      <c r="JFZ57" s="85"/>
      <c r="JGA57" s="85"/>
      <c r="JGB57" s="85"/>
      <c r="JGC57" s="85"/>
      <c r="JGD57" s="85"/>
      <c r="JGE57" s="85"/>
      <c r="JGF57" s="85"/>
      <c r="JGG57" s="85"/>
      <c r="JGH57" s="85"/>
      <c r="JGI57" s="85"/>
      <c r="JGJ57" s="85"/>
      <c r="JGK57" s="85"/>
      <c r="JGL57" s="85"/>
      <c r="JGM57" s="85"/>
      <c r="JGN57" s="85"/>
      <c r="JGO57" s="85"/>
      <c r="JGP57" s="85"/>
      <c r="JGQ57" s="85"/>
      <c r="JGR57" s="85"/>
      <c r="JGS57" s="85"/>
      <c r="JGT57" s="85"/>
      <c r="JGU57" s="85"/>
      <c r="JGV57" s="85"/>
      <c r="JGW57" s="85"/>
      <c r="JGX57" s="85"/>
      <c r="JGY57" s="85"/>
      <c r="JGZ57" s="85"/>
      <c r="JHA57" s="85"/>
      <c r="JHB57" s="85"/>
      <c r="JHC57" s="85"/>
      <c r="JHD57" s="85"/>
      <c r="JHE57" s="85"/>
      <c r="JHF57" s="85"/>
      <c r="JHG57" s="85"/>
      <c r="JHH57" s="85"/>
      <c r="JHI57" s="85"/>
      <c r="JHJ57" s="85"/>
      <c r="JHK57" s="85"/>
      <c r="JHL57" s="85"/>
      <c r="JHM57" s="85"/>
      <c r="JHN57" s="85"/>
      <c r="JHO57" s="85"/>
      <c r="JHP57" s="85"/>
      <c r="JHQ57" s="85"/>
      <c r="JHR57" s="85"/>
      <c r="JHS57" s="85"/>
      <c r="JHT57" s="85"/>
      <c r="JHU57" s="85"/>
      <c r="JHV57" s="85"/>
      <c r="JHW57" s="85"/>
      <c r="JHX57" s="85"/>
      <c r="JHY57" s="85"/>
      <c r="JHZ57" s="85"/>
      <c r="JIA57" s="85"/>
      <c r="JIB57" s="85"/>
      <c r="JIC57" s="85"/>
      <c r="JID57" s="85"/>
      <c r="JIE57" s="85"/>
      <c r="JIF57" s="85"/>
      <c r="JIG57" s="85"/>
      <c r="JIH57" s="85"/>
      <c r="JII57" s="85"/>
      <c r="JIJ57" s="85"/>
      <c r="JIK57" s="85"/>
      <c r="JIL57" s="85"/>
      <c r="JIM57" s="85"/>
      <c r="JIN57" s="85"/>
      <c r="JIO57" s="85"/>
      <c r="JIP57" s="85"/>
      <c r="JIQ57" s="85"/>
      <c r="JIR57" s="85"/>
      <c r="JIS57" s="85"/>
      <c r="JIT57" s="85"/>
      <c r="JIU57" s="85"/>
      <c r="JIV57" s="85"/>
      <c r="JIW57" s="85"/>
      <c r="JIX57" s="85"/>
      <c r="JIY57" s="85"/>
      <c r="JIZ57" s="85"/>
      <c r="JJA57" s="85"/>
      <c r="JJB57" s="85"/>
      <c r="JJC57" s="85"/>
      <c r="JJD57" s="85"/>
      <c r="JJE57" s="85"/>
      <c r="JJF57" s="85"/>
      <c r="JJG57" s="85"/>
      <c r="JJH57" s="85"/>
      <c r="JJI57" s="85"/>
      <c r="JJJ57" s="85"/>
      <c r="JJK57" s="85"/>
      <c r="JJL57" s="85"/>
      <c r="JJM57" s="85"/>
      <c r="JJN57" s="85"/>
      <c r="JJO57" s="85"/>
      <c r="JJP57" s="85"/>
      <c r="JJQ57" s="85"/>
      <c r="JJR57" s="85"/>
      <c r="JJS57" s="85"/>
      <c r="JJT57" s="85"/>
      <c r="JJU57" s="85"/>
      <c r="JJV57" s="85"/>
      <c r="JJW57" s="85"/>
      <c r="JJX57" s="85"/>
      <c r="JJY57" s="85"/>
      <c r="JJZ57" s="85"/>
      <c r="JKA57" s="85"/>
      <c r="JKB57" s="85"/>
      <c r="JKC57" s="85"/>
      <c r="JKD57" s="85"/>
      <c r="JKE57" s="85"/>
      <c r="JKF57" s="85"/>
      <c r="JKG57" s="85"/>
      <c r="JKH57" s="85"/>
      <c r="JKI57" s="85"/>
      <c r="JKJ57" s="85"/>
      <c r="JKK57" s="85"/>
      <c r="JKL57" s="85"/>
      <c r="JKM57" s="85"/>
      <c r="JKN57" s="85"/>
      <c r="JKO57" s="85"/>
      <c r="JKP57" s="85"/>
      <c r="JKQ57" s="85"/>
      <c r="JKR57" s="85"/>
      <c r="JKS57" s="85"/>
      <c r="JKT57" s="85"/>
      <c r="JKU57" s="85"/>
      <c r="JKV57" s="85"/>
      <c r="JKW57" s="85"/>
      <c r="JKX57" s="85"/>
      <c r="JKY57" s="85"/>
      <c r="JKZ57" s="85"/>
      <c r="JLA57" s="85"/>
      <c r="JLB57" s="85"/>
      <c r="JLC57" s="85"/>
      <c r="JLD57" s="85"/>
      <c r="JLE57" s="85"/>
      <c r="JLF57" s="85"/>
      <c r="JLG57" s="85"/>
      <c r="JLH57" s="85"/>
      <c r="JLI57" s="85"/>
      <c r="JLJ57" s="85"/>
      <c r="JLK57" s="85"/>
      <c r="JLL57" s="85"/>
      <c r="JLM57" s="85"/>
      <c r="JLN57" s="85"/>
      <c r="JLO57" s="85"/>
      <c r="JLP57" s="85"/>
      <c r="JLQ57" s="85"/>
      <c r="JLR57" s="85"/>
      <c r="JLS57" s="85"/>
      <c r="JLT57" s="85"/>
      <c r="JLU57" s="85"/>
      <c r="JLV57" s="85"/>
      <c r="JLW57" s="85"/>
      <c r="JLX57" s="85"/>
      <c r="JLY57" s="85"/>
      <c r="JLZ57" s="85"/>
      <c r="JMA57" s="85"/>
      <c r="JMB57" s="85"/>
      <c r="JMC57" s="85"/>
      <c r="JMD57" s="85"/>
      <c r="JME57" s="85"/>
      <c r="JMF57" s="85"/>
      <c r="JMG57" s="85"/>
      <c r="JMH57" s="85"/>
      <c r="JMI57" s="85"/>
      <c r="JMJ57" s="85"/>
      <c r="JMK57" s="85"/>
      <c r="JML57" s="85"/>
      <c r="JMM57" s="85"/>
      <c r="JMN57" s="85"/>
      <c r="JMO57" s="85"/>
      <c r="JMP57" s="85"/>
      <c r="JMQ57" s="85"/>
      <c r="JMR57" s="85"/>
      <c r="JMS57" s="85"/>
      <c r="JMT57" s="85"/>
      <c r="JMU57" s="85"/>
      <c r="JMV57" s="85"/>
      <c r="JMW57" s="85"/>
      <c r="JMX57" s="85"/>
      <c r="JMY57" s="85"/>
      <c r="JMZ57" s="85"/>
      <c r="JNA57" s="85"/>
      <c r="JNB57" s="85"/>
      <c r="JNC57" s="85"/>
      <c r="JND57" s="85"/>
      <c r="JNE57" s="85"/>
      <c r="JNF57" s="85"/>
      <c r="JNG57" s="85"/>
      <c r="JNH57" s="85"/>
      <c r="JNI57" s="85"/>
      <c r="JNJ57" s="85"/>
      <c r="JNK57" s="85"/>
      <c r="JNL57" s="85"/>
      <c r="JNM57" s="85"/>
      <c r="JNN57" s="85"/>
      <c r="JNO57" s="85"/>
      <c r="JNP57" s="85"/>
      <c r="JNQ57" s="85"/>
      <c r="JNR57" s="85"/>
      <c r="JNS57" s="85"/>
      <c r="JNT57" s="85"/>
      <c r="JNU57" s="85"/>
      <c r="JNV57" s="85"/>
      <c r="JNW57" s="85"/>
      <c r="JNX57" s="85"/>
      <c r="JNY57" s="85"/>
      <c r="JNZ57" s="85"/>
      <c r="JOA57" s="85"/>
      <c r="JOB57" s="85"/>
      <c r="JOC57" s="85"/>
      <c r="JOD57" s="85"/>
      <c r="JOE57" s="85"/>
      <c r="JOF57" s="85"/>
      <c r="JOG57" s="85"/>
      <c r="JOH57" s="85"/>
      <c r="JOI57" s="85"/>
      <c r="JOJ57" s="85"/>
      <c r="JOK57" s="85"/>
      <c r="JOL57" s="85"/>
      <c r="JOM57" s="85"/>
      <c r="JON57" s="85"/>
      <c r="JOO57" s="85"/>
      <c r="JOP57" s="85"/>
      <c r="JOQ57" s="85"/>
      <c r="JOR57" s="85"/>
      <c r="JOS57" s="85"/>
      <c r="JOT57" s="85"/>
      <c r="JOU57" s="85"/>
      <c r="JOV57" s="85"/>
      <c r="JOW57" s="85"/>
      <c r="JOX57" s="85"/>
      <c r="JOY57" s="85"/>
      <c r="JOZ57" s="85"/>
      <c r="JPA57" s="85"/>
      <c r="JPB57" s="85"/>
      <c r="JPC57" s="85"/>
      <c r="JPD57" s="85"/>
      <c r="JPE57" s="85"/>
      <c r="JPF57" s="85"/>
      <c r="JPG57" s="85"/>
      <c r="JPH57" s="85"/>
      <c r="JPI57" s="85"/>
      <c r="JPJ57" s="85"/>
      <c r="JPK57" s="85"/>
      <c r="JPL57" s="85"/>
      <c r="JPM57" s="85"/>
      <c r="JPN57" s="85"/>
      <c r="JPO57" s="85"/>
      <c r="JPP57" s="85"/>
      <c r="JPQ57" s="85"/>
      <c r="JPR57" s="85"/>
      <c r="JPS57" s="85"/>
      <c r="JPT57" s="85"/>
      <c r="JPU57" s="85"/>
      <c r="JPV57" s="85"/>
      <c r="JPW57" s="85"/>
      <c r="JPX57" s="85"/>
      <c r="JPY57" s="85"/>
      <c r="JPZ57" s="85"/>
      <c r="JQA57" s="85"/>
      <c r="JQB57" s="85"/>
      <c r="JQC57" s="85"/>
      <c r="JQD57" s="85"/>
      <c r="JQE57" s="85"/>
      <c r="JQF57" s="85"/>
      <c r="JQG57" s="85"/>
      <c r="JQH57" s="85"/>
      <c r="JQI57" s="85"/>
      <c r="JQJ57" s="85"/>
      <c r="JQK57" s="85"/>
      <c r="JQL57" s="85"/>
      <c r="JQM57" s="85"/>
      <c r="JQN57" s="85"/>
      <c r="JQO57" s="85"/>
      <c r="JQP57" s="85"/>
      <c r="JQQ57" s="85"/>
      <c r="JQR57" s="85"/>
      <c r="JQS57" s="85"/>
      <c r="JQT57" s="85"/>
      <c r="JQU57" s="85"/>
      <c r="JQV57" s="85"/>
      <c r="JQW57" s="85"/>
      <c r="JQX57" s="85"/>
      <c r="JQY57" s="85"/>
      <c r="JQZ57" s="85"/>
      <c r="JRA57" s="85"/>
      <c r="JRB57" s="85"/>
      <c r="JRC57" s="85"/>
      <c r="JRD57" s="85"/>
      <c r="JRE57" s="85"/>
      <c r="JRF57" s="85"/>
      <c r="JRG57" s="85"/>
      <c r="JRH57" s="85"/>
      <c r="JRI57" s="85"/>
      <c r="JRJ57" s="85"/>
      <c r="JRK57" s="85"/>
      <c r="JRL57" s="85"/>
      <c r="JRM57" s="85"/>
      <c r="JRN57" s="85"/>
      <c r="JRO57" s="85"/>
      <c r="JRP57" s="85"/>
      <c r="JRQ57" s="85"/>
      <c r="JRR57" s="85"/>
      <c r="JRS57" s="85"/>
      <c r="JRT57" s="85"/>
      <c r="JRU57" s="85"/>
      <c r="JRV57" s="85"/>
      <c r="JRW57" s="85"/>
      <c r="JRX57" s="85"/>
      <c r="JRY57" s="85"/>
      <c r="JRZ57" s="85"/>
      <c r="JSA57" s="85"/>
      <c r="JSB57" s="85"/>
      <c r="JSC57" s="85"/>
      <c r="JSD57" s="85"/>
      <c r="JSE57" s="85"/>
      <c r="JSF57" s="85"/>
      <c r="JSG57" s="85"/>
      <c r="JSH57" s="85"/>
      <c r="JSI57" s="85"/>
      <c r="JSJ57" s="85"/>
      <c r="JSK57" s="85"/>
      <c r="JSL57" s="85"/>
      <c r="JSM57" s="85"/>
      <c r="JSN57" s="85"/>
      <c r="JSO57" s="85"/>
      <c r="JSP57" s="85"/>
      <c r="JSQ57" s="85"/>
      <c r="JSR57" s="85"/>
      <c r="JSS57" s="85"/>
      <c r="JST57" s="85"/>
      <c r="JSU57" s="85"/>
      <c r="JSV57" s="85"/>
      <c r="JSW57" s="85"/>
      <c r="JSX57" s="85"/>
      <c r="JSY57" s="85"/>
      <c r="JSZ57" s="85"/>
      <c r="JTA57" s="85"/>
      <c r="JTB57" s="85"/>
      <c r="JTC57" s="85"/>
      <c r="JTD57" s="85"/>
      <c r="JTE57" s="85"/>
      <c r="JTF57" s="85"/>
      <c r="JTG57" s="85"/>
      <c r="JTH57" s="85"/>
      <c r="JTI57" s="85"/>
      <c r="JTJ57" s="85"/>
      <c r="JTK57" s="85"/>
      <c r="JTL57" s="85"/>
      <c r="JTM57" s="85"/>
      <c r="JTN57" s="85"/>
      <c r="JTO57" s="85"/>
      <c r="JTP57" s="85"/>
      <c r="JTQ57" s="85"/>
      <c r="JTR57" s="85"/>
      <c r="JTS57" s="85"/>
      <c r="JTT57" s="85"/>
      <c r="JTU57" s="85"/>
      <c r="JTV57" s="85"/>
      <c r="JTW57" s="85"/>
      <c r="JTX57" s="85"/>
      <c r="JTY57" s="85"/>
      <c r="JTZ57" s="85"/>
      <c r="JUA57" s="85"/>
      <c r="JUB57" s="85"/>
      <c r="JUC57" s="85"/>
      <c r="JUD57" s="85"/>
      <c r="JUE57" s="85"/>
      <c r="JUF57" s="85"/>
      <c r="JUG57" s="85"/>
      <c r="JUH57" s="85"/>
      <c r="JUI57" s="85"/>
      <c r="JUJ57" s="85"/>
      <c r="JUK57" s="85"/>
      <c r="JUL57" s="85"/>
      <c r="JUM57" s="85"/>
      <c r="JUN57" s="85"/>
      <c r="JUO57" s="85"/>
      <c r="JUP57" s="85"/>
      <c r="JUQ57" s="85"/>
      <c r="JUR57" s="85"/>
      <c r="JUS57" s="85"/>
      <c r="JUT57" s="85"/>
      <c r="JUU57" s="85"/>
      <c r="JUV57" s="85"/>
      <c r="JUW57" s="85"/>
      <c r="JUX57" s="85"/>
      <c r="JUY57" s="85"/>
      <c r="JUZ57" s="85"/>
      <c r="JVA57" s="85"/>
      <c r="JVB57" s="85"/>
      <c r="JVC57" s="85"/>
      <c r="JVD57" s="85"/>
      <c r="JVE57" s="85"/>
      <c r="JVF57" s="85"/>
      <c r="JVG57" s="85"/>
      <c r="JVH57" s="85"/>
      <c r="JVI57" s="85"/>
      <c r="JVJ57" s="85"/>
      <c r="JVK57" s="85"/>
      <c r="JVL57" s="85"/>
      <c r="JVM57" s="85"/>
      <c r="JVN57" s="85"/>
      <c r="JVO57" s="85"/>
      <c r="JVP57" s="85"/>
      <c r="JVQ57" s="85"/>
      <c r="JVR57" s="85"/>
      <c r="JVS57" s="85"/>
      <c r="JVT57" s="85"/>
      <c r="JVU57" s="85"/>
      <c r="JVV57" s="85"/>
      <c r="JVW57" s="85"/>
      <c r="JVX57" s="85"/>
      <c r="JVY57" s="85"/>
      <c r="JVZ57" s="85"/>
      <c r="JWA57" s="85"/>
      <c r="JWB57" s="85"/>
      <c r="JWC57" s="85"/>
      <c r="JWD57" s="85"/>
      <c r="JWE57" s="85"/>
      <c r="JWF57" s="85"/>
      <c r="JWG57" s="85"/>
      <c r="JWH57" s="85"/>
      <c r="JWI57" s="85"/>
      <c r="JWJ57" s="85"/>
      <c r="JWK57" s="85"/>
      <c r="JWL57" s="85"/>
      <c r="JWM57" s="85"/>
      <c r="JWN57" s="85"/>
      <c r="JWO57" s="85"/>
      <c r="JWP57" s="85"/>
      <c r="JWQ57" s="85"/>
      <c r="JWR57" s="85"/>
      <c r="JWS57" s="85"/>
      <c r="JWT57" s="85"/>
      <c r="JWU57" s="85"/>
      <c r="JWV57" s="85"/>
      <c r="JWW57" s="85"/>
      <c r="JWX57" s="85"/>
      <c r="JWY57" s="85"/>
      <c r="JWZ57" s="85"/>
      <c r="JXA57" s="85"/>
      <c r="JXB57" s="85"/>
      <c r="JXC57" s="85"/>
      <c r="JXD57" s="85"/>
      <c r="JXE57" s="85"/>
      <c r="JXF57" s="85"/>
      <c r="JXG57" s="85"/>
      <c r="JXH57" s="85"/>
      <c r="JXI57" s="85"/>
      <c r="JXJ57" s="85"/>
      <c r="JXK57" s="85"/>
      <c r="JXL57" s="85"/>
      <c r="JXM57" s="85"/>
      <c r="JXN57" s="85"/>
      <c r="JXO57" s="85"/>
      <c r="JXP57" s="85"/>
      <c r="JXQ57" s="85"/>
      <c r="JXR57" s="85"/>
      <c r="JXS57" s="85"/>
      <c r="JXT57" s="85"/>
      <c r="JXU57" s="85"/>
      <c r="JXV57" s="85"/>
      <c r="JXW57" s="85"/>
      <c r="JXX57" s="85"/>
      <c r="JXY57" s="85"/>
      <c r="JXZ57" s="85"/>
      <c r="JYA57" s="85"/>
      <c r="JYB57" s="85"/>
      <c r="JYC57" s="85"/>
      <c r="JYD57" s="85"/>
      <c r="JYE57" s="85"/>
      <c r="JYF57" s="85"/>
      <c r="JYG57" s="85"/>
      <c r="JYH57" s="85"/>
      <c r="JYI57" s="85"/>
      <c r="JYJ57" s="85"/>
      <c r="JYK57" s="85"/>
      <c r="JYL57" s="85"/>
      <c r="JYM57" s="85"/>
      <c r="JYN57" s="85"/>
      <c r="JYO57" s="85"/>
      <c r="JYP57" s="85"/>
      <c r="JYQ57" s="85"/>
      <c r="JYR57" s="85"/>
      <c r="JYS57" s="85"/>
      <c r="JYT57" s="85"/>
      <c r="JYU57" s="85"/>
      <c r="JYV57" s="85"/>
      <c r="JYW57" s="85"/>
      <c r="JYX57" s="85"/>
      <c r="JYY57" s="85"/>
      <c r="JYZ57" s="85"/>
      <c r="JZA57" s="85"/>
      <c r="JZB57" s="85"/>
      <c r="JZC57" s="85"/>
      <c r="JZD57" s="85"/>
      <c r="JZE57" s="85"/>
      <c r="JZF57" s="85"/>
      <c r="JZG57" s="85"/>
      <c r="JZH57" s="85"/>
      <c r="JZI57" s="85"/>
      <c r="JZJ57" s="85"/>
      <c r="JZK57" s="85"/>
      <c r="JZL57" s="85"/>
      <c r="JZM57" s="85"/>
      <c r="JZN57" s="85"/>
      <c r="JZO57" s="85"/>
      <c r="JZP57" s="85"/>
      <c r="JZQ57" s="85"/>
      <c r="JZR57" s="85"/>
      <c r="JZS57" s="85"/>
      <c r="JZT57" s="85"/>
      <c r="JZU57" s="85"/>
      <c r="JZV57" s="85"/>
      <c r="JZW57" s="85"/>
      <c r="JZX57" s="85"/>
      <c r="JZY57" s="85"/>
      <c r="JZZ57" s="85"/>
      <c r="KAA57" s="85"/>
      <c r="KAB57" s="85"/>
      <c r="KAC57" s="85"/>
      <c r="KAD57" s="85"/>
      <c r="KAE57" s="85"/>
      <c r="KAF57" s="85"/>
      <c r="KAG57" s="85"/>
      <c r="KAH57" s="85"/>
      <c r="KAI57" s="85"/>
      <c r="KAJ57" s="85"/>
      <c r="KAK57" s="85"/>
      <c r="KAL57" s="85"/>
      <c r="KAM57" s="85"/>
      <c r="KAN57" s="85"/>
      <c r="KAO57" s="85"/>
      <c r="KAP57" s="85"/>
      <c r="KAQ57" s="85"/>
      <c r="KAR57" s="85"/>
      <c r="KAS57" s="85"/>
      <c r="KAT57" s="85"/>
      <c r="KAU57" s="85"/>
      <c r="KAV57" s="85"/>
      <c r="KAW57" s="85"/>
      <c r="KAX57" s="85"/>
      <c r="KAY57" s="85"/>
      <c r="KAZ57" s="85"/>
      <c r="KBA57" s="85"/>
      <c r="KBB57" s="85"/>
      <c r="KBC57" s="85"/>
      <c r="KBD57" s="85"/>
      <c r="KBE57" s="85"/>
      <c r="KBF57" s="85"/>
      <c r="KBG57" s="85"/>
      <c r="KBH57" s="85"/>
      <c r="KBI57" s="85"/>
      <c r="KBJ57" s="85"/>
      <c r="KBK57" s="85"/>
      <c r="KBL57" s="85"/>
      <c r="KBM57" s="85"/>
      <c r="KBN57" s="85"/>
      <c r="KBO57" s="85"/>
      <c r="KBP57" s="85"/>
      <c r="KBQ57" s="85"/>
      <c r="KBR57" s="85"/>
      <c r="KBS57" s="85"/>
      <c r="KBT57" s="85"/>
      <c r="KBU57" s="85"/>
      <c r="KBV57" s="85"/>
      <c r="KBW57" s="85"/>
      <c r="KBX57" s="85"/>
      <c r="KBY57" s="85"/>
      <c r="KBZ57" s="85"/>
      <c r="KCA57" s="85"/>
      <c r="KCB57" s="85"/>
      <c r="KCC57" s="85"/>
      <c r="KCD57" s="85"/>
      <c r="KCE57" s="85"/>
      <c r="KCF57" s="85"/>
      <c r="KCG57" s="85"/>
      <c r="KCH57" s="85"/>
      <c r="KCI57" s="85"/>
      <c r="KCJ57" s="85"/>
      <c r="KCK57" s="85"/>
      <c r="KCL57" s="85"/>
      <c r="KCM57" s="85"/>
      <c r="KCN57" s="85"/>
      <c r="KCO57" s="85"/>
      <c r="KCP57" s="85"/>
      <c r="KCQ57" s="85"/>
      <c r="KCR57" s="85"/>
      <c r="KCS57" s="85"/>
      <c r="KCT57" s="85"/>
      <c r="KCU57" s="85"/>
      <c r="KCV57" s="85"/>
      <c r="KCW57" s="85"/>
      <c r="KCX57" s="85"/>
      <c r="KCY57" s="85"/>
      <c r="KCZ57" s="85"/>
      <c r="KDA57" s="85"/>
      <c r="KDB57" s="85"/>
      <c r="KDC57" s="85"/>
      <c r="KDD57" s="85"/>
      <c r="KDE57" s="85"/>
      <c r="KDF57" s="85"/>
      <c r="KDG57" s="85"/>
      <c r="KDH57" s="85"/>
      <c r="KDI57" s="85"/>
      <c r="KDJ57" s="85"/>
      <c r="KDK57" s="85"/>
      <c r="KDL57" s="85"/>
      <c r="KDM57" s="85"/>
      <c r="KDN57" s="85"/>
      <c r="KDO57" s="85"/>
      <c r="KDP57" s="85"/>
      <c r="KDQ57" s="85"/>
      <c r="KDR57" s="85"/>
      <c r="KDS57" s="85"/>
      <c r="KDT57" s="85"/>
      <c r="KDU57" s="85"/>
      <c r="KDV57" s="85"/>
      <c r="KDW57" s="85"/>
      <c r="KDX57" s="85"/>
      <c r="KDY57" s="85"/>
      <c r="KDZ57" s="85"/>
      <c r="KEA57" s="85"/>
      <c r="KEB57" s="85"/>
      <c r="KEC57" s="85"/>
      <c r="KED57" s="85"/>
      <c r="KEE57" s="85"/>
      <c r="KEF57" s="85"/>
      <c r="KEG57" s="85"/>
      <c r="KEH57" s="85"/>
      <c r="KEI57" s="85"/>
      <c r="KEJ57" s="85"/>
      <c r="KEK57" s="85"/>
      <c r="KEL57" s="85"/>
      <c r="KEM57" s="85"/>
      <c r="KEN57" s="85"/>
      <c r="KEO57" s="85"/>
      <c r="KEP57" s="85"/>
      <c r="KEQ57" s="85"/>
      <c r="KER57" s="85"/>
      <c r="KES57" s="85"/>
      <c r="KET57" s="85"/>
      <c r="KEU57" s="85"/>
      <c r="KEV57" s="85"/>
      <c r="KEW57" s="85"/>
      <c r="KEX57" s="85"/>
      <c r="KEY57" s="85"/>
      <c r="KEZ57" s="85"/>
      <c r="KFA57" s="85"/>
      <c r="KFB57" s="85"/>
      <c r="KFC57" s="85"/>
      <c r="KFD57" s="85"/>
      <c r="KFE57" s="85"/>
      <c r="KFF57" s="85"/>
      <c r="KFG57" s="85"/>
      <c r="KFH57" s="85"/>
      <c r="KFI57" s="85"/>
      <c r="KFJ57" s="85"/>
      <c r="KFK57" s="85"/>
      <c r="KFL57" s="85"/>
      <c r="KFM57" s="85"/>
      <c r="KFN57" s="85"/>
      <c r="KFO57" s="85"/>
      <c r="KFP57" s="85"/>
      <c r="KFQ57" s="85"/>
      <c r="KFR57" s="85"/>
      <c r="KFS57" s="85"/>
      <c r="KFT57" s="85"/>
      <c r="KFU57" s="85"/>
      <c r="KFV57" s="85"/>
      <c r="KFW57" s="85"/>
      <c r="KFX57" s="85"/>
      <c r="KFY57" s="85"/>
      <c r="KFZ57" s="85"/>
      <c r="KGA57" s="85"/>
      <c r="KGB57" s="85"/>
      <c r="KGC57" s="85"/>
      <c r="KGD57" s="85"/>
      <c r="KGE57" s="85"/>
      <c r="KGF57" s="85"/>
      <c r="KGG57" s="85"/>
      <c r="KGH57" s="85"/>
      <c r="KGI57" s="85"/>
      <c r="KGJ57" s="85"/>
      <c r="KGK57" s="85"/>
      <c r="KGL57" s="85"/>
      <c r="KGM57" s="85"/>
      <c r="KGN57" s="85"/>
      <c r="KGO57" s="85"/>
      <c r="KGP57" s="85"/>
      <c r="KGQ57" s="85"/>
      <c r="KGR57" s="85"/>
      <c r="KGS57" s="85"/>
      <c r="KGT57" s="85"/>
      <c r="KGU57" s="85"/>
      <c r="KGV57" s="85"/>
      <c r="KGW57" s="85"/>
      <c r="KGX57" s="85"/>
      <c r="KGY57" s="85"/>
      <c r="KGZ57" s="85"/>
      <c r="KHA57" s="85"/>
      <c r="KHB57" s="85"/>
      <c r="KHC57" s="85"/>
      <c r="KHD57" s="85"/>
      <c r="KHE57" s="85"/>
      <c r="KHF57" s="85"/>
      <c r="KHG57" s="85"/>
      <c r="KHH57" s="85"/>
      <c r="KHI57" s="85"/>
      <c r="KHJ57" s="85"/>
      <c r="KHK57" s="85"/>
      <c r="KHL57" s="85"/>
      <c r="KHM57" s="85"/>
      <c r="KHN57" s="85"/>
      <c r="KHO57" s="85"/>
      <c r="KHP57" s="85"/>
      <c r="KHQ57" s="85"/>
      <c r="KHR57" s="85"/>
      <c r="KHS57" s="85"/>
      <c r="KHT57" s="85"/>
      <c r="KHU57" s="85"/>
      <c r="KHV57" s="85"/>
      <c r="KHW57" s="85"/>
      <c r="KHX57" s="85"/>
      <c r="KHY57" s="85"/>
      <c r="KHZ57" s="85"/>
      <c r="KIA57" s="85"/>
      <c r="KIB57" s="85"/>
      <c r="KIC57" s="85"/>
      <c r="KID57" s="85"/>
      <c r="KIE57" s="85"/>
      <c r="KIF57" s="85"/>
      <c r="KIG57" s="85"/>
      <c r="KIH57" s="85"/>
      <c r="KII57" s="85"/>
      <c r="KIJ57" s="85"/>
      <c r="KIK57" s="85"/>
      <c r="KIL57" s="85"/>
      <c r="KIM57" s="85"/>
      <c r="KIN57" s="85"/>
      <c r="KIO57" s="85"/>
      <c r="KIP57" s="85"/>
      <c r="KIQ57" s="85"/>
      <c r="KIR57" s="85"/>
      <c r="KIS57" s="85"/>
      <c r="KIT57" s="85"/>
      <c r="KIU57" s="85"/>
      <c r="KIV57" s="85"/>
      <c r="KIW57" s="85"/>
      <c r="KIX57" s="85"/>
      <c r="KIY57" s="85"/>
      <c r="KIZ57" s="85"/>
      <c r="KJA57" s="85"/>
      <c r="KJB57" s="85"/>
      <c r="KJC57" s="85"/>
      <c r="KJD57" s="85"/>
      <c r="KJE57" s="85"/>
      <c r="KJF57" s="85"/>
      <c r="KJG57" s="85"/>
      <c r="KJH57" s="85"/>
      <c r="KJI57" s="85"/>
      <c r="KJJ57" s="85"/>
      <c r="KJK57" s="85"/>
      <c r="KJL57" s="85"/>
      <c r="KJM57" s="85"/>
      <c r="KJN57" s="85"/>
      <c r="KJO57" s="85"/>
      <c r="KJP57" s="85"/>
      <c r="KJQ57" s="85"/>
      <c r="KJR57" s="85"/>
      <c r="KJS57" s="85"/>
      <c r="KJT57" s="85"/>
      <c r="KJU57" s="85"/>
      <c r="KJV57" s="85"/>
      <c r="KJW57" s="85"/>
      <c r="KJX57" s="85"/>
      <c r="KJY57" s="85"/>
      <c r="KJZ57" s="85"/>
      <c r="KKA57" s="85"/>
      <c r="KKB57" s="85"/>
      <c r="KKC57" s="85"/>
      <c r="KKD57" s="85"/>
      <c r="KKE57" s="85"/>
      <c r="KKF57" s="85"/>
      <c r="KKG57" s="85"/>
      <c r="KKH57" s="85"/>
      <c r="KKI57" s="85"/>
      <c r="KKJ57" s="85"/>
      <c r="KKK57" s="85"/>
      <c r="KKL57" s="85"/>
      <c r="KKM57" s="85"/>
      <c r="KKN57" s="85"/>
      <c r="KKO57" s="85"/>
      <c r="KKP57" s="85"/>
      <c r="KKQ57" s="85"/>
      <c r="KKR57" s="85"/>
      <c r="KKS57" s="85"/>
      <c r="KKT57" s="85"/>
      <c r="KKU57" s="85"/>
      <c r="KKV57" s="85"/>
      <c r="KKW57" s="85"/>
      <c r="KKX57" s="85"/>
      <c r="KKY57" s="85"/>
      <c r="KKZ57" s="85"/>
      <c r="KLA57" s="85"/>
      <c r="KLB57" s="85"/>
      <c r="KLC57" s="85"/>
      <c r="KLD57" s="85"/>
      <c r="KLE57" s="85"/>
      <c r="KLF57" s="85"/>
      <c r="KLG57" s="85"/>
      <c r="KLH57" s="85"/>
      <c r="KLI57" s="85"/>
      <c r="KLJ57" s="85"/>
      <c r="KLK57" s="85"/>
      <c r="KLL57" s="85"/>
      <c r="KLM57" s="85"/>
      <c r="KLN57" s="85"/>
      <c r="KLO57" s="85"/>
      <c r="KLP57" s="85"/>
      <c r="KLQ57" s="85"/>
      <c r="KLR57" s="85"/>
      <c r="KLS57" s="85"/>
      <c r="KLT57" s="85"/>
      <c r="KLU57" s="85"/>
      <c r="KLV57" s="85"/>
      <c r="KLW57" s="85"/>
      <c r="KLX57" s="85"/>
      <c r="KLY57" s="85"/>
      <c r="KLZ57" s="85"/>
      <c r="KMA57" s="85"/>
      <c r="KMB57" s="85"/>
      <c r="KMC57" s="85"/>
      <c r="KMD57" s="85"/>
      <c r="KME57" s="85"/>
      <c r="KMF57" s="85"/>
      <c r="KMG57" s="85"/>
      <c r="KMH57" s="85"/>
      <c r="KMI57" s="85"/>
      <c r="KMJ57" s="85"/>
      <c r="KMK57" s="85"/>
      <c r="KML57" s="85"/>
      <c r="KMM57" s="85"/>
      <c r="KMN57" s="85"/>
      <c r="KMO57" s="85"/>
      <c r="KMP57" s="85"/>
      <c r="KMQ57" s="85"/>
      <c r="KMR57" s="85"/>
      <c r="KMS57" s="85"/>
      <c r="KMT57" s="85"/>
      <c r="KMU57" s="85"/>
      <c r="KMV57" s="85"/>
      <c r="KMW57" s="85"/>
      <c r="KMX57" s="85"/>
      <c r="KMY57" s="85"/>
      <c r="KMZ57" s="85"/>
      <c r="KNA57" s="85"/>
      <c r="KNB57" s="85"/>
      <c r="KNC57" s="85"/>
      <c r="KND57" s="85"/>
      <c r="KNE57" s="85"/>
      <c r="KNF57" s="85"/>
      <c r="KNG57" s="85"/>
      <c r="KNH57" s="85"/>
      <c r="KNI57" s="85"/>
      <c r="KNJ57" s="85"/>
      <c r="KNK57" s="85"/>
      <c r="KNL57" s="85"/>
      <c r="KNM57" s="85"/>
      <c r="KNN57" s="85"/>
      <c r="KNO57" s="85"/>
      <c r="KNP57" s="85"/>
      <c r="KNQ57" s="85"/>
      <c r="KNR57" s="85"/>
      <c r="KNS57" s="85"/>
      <c r="KNT57" s="85"/>
      <c r="KNU57" s="85"/>
      <c r="KNV57" s="85"/>
      <c r="KNW57" s="85"/>
      <c r="KNX57" s="85"/>
      <c r="KNY57" s="85"/>
      <c r="KNZ57" s="85"/>
      <c r="KOA57" s="85"/>
      <c r="KOB57" s="85"/>
      <c r="KOC57" s="85"/>
      <c r="KOD57" s="85"/>
      <c r="KOE57" s="85"/>
      <c r="KOF57" s="85"/>
      <c r="KOG57" s="85"/>
      <c r="KOH57" s="85"/>
      <c r="KOI57" s="85"/>
      <c r="KOJ57" s="85"/>
      <c r="KOK57" s="85"/>
      <c r="KOL57" s="85"/>
      <c r="KOM57" s="85"/>
      <c r="KON57" s="85"/>
      <c r="KOO57" s="85"/>
      <c r="KOP57" s="85"/>
      <c r="KOQ57" s="85"/>
      <c r="KOR57" s="85"/>
      <c r="KOS57" s="85"/>
      <c r="KOT57" s="85"/>
      <c r="KOU57" s="85"/>
      <c r="KOV57" s="85"/>
      <c r="KOW57" s="85"/>
      <c r="KOX57" s="85"/>
      <c r="KOY57" s="85"/>
      <c r="KOZ57" s="85"/>
      <c r="KPA57" s="85"/>
      <c r="KPB57" s="85"/>
      <c r="KPC57" s="85"/>
      <c r="KPD57" s="85"/>
      <c r="KPE57" s="85"/>
      <c r="KPF57" s="85"/>
      <c r="KPG57" s="85"/>
      <c r="KPH57" s="85"/>
      <c r="KPI57" s="85"/>
      <c r="KPJ57" s="85"/>
      <c r="KPK57" s="85"/>
      <c r="KPL57" s="85"/>
      <c r="KPM57" s="85"/>
      <c r="KPN57" s="85"/>
      <c r="KPO57" s="85"/>
      <c r="KPP57" s="85"/>
      <c r="KPQ57" s="85"/>
      <c r="KPR57" s="85"/>
      <c r="KPS57" s="85"/>
      <c r="KPT57" s="85"/>
      <c r="KPU57" s="85"/>
      <c r="KPV57" s="85"/>
      <c r="KPW57" s="85"/>
      <c r="KPX57" s="85"/>
      <c r="KPY57" s="85"/>
      <c r="KPZ57" s="85"/>
      <c r="KQA57" s="85"/>
      <c r="KQB57" s="85"/>
      <c r="KQC57" s="85"/>
      <c r="KQD57" s="85"/>
      <c r="KQE57" s="85"/>
      <c r="KQF57" s="85"/>
      <c r="KQG57" s="85"/>
      <c r="KQH57" s="85"/>
      <c r="KQI57" s="85"/>
      <c r="KQJ57" s="85"/>
      <c r="KQK57" s="85"/>
      <c r="KQL57" s="85"/>
      <c r="KQM57" s="85"/>
      <c r="KQN57" s="85"/>
      <c r="KQO57" s="85"/>
      <c r="KQP57" s="85"/>
      <c r="KQQ57" s="85"/>
      <c r="KQR57" s="85"/>
      <c r="KQS57" s="85"/>
      <c r="KQT57" s="85"/>
      <c r="KQU57" s="85"/>
      <c r="KQV57" s="85"/>
      <c r="KQW57" s="85"/>
      <c r="KQX57" s="85"/>
      <c r="KQY57" s="85"/>
      <c r="KQZ57" s="85"/>
      <c r="KRA57" s="85"/>
      <c r="KRB57" s="85"/>
      <c r="KRC57" s="85"/>
      <c r="KRD57" s="85"/>
      <c r="KRE57" s="85"/>
      <c r="KRF57" s="85"/>
      <c r="KRG57" s="85"/>
      <c r="KRH57" s="85"/>
      <c r="KRI57" s="85"/>
      <c r="KRJ57" s="85"/>
      <c r="KRK57" s="85"/>
      <c r="KRL57" s="85"/>
      <c r="KRM57" s="85"/>
      <c r="KRN57" s="85"/>
      <c r="KRO57" s="85"/>
      <c r="KRP57" s="85"/>
      <c r="KRQ57" s="85"/>
      <c r="KRR57" s="85"/>
      <c r="KRS57" s="85"/>
      <c r="KRT57" s="85"/>
      <c r="KRU57" s="85"/>
      <c r="KRV57" s="85"/>
      <c r="KRW57" s="85"/>
      <c r="KRX57" s="85"/>
      <c r="KRY57" s="85"/>
      <c r="KRZ57" s="85"/>
      <c r="KSA57" s="85"/>
      <c r="KSB57" s="85"/>
      <c r="KSC57" s="85"/>
      <c r="KSD57" s="85"/>
      <c r="KSE57" s="85"/>
      <c r="KSF57" s="85"/>
      <c r="KSG57" s="85"/>
      <c r="KSH57" s="85"/>
      <c r="KSI57" s="85"/>
      <c r="KSJ57" s="85"/>
      <c r="KSK57" s="85"/>
      <c r="KSL57" s="85"/>
      <c r="KSM57" s="85"/>
      <c r="KSN57" s="85"/>
      <c r="KSO57" s="85"/>
      <c r="KSP57" s="85"/>
      <c r="KSQ57" s="85"/>
      <c r="KSR57" s="85"/>
      <c r="KSS57" s="85"/>
      <c r="KST57" s="85"/>
      <c r="KSU57" s="85"/>
      <c r="KSV57" s="85"/>
      <c r="KSW57" s="85"/>
      <c r="KSX57" s="85"/>
      <c r="KSY57" s="85"/>
      <c r="KSZ57" s="85"/>
      <c r="KTA57" s="85"/>
      <c r="KTB57" s="85"/>
      <c r="KTC57" s="85"/>
      <c r="KTD57" s="85"/>
      <c r="KTE57" s="85"/>
      <c r="KTF57" s="85"/>
      <c r="KTG57" s="85"/>
      <c r="KTH57" s="85"/>
      <c r="KTI57" s="85"/>
      <c r="KTJ57" s="85"/>
      <c r="KTK57" s="85"/>
      <c r="KTL57" s="85"/>
      <c r="KTM57" s="85"/>
      <c r="KTN57" s="85"/>
      <c r="KTO57" s="85"/>
      <c r="KTP57" s="85"/>
      <c r="KTQ57" s="85"/>
      <c r="KTR57" s="85"/>
      <c r="KTS57" s="85"/>
      <c r="KTT57" s="85"/>
      <c r="KTU57" s="85"/>
      <c r="KTV57" s="85"/>
      <c r="KTW57" s="85"/>
      <c r="KTX57" s="85"/>
      <c r="KTY57" s="85"/>
      <c r="KTZ57" s="85"/>
      <c r="KUA57" s="85"/>
      <c r="KUB57" s="85"/>
      <c r="KUC57" s="85"/>
      <c r="KUD57" s="85"/>
      <c r="KUE57" s="85"/>
      <c r="KUF57" s="85"/>
      <c r="KUG57" s="85"/>
      <c r="KUH57" s="85"/>
      <c r="KUI57" s="85"/>
      <c r="KUJ57" s="85"/>
      <c r="KUK57" s="85"/>
      <c r="KUL57" s="85"/>
      <c r="KUM57" s="85"/>
      <c r="KUN57" s="85"/>
      <c r="KUO57" s="85"/>
      <c r="KUP57" s="85"/>
      <c r="KUQ57" s="85"/>
      <c r="KUR57" s="85"/>
      <c r="KUS57" s="85"/>
      <c r="KUT57" s="85"/>
      <c r="KUU57" s="85"/>
      <c r="KUV57" s="85"/>
      <c r="KUW57" s="85"/>
      <c r="KUX57" s="85"/>
      <c r="KUY57" s="85"/>
      <c r="KUZ57" s="85"/>
      <c r="KVA57" s="85"/>
      <c r="KVB57" s="85"/>
      <c r="KVC57" s="85"/>
      <c r="KVD57" s="85"/>
      <c r="KVE57" s="85"/>
      <c r="KVF57" s="85"/>
      <c r="KVG57" s="85"/>
      <c r="KVH57" s="85"/>
      <c r="KVI57" s="85"/>
      <c r="KVJ57" s="85"/>
      <c r="KVK57" s="85"/>
      <c r="KVL57" s="85"/>
      <c r="KVM57" s="85"/>
      <c r="KVN57" s="85"/>
      <c r="KVO57" s="85"/>
      <c r="KVP57" s="85"/>
      <c r="KVQ57" s="85"/>
      <c r="KVR57" s="85"/>
      <c r="KVS57" s="85"/>
      <c r="KVT57" s="85"/>
      <c r="KVU57" s="85"/>
      <c r="KVV57" s="85"/>
      <c r="KVW57" s="85"/>
      <c r="KVX57" s="85"/>
      <c r="KVY57" s="85"/>
      <c r="KVZ57" s="85"/>
      <c r="KWA57" s="85"/>
      <c r="KWB57" s="85"/>
      <c r="KWC57" s="85"/>
      <c r="KWD57" s="85"/>
      <c r="KWE57" s="85"/>
      <c r="KWF57" s="85"/>
      <c r="KWG57" s="85"/>
      <c r="KWH57" s="85"/>
      <c r="KWI57" s="85"/>
      <c r="KWJ57" s="85"/>
      <c r="KWK57" s="85"/>
      <c r="KWL57" s="85"/>
      <c r="KWM57" s="85"/>
      <c r="KWN57" s="85"/>
      <c r="KWO57" s="85"/>
      <c r="KWP57" s="85"/>
      <c r="KWQ57" s="85"/>
      <c r="KWR57" s="85"/>
      <c r="KWS57" s="85"/>
      <c r="KWT57" s="85"/>
      <c r="KWU57" s="85"/>
      <c r="KWV57" s="85"/>
      <c r="KWW57" s="85"/>
      <c r="KWX57" s="85"/>
      <c r="KWY57" s="85"/>
      <c r="KWZ57" s="85"/>
      <c r="KXA57" s="85"/>
      <c r="KXB57" s="85"/>
      <c r="KXC57" s="85"/>
      <c r="KXD57" s="85"/>
      <c r="KXE57" s="85"/>
      <c r="KXF57" s="85"/>
      <c r="KXG57" s="85"/>
      <c r="KXH57" s="85"/>
      <c r="KXI57" s="85"/>
      <c r="KXJ57" s="85"/>
      <c r="KXK57" s="85"/>
      <c r="KXL57" s="85"/>
      <c r="KXM57" s="85"/>
      <c r="KXN57" s="85"/>
      <c r="KXO57" s="85"/>
      <c r="KXP57" s="85"/>
      <c r="KXQ57" s="85"/>
      <c r="KXR57" s="85"/>
      <c r="KXS57" s="85"/>
      <c r="KXT57" s="85"/>
      <c r="KXU57" s="85"/>
      <c r="KXV57" s="85"/>
      <c r="KXW57" s="85"/>
      <c r="KXX57" s="85"/>
      <c r="KXY57" s="85"/>
      <c r="KXZ57" s="85"/>
      <c r="KYA57" s="85"/>
      <c r="KYB57" s="85"/>
      <c r="KYC57" s="85"/>
      <c r="KYD57" s="85"/>
      <c r="KYE57" s="85"/>
      <c r="KYF57" s="85"/>
      <c r="KYG57" s="85"/>
      <c r="KYH57" s="85"/>
      <c r="KYI57" s="85"/>
      <c r="KYJ57" s="85"/>
      <c r="KYK57" s="85"/>
      <c r="KYL57" s="85"/>
      <c r="KYM57" s="85"/>
      <c r="KYN57" s="85"/>
      <c r="KYO57" s="85"/>
      <c r="KYP57" s="85"/>
      <c r="KYQ57" s="85"/>
      <c r="KYR57" s="85"/>
      <c r="KYS57" s="85"/>
      <c r="KYT57" s="85"/>
      <c r="KYU57" s="85"/>
      <c r="KYV57" s="85"/>
      <c r="KYW57" s="85"/>
      <c r="KYX57" s="85"/>
      <c r="KYY57" s="85"/>
      <c r="KYZ57" s="85"/>
      <c r="KZA57" s="85"/>
      <c r="KZB57" s="85"/>
      <c r="KZC57" s="85"/>
      <c r="KZD57" s="85"/>
      <c r="KZE57" s="85"/>
      <c r="KZF57" s="85"/>
      <c r="KZG57" s="85"/>
      <c r="KZH57" s="85"/>
      <c r="KZI57" s="85"/>
      <c r="KZJ57" s="85"/>
      <c r="KZK57" s="85"/>
      <c r="KZL57" s="85"/>
      <c r="KZM57" s="85"/>
      <c r="KZN57" s="85"/>
      <c r="KZO57" s="85"/>
      <c r="KZP57" s="85"/>
      <c r="KZQ57" s="85"/>
      <c r="KZR57" s="85"/>
      <c r="KZS57" s="85"/>
      <c r="KZT57" s="85"/>
      <c r="KZU57" s="85"/>
      <c r="KZV57" s="85"/>
      <c r="KZW57" s="85"/>
      <c r="KZX57" s="85"/>
      <c r="KZY57" s="85"/>
      <c r="KZZ57" s="85"/>
      <c r="LAA57" s="85"/>
      <c r="LAB57" s="85"/>
      <c r="LAC57" s="85"/>
      <c r="LAD57" s="85"/>
      <c r="LAE57" s="85"/>
      <c r="LAF57" s="85"/>
      <c r="LAG57" s="85"/>
      <c r="LAH57" s="85"/>
      <c r="LAI57" s="85"/>
      <c r="LAJ57" s="85"/>
      <c r="LAK57" s="85"/>
      <c r="LAL57" s="85"/>
      <c r="LAM57" s="85"/>
      <c r="LAN57" s="85"/>
      <c r="LAO57" s="85"/>
      <c r="LAP57" s="85"/>
      <c r="LAQ57" s="85"/>
      <c r="LAR57" s="85"/>
      <c r="LAS57" s="85"/>
      <c r="LAT57" s="85"/>
      <c r="LAU57" s="85"/>
      <c r="LAV57" s="85"/>
      <c r="LAW57" s="85"/>
      <c r="LAX57" s="85"/>
      <c r="LAY57" s="85"/>
      <c r="LAZ57" s="85"/>
      <c r="LBA57" s="85"/>
      <c r="LBB57" s="85"/>
      <c r="LBC57" s="85"/>
      <c r="LBD57" s="85"/>
      <c r="LBE57" s="85"/>
      <c r="LBF57" s="85"/>
      <c r="LBG57" s="85"/>
      <c r="LBH57" s="85"/>
      <c r="LBI57" s="85"/>
      <c r="LBJ57" s="85"/>
      <c r="LBK57" s="85"/>
      <c r="LBL57" s="85"/>
      <c r="LBM57" s="85"/>
      <c r="LBN57" s="85"/>
      <c r="LBO57" s="85"/>
      <c r="LBP57" s="85"/>
      <c r="LBQ57" s="85"/>
      <c r="LBR57" s="85"/>
      <c r="LBS57" s="85"/>
      <c r="LBT57" s="85"/>
      <c r="LBU57" s="85"/>
      <c r="LBV57" s="85"/>
      <c r="LBW57" s="85"/>
      <c r="LBX57" s="85"/>
      <c r="LBY57" s="85"/>
      <c r="LBZ57" s="85"/>
      <c r="LCA57" s="85"/>
      <c r="LCB57" s="85"/>
      <c r="LCC57" s="85"/>
      <c r="LCD57" s="85"/>
      <c r="LCE57" s="85"/>
      <c r="LCF57" s="85"/>
      <c r="LCG57" s="85"/>
      <c r="LCH57" s="85"/>
      <c r="LCI57" s="85"/>
      <c r="LCJ57" s="85"/>
      <c r="LCK57" s="85"/>
      <c r="LCL57" s="85"/>
      <c r="LCM57" s="85"/>
      <c r="LCN57" s="85"/>
      <c r="LCO57" s="85"/>
      <c r="LCP57" s="85"/>
      <c r="LCQ57" s="85"/>
      <c r="LCR57" s="85"/>
      <c r="LCS57" s="85"/>
      <c r="LCT57" s="85"/>
      <c r="LCU57" s="85"/>
      <c r="LCV57" s="85"/>
      <c r="LCW57" s="85"/>
      <c r="LCX57" s="85"/>
      <c r="LCY57" s="85"/>
      <c r="LCZ57" s="85"/>
      <c r="LDA57" s="85"/>
      <c r="LDB57" s="85"/>
      <c r="LDC57" s="85"/>
      <c r="LDD57" s="85"/>
      <c r="LDE57" s="85"/>
      <c r="LDF57" s="85"/>
      <c r="LDG57" s="85"/>
      <c r="LDH57" s="85"/>
      <c r="LDI57" s="85"/>
      <c r="LDJ57" s="85"/>
      <c r="LDK57" s="85"/>
      <c r="LDL57" s="85"/>
      <c r="LDM57" s="85"/>
      <c r="LDN57" s="85"/>
      <c r="LDO57" s="85"/>
      <c r="LDP57" s="85"/>
      <c r="LDQ57" s="85"/>
      <c r="LDR57" s="85"/>
      <c r="LDS57" s="85"/>
      <c r="LDT57" s="85"/>
      <c r="LDU57" s="85"/>
      <c r="LDV57" s="85"/>
      <c r="LDW57" s="85"/>
      <c r="LDX57" s="85"/>
      <c r="LDY57" s="85"/>
      <c r="LDZ57" s="85"/>
      <c r="LEA57" s="85"/>
      <c r="LEB57" s="85"/>
      <c r="LEC57" s="85"/>
      <c r="LED57" s="85"/>
      <c r="LEE57" s="85"/>
      <c r="LEF57" s="85"/>
      <c r="LEG57" s="85"/>
      <c r="LEH57" s="85"/>
      <c r="LEI57" s="85"/>
      <c r="LEJ57" s="85"/>
      <c r="LEK57" s="85"/>
      <c r="LEL57" s="85"/>
      <c r="LEM57" s="85"/>
      <c r="LEN57" s="85"/>
      <c r="LEO57" s="85"/>
      <c r="LEP57" s="85"/>
      <c r="LEQ57" s="85"/>
      <c r="LER57" s="85"/>
      <c r="LES57" s="85"/>
      <c r="LET57" s="85"/>
      <c r="LEU57" s="85"/>
      <c r="LEV57" s="85"/>
      <c r="LEW57" s="85"/>
      <c r="LEX57" s="85"/>
      <c r="LEY57" s="85"/>
      <c r="LEZ57" s="85"/>
      <c r="LFA57" s="85"/>
      <c r="LFB57" s="85"/>
      <c r="LFC57" s="85"/>
      <c r="LFD57" s="85"/>
      <c r="LFE57" s="85"/>
      <c r="LFF57" s="85"/>
      <c r="LFG57" s="85"/>
      <c r="LFH57" s="85"/>
      <c r="LFI57" s="85"/>
      <c r="LFJ57" s="85"/>
      <c r="LFK57" s="85"/>
      <c r="LFL57" s="85"/>
      <c r="LFM57" s="85"/>
      <c r="LFN57" s="85"/>
      <c r="LFO57" s="85"/>
      <c r="LFP57" s="85"/>
      <c r="LFQ57" s="85"/>
      <c r="LFR57" s="85"/>
      <c r="LFS57" s="85"/>
      <c r="LFT57" s="85"/>
      <c r="LFU57" s="85"/>
      <c r="LFV57" s="85"/>
      <c r="LFW57" s="85"/>
      <c r="LFX57" s="85"/>
      <c r="LFY57" s="85"/>
      <c r="LFZ57" s="85"/>
      <c r="LGA57" s="85"/>
      <c r="LGB57" s="85"/>
      <c r="LGC57" s="85"/>
      <c r="LGD57" s="85"/>
      <c r="LGE57" s="85"/>
      <c r="LGF57" s="85"/>
      <c r="LGG57" s="85"/>
      <c r="LGH57" s="85"/>
      <c r="LGI57" s="85"/>
      <c r="LGJ57" s="85"/>
      <c r="LGK57" s="85"/>
      <c r="LGL57" s="85"/>
      <c r="LGM57" s="85"/>
      <c r="LGN57" s="85"/>
      <c r="LGO57" s="85"/>
      <c r="LGP57" s="85"/>
      <c r="LGQ57" s="85"/>
      <c r="LGR57" s="85"/>
      <c r="LGS57" s="85"/>
      <c r="LGT57" s="85"/>
      <c r="LGU57" s="85"/>
      <c r="LGV57" s="85"/>
      <c r="LGW57" s="85"/>
      <c r="LGX57" s="85"/>
      <c r="LGY57" s="85"/>
      <c r="LGZ57" s="85"/>
      <c r="LHA57" s="85"/>
      <c r="LHB57" s="85"/>
      <c r="LHC57" s="85"/>
      <c r="LHD57" s="85"/>
      <c r="LHE57" s="85"/>
      <c r="LHF57" s="85"/>
      <c r="LHG57" s="85"/>
      <c r="LHH57" s="85"/>
      <c r="LHI57" s="85"/>
      <c r="LHJ57" s="85"/>
      <c r="LHK57" s="85"/>
      <c r="LHL57" s="85"/>
      <c r="LHM57" s="85"/>
      <c r="LHN57" s="85"/>
      <c r="LHO57" s="85"/>
      <c r="LHP57" s="85"/>
      <c r="LHQ57" s="85"/>
      <c r="LHR57" s="85"/>
      <c r="LHS57" s="85"/>
      <c r="LHT57" s="85"/>
      <c r="LHU57" s="85"/>
      <c r="LHV57" s="85"/>
      <c r="LHW57" s="85"/>
      <c r="LHX57" s="85"/>
      <c r="LHY57" s="85"/>
      <c r="LHZ57" s="85"/>
      <c r="LIA57" s="85"/>
      <c r="LIB57" s="85"/>
      <c r="LIC57" s="85"/>
      <c r="LID57" s="85"/>
      <c r="LIE57" s="85"/>
      <c r="LIF57" s="85"/>
      <c r="LIG57" s="85"/>
      <c r="LIH57" s="85"/>
      <c r="LII57" s="85"/>
      <c r="LIJ57" s="85"/>
      <c r="LIK57" s="85"/>
      <c r="LIL57" s="85"/>
      <c r="LIM57" s="85"/>
      <c r="LIN57" s="85"/>
      <c r="LIO57" s="85"/>
      <c r="LIP57" s="85"/>
      <c r="LIQ57" s="85"/>
      <c r="LIR57" s="85"/>
      <c r="LIS57" s="85"/>
      <c r="LIT57" s="85"/>
      <c r="LIU57" s="85"/>
      <c r="LIV57" s="85"/>
      <c r="LIW57" s="85"/>
      <c r="LIX57" s="85"/>
      <c r="LIY57" s="85"/>
      <c r="LIZ57" s="85"/>
      <c r="LJA57" s="85"/>
      <c r="LJB57" s="85"/>
      <c r="LJC57" s="85"/>
      <c r="LJD57" s="85"/>
      <c r="LJE57" s="85"/>
      <c r="LJF57" s="85"/>
      <c r="LJG57" s="85"/>
      <c r="LJH57" s="85"/>
      <c r="LJI57" s="85"/>
      <c r="LJJ57" s="85"/>
      <c r="LJK57" s="85"/>
      <c r="LJL57" s="85"/>
      <c r="LJM57" s="85"/>
      <c r="LJN57" s="85"/>
      <c r="LJO57" s="85"/>
      <c r="LJP57" s="85"/>
      <c r="LJQ57" s="85"/>
      <c r="LJR57" s="85"/>
      <c r="LJS57" s="85"/>
      <c r="LJT57" s="85"/>
      <c r="LJU57" s="85"/>
      <c r="LJV57" s="85"/>
      <c r="LJW57" s="85"/>
      <c r="LJX57" s="85"/>
      <c r="LJY57" s="85"/>
      <c r="LJZ57" s="85"/>
      <c r="LKA57" s="85"/>
      <c r="LKB57" s="85"/>
      <c r="LKC57" s="85"/>
      <c r="LKD57" s="85"/>
      <c r="LKE57" s="85"/>
      <c r="LKF57" s="85"/>
      <c r="LKG57" s="85"/>
      <c r="LKH57" s="85"/>
      <c r="LKI57" s="85"/>
      <c r="LKJ57" s="85"/>
      <c r="LKK57" s="85"/>
      <c r="LKL57" s="85"/>
      <c r="LKM57" s="85"/>
      <c r="LKN57" s="85"/>
      <c r="LKO57" s="85"/>
      <c r="LKP57" s="85"/>
      <c r="LKQ57" s="85"/>
      <c r="LKR57" s="85"/>
      <c r="LKS57" s="85"/>
      <c r="LKT57" s="85"/>
      <c r="LKU57" s="85"/>
      <c r="LKV57" s="85"/>
      <c r="LKW57" s="85"/>
      <c r="LKX57" s="85"/>
      <c r="LKY57" s="85"/>
      <c r="LKZ57" s="85"/>
      <c r="LLA57" s="85"/>
      <c r="LLB57" s="85"/>
      <c r="LLC57" s="85"/>
      <c r="LLD57" s="85"/>
      <c r="LLE57" s="85"/>
      <c r="LLF57" s="85"/>
      <c r="LLG57" s="85"/>
      <c r="LLH57" s="85"/>
      <c r="LLI57" s="85"/>
      <c r="LLJ57" s="85"/>
      <c r="LLK57" s="85"/>
      <c r="LLL57" s="85"/>
      <c r="LLM57" s="85"/>
      <c r="LLN57" s="85"/>
      <c r="LLO57" s="85"/>
      <c r="LLP57" s="85"/>
      <c r="LLQ57" s="85"/>
      <c r="LLR57" s="85"/>
      <c r="LLS57" s="85"/>
      <c r="LLT57" s="85"/>
      <c r="LLU57" s="85"/>
      <c r="LLV57" s="85"/>
      <c r="LLW57" s="85"/>
      <c r="LLX57" s="85"/>
      <c r="LLY57" s="85"/>
      <c r="LLZ57" s="85"/>
      <c r="LMA57" s="85"/>
      <c r="LMB57" s="85"/>
      <c r="LMC57" s="85"/>
      <c r="LMD57" s="85"/>
      <c r="LME57" s="85"/>
      <c r="LMF57" s="85"/>
      <c r="LMG57" s="85"/>
      <c r="LMH57" s="85"/>
      <c r="LMI57" s="85"/>
      <c r="LMJ57" s="85"/>
      <c r="LMK57" s="85"/>
      <c r="LML57" s="85"/>
      <c r="LMM57" s="85"/>
      <c r="LMN57" s="85"/>
      <c r="LMO57" s="85"/>
      <c r="LMP57" s="85"/>
      <c r="LMQ57" s="85"/>
      <c r="LMR57" s="85"/>
      <c r="LMS57" s="85"/>
      <c r="LMT57" s="85"/>
      <c r="LMU57" s="85"/>
      <c r="LMV57" s="85"/>
      <c r="LMW57" s="85"/>
      <c r="LMX57" s="85"/>
      <c r="LMY57" s="85"/>
      <c r="LMZ57" s="85"/>
      <c r="LNA57" s="85"/>
      <c r="LNB57" s="85"/>
      <c r="LNC57" s="85"/>
      <c r="LND57" s="85"/>
      <c r="LNE57" s="85"/>
      <c r="LNF57" s="85"/>
      <c r="LNG57" s="85"/>
      <c r="LNH57" s="85"/>
      <c r="LNI57" s="85"/>
      <c r="LNJ57" s="85"/>
      <c r="LNK57" s="85"/>
      <c r="LNL57" s="85"/>
      <c r="LNM57" s="85"/>
      <c r="LNN57" s="85"/>
      <c r="LNO57" s="85"/>
      <c r="LNP57" s="85"/>
      <c r="LNQ57" s="85"/>
      <c r="LNR57" s="85"/>
      <c r="LNS57" s="85"/>
      <c r="LNT57" s="85"/>
      <c r="LNU57" s="85"/>
      <c r="LNV57" s="85"/>
      <c r="LNW57" s="85"/>
      <c r="LNX57" s="85"/>
      <c r="LNY57" s="85"/>
      <c r="LNZ57" s="85"/>
      <c r="LOA57" s="85"/>
      <c r="LOB57" s="85"/>
      <c r="LOC57" s="85"/>
      <c r="LOD57" s="85"/>
      <c r="LOE57" s="85"/>
      <c r="LOF57" s="85"/>
      <c r="LOG57" s="85"/>
      <c r="LOH57" s="85"/>
      <c r="LOI57" s="85"/>
      <c r="LOJ57" s="85"/>
      <c r="LOK57" s="85"/>
      <c r="LOL57" s="85"/>
      <c r="LOM57" s="85"/>
      <c r="LON57" s="85"/>
      <c r="LOO57" s="85"/>
      <c r="LOP57" s="85"/>
      <c r="LOQ57" s="85"/>
      <c r="LOR57" s="85"/>
      <c r="LOS57" s="85"/>
      <c r="LOT57" s="85"/>
      <c r="LOU57" s="85"/>
      <c r="LOV57" s="85"/>
      <c r="LOW57" s="85"/>
      <c r="LOX57" s="85"/>
      <c r="LOY57" s="85"/>
      <c r="LOZ57" s="85"/>
      <c r="LPA57" s="85"/>
      <c r="LPB57" s="85"/>
      <c r="LPC57" s="85"/>
      <c r="LPD57" s="85"/>
      <c r="LPE57" s="85"/>
      <c r="LPF57" s="85"/>
      <c r="LPG57" s="85"/>
      <c r="LPH57" s="85"/>
      <c r="LPI57" s="85"/>
      <c r="LPJ57" s="85"/>
      <c r="LPK57" s="85"/>
      <c r="LPL57" s="85"/>
      <c r="LPM57" s="85"/>
      <c r="LPN57" s="85"/>
      <c r="LPO57" s="85"/>
      <c r="LPP57" s="85"/>
      <c r="LPQ57" s="85"/>
      <c r="LPR57" s="85"/>
      <c r="LPS57" s="85"/>
      <c r="LPT57" s="85"/>
      <c r="LPU57" s="85"/>
      <c r="LPV57" s="85"/>
      <c r="LPW57" s="85"/>
      <c r="LPX57" s="85"/>
      <c r="LPY57" s="85"/>
      <c r="LPZ57" s="85"/>
      <c r="LQA57" s="85"/>
      <c r="LQB57" s="85"/>
      <c r="LQC57" s="85"/>
      <c r="LQD57" s="85"/>
      <c r="LQE57" s="85"/>
      <c r="LQF57" s="85"/>
      <c r="LQG57" s="85"/>
      <c r="LQH57" s="85"/>
      <c r="LQI57" s="85"/>
      <c r="LQJ57" s="85"/>
      <c r="LQK57" s="85"/>
      <c r="LQL57" s="85"/>
      <c r="LQM57" s="85"/>
      <c r="LQN57" s="85"/>
      <c r="LQO57" s="85"/>
      <c r="LQP57" s="85"/>
      <c r="LQQ57" s="85"/>
      <c r="LQR57" s="85"/>
      <c r="LQS57" s="85"/>
      <c r="LQT57" s="85"/>
      <c r="LQU57" s="85"/>
      <c r="LQV57" s="85"/>
      <c r="LQW57" s="85"/>
      <c r="LQX57" s="85"/>
      <c r="LQY57" s="85"/>
      <c r="LQZ57" s="85"/>
      <c r="LRA57" s="85"/>
      <c r="LRB57" s="85"/>
      <c r="LRC57" s="85"/>
      <c r="LRD57" s="85"/>
      <c r="LRE57" s="85"/>
      <c r="LRF57" s="85"/>
      <c r="LRG57" s="85"/>
      <c r="LRH57" s="85"/>
      <c r="LRI57" s="85"/>
      <c r="LRJ57" s="85"/>
      <c r="LRK57" s="85"/>
      <c r="LRL57" s="85"/>
      <c r="LRM57" s="85"/>
      <c r="LRN57" s="85"/>
      <c r="LRO57" s="85"/>
      <c r="LRP57" s="85"/>
      <c r="LRQ57" s="85"/>
      <c r="LRR57" s="85"/>
      <c r="LRS57" s="85"/>
      <c r="LRT57" s="85"/>
      <c r="LRU57" s="85"/>
      <c r="LRV57" s="85"/>
      <c r="LRW57" s="85"/>
      <c r="LRX57" s="85"/>
      <c r="LRY57" s="85"/>
      <c r="LRZ57" s="85"/>
      <c r="LSA57" s="85"/>
      <c r="LSB57" s="85"/>
      <c r="LSC57" s="85"/>
      <c r="LSD57" s="85"/>
      <c r="LSE57" s="85"/>
      <c r="LSF57" s="85"/>
      <c r="LSG57" s="85"/>
      <c r="LSH57" s="85"/>
      <c r="LSI57" s="85"/>
      <c r="LSJ57" s="85"/>
      <c r="LSK57" s="85"/>
      <c r="LSL57" s="85"/>
      <c r="LSM57" s="85"/>
      <c r="LSN57" s="85"/>
      <c r="LSO57" s="85"/>
      <c r="LSP57" s="85"/>
      <c r="LSQ57" s="85"/>
      <c r="LSR57" s="85"/>
      <c r="LSS57" s="85"/>
      <c r="LST57" s="85"/>
      <c r="LSU57" s="85"/>
      <c r="LSV57" s="85"/>
      <c r="LSW57" s="85"/>
      <c r="LSX57" s="85"/>
      <c r="LSY57" s="85"/>
      <c r="LSZ57" s="85"/>
      <c r="LTA57" s="85"/>
      <c r="LTB57" s="85"/>
      <c r="LTC57" s="85"/>
      <c r="LTD57" s="85"/>
      <c r="LTE57" s="85"/>
      <c r="LTF57" s="85"/>
      <c r="LTG57" s="85"/>
      <c r="LTH57" s="85"/>
      <c r="LTI57" s="85"/>
      <c r="LTJ57" s="85"/>
      <c r="LTK57" s="85"/>
      <c r="LTL57" s="85"/>
      <c r="LTM57" s="85"/>
      <c r="LTN57" s="85"/>
      <c r="LTO57" s="85"/>
      <c r="LTP57" s="85"/>
      <c r="LTQ57" s="85"/>
      <c r="LTR57" s="85"/>
      <c r="LTS57" s="85"/>
      <c r="LTT57" s="85"/>
      <c r="LTU57" s="85"/>
      <c r="LTV57" s="85"/>
      <c r="LTW57" s="85"/>
      <c r="LTX57" s="85"/>
      <c r="LTY57" s="85"/>
      <c r="LTZ57" s="85"/>
      <c r="LUA57" s="85"/>
      <c r="LUB57" s="85"/>
      <c r="LUC57" s="85"/>
      <c r="LUD57" s="85"/>
      <c r="LUE57" s="85"/>
      <c r="LUF57" s="85"/>
      <c r="LUG57" s="85"/>
      <c r="LUH57" s="85"/>
      <c r="LUI57" s="85"/>
      <c r="LUJ57" s="85"/>
      <c r="LUK57" s="85"/>
      <c r="LUL57" s="85"/>
      <c r="LUM57" s="85"/>
      <c r="LUN57" s="85"/>
      <c r="LUO57" s="85"/>
      <c r="LUP57" s="85"/>
      <c r="LUQ57" s="85"/>
      <c r="LUR57" s="85"/>
      <c r="LUS57" s="85"/>
      <c r="LUT57" s="85"/>
      <c r="LUU57" s="85"/>
      <c r="LUV57" s="85"/>
      <c r="LUW57" s="85"/>
      <c r="LUX57" s="85"/>
      <c r="LUY57" s="85"/>
      <c r="LUZ57" s="85"/>
      <c r="LVA57" s="85"/>
      <c r="LVB57" s="85"/>
      <c r="LVC57" s="85"/>
      <c r="LVD57" s="85"/>
      <c r="LVE57" s="85"/>
      <c r="LVF57" s="85"/>
      <c r="LVG57" s="85"/>
      <c r="LVH57" s="85"/>
      <c r="LVI57" s="85"/>
      <c r="LVJ57" s="85"/>
      <c r="LVK57" s="85"/>
      <c r="LVL57" s="85"/>
      <c r="LVM57" s="85"/>
      <c r="LVN57" s="85"/>
      <c r="LVO57" s="85"/>
      <c r="LVP57" s="85"/>
      <c r="LVQ57" s="85"/>
      <c r="LVR57" s="85"/>
      <c r="LVS57" s="85"/>
      <c r="LVT57" s="85"/>
      <c r="LVU57" s="85"/>
      <c r="LVV57" s="85"/>
      <c r="LVW57" s="85"/>
      <c r="LVX57" s="85"/>
      <c r="LVY57" s="85"/>
      <c r="LVZ57" s="85"/>
      <c r="LWA57" s="85"/>
      <c r="LWB57" s="85"/>
      <c r="LWC57" s="85"/>
      <c r="LWD57" s="85"/>
      <c r="LWE57" s="85"/>
      <c r="LWF57" s="85"/>
      <c r="LWG57" s="85"/>
      <c r="LWH57" s="85"/>
      <c r="LWI57" s="85"/>
      <c r="LWJ57" s="85"/>
      <c r="LWK57" s="85"/>
      <c r="LWL57" s="85"/>
      <c r="LWM57" s="85"/>
      <c r="LWN57" s="85"/>
      <c r="LWO57" s="85"/>
      <c r="LWP57" s="85"/>
      <c r="LWQ57" s="85"/>
      <c r="LWR57" s="85"/>
      <c r="LWS57" s="85"/>
      <c r="LWT57" s="85"/>
      <c r="LWU57" s="85"/>
      <c r="LWV57" s="85"/>
      <c r="LWW57" s="85"/>
      <c r="LWX57" s="85"/>
      <c r="LWY57" s="85"/>
      <c r="LWZ57" s="85"/>
      <c r="LXA57" s="85"/>
      <c r="LXB57" s="85"/>
      <c r="LXC57" s="85"/>
      <c r="LXD57" s="85"/>
      <c r="LXE57" s="85"/>
      <c r="LXF57" s="85"/>
      <c r="LXG57" s="85"/>
      <c r="LXH57" s="85"/>
      <c r="LXI57" s="85"/>
      <c r="LXJ57" s="85"/>
      <c r="LXK57" s="85"/>
      <c r="LXL57" s="85"/>
      <c r="LXM57" s="85"/>
      <c r="LXN57" s="85"/>
      <c r="LXO57" s="85"/>
      <c r="LXP57" s="85"/>
      <c r="LXQ57" s="85"/>
      <c r="LXR57" s="85"/>
      <c r="LXS57" s="85"/>
      <c r="LXT57" s="85"/>
      <c r="LXU57" s="85"/>
      <c r="LXV57" s="85"/>
      <c r="LXW57" s="85"/>
      <c r="LXX57" s="85"/>
      <c r="LXY57" s="85"/>
      <c r="LXZ57" s="85"/>
      <c r="LYA57" s="85"/>
      <c r="LYB57" s="85"/>
      <c r="LYC57" s="85"/>
      <c r="LYD57" s="85"/>
      <c r="LYE57" s="85"/>
      <c r="LYF57" s="85"/>
      <c r="LYG57" s="85"/>
      <c r="LYH57" s="85"/>
      <c r="LYI57" s="85"/>
      <c r="LYJ57" s="85"/>
      <c r="LYK57" s="85"/>
      <c r="LYL57" s="85"/>
      <c r="LYM57" s="85"/>
      <c r="LYN57" s="85"/>
      <c r="LYO57" s="85"/>
      <c r="LYP57" s="85"/>
      <c r="LYQ57" s="85"/>
      <c r="LYR57" s="85"/>
      <c r="LYS57" s="85"/>
      <c r="LYT57" s="85"/>
      <c r="LYU57" s="85"/>
      <c r="LYV57" s="85"/>
      <c r="LYW57" s="85"/>
      <c r="LYX57" s="85"/>
      <c r="LYY57" s="85"/>
      <c r="LYZ57" s="85"/>
      <c r="LZA57" s="85"/>
      <c r="LZB57" s="85"/>
      <c r="LZC57" s="85"/>
      <c r="LZD57" s="85"/>
      <c r="LZE57" s="85"/>
      <c r="LZF57" s="85"/>
      <c r="LZG57" s="85"/>
      <c r="LZH57" s="85"/>
      <c r="LZI57" s="85"/>
      <c r="LZJ57" s="85"/>
      <c r="LZK57" s="85"/>
      <c r="LZL57" s="85"/>
      <c r="LZM57" s="85"/>
      <c r="LZN57" s="85"/>
      <c r="LZO57" s="85"/>
      <c r="LZP57" s="85"/>
      <c r="LZQ57" s="85"/>
      <c r="LZR57" s="85"/>
      <c r="LZS57" s="85"/>
      <c r="LZT57" s="85"/>
      <c r="LZU57" s="85"/>
      <c r="LZV57" s="85"/>
      <c r="LZW57" s="85"/>
      <c r="LZX57" s="85"/>
      <c r="LZY57" s="85"/>
      <c r="LZZ57" s="85"/>
      <c r="MAA57" s="85"/>
      <c r="MAB57" s="85"/>
      <c r="MAC57" s="85"/>
      <c r="MAD57" s="85"/>
      <c r="MAE57" s="85"/>
      <c r="MAF57" s="85"/>
      <c r="MAG57" s="85"/>
      <c r="MAH57" s="85"/>
      <c r="MAI57" s="85"/>
      <c r="MAJ57" s="85"/>
      <c r="MAK57" s="85"/>
      <c r="MAL57" s="85"/>
      <c r="MAM57" s="85"/>
      <c r="MAN57" s="85"/>
      <c r="MAO57" s="85"/>
      <c r="MAP57" s="85"/>
      <c r="MAQ57" s="85"/>
      <c r="MAR57" s="85"/>
      <c r="MAS57" s="85"/>
      <c r="MAT57" s="85"/>
      <c r="MAU57" s="85"/>
      <c r="MAV57" s="85"/>
      <c r="MAW57" s="85"/>
      <c r="MAX57" s="85"/>
      <c r="MAY57" s="85"/>
      <c r="MAZ57" s="85"/>
      <c r="MBA57" s="85"/>
      <c r="MBB57" s="85"/>
      <c r="MBC57" s="85"/>
      <c r="MBD57" s="85"/>
      <c r="MBE57" s="85"/>
      <c r="MBF57" s="85"/>
      <c r="MBG57" s="85"/>
      <c r="MBH57" s="85"/>
      <c r="MBI57" s="85"/>
      <c r="MBJ57" s="85"/>
      <c r="MBK57" s="85"/>
      <c r="MBL57" s="85"/>
      <c r="MBM57" s="85"/>
      <c r="MBN57" s="85"/>
      <c r="MBO57" s="85"/>
      <c r="MBP57" s="85"/>
      <c r="MBQ57" s="85"/>
      <c r="MBR57" s="85"/>
      <c r="MBS57" s="85"/>
      <c r="MBT57" s="85"/>
      <c r="MBU57" s="85"/>
      <c r="MBV57" s="85"/>
      <c r="MBW57" s="85"/>
      <c r="MBX57" s="85"/>
      <c r="MBY57" s="85"/>
      <c r="MBZ57" s="85"/>
      <c r="MCA57" s="85"/>
      <c r="MCB57" s="85"/>
      <c r="MCC57" s="85"/>
      <c r="MCD57" s="85"/>
      <c r="MCE57" s="85"/>
      <c r="MCF57" s="85"/>
      <c r="MCG57" s="85"/>
      <c r="MCH57" s="85"/>
      <c r="MCI57" s="85"/>
      <c r="MCJ57" s="85"/>
      <c r="MCK57" s="85"/>
      <c r="MCL57" s="85"/>
      <c r="MCM57" s="85"/>
      <c r="MCN57" s="85"/>
      <c r="MCO57" s="85"/>
      <c r="MCP57" s="85"/>
      <c r="MCQ57" s="85"/>
      <c r="MCR57" s="85"/>
      <c r="MCS57" s="85"/>
      <c r="MCT57" s="85"/>
      <c r="MCU57" s="85"/>
      <c r="MCV57" s="85"/>
      <c r="MCW57" s="85"/>
      <c r="MCX57" s="85"/>
      <c r="MCY57" s="85"/>
      <c r="MCZ57" s="85"/>
      <c r="MDA57" s="85"/>
      <c r="MDB57" s="85"/>
      <c r="MDC57" s="85"/>
      <c r="MDD57" s="85"/>
      <c r="MDE57" s="85"/>
      <c r="MDF57" s="85"/>
      <c r="MDG57" s="85"/>
      <c r="MDH57" s="85"/>
      <c r="MDI57" s="85"/>
      <c r="MDJ57" s="85"/>
      <c r="MDK57" s="85"/>
      <c r="MDL57" s="85"/>
      <c r="MDM57" s="85"/>
      <c r="MDN57" s="85"/>
      <c r="MDO57" s="85"/>
      <c r="MDP57" s="85"/>
      <c r="MDQ57" s="85"/>
      <c r="MDR57" s="85"/>
      <c r="MDS57" s="85"/>
      <c r="MDT57" s="85"/>
      <c r="MDU57" s="85"/>
      <c r="MDV57" s="85"/>
      <c r="MDW57" s="85"/>
      <c r="MDX57" s="85"/>
      <c r="MDY57" s="85"/>
      <c r="MDZ57" s="85"/>
      <c r="MEA57" s="85"/>
      <c r="MEB57" s="85"/>
      <c r="MEC57" s="85"/>
      <c r="MED57" s="85"/>
      <c r="MEE57" s="85"/>
      <c r="MEF57" s="85"/>
      <c r="MEG57" s="85"/>
      <c r="MEH57" s="85"/>
      <c r="MEI57" s="85"/>
      <c r="MEJ57" s="85"/>
      <c r="MEK57" s="85"/>
      <c r="MEL57" s="85"/>
      <c r="MEM57" s="85"/>
      <c r="MEN57" s="85"/>
      <c r="MEO57" s="85"/>
      <c r="MEP57" s="85"/>
      <c r="MEQ57" s="85"/>
      <c r="MER57" s="85"/>
      <c r="MES57" s="85"/>
      <c r="MET57" s="85"/>
      <c r="MEU57" s="85"/>
      <c r="MEV57" s="85"/>
      <c r="MEW57" s="85"/>
      <c r="MEX57" s="85"/>
      <c r="MEY57" s="85"/>
      <c r="MEZ57" s="85"/>
      <c r="MFA57" s="85"/>
      <c r="MFB57" s="85"/>
      <c r="MFC57" s="85"/>
      <c r="MFD57" s="85"/>
      <c r="MFE57" s="85"/>
      <c r="MFF57" s="85"/>
      <c r="MFG57" s="85"/>
      <c r="MFH57" s="85"/>
      <c r="MFI57" s="85"/>
      <c r="MFJ57" s="85"/>
      <c r="MFK57" s="85"/>
      <c r="MFL57" s="85"/>
      <c r="MFM57" s="85"/>
      <c r="MFN57" s="85"/>
      <c r="MFO57" s="85"/>
      <c r="MFP57" s="85"/>
      <c r="MFQ57" s="85"/>
      <c r="MFR57" s="85"/>
      <c r="MFS57" s="85"/>
      <c r="MFT57" s="85"/>
      <c r="MFU57" s="85"/>
      <c r="MFV57" s="85"/>
      <c r="MFW57" s="85"/>
      <c r="MFX57" s="85"/>
      <c r="MFY57" s="85"/>
      <c r="MFZ57" s="85"/>
      <c r="MGA57" s="85"/>
      <c r="MGB57" s="85"/>
      <c r="MGC57" s="85"/>
      <c r="MGD57" s="85"/>
      <c r="MGE57" s="85"/>
      <c r="MGF57" s="85"/>
      <c r="MGG57" s="85"/>
      <c r="MGH57" s="85"/>
      <c r="MGI57" s="85"/>
      <c r="MGJ57" s="85"/>
      <c r="MGK57" s="85"/>
      <c r="MGL57" s="85"/>
      <c r="MGM57" s="85"/>
      <c r="MGN57" s="85"/>
      <c r="MGO57" s="85"/>
      <c r="MGP57" s="85"/>
      <c r="MGQ57" s="85"/>
      <c r="MGR57" s="85"/>
      <c r="MGS57" s="85"/>
      <c r="MGT57" s="85"/>
      <c r="MGU57" s="85"/>
      <c r="MGV57" s="85"/>
      <c r="MGW57" s="85"/>
      <c r="MGX57" s="85"/>
      <c r="MGY57" s="85"/>
      <c r="MGZ57" s="85"/>
      <c r="MHA57" s="85"/>
      <c r="MHB57" s="85"/>
      <c r="MHC57" s="85"/>
      <c r="MHD57" s="85"/>
      <c r="MHE57" s="85"/>
      <c r="MHF57" s="85"/>
      <c r="MHG57" s="85"/>
      <c r="MHH57" s="85"/>
      <c r="MHI57" s="85"/>
      <c r="MHJ57" s="85"/>
      <c r="MHK57" s="85"/>
      <c r="MHL57" s="85"/>
      <c r="MHM57" s="85"/>
      <c r="MHN57" s="85"/>
      <c r="MHO57" s="85"/>
      <c r="MHP57" s="85"/>
      <c r="MHQ57" s="85"/>
      <c r="MHR57" s="85"/>
      <c r="MHS57" s="85"/>
      <c r="MHT57" s="85"/>
      <c r="MHU57" s="85"/>
      <c r="MHV57" s="85"/>
      <c r="MHW57" s="85"/>
      <c r="MHX57" s="85"/>
      <c r="MHY57" s="85"/>
      <c r="MHZ57" s="85"/>
      <c r="MIA57" s="85"/>
      <c r="MIB57" s="85"/>
      <c r="MIC57" s="85"/>
      <c r="MID57" s="85"/>
      <c r="MIE57" s="85"/>
      <c r="MIF57" s="85"/>
      <c r="MIG57" s="85"/>
      <c r="MIH57" s="85"/>
      <c r="MII57" s="85"/>
      <c r="MIJ57" s="85"/>
      <c r="MIK57" s="85"/>
      <c r="MIL57" s="85"/>
      <c r="MIM57" s="85"/>
      <c r="MIN57" s="85"/>
      <c r="MIO57" s="85"/>
      <c r="MIP57" s="85"/>
      <c r="MIQ57" s="85"/>
      <c r="MIR57" s="85"/>
      <c r="MIS57" s="85"/>
      <c r="MIT57" s="85"/>
      <c r="MIU57" s="85"/>
      <c r="MIV57" s="85"/>
      <c r="MIW57" s="85"/>
      <c r="MIX57" s="85"/>
      <c r="MIY57" s="85"/>
      <c r="MIZ57" s="85"/>
      <c r="MJA57" s="85"/>
      <c r="MJB57" s="85"/>
      <c r="MJC57" s="85"/>
      <c r="MJD57" s="85"/>
      <c r="MJE57" s="85"/>
      <c r="MJF57" s="85"/>
      <c r="MJG57" s="85"/>
      <c r="MJH57" s="85"/>
      <c r="MJI57" s="85"/>
      <c r="MJJ57" s="85"/>
      <c r="MJK57" s="85"/>
      <c r="MJL57" s="85"/>
      <c r="MJM57" s="85"/>
      <c r="MJN57" s="85"/>
      <c r="MJO57" s="85"/>
      <c r="MJP57" s="85"/>
      <c r="MJQ57" s="85"/>
      <c r="MJR57" s="85"/>
      <c r="MJS57" s="85"/>
      <c r="MJT57" s="85"/>
      <c r="MJU57" s="85"/>
      <c r="MJV57" s="85"/>
      <c r="MJW57" s="85"/>
      <c r="MJX57" s="85"/>
      <c r="MJY57" s="85"/>
      <c r="MJZ57" s="85"/>
      <c r="MKA57" s="85"/>
      <c r="MKB57" s="85"/>
      <c r="MKC57" s="85"/>
      <c r="MKD57" s="85"/>
      <c r="MKE57" s="85"/>
      <c r="MKF57" s="85"/>
      <c r="MKG57" s="85"/>
      <c r="MKH57" s="85"/>
      <c r="MKI57" s="85"/>
      <c r="MKJ57" s="85"/>
      <c r="MKK57" s="85"/>
      <c r="MKL57" s="85"/>
      <c r="MKM57" s="85"/>
      <c r="MKN57" s="85"/>
      <c r="MKO57" s="85"/>
      <c r="MKP57" s="85"/>
      <c r="MKQ57" s="85"/>
      <c r="MKR57" s="85"/>
      <c r="MKS57" s="85"/>
      <c r="MKT57" s="85"/>
      <c r="MKU57" s="85"/>
      <c r="MKV57" s="85"/>
      <c r="MKW57" s="85"/>
      <c r="MKX57" s="85"/>
      <c r="MKY57" s="85"/>
      <c r="MKZ57" s="85"/>
      <c r="MLA57" s="85"/>
      <c r="MLB57" s="85"/>
      <c r="MLC57" s="85"/>
      <c r="MLD57" s="85"/>
      <c r="MLE57" s="85"/>
      <c r="MLF57" s="85"/>
      <c r="MLG57" s="85"/>
      <c r="MLH57" s="85"/>
      <c r="MLI57" s="85"/>
      <c r="MLJ57" s="85"/>
      <c r="MLK57" s="85"/>
      <c r="MLL57" s="85"/>
      <c r="MLM57" s="85"/>
      <c r="MLN57" s="85"/>
      <c r="MLO57" s="85"/>
      <c r="MLP57" s="85"/>
      <c r="MLQ57" s="85"/>
      <c r="MLR57" s="85"/>
      <c r="MLS57" s="85"/>
      <c r="MLT57" s="85"/>
      <c r="MLU57" s="85"/>
      <c r="MLV57" s="85"/>
      <c r="MLW57" s="85"/>
      <c r="MLX57" s="85"/>
      <c r="MLY57" s="85"/>
      <c r="MLZ57" s="85"/>
      <c r="MMA57" s="85"/>
      <c r="MMB57" s="85"/>
      <c r="MMC57" s="85"/>
      <c r="MMD57" s="85"/>
      <c r="MME57" s="85"/>
      <c r="MMF57" s="85"/>
      <c r="MMG57" s="85"/>
      <c r="MMH57" s="85"/>
      <c r="MMI57" s="85"/>
      <c r="MMJ57" s="85"/>
      <c r="MMK57" s="85"/>
      <c r="MML57" s="85"/>
      <c r="MMM57" s="85"/>
      <c r="MMN57" s="85"/>
      <c r="MMO57" s="85"/>
      <c r="MMP57" s="85"/>
      <c r="MMQ57" s="85"/>
      <c r="MMR57" s="85"/>
      <c r="MMS57" s="85"/>
      <c r="MMT57" s="85"/>
      <c r="MMU57" s="85"/>
      <c r="MMV57" s="85"/>
      <c r="MMW57" s="85"/>
      <c r="MMX57" s="85"/>
      <c r="MMY57" s="85"/>
      <c r="MMZ57" s="85"/>
      <c r="MNA57" s="85"/>
      <c r="MNB57" s="85"/>
      <c r="MNC57" s="85"/>
      <c r="MND57" s="85"/>
      <c r="MNE57" s="85"/>
      <c r="MNF57" s="85"/>
      <c r="MNG57" s="85"/>
      <c r="MNH57" s="85"/>
      <c r="MNI57" s="85"/>
      <c r="MNJ57" s="85"/>
      <c r="MNK57" s="85"/>
      <c r="MNL57" s="85"/>
      <c r="MNM57" s="85"/>
      <c r="MNN57" s="85"/>
      <c r="MNO57" s="85"/>
      <c r="MNP57" s="85"/>
      <c r="MNQ57" s="85"/>
      <c r="MNR57" s="85"/>
      <c r="MNS57" s="85"/>
      <c r="MNT57" s="85"/>
      <c r="MNU57" s="85"/>
      <c r="MNV57" s="85"/>
      <c r="MNW57" s="85"/>
      <c r="MNX57" s="85"/>
      <c r="MNY57" s="85"/>
      <c r="MNZ57" s="85"/>
      <c r="MOA57" s="85"/>
      <c r="MOB57" s="85"/>
      <c r="MOC57" s="85"/>
      <c r="MOD57" s="85"/>
      <c r="MOE57" s="85"/>
      <c r="MOF57" s="85"/>
      <c r="MOG57" s="85"/>
      <c r="MOH57" s="85"/>
      <c r="MOI57" s="85"/>
      <c r="MOJ57" s="85"/>
      <c r="MOK57" s="85"/>
      <c r="MOL57" s="85"/>
      <c r="MOM57" s="85"/>
      <c r="MON57" s="85"/>
      <c r="MOO57" s="85"/>
      <c r="MOP57" s="85"/>
      <c r="MOQ57" s="85"/>
      <c r="MOR57" s="85"/>
      <c r="MOS57" s="85"/>
      <c r="MOT57" s="85"/>
      <c r="MOU57" s="85"/>
      <c r="MOV57" s="85"/>
      <c r="MOW57" s="85"/>
      <c r="MOX57" s="85"/>
      <c r="MOY57" s="85"/>
      <c r="MOZ57" s="85"/>
      <c r="MPA57" s="85"/>
      <c r="MPB57" s="85"/>
      <c r="MPC57" s="85"/>
      <c r="MPD57" s="85"/>
      <c r="MPE57" s="85"/>
      <c r="MPF57" s="85"/>
      <c r="MPG57" s="85"/>
      <c r="MPH57" s="85"/>
      <c r="MPI57" s="85"/>
      <c r="MPJ57" s="85"/>
      <c r="MPK57" s="85"/>
      <c r="MPL57" s="85"/>
      <c r="MPM57" s="85"/>
      <c r="MPN57" s="85"/>
      <c r="MPO57" s="85"/>
      <c r="MPP57" s="85"/>
      <c r="MPQ57" s="85"/>
      <c r="MPR57" s="85"/>
      <c r="MPS57" s="85"/>
      <c r="MPT57" s="85"/>
      <c r="MPU57" s="85"/>
      <c r="MPV57" s="85"/>
      <c r="MPW57" s="85"/>
      <c r="MPX57" s="85"/>
      <c r="MPY57" s="85"/>
      <c r="MPZ57" s="85"/>
      <c r="MQA57" s="85"/>
      <c r="MQB57" s="85"/>
      <c r="MQC57" s="85"/>
      <c r="MQD57" s="85"/>
      <c r="MQE57" s="85"/>
      <c r="MQF57" s="85"/>
      <c r="MQG57" s="85"/>
      <c r="MQH57" s="85"/>
      <c r="MQI57" s="85"/>
      <c r="MQJ57" s="85"/>
      <c r="MQK57" s="85"/>
      <c r="MQL57" s="85"/>
      <c r="MQM57" s="85"/>
      <c r="MQN57" s="85"/>
      <c r="MQO57" s="85"/>
      <c r="MQP57" s="85"/>
      <c r="MQQ57" s="85"/>
      <c r="MQR57" s="85"/>
      <c r="MQS57" s="85"/>
      <c r="MQT57" s="85"/>
      <c r="MQU57" s="85"/>
      <c r="MQV57" s="85"/>
      <c r="MQW57" s="85"/>
      <c r="MQX57" s="85"/>
      <c r="MQY57" s="85"/>
      <c r="MQZ57" s="85"/>
      <c r="MRA57" s="85"/>
      <c r="MRB57" s="85"/>
      <c r="MRC57" s="85"/>
      <c r="MRD57" s="85"/>
      <c r="MRE57" s="85"/>
      <c r="MRF57" s="85"/>
      <c r="MRG57" s="85"/>
      <c r="MRH57" s="85"/>
      <c r="MRI57" s="85"/>
      <c r="MRJ57" s="85"/>
      <c r="MRK57" s="85"/>
      <c r="MRL57" s="85"/>
      <c r="MRM57" s="85"/>
      <c r="MRN57" s="85"/>
      <c r="MRO57" s="85"/>
      <c r="MRP57" s="85"/>
      <c r="MRQ57" s="85"/>
      <c r="MRR57" s="85"/>
      <c r="MRS57" s="85"/>
      <c r="MRT57" s="85"/>
      <c r="MRU57" s="85"/>
      <c r="MRV57" s="85"/>
      <c r="MRW57" s="85"/>
      <c r="MRX57" s="85"/>
      <c r="MRY57" s="85"/>
      <c r="MRZ57" s="85"/>
      <c r="MSA57" s="85"/>
      <c r="MSB57" s="85"/>
      <c r="MSC57" s="85"/>
      <c r="MSD57" s="85"/>
      <c r="MSE57" s="85"/>
      <c r="MSF57" s="85"/>
      <c r="MSG57" s="85"/>
      <c r="MSH57" s="85"/>
      <c r="MSI57" s="85"/>
      <c r="MSJ57" s="85"/>
      <c r="MSK57" s="85"/>
      <c r="MSL57" s="85"/>
      <c r="MSM57" s="85"/>
      <c r="MSN57" s="85"/>
      <c r="MSO57" s="85"/>
      <c r="MSP57" s="85"/>
      <c r="MSQ57" s="85"/>
      <c r="MSR57" s="85"/>
      <c r="MSS57" s="85"/>
      <c r="MST57" s="85"/>
      <c r="MSU57" s="85"/>
      <c r="MSV57" s="85"/>
      <c r="MSW57" s="85"/>
      <c r="MSX57" s="85"/>
      <c r="MSY57" s="85"/>
      <c r="MSZ57" s="85"/>
      <c r="MTA57" s="85"/>
      <c r="MTB57" s="85"/>
      <c r="MTC57" s="85"/>
      <c r="MTD57" s="85"/>
      <c r="MTE57" s="85"/>
      <c r="MTF57" s="85"/>
      <c r="MTG57" s="85"/>
      <c r="MTH57" s="85"/>
      <c r="MTI57" s="85"/>
      <c r="MTJ57" s="85"/>
      <c r="MTK57" s="85"/>
      <c r="MTL57" s="85"/>
      <c r="MTM57" s="85"/>
      <c r="MTN57" s="85"/>
      <c r="MTO57" s="85"/>
      <c r="MTP57" s="85"/>
      <c r="MTQ57" s="85"/>
      <c r="MTR57" s="85"/>
      <c r="MTS57" s="85"/>
      <c r="MTT57" s="85"/>
      <c r="MTU57" s="85"/>
      <c r="MTV57" s="85"/>
      <c r="MTW57" s="85"/>
      <c r="MTX57" s="85"/>
      <c r="MTY57" s="85"/>
      <c r="MTZ57" s="85"/>
      <c r="MUA57" s="85"/>
      <c r="MUB57" s="85"/>
      <c r="MUC57" s="85"/>
      <c r="MUD57" s="85"/>
      <c r="MUE57" s="85"/>
      <c r="MUF57" s="85"/>
      <c r="MUG57" s="85"/>
      <c r="MUH57" s="85"/>
      <c r="MUI57" s="85"/>
      <c r="MUJ57" s="85"/>
      <c r="MUK57" s="85"/>
      <c r="MUL57" s="85"/>
      <c r="MUM57" s="85"/>
      <c r="MUN57" s="85"/>
      <c r="MUO57" s="85"/>
      <c r="MUP57" s="85"/>
      <c r="MUQ57" s="85"/>
      <c r="MUR57" s="85"/>
      <c r="MUS57" s="85"/>
      <c r="MUT57" s="85"/>
      <c r="MUU57" s="85"/>
      <c r="MUV57" s="85"/>
      <c r="MUW57" s="85"/>
      <c r="MUX57" s="85"/>
      <c r="MUY57" s="85"/>
      <c r="MUZ57" s="85"/>
      <c r="MVA57" s="85"/>
      <c r="MVB57" s="85"/>
      <c r="MVC57" s="85"/>
      <c r="MVD57" s="85"/>
      <c r="MVE57" s="85"/>
      <c r="MVF57" s="85"/>
      <c r="MVG57" s="85"/>
      <c r="MVH57" s="85"/>
      <c r="MVI57" s="85"/>
      <c r="MVJ57" s="85"/>
      <c r="MVK57" s="85"/>
      <c r="MVL57" s="85"/>
      <c r="MVM57" s="85"/>
      <c r="MVN57" s="85"/>
      <c r="MVO57" s="85"/>
      <c r="MVP57" s="85"/>
      <c r="MVQ57" s="85"/>
      <c r="MVR57" s="85"/>
      <c r="MVS57" s="85"/>
      <c r="MVT57" s="85"/>
      <c r="MVU57" s="85"/>
      <c r="MVV57" s="85"/>
      <c r="MVW57" s="85"/>
      <c r="MVX57" s="85"/>
      <c r="MVY57" s="85"/>
      <c r="MVZ57" s="85"/>
      <c r="MWA57" s="85"/>
      <c r="MWB57" s="85"/>
      <c r="MWC57" s="85"/>
      <c r="MWD57" s="85"/>
      <c r="MWE57" s="85"/>
      <c r="MWF57" s="85"/>
      <c r="MWG57" s="85"/>
      <c r="MWH57" s="85"/>
      <c r="MWI57" s="85"/>
      <c r="MWJ57" s="85"/>
      <c r="MWK57" s="85"/>
      <c r="MWL57" s="85"/>
      <c r="MWM57" s="85"/>
      <c r="MWN57" s="85"/>
      <c r="MWO57" s="85"/>
      <c r="MWP57" s="85"/>
      <c r="MWQ57" s="85"/>
      <c r="MWR57" s="85"/>
      <c r="MWS57" s="85"/>
      <c r="MWT57" s="85"/>
      <c r="MWU57" s="85"/>
      <c r="MWV57" s="85"/>
      <c r="MWW57" s="85"/>
      <c r="MWX57" s="85"/>
      <c r="MWY57" s="85"/>
      <c r="MWZ57" s="85"/>
      <c r="MXA57" s="85"/>
      <c r="MXB57" s="85"/>
      <c r="MXC57" s="85"/>
      <c r="MXD57" s="85"/>
      <c r="MXE57" s="85"/>
      <c r="MXF57" s="85"/>
      <c r="MXG57" s="85"/>
      <c r="MXH57" s="85"/>
      <c r="MXI57" s="85"/>
      <c r="MXJ57" s="85"/>
      <c r="MXK57" s="85"/>
      <c r="MXL57" s="85"/>
      <c r="MXM57" s="85"/>
      <c r="MXN57" s="85"/>
      <c r="MXO57" s="85"/>
      <c r="MXP57" s="85"/>
      <c r="MXQ57" s="85"/>
      <c r="MXR57" s="85"/>
      <c r="MXS57" s="85"/>
      <c r="MXT57" s="85"/>
      <c r="MXU57" s="85"/>
      <c r="MXV57" s="85"/>
      <c r="MXW57" s="85"/>
      <c r="MXX57" s="85"/>
      <c r="MXY57" s="85"/>
      <c r="MXZ57" s="85"/>
      <c r="MYA57" s="85"/>
      <c r="MYB57" s="85"/>
      <c r="MYC57" s="85"/>
      <c r="MYD57" s="85"/>
      <c r="MYE57" s="85"/>
      <c r="MYF57" s="85"/>
      <c r="MYG57" s="85"/>
      <c r="MYH57" s="85"/>
      <c r="MYI57" s="85"/>
      <c r="MYJ57" s="85"/>
      <c r="MYK57" s="85"/>
      <c r="MYL57" s="85"/>
      <c r="MYM57" s="85"/>
      <c r="MYN57" s="85"/>
      <c r="MYO57" s="85"/>
      <c r="MYP57" s="85"/>
      <c r="MYQ57" s="85"/>
      <c r="MYR57" s="85"/>
      <c r="MYS57" s="85"/>
      <c r="MYT57" s="85"/>
      <c r="MYU57" s="85"/>
      <c r="MYV57" s="85"/>
      <c r="MYW57" s="85"/>
      <c r="MYX57" s="85"/>
      <c r="MYY57" s="85"/>
      <c r="MYZ57" s="85"/>
      <c r="MZA57" s="85"/>
      <c r="MZB57" s="85"/>
      <c r="MZC57" s="85"/>
      <c r="MZD57" s="85"/>
      <c r="MZE57" s="85"/>
      <c r="MZF57" s="85"/>
      <c r="MZG57" s="85"/>
      <c r="MZH57" s="85"/>
      <c r="MZI57" s="85"/>
      <c r="MZJ57" s="85"/>
      <c r="MZK57" s="85"/>
      <c r="MZL57" s="85"/>
      <c r="MZM57" s="85"/>
      <c r="MZN57" s="85"/>
      <c r="MZO57" s="85"/>
      <c r="MZP57" s="85"/>
      <c r="MZQ57" s="85"/>
      <c r="MZR57" s="85"/>
      <c r="MZS57" s="85"/>
      <c r="MZT57" s="85"/>
      <c r="MZU57" s="85"/>
      <c r="MZV57" s="85"/>
      <c r="MZW57" s="85"/>
      <c r="MZX57" s="85"/>
      <c r="MZY57" s="85"/>
      <c r="MZZ57" s="85"/>
      <c r="NAA57" s="85"/>
      <c r="NAB57" s="85"/>
      <c r="NAC57" s="85"/>
      <c r="NAD57" s="85"/>
      <c r="NAE57" s="85"/>
      <c r="NAF57" s="85"/>
      <c r="NAG57" s="85"/>
      <c r="NAH57" s="85"/>
      <c r="NAI57" s="85"/>
      <c r="NAJ57" s="85"/>
      <c r="NAK57" s="85"/>
      <c r="NAL57" s="85"/>
      <c r="NAM57" s="85"/>
      <c r="NAN57" s="85"/>
      <c r="NAO57" s="85"/>
      <c r="NAP57" s="85"/>
      <c r="NAQ57" s="85"/>
      <c r="NAR57" s="85"/>
      <c r="NAS57" s="85"/>
      <c r="NAT57" s="85"/>
      <c r="NAU57" s="85"/>
      <c r="NAV57" s="85"/>
      <c r="NAW57" s="85"/>
      <c r="NAX57" s="85"/>
      <c r="NAY57" s="85"/>
      <c r="NAZ57" s="85"/>
      <c r="NBA57" s="85"/>
      <c r="NBB57" s="85"/>
      <c r="NBC57" s="85"/>
      <c r="NBD57" s="85"/>
      <c r="NBE57" s="85"/>
      <c r="NBF57" s="85"/>
      <c r="NBG57" s="85"/>
      <c r="NBH57" s="85"/>
      <c r="NBI57" s="85"/>
      <c r="NBJ57" s="85"/>
      <c r="NBK57" s="85"/>
      <c r="NBL57" s="85"/>
      <c r="NBM57" s="85"/>
      <c r="NBN57" s="85"/>
      <c r="NBO57" s="85"/>
      <c r="NBP57" s="85"/>
      <c r="NBQ57" s="85"/>
      <c r="NBR57" s="85"/>
      <c r="NBS57" s="85"/>
      <c r="NBT57" s="85"/>
      <c r="NBU57" s="85"/>
      <c r="NBV57" s="85"/>
      <c r="NBW57" s="85"/>
      <c r="NBX57" s="85"/>
      <c r="NBY57" s="85"/>
      <c r="NBZ57" s="85"/>
      <c r="NCA57" s="85"/>
      <c r="NCB57" s="85"/>
      <c r="NCC57" s="85"/>
      <c r="NCD57" s="85"/>
      <c r="NCE57" s="85"/>
      <c r="NCF57" s="85"/>
      <c r="NCG57" s="85"/>
      <c r="NCH57" s="85"/>
      <c r="NCI57" s="85"/>
      <c r="NCJ57" s="85"/>
      <c r="NCK57" s="85"/>
      <c r="NCL57" s="85"/>
      <c r="NCM57" s="85"/>
      <c r="NCN57" s="85"/>
      <c r="NCO57" s="85"/>
      <c r="NCP57" s="85"/>
      <c r="NCQ57" s="85"/>
      <c r="NCR57" s="85"/>
      <c r="NCS57" s="85"/>
      <c r="NCT57" s="85"/>
      <c r="NCU57" s="85"/>
      <c r="NCV57" s="85"/>
      <c r="NCW57" s="85"/>
      <c r="NCX57" s="85"/>
      <c r="NCY57" s="85"/>
      <c r="NCZ57" s="85"/>
      <c r="NDA57" s="85"/>
      <c r="NDB57" s="85"/>
      <c r="NDC57" s="85"/>
      <c r="NDD57" s="85"/>
      <c r="NDE57" s="85"/>
      <c r="NDF57" s="85"/>
      <c r="NDG57" s="85"/>
      <c r="NDH57" s="85"/>
      <c r="NDI57" s="85"/>
      <c r="NDJ57" s="85"/>
      <c r="NDK57" s="85"/>
      <c r="NDL57" s="85"/>
      <c r="NDM57" s="85"/>
      <c r="NDN57" s="85"/>
      <c r="NDO57" s="85"/>
      <c r="NDP57" s="85"/>
      <c r="NDQ57" s="85"/>
      <c r="NDR57" s="85"/>
      <c r="NDS57" s="85"/>
      <c r="NDT57" s="85"/>
      <c r="NDU57" s="85"/>
      <c r="NDV57" s="85"/>
      <c r="NDW57" s="85"/>
      <c r="NDX57" s="85"/>
      <c r="NDY57" s="85"/>
      <c r="NDZ57" s="85"/>
      <c r="NEA57" s="85"/>
      <c r="NEB57" s="85"/>
      <c r="NEC57" s="85"/>
      <c r="NED57" s="85"/>
      <c r="NEE57" s="85"/>
      <c r="NEF57" s="85"/>
      <c r="NEG57" s="85"/>
      <c r="NEH57" s="85"/>
      <c r="NEI57" s="85"/>
      <c r="NEJ57" s="85"/>
      <c r="NEK57" s="85"/>
      <c r="NEL57" s="85"/>
      <c r="NEM57" s="85"/>
      <c r="NEN57" s="85"/>
      <c r="NEO57" s="85"/>
      <c r="NEP57" s="85"/>
      <c r="NEQ57" s="85"/>
      <c r="NER57" s="85"/>
      <c r="NES57" s="85"/>
      <c r="NET57" s="85"/>
      <c r="NEU57" s="85"/>
      <c r="NEV57" s="85"/>
      <c r="NEW57" s="85"/>
      <c r="NEX57" s="85"/>
      <c r="NEY57" s="85"/>
      <c r="NEZ57" s="85"/>
      <c r="NFA57" s="85"/>
      <c r="NFB57" s="85"/>
      <c r="NFC57" s="85"/>
      <c r="NFD57" s="85"/>
      <c r="NFE57" s="85"/>
      <c r="NFF57" s="85"/>
      <c r="NFG57" s="85"/>
      <c r="NFH57" s="85"/>
      <c r="NFI57" s="85"/>
      <c r="NFJ57" s="85"/>
      <c r="NFK57" s="85"/>
      <c r="NFL57" s="85"/>
      <c r="NFM57" s="85"/>
      <c r="NFN57" s="85"/>
      <c r="NFO57" s="85"/>
      <c r="NFP57" s="85"/>
      <c r="NFQ57" s="85"/>
      <c r="NFR57" s="85"/>
      <c r="NFS57" s="85"/>
      <c r="NFT57" s="85"/>
      <c r="NFU57" s="85"/>
      <c r="NFV57" s="85"/>
      <c r="NFW57" s="85"/>
      <c r="NFX57" s="85"/>
      <c r="NFY57" s="85"/>
      <c r="NFZ57" s="85"/>
      <c r="NGA57" s="85"/>
      <c r="NGB57" s="85"/>
      <c r="NGC57" s="85"/>
      <c r="NGD57" s="85"/>
      <c r="NGE57" s="85"/>
      <c r="NGF57" s="85"/>
      <c r="NGG57" s="85"/>
      <c r="NGH57" s="85"/>
      <c r="NGI57" s="85"/>
      <c r="NGJ57" s="85"/>
      <c r="NGK57" s="85"/>
      <c r="NGL57" s="85"/>
      <c r="NGM57" s="85"/>
      <c r="NGN57" s="85"/>
      <c r="NGO57" s="85"/>
      <c r="NGP57" s="85"/>
      <c r="NGQ57" s="85"/>
      <c r="NGR57" s="85"/>
      <c r="NGS57" s="85"/>
      <c r="NGT57" s="85"/>
      <c r="NGU57" s="85"/>
      <c r="NGV57" s="85"/>
      <c r="NGW57" s="85"/>
      <c r="NGX57" s="85"/>
      <c r="NGY57" s="85"/>
      <c r="NGZ57" s="85"/>
      <c r="NHA57" s="85"/>
      <c r="NHB57" s="85"/>
      <c r="NHC57" s="85"/>
      <c r="NHD57" s="85"/>
      <c r="NHE57" s="85"/>
      <c r="NHF57" s="85"/>
      <c r="NHG57" s="85"/>
      <c r="NHH57" s="85"/>
      <c r="NHI57" s="85"/>
      <c r="NHJ57" s="85"/>
      <c r="NHK57" s="85"/>
      <c r="NHL57" s="85"/>
      <c r="NHM57" s="85"/>
      <c r="NHN57" s="85"/>
      <c r="NHO57" s="85"/>
      <c r="NHP57" s="85"/>
      <c r="NHQ57" s="85"/>
      <c r="NHR57" s="85"/>
      <c r="NHS57" s="85"/>
      <c r="NHT57" s="85"/>
      <c r="NHU57" s="85"/>
      <c r="NHV57" s="85"/>
      <c r="NHW57" s="85"/>
      <c r="NHX57" s="85"/>
      <c r="NHY57" s="85"/>
      <c r="NHZ57" s="85"/>
      <c r="NIA57" s="85"/>
      <c r="NIB57" s="85"/>
      <c r="NIC57" s="85"/>
      <c r="NID57" s="85"/>
      <c r="NIE57" s="85"/>
      <c r="NIF57" s="85"/>
      <c r="NIG57" s="85"/>
      <c r="NIH57" s="85"/>
      <c r="NII57" s="85"/>
      <c r="NIJ57" s="85"/>
      <c r="NIK57" s="85"/>
      <c r="NIL57" s="85"/>
      <c r="NIM57" s="85"/>
      <c r="NIN57" s="85"/>
      <c r="NIO57" s="85"/>
      <c r="NIP57" s="85"/>
      <c r="NIQ57" s="85"/>
      <c r="NIR57" s="85"/>
      <c r="NIS57" s="85"/>
      <c r="NIT57" s="85"/>
      <c r="NIU57" s="85"/>
      <c r="NIV57" s="85"/>
      <c r="NIW57" s="85"/>
      <c r="NIX57" s="85"/>
      <c r="NIY57" s="85"/>
      <c r="NIZ57" s="85"/>
      <c r="NJA57" s="85"/>
      <c r="NJB57" s="85"/>
      <c r="NJC57" s="85"/>
      <c r="NJD57" s="85"/>
      <c r="NJE57" s="85"/>
      <c r="NJF57" s="85"/>
      <c r="NJG57" s="85"/>
      <c r="NJH57" s="85"/>
      <c r="NJI57" s="85"/>
      <c r="NJJ57" s="85"/>
      <c r="NJK57" s="85"/>
      <c r="NJL57" s="85"/>
      <c r="NJM57" s="85"/>
      <c r="NJN57" s="85"/>
      <c r="NJO57" s="85"/>
      <c r="NJP57" s="85"/>
      <c r="NJQ57" s="85"/>
      <c r="NJR57" s="85"/>
      <c r="NJS57" s="85"/>
      <c r="NJT57" s="85"/>
      <c r="NJU57" s="85"/>
      <c r="NJV57" s="85"/>
      <c r="NJW57" s="85"/>
      <c r="NJX57" s="85"/>
      <c r="NJY57" s="85"/>
      <c r="NJZ57" s="85"/>
      <c r="NKA57" s="85"/>
      <c r="NKB57" s="85"/>
      <c r="NKC57" s="85"/>
      <c r="NKD57" s="85"/>
      <c r="NKE57" s="85"/>
      <c r="NKF57" s="85"/>
      <c r="NKG57" s="85"/>
      <c r="NKH57" s="85"/>
      <c r="NKI57" s="85"/>
      <c r="NKJ57" s="85"/>
      <c r="NKK57" s="85"/>
      <c r="NKL57" s="85"/>
      <c r="NKM57" s="85"/>
      <c r="NKN57" s="85"/>
      <c r="NKO57" s="85"/>
      <c r="NKP57" s="85"/>
      <c r="NKQ57" s="85"/>
      <c r="NKR57" s="85"/>
      <c r="NKS57" s="85"/>
      <c r="NKT57" s="85"/>
      <c r="NKU57" s="85"/>
      <c r="NKV57" s="85"/>
      <c r="NKW57" s="85"/>
      <c r="NKX57" s="85"/>
      <c r="NKY57" s="85"/>
      <c r="NKZ57" s="85"/>
      <c r="NLA57" s="85"/>
      <c r="NLB57" s="85"/>
      <c r="NLC57" s="85"/>
      <c r="NLD57" s="85"/>
      <c r="NLE57" s="85"/>
      <c r="NLF57" s="85"/>
      <c r="NLG57" s="85"/>
      <c r="NLH57" s="85"/>
      <c r="NLI57" s="85"/>
      <c r="NLJ57" s="85"/>
      <c r="NLK57" s="85"/>
      <c r="NLL57" s="85"/>
      <c r="NLM57" s="85"/>
      <c r="NLN57" s="85"/>
      <c r="NLO57" s="85"/>
      <c r="NLP57" s="85"/>
      <c r="NLQ57" s="85"/>
      <c r="NLR57" s="85"/>
      <c r="NLS57" s="85"/>
      <c r="NLT57" s="85"/>
      <c r="NLU57" s="85"/>
      <c r="NLV57" s="85"/>
      <c r="NLW57" s="85"/>
      <c r="NLX57" s="85"/>
      <c r="NLY57" s="85"/>
      <c r="NLZ57" s="85"/>
      <c r="NMA57" s="85"/>
      <c r="NMB57" s="85"/>
      <c r="NMC57" s="85"/>
      <c r="NMD57" s="85"/>
      <c r="NME57" s="85"/>
      <c r="NMF57" s="85"/>
      <c r="NMG57" s="85"/>
      <c r="NMH57" s="85"/>
      <c r="NMI57" s="85"/>
      <c r="NMJ57" s="85"/>
      <c r="NMK57" s="85"/>
      <c r="NML57" s="85"/>
      <c r="NMM57" s="85"/>
      <c r="NMN57" s="85"/>
      <c r="NMO57" s="85"/>
      <c r="NMP57" s="85"/>
      <c r="NMQ57" s="85"/>
      <c r="NMR57" s="85"/>
      <c r="NMS57" s="85"/>
      <c r="NMT57" s="85"/>
      <c r="NMU57" s="85"/>
      <c r="NMV57" s="85"/>
      <c r="NMW57" s="85"/>
      <c r="NMX57" s="85"/>
      <c r="NMY57" s="85"/>
      <c r="NMZ57" s="85"/>
      <c r="NNA57" s="85"/>
      <c r="NNB57" s="85"/>
      <c r="NNC57" s="85"/>
      <c r="NND57" s="85"/>
      <c r="NNE57" s="85"/>
      <c r="NNF57" s="85"/>
      <c r="NNG57" s="85"/>
      <c r="NNH57" s="85"/>
      <c r="NNI57" s="85"/>
      <c r="NNJ57" s="85"/>
      <c r="NNK57" s="85"/>
      <c r="NNL57" s="85"/>
      <c r="NNM57" s="85"/>
      <c r="NNN57" s="85"/>
      <c r="NNO57" s="85"/>
      <c r="NNP57" s="85"/>
      <c r="NNQ57" s="85"/>
      <c r="NNR57" s="85"/>
      <c r="NNS57" s="85"/>
      <c r="NNT57" s="85"/>
      <c r="NNU57" s="85"/>
      <c r="NNV57" s="85"/>
      <c r="NNW57" s="85"/>
      <c r="NNX57" s="85"/>
      <c r="NNY57" s="85"/>
      <c r="NNZ57" s="85"/>
      <c r="NOA57" s="85"/>
      <c r="NOB57" s="85"/>
      <c r="NOC57" s="85"/>
      <c r="NOD57" s="85"/>
      <c r="NOE57" s="85"/>
      <c r="NOF57" s="85"/>
      <c r="NOG57" s="85"/>
      <c r="NOH57" s="85"/>
      <c r="NOI57" s="85"/>
      <c r="NOJ57" s="85"/>
      <c r="NOK57" s="85"/>
      <c r="NOL57" s="85"/>
      <c r="NOM57" s="85"/>
      <c r="NON57" s="85"/>
      <c r="NOO57" s="85"/>
      <c r="NOP57" s="85"/>
      <c r="NOQ57" s="85"/>
      <c r="NOR57" s="85"/>
      <c r="NOS57" s="85"/>
      <c r="NOT57" s="85"/>
      <c r="NOU57" s="85"/>
      <c r="NOV57" s="85"/>
      <c r="NOW57" s="85"/>
      <c r="NOX57" s="85"/>
      <c r="NOY57" s="85"/>
      <c r="NOZ57" s="85"/>
      <c r="NPA57" s="85"/>
      <c r="NPB57" s="85"/>
      <c r="NPC57" s="85"/>
      <c r="NPD57" s="85"/>
      <c r="NPE57" s="85"/>
      <c r="NPF57" s="85"/>
      <c r="NPG57" s="85"/>
      <c r="NPH57" s="85"/>
      <c r="NPI57" s="85"/>
      <c r="NPJ57" s="85"/>
      <c r="NPK57" s="85"/>
      <c r="NPL57" s="85"/>
      <c r="NPM57" s="85"/>
      <c r="NPN57" s="85"/>
      <c r="NPO57" s="85"/>
      <c r="NPP57" s="85"/>
      <c r="NPQ57" s="85"/>
      <c r="NPR57" s="85"/>
      <c r="NPS57" s="85"/>
      <c r="NPT57" s="85"/>
      <c r="NPU57" s="85"/>
      <c r="NPV57" s="85"/>
      <c r="NPW57" s="85"/>
      <c r="NPX57" s="85"/>
      <c r="NPY57" s="85"/>
      <c r="NPZ57" s="85"/>
      <c r="NQA57" s="85"/>
      <c r="NQB57" s="85"/>
      <c r="NQC57" s="85"/>
      <c r="NQD57" s="85"/>
      <c r="NQE57" s="85"/>
      <c r="NQF57" s="85"/>
      <c r="NQG57" s="85"/>
      <c r="NQH57" s="85"/>
      <c r="NQI57" s="85"/>
      <c r="NQJ57" s="85"/>
      <c r="NQK57" s="85"/>
      <c r="NQL57" s="85"/>
      <c r="NQM57" s="85"/>
      <c r="NQN57" s="85"/>
      <c r="NQO57" s="85"/>
      <c r="NQP57" s="85"/>
      <c r="NQQ57" s="85"/>
      <c r="NQR57" s="85"/>
      <c r="NQS57" s="85"/>
      <c r="NQT57" s="85"/>
      <c r="NQU57" s="85"/>
      <c r="NQV57" s="85"/>
      <c r="NQW57" s="85"/>
      <c r="NQX57" s="85"/>
      <c r="NQY57" s="85"/>
      <c r="NQZ57" s="85"/>
      <c r="NRA57" s="85"/>
      <c r="NRB57" s="85"/>
      <c r="NRC57" s="85"/>
      <c r="NRD57" s="85"/>
      <c r="NRE57" s="85"/>
      <c r="NRF57" s="85"/>
      <c r="NRG57" s="85"/>
      <c r="NRH57" s="85"/>
      <c r="NRI57" s="85"/>
      <c r="NRJ57" s="85"/>
      <c r="NRK57" s="85"/>
      <c r="NRL57" s="85"/>
      <c r="NRM57" s="85"/>
      <c r="NRN57" s="85"/>
      <c r="NRO57" s="85"/>
      <c r="NRP57" s="85"/>
      <c r="NRQ57" s="85"/>
      <c r="NRR57" s="85"/>
      <c r="NRS57" s="85"/>
      <c r="NRT57" s="85"/>
      <c r="NRU57" s="85"/>
      <c r="NRV57" s="85"/>
      <c r="NRW57" s="85"/>
      <c r="NRX57" s="85"/>
      <c r="NRY57" s="85"/>
      <c r="NRZ57" s="85"/>
      <c r="NSA57" s="85"/>
      <c r="NSB57" s="85"/>
      <c r="NSC57" s="85"/>
      <c r="NSD57" s="85"/>
      <c r="NSE57" s="85"/>
      <c r="NSF57" s="85"/>
      <c r="NSG57" s="85"/>
      <c r="NSH57" s="85"/>
      <c r="NSI57" s="85"/>
      <c r="NSJ57" s="85"/>
      <c r="NSK57" s="85"/>
      <c r="NSL57" s="85"/>
      <c r="NSM57" s="85"/>
      <c r="NSN57" s="85"/>
      <c r="NSO57" s="85"/>
      <c r="NSP57" s="85"/>
      <c r="NSQ57" s="85"/>
      <c r="NSR57" s="85"/>
      <c r="NSS57" s="85"/>
      <c r="NST57" s="85"/>
      <c r="NSU57" s="85"/>
      <c r="NSV57" s="85"/>
      <c r="NSW57" s="85"/>
      <c r="NSX57" s="85"/>
      <c r="NSY57" s="85"/>
      <c r="NSZ57" s="85"/>
      <c r="NTA57" s="85"/>
      <c r="NTB57" s="85"/>
      <c r="NTC57" s="85"/>
      <c r="NTD57" s="85"/>
      <c r="NTE57" s="85"/>
      <c r="NTF57" s="85"/>
      <c r="NTG57" s="85"/>
      <c r="NTH57" s="85"/>
      <c r="NTI57" s="85"/>
      <c r="NTJ57" s="85"/>
      <c r="NTK57" s="85"/>
      <c r="NTL57" s="85"/>
      <c r="NTM57" s="85"/>
      <c r="NTN57" s="85"/>
      <c r="NTO57" s="85"/>
      <c r="NTP57" s="85"/>
      <c r="NTQ57" s="85"/>
      <c r="NTR57" s="85"/>
      <c r="NTS57" s="85"/>
      <c r="NTT57" s="85"/>
      <c r="NTU57" s="85"/>
      <c r="NTV57" s="85"/>
      <c r="NTW57" s="85"/>
      <c r="NTX57" s="85"/>
      <c r="NTY57" s="85"/>
      <c r="NTZ57" s="85"/>
      <c r="NUA57" s="85"/>
      <c r="NUB57" s="85"/>
      <c r="NUC57" s="85"/>
      <c r="NUD57" s="85"/>
      <c r="NUE57" s="85"/>
      <c r="NUF57" s="85"/>
      <c r="NUG57" s="85"/>
      <c r="NUH57" s="85"/>
      <c r="NUI57" s="85"/>
      <c r="NUJ57" s="85"/>
      <c r="NUK57" s="85"/>
      <c r="NUL57" s="85"/>
      <c r="NUM57" s="85"/>
      <c r="NUN57" s="85"/>
      <c r="NUO57" s="85"/>
      <c r="NUP57" s="85"/>
      <c r="NUQ57" s="85"/>
      <c r="NUR57" s="85"/>
      <c r="NUS57" s="85"/>
      <c r="NUT57" s="85"/>
      <c r="NUU57" s="85"/>
      <c r="NUV57" s="85"/>
      <c r="NUW57" s="85"/>
      <c r="NUX57" s="85"/>
      <c r="NUY57" s="85"/>
      <c r="NUZ57" s="85"/>
      <c r="NVA57" s="85"/>
      <c r="NVB57" s="85"/>
      <c r="NVC57" s="85"/>
      <c r="NVD57" s="85"/>
      <c r="NVE57" s="85"/>
      <c r="NVF57" s="85"/>
      <c r="NVG57" s="85"/>
      <c r="NVH57" s="85"/>
      <c r="NVI57" s="85"/>
      <c r="NVJ57" s="85"/>
      <c r="NVK57" s="85"/>
      <c r="NVL57" s="85"/>
      <c r="NVM57" s="85"/>
      <c r="NVN57" s="85"/>
      <c r="NVO57" s="85"/>
      <c r="NVP57" s="85"/>
      <c r="NVQ57" s="85"/>
      <c r="NVR57" s="85"/>
      <c r="NVS57" s="85"/>
      <c r="NVT57" s="85"/>
      <c r="NVU57" s="85"/>
      <c r="NVV57" s="85"/>
      <c r="NVW57" s="85"/>
      <c r="NVX57" s="85"/>
      <c r="NVY57" s="85"/>
      <c r="NVZ57" s="85"/>
      <c r="NWA57" s="85"/>
      <c r="NWB57" s="85"/>
      <c r="NWC57" s="85"/>
      <c r="NWD57" s="85"/>
      <c r="NWE57" s="85"/>
      <c r="NWF57" s="85"/>
      <c r="NWG57" s="85"/>
      <c r="NWH57" s="85"/>
      <c r="NWI57" s="85"/>
      <c r="NWJ57" s="85"/>
      <c r="NWK57" s="85"/>
      <c r="NWL57" s="85"/>
      <c r="NWM57" s="85"/>
      <c r="NWN57" s="85"/>
      <c r="NWO57" s="85"/>
      <c r="NWP57" s="85"/>
      <c r="NWQ57" s="85"/>
      <c r="NWR57" s="85"/>
      <c r="NWS57" s="85"/>
      <c r="NWT57" s="85"/>
      <c r="NWU57" s="85"/>
      <c r="NWV57" s="85"/>
      <c r="NWW57" s="85"/>
      <c r="NWX57" s="85"/>
      <c r="NWY57" s="85"/>
      <c r="NWZ57" s="85"/>
      <c r="NXA57" s="85"/>
      <c r="NXB57" s="85"/>
      <c r="NXC57" s="85"/>
      <c r="NXD57" s="85"/>
      <c r="NXE57" s="85"/>
      <c r="NXF57" s="85"/>
      <c r="NXG57" s="85"/>
      <c r="NXH57" s="85"/>
      <c r="NXI57" s="85"/>
      <c r="NXJ57" s="85"/>
      <c r="NXK57" s="85"/>
      <c r="NXL57" s="85"/>
      <c r="NXM57" s="85"/>
      <c r="NXN57" s="85"/>
      <c r="NXO57" s="85"/>
      <c r="NXP57" s="85"/>
      <c r="NXQ57" s="85"/>
      <c r="NXR57" s="85"/>
      <c r="NXS57" s="85"/>
      <c r="NXT57" s="85"/>
      <c r="NXU57" s="85"/>
      <c r="NXV57" s="85"/>
      <c r="NXW57" s="85"/>
      <c r="NXX57" s="85"/>
      <c r="NXY57" s="85"/>
      <c r="NXZ57" s="85"/>
      <c r="NYA57" s="85"/>
      <c r="NYB57" s="85"/>
      <c r="NYC57" s="85"/>
      <c r="NYD57" s="85"/>
      <c r="NYE57" s="85"/>
      <c r="NYF57" s="85"/>
      <c r="NYG57" s="85"/>
      <c r="NYH57" s="85"/>
      <c r="NYI57" s="85"/>
      <c r="NYJ57" s="85"/>
      <c r="NYK57" s="85"/>
      <c r="NYL57" s="85"/>
      <c r="NYM57" s="85"/>
      <c r="NYN57" s="85"/>
      <c r="NYO57" s="85"/>
      <c r="NYP57" s="85"/>
      <c r="NYQ57" s="85"/>
      <c r="NYR57" s="85"/>
      <c r="NYS57" s="85"/>
      <c r="NYT57" s="85"/>
      <c r="NYU57" s="85"/>
      <c r="NYV57" s="85"/>
      <c r="NYW57" s="85"/>
      <c r="NYX57" s="85"/>
      <c r="NYY57" s="85"/>
      <c r="NYZ57" s="85"/>
      <c r="NZA57" s="85"/>
      <c r="NZB57" s="85"/>
      <c r="NZC57" s="85"/>
      <c r="NZD57" s="85"/>
      <c r="NZE57" s="85"/>
      <c r="NZF57" s="85"/>
      <c r="NZG57" s="85"/>
      <c r="NZH57" s="85"/>
      <c r="NZI57" s="85"/>
      <c r="NZJ57" s="85"/>
      <c r="NZK57" s="85"/>
      <c r="NZL57" s="85"/>
      <c r="NZM57" s="85"/>
      <c r="NZN57" s="85"/>
      <c r="NZO57" s="85"/>
      <c r="NZP57" s="85"/>
      <c r="NZQ57" s="85"/>
      <c r="NZR57" s="85"/>
      <c r="NZS57" s="85"/>
      <c r="NZT57" s="85"/>
      <c r="NZU57" s="85"/>
      <c r="NZV57" s="85"/>
      <c r="NZW57" s="85"/>
      <c r="NZX57" s="85"/>
      <c r="NZY57" s="85"/>
      <c r="NZZ57" s="85"/>
      <c r="OAA57" s="85"/>
      <c r="OAB57" s="85"/>
      <c r="OAC57" s="85"/>
      <c r="OAD57" s="85"/>
      <c r="OAE57" s="85"/>
      <c r="OAF57" s="85"/>
      <c r="OAG57" s="85"/>
      <c r="OAH57" s="85"/>
      <c r="OAI57" s="85"/>
      <c r="OAJ57" s="85"/>
      <c r="OAK57" s="85"/>
      <c r="OAL57" s="85"/>
      <c r="OAM57" s="85"/>
      <c r="OAN57" s="85"/>
      <c r="OAO57" s="85"/>
      <c r="OAP57" s="85"/>
      <c r="OAQ57" s="85"/>
      <c r="OAR57" s="85"/>
      <c r="OAS57" s="85"/>
      <c r="OAT57" s="85"/>
      <c r="OAU57" s="85"/>
      <c r="OAV57" s="85"/>
      <c r="OAW57" s="85"/>
      <c r="OAX57" s="85"/>
      <c r="OAY57" s="85"/>
      <c r="OAZ57" s="85"/>
      <c r="OBA57" s="85"/>
      <c r="OBB57" s="85"/>
      <c r="OBC57" s="85"/>
      <c r="OBD57" s="85"/>
      <c r="OBE57" s="85"/>
      <c r="OBF57" s="85"/>
      <c r="OBG57" s="85"/>
      <c r="OBH57" s="85"/>
      <c r="OBI57" s="85"/>
      <c r="OBJ57" s="85"/>
      <c r="OBK57" s="85"/>
      <c r="OBL57" s="85"/>
      <c r="OBM57" s="85"/>
      <c r="OBN57" s="85"/>
      <c r="OBO57" s="85"/>
      <c r="OBP57" s="85"/>
      <c r="OBQ57" s="85"/>
      <c r="OBR57" s="85"/>
      <c r="OBS57" s="85"/>
      <c r="OBT57" s="85"/>
      <c r="OBU57" s="85"/>
      <c r="OBV57" s="85"/>
      <c r="OBW57" s="85"/>
      <c r="OBX57" s="85"/>
      <c r="OBY57" s="85"/>
      <c r="OBZ57" s="85"/>
      <c r="OCA57" s="85"/>
      <c r="OCB57" s="85"/>
      <c r="OCC57" s="85"/>
      <c r="OCD57" s="85"/>
      <c r="OCE57" s="85"/>
      <c r="OCF57" s="85"/>
      <c r="OCG57" s="85"/>
      <c r="OCH57" s="85"/>
      <c r="OCI57" s="85"/>
      <c r="OCJ57" s="85"/>
      <c r="OCK57" s="85"/>
      <c r="OCL57" s="85"/>
      <c r="OCM57" s="85"/>
      <c r="OCN57" s="85"/>
      <c r="OCO57" s="85"/>
      <c r="OCP57" s="85"/>
      <c r="OCQ57" s="85"/>
      <c r="OCR57" s="85"/>
      <c r="OCS57" s="85"/>
      <c r="OCT57" s="85"/>
      <c r="OCU57" s="85"/>
      <c r="OCV57" s="85"/>
      <c r="OCW57" s="85"/>
      <c r="OCX57" s="85"/>
      <c r="OCY57" s="85"/>
      <c r="OCZ57" s="85"/>
      <c r="ODA57" s="85"/>
      <c r="ODB57" s="85"/>
      <c r="ODC57" s="85"/>
      <c r="ODD57" s="85"/>
      <c r="ODE57" s="85"/>
      <c r="ODF57" s="85"/>
      <c r="ODG57" s="85"/>
      <c r="ODH57" s="85"/>
      <c r="ODI57" s="85"/>
      <c r="ODJ57" s="85"/>
      <c r="ODK57" s="85"/>
      <c r="ODL57" s="85"/>
      <c r="ODM57" s="85"/>
      <c r="ODN57" s="85"/>
      <c r="ODO57" s="85"/>
      <c r="ODP57" s="85"/>
      <c r="ODQ57" s="85"/>
      <c r="ODR57" s="85"/>
      <c r="ODS57" s="85"/>
      <c r="ODT57" s="85"/>
      <c r="ODU57" s="85"/>
      <c r="ODV57" s="85"/>
      <c r="ODW57" s="85"/>
      <c r="ODX57" s="85"/>
      <c r="ODY57" s="85"/>
      <c r="ODZ57" s="85"/>
      <c r="OEA57" s="85"/>
      <c r="OEB57" s="85"/>
      <c r="OEC57" s="85"/>
      <c r="OED57" s="85"/>
      <c r="OEE57" s="85"/>
      <c r="OEF57" s="85"/>
      <c r="OEG57" s="85"/>
      <c r="OEH57" s="85"/>
      <c r="OEI57" s="85"/>
      <c r="OEJ57" s="85"/>
      <c r="OEK57" s="85"/>
      <c r="OEL57" s="85"/>
      <c r="OEM57" s="85"/>
      <c r="OEN57" s="85"/>
      <c r="OEO57" s="85"/>
      <c r="OEP57" s="85"/>
      <c r="OEQ57" s="85"/>
      <c r="OER57" s="85"/>
      <c r="OES57" s="85"/>
      <c r="OET57" s="85"/>
      <c r="OEU57" s="85"/>
      <c r="OEV57" s="85"/>
      <c r="OEW57" s="85"/>
      <c r="OEX57" s="85"/>
      <c r="OEY57" s="85"/>
      <c r="OEZ57" s="85"/>
      <c r="OFA57" s="85"/>
      <c r="OFB57" s="85"/>
      <c r="OFC57" s="85"/>
      <c r="OFD57" s="85"/>
      <c r="OFE57" s="85"/>
      <c r="OFF57" s="85"/>
      <c r="OFG57" s="85"/>
      <c r="OFH57" s="85"/>
      <c r="OFI57" s="85"/>
      <c r="OFJ57" s="85"/>
      <c r="OFK57" s="85"/>
      <c r="OFL57" s="85"/>
      <c r="OFM57" s="85"/>
      <c r="OFN57" s="85"/>
      <c r="OFO57" s="85"/>
      <c r="OFP57" s="85"/>
      <c r="OFQ57" s="85"/>
      <c r="OFR57" s="85"/>
      <c r="OFS57" s="85"/>
      <c r="OFT57" s="85"/>
      <c r="OFU57" s="85"/>
      <c r="OFV57" s="85"/>
      <c r="OFW57" s="85"/>
      <c r="OFX57" s="85"/>
      <c r="OFY57" s="85"/>
      <c r="OFZ57" s="85"/>
      <c r="OGA57" s="85"/>
      <c r="OGB57" s="85"/>
      <c r="OGC57" s="85"/>
      <c r="OGD57" s="85"/>
      <c r="OGE57" s="85"/>
      <c r="OGF57" s="85"/>
      <c r="OGG57" s="85"/>
      <c r="OGH57" s="85"/>
      <c r="OGI57" s="85"/>
      <c r="OGJ57" s="85"/>
      <c r="OGK57" s="85"/>
      <c r="OGL57" s="85"/>
      <c r="OGM57" s="85"/>
      <c r="OGN57" s="85"/>
      <c r="OGO57" s="85"/>
      <c r="OGP57" s="85"/>
      <c r="OGQ57" s="85"/>
      <c r="OGR57" s="85"/>
      <c r="OGS57" s="85"/>
      <c r="OGT57" s="85"/>
      <c r="OGU57" s="85"/>
      <c r="OGV57" s="85"/>
      <c r="OGW57" s="85"/>
      <c r="OGX57" s="85"/>
      <c r="OGY57" s="85"/>
      <c r="OGZ57" s="85"/>
      <c r="OHA57" s="85"/>
      <c r="OHB57" s="85"/>
      <c r="OHC57" s="85"/>
      <c r="OHD57" s="85"/>
      <c r="OHE57" s="85"/>
      <c r="OHF57" s="85"/>
      <c r="OHG57" s="85"/>
      <c r="OHH57" s="85"/>
      <c r="OHI57" s="85"/>
      <c r="OHJ57" s="85"/>
      <c r="OHK57" s="85"/>
      <c r="OHL57" s="85"/>
      <c r="OHM57" s="85"/>
      <c r="OHN57" s="85"/>
      <c r="OHO57" s="85"/>
      <c r="OHP57" s="85"/>
      <c r="OHQ57" s="85"/>
      <c r="OHR57" s="85"/>
      <c r="OHS57" s="85"/>
      <c r="OHT57" s="85"/>
      <c r="OHU57" s="85"/>
      <c r="OHV57" s="85"/>
      <c r="OHW57" s="85"/>
      <c r="OHX57" s="85"/>
      <c r="OHY57" s="85"/>
      <c r="OHZ57" s="85"/>
      <c r="OIA57" s="85"/>
      <c r="OIB57" s="85"/>
      <c r="OIC57" s="85"/>
      <c r="OID57" s="85"/>
      <c r="OIE57" s="85"/>
      <c r="OIF57" s="85"/>
      <c r="OIG57" s="85"/>
      <c r="OIH57" s="85"/>
      <c r="OII57" s="85"/>
      <c r="OIJ57" s="85"/>
      <c r="OIK57" s="85"/>
      <c r="OIL57" s="85"/>
      <c r="OIM57" s="85"/>
      <c r="OIN57" s="85"/>
      <c r="OIO57" s="85"/>
      <c r="OIP57" s="85"/>
      <c r="OIQ57" s="85"/>
      <c r="OIR57" s="85"/>
      <c r="OIS57" s="85"/>
      <c r="OIT57" s="85"/>
      <c r="OIU57" s="85"/>
      <c r="OIV57" s="85"/>
      <c r="OIW57" s="85"/>
      <c r="OIX57" s="85"/>
      <c r="OIY57" s="85"/>
      <c r="OIZ57" s="85"/>
      <c r="OJA57" s="85"/>
      <c r="OJB57" s="85"/>
      <c r="OJC57" s="85"/>
      <c r="OJD57" s="85"/>
      <c r="OJE57" s="85"/>
      <c r="OJF57" s="85"/>
      <c r="OJG57" s="85"/>
      <c r="OJH57" s="85"/>
      <c r="OJI57" s="85"/>
      <c r="OJJ57" s="85"/>
      <c r="OJK57" s="85"/>
      <c r="OJL57" s="85"/>
      <c r="OJM57" s="85"/>
      <c r="OJN57" s="85"/>
      <c r="OJO57" s="85"/>
      <c r="OJP57" s="85"/>
      <c r="OJQ57" s="85"/>
      <c r="OJR57" s="85"/>
      <c r="OJS57" s="85"/>
      <c r="OJT57" s="85"/>
      <c r="OJU57" s="85"/>
      <c r="OJV57" s="85"/>
      <c r="OJW57" s="85"/>
      <c r="OJX57" s="85"/>
      <c r="OJY57" s="85"/>
      <c r="OJZ57" s="85"/>
      <c r="OKA57" s="85"/>
      <c r="OKB57" s="85"/>
      <c r="OKC57" s="85"/>
      <c r="OKD57" s="85"/>
      <c r="OKE57" s="85"/>
      <c r="OKF57" s="85"/>
      <c r="OKG57" s="85"/>
      <c r="OKH57" s="85"/>
      <c r="OKI57" s="85"/>
      <c r="OKJ57" s="85"/>
      <c r="OKK57" s="85"/>
      <c r="OKL57" s="85"/>
      <c r="OKM57" s="85"/>
      <c r="OKN57" s="85"/>
      <c r="OKO57" s="85"/>
      <c r="OKP57" s="85"/>
      <c r="OKQ57" s="85"/>
      <c r="OKR57" s="85"/>
      <c r="OKS57" s="85"/>
      <c r="OKT57" s="85"/>
      <c r="OKU57" s="85"/>
      <c r="OKV57" s="85"/>
      <c r="OKW57" s="85"/>
      <c r="OKX57" s="85"/>
      <c r="OKY57" s="85"/>
      <c r="OKZ57" s="85"/>
      <c r="OLA57" s="85"/>
      <c r="OLB57" s="85"/>
      <c r="OLC57" s="85"/>
      <c r="OLD57" s="85"/>
      <c r="OLE57" s="85"/>
      <c r="OLF57" s="85"/>
      <c r="OLG57" s="85"/>
      <c r="OLH57" s="85"/>
      <c r="OLI57" s="85"/>
      <c r="OLJ57" s="85"/>
      <c r="OLK57" s="85"/>
      <c r="OLL57" s="85"/>
      <c r="OLM57" s="85"/>
      <c r="OLN57" s="85"/>
      <c r="OLO57" s="85"/>
      <c r="OLP57" s="85"/>
      <c r="OLQ57" s="85"/>
      <c r="OLR57" s="85"/>
      <c r="OLS57" s="85"/>
      <c r="OLT57" s="85"/>
      <c r="OLU57" s="85"/>
      <c r="OLV57" s="85"/>
      <c r="OLW57" s="85"/>
      <c r="OLX57" s="85"/>
      <c r="OLY57" s="85"/>
      <c r="OLZ57" s="85"/>
      <c r="OMA57" s="85"/>
      <c r="OMB57" s="85"/>
      <c r="OMC57" s="85"/>
      <c r="OMD57" s="85"/>
      <c r="OME57" s="85"/>
      <c r="OMF57" s="85"/>
      <c r="OMG57" s="85"/>
      <c r="OMH57" s="85"/>
      <c r="OMI57" s="85"/>
      <c r="OMJ57" s="85"/>
      <c r="OMK57" s="85"/>
      <c r="OML57" s="85"/>
      <c r="OMM57" s="85"/>
      <c r="OMN57" s="85"/>
      <c r="OMO57" s="85"/>
      <c r="OMP57" s="85"/>
      <c r="OMQ57" s="85"/>
      <c r="OMR57" s="85"/>
      <c r="OMS57" s="85"/>
      <c r="OMT57" s="85"/>
      <c r="OMU57" s="85"/>
      <c r="OMV57" s="85"/>
      <c r="OMW57" s="85"/>
      <c r="OMX57" s="85"/>
      <c r="OMY57" s="85"/>
      <c r="OMZ57" s="85"/>
      <c r="ONA57" s="85"/>
      <c r="ONB57" s="85"/>
      <c r="ONC57" s="85"/>
      <c r="OND57" s="85"/>
      <c r="ONE57" s="85"/>
      <c r="ONF57" s="85"/>
      <c r="ONG57" s="85"/>
      <c r="ONH57" s="85"/>
      <c r="ONI57" s="85"/>
      <c r="ONJ57" s="85"/>
      <c r="ONK57" s="85"/>
      <c r="ONL57" s="85"/>
      <c r="ONM57" s="85"/>
      <c r="ONN57" s="85"/>
      <c r="ONO57" s="85"/>
      <c r="ONP57" s="85"/>
      <c r="ONQ57" s="85"/>
      <c r="ONR57" s="85"/>
      <c r="ONS57" s="85"/>
      <c r="ONT57" s="85"/>
      <c r="ONU57" s="85"/>
      <c r="ONV57" s="85"/>
      <c r="ONW57" s="85"/>
      <c r="ONX57" s="85"/>
      <c r="ONY57" s="85"/>
      <c r="ONZ57" s="85"/>
      <c r="OOA57" s="85"/>
      <c r="OOB57" s="85"/>
      <c r="OOC57" s="85"/>
      <c r="OOD57" s="85"/>
      <c r="OOE57" s="85"/>
      <c r="OOF57" s="85"/>
      <c r="OOG57" s="85"/>
      <c r="OOH57" s="85"/>
      <c r="OOI57" s="85"/>
      <c r="OOJ57" s="85"/>
      <c r="OOK57" s="85"/>
      <c r="OOL57" s="85"/>
      <c r="OOM57" s="85"/>
      <c r="OON57" s="85"/>
      <c r="OOO57" s="85"/>
      <c r="OOP57" s="85"/>
      <c r="OOQ57" s="85"/>
      <c r="OOR57" s="85"/>
      <c r="OOS57" s="85"/>
      <c r="OOT57" s="85"/>
      <c r="OOU57" s="85"/>
      <c r="OOV57" s="85"/>
      <c r="OOW57" s="85"/>
      <c r="OOX57" s="85"/>
      <c r="OOY57" s="85"/>
      <c r="OOZ57" s="85"/>
      <c r="OPA57" s="85"/>
      <c r="OPB57" s="85"/>
      <c r="OPC57" s="85"/>
      <c r="OPD57" s="85"/>
      <c r="OPE57" s="85"/>
      <c r="OPF57" s="85"/>
      <c r="OPG57" s="85"/>
      <c r="OPH57" s="85"/>
      <c r="OPI57" s="85"/>
      <c r="OPJ57" s="85"/>
      <c r="OPK57" s="85"/>
      <c r="OPL57" s="85"/>
      <c r="OPM57" s="85"/>
      <c r="OPN57" s="85"/>
      <c r="OPO57" s="85"/>
      <c r="OPP57" s="85"/>
      <c r="OPQ57" s="85"/>
      <c r="OPR57" s="85"/>
      <c r="OPS57" s="85"/>
      <c r="OPT57" s="85"/>
      <c r="OPU57" s="85"/>
      <c r="OPV57" s="85"/>
      <c r="OPW57" s="85"/>
      <c r="OPX57" s="85"/>
      <c r="OPY57" s="85"/>
      <c r="OPZ57" s="85"/>
      <c r="OQA57" s="85"/>
      <c r="OQB57" s="85"/>
      <c r="OQC57" s="85"/>
      <c r="OQD57" s="85"/>
      <c r="OQE57" s="85"/>
      <c r="OQF57" s="85"/>
      <c r="OQG57" s="85"/>
      <c r="OQH57" s="85"/>
      <c r="OQI57" s="85"/>
      <c r="OQJ57" s="85"/>
      <c r="OQK57" s="85"/>
      <c r="OQL57" s="85"/>
      <c r="OQM57" s="85"/>
      <c r="OQN57" s="85"/>
      <c r="OQO57" s="85"/>
      <c r="OQP57" s="85"/>
      <c r="OQQ57" s="85"/>
      <c r="OQR57" s="85"/>
      <c r="OQS57" s="85"/>
      <c r="OQT57" s="85"/>
      <c r="OQU57" s="85"/>
      <c r="OQV57" s="85"/>
      <c r="OQW57" s="85"/>
      <c r="OQX57" s="85"/>
      <c r="OQY57" s="85"/>
      <c r="OQZ57" s="85"/>
      <c r="ORA57" s="85"/>
      <c r="ORB57" s="85"/>
      <c r="ORC57" s="85"/>
      <c r="ORD57" s="85"/>
      <c r="ORE57" s="85"/>
      <c r="ORF57" s="85"/>
      <c r="ORG57" s="85"/>
      <c r="ORH57" s="85"/>
      <c r="ORI57" s="85"/>
      <c r="ORJ57" s="85"/>
      <c r="ORK57" s="85"/>
      <c r="ORL57" s="85"/>
      <c r="ORM57" s="85"/>
      <c r="ORN57" s="85"/>
      <c r="ORO57" s="85"/>
      <c r="ORP57" s="85"/>
      <c r="ORQ57" s="85"/>
      <c r="ORR57" s="85"/>
      <c r="ORS57" s="85"/>
      <c r="ORT57" s="85"/>
      <c r="ORU57" s="85"/>
      <c r="ORV57" s="85"/>
      <c r="ORW57" s="85"/>
      <c r="ORX57" s="85"/>
      <c r="ORY57" s="85"/>
      <c r="ORZ57" s="85"/>
      <c r="OSA57" s="85"/>
      <c r="OSB57" s="85"/>
      <c r="OSC57" s="85"/>
      <c r="OSD57" s="85"/>
      <c r="OSE57" s="85"/>
      <c r="OSF57" s="85"/>
      <c r="OSG57" s="85"/>
      <c r="OSH57" s="85"/>
      <c r="OSI57" s="85"/>
      <c r="OSJ57" s="85"/>
      <c r="OSK57" s="85"/>
      <c r="OSL57" s="85"/>
      <c r="OSM57" s="85"/>
      <c r="OSN57" s="85"/>
      <c r="OSO57" s="85"/>
      <c r="OSP57" s="85"/>
      <c r="OSQ57" s="85"/>
      <c r="OSR57" s="85"/>
      <c r="OSS57" s="85"/>
      <c r="OST57" s="85"/>
      <c r="OSU57" s="85"/>
      <c r="OSV57" s="85"/>
      <c r="OSW57" s="85"/>
      <c r="OSX57" s="85"/>
      <c r="OSY57" s="85"/>
      <c r="OSZ57" s="85"/>
      <c r="OTA57" s="85"/>
      <c r="OTB57" s="85"/>
      <c r="OTC57" s="85"/>
      <c r="OTD57" s="85"/>
      <c r="OTE57" s="85"/>
      <c r="OTF57" s="85"/>
      <c r="OTG57" s="85"/>
      <c r="OTH57" s="85"/>
      <c r="OTI57" s="85"/>
      <c r="OTJ57" s="85"/>
      <c r="OTK57" s="85"/>
      <c r="OTL57" s="85"/>
      <c r="OTM57" s="85"/>
      <c r="OTN57" s="85"/>
      <c r="OTO57" s="85"/>
      <c r="OTP57" s="85"/>
      <c r="OTQ57" s="85"/>
      <c r="OTR57" s="85"/>
      <c r="OTS57" s="85"/>
      <c r="OTT57" s="85"/>
      <c r="OTU57" s="85"/>
      <c r="OTV57" s="85"/>
      <c r="OTW57" s="85"/>
      <c r="OTX57" s="85"/>
      <c r="OTY57" s="85"/>
      <c r="OTZ57" s="85"/>
      <c r="OUA57" s="85"/>
      <c r="OUB57" s="85"/>
      <c r="OUC57" s="85"/>
      <c r="OUD57" s="85"/>
      <c r="OUE57" s="85"/>
      <c r="OUF57" s="85"/>
      <c r="OUG57" s="85"/>
      <c r="OUH57" s="85"/>
      <c r="OUI57" s="85"/>
      <c r="OUJ57" s="85"/>
      <c r="OUK57" s="85"/>
      <c r="OUL57" s="85"/>
      <c r="OUM57" s="85"/>
      <c r="OUN57" s="85"/>
      <c r="OUO57" s="85"/>
      <c r="OUP57" s="85"/>
      <c r="OUQ57" s="85"/>
      <c r="OUR57" s="85"/>
      <c r="OUS57" s="85"/>
      <c r="OUT57" s="85"/>
      <c r="OUU57" s="85"/>
      <c r="OUV57" s="85"/>
      <c r="OUW57" s="85"/>
      <c r="OUX57" s="85"/>
      <c r="OUY57" s="85"/>
      <c r="OUZ57" s="85"/>
      <c r="OVA57" s="85"/>
      <c r="OVB57" s="85"/>
      <c r="OVC57" s="85"/>
      <c r="OVD57" s="85"/>
      <c r="OVE57" s="85"/>
      <c r="OVF57" s="85"/>
      <c r="OVG57" s="85"/>
      <c r="OVH57" s="85"/>
      <c r="OVI57" s="85"/>
      <c r="OVJ57" s="85"/>
      <c r="OVK57" s="85"/>
      <c r="OVL57" s="85"/>
      <c r="OVM57" s="85"/>
      <c r="OVN57" s="85"/>
      <c r="OVO57" s="85"/>
      <c r="OVP57" s="85"/>
      <c r="OVQ57" s="85"/>
      <c r="OVR57" s="85"/>
      <c r="OVS57" s="85"/>
      <c r="OVT57" s="85"/>
      <c r="OVU57" s="85"/>
      <c r="OVV57" s="85"/>
      <c r="OVW57" s="85"/>
      <c r="OVX57" s="85"/>
      <c r="OVY57" s="85"/>
      <c r="OVZ57" s="85"/>
      <c r="OWA57" s="85"/>
      <c r="OWB57" s="85"/>
      <c r="OWC57" s="85"/>
      <c r="OWD57" s="85"/>
      <c r="OWE57" s="85"/>
      <c r="OWF57" s="85"/>
      <c r="OWG57" s="85"/>
      <c r="OWH57" s="85"/>
      <c r="OWI57" s="85"/>
      <c r="OWJ57" s="85"/>
      <c r="OWK57" s="85"/>
      <c r="OWL57" s="85"/>
      <c r="OWM57" s="85"/>
      <c r="OWN57" s="85"/>
      <c r="OWO57" s="85"/>
      <c r="OWP57" s="85"/>
      <c r="OWQ57" s="85"/>
      <c r="OWR57" s="85"/>
      <c r="OWS57" s="85"/>
      <c r="OWT57" s="85"/>
      <c r="OWU57" s="85"/>
      <c r="OWV57" s="85"/>
      <c r="OWW57" s="85"/>
      <c r="OWX57" s="85"/>
      <c r="OWY57" s="85"/>
      <c r="OWZ57" s="85"/>
      <c r="OXA57" s="85"/>
      <c r="OXB57" s="85"/>
      <c r="OXC57" s="85"/>
      <c r="OXD57" s="85"/>
      <c r="OXE57" s="85"/>
      <c r="OXF57" s="85"/>
      <c r="OXG57" s="85"/>
      <c r="OXH57" s="85"/>
      <c r="OXI57" s="85"/>
      <c r="OXJ57" s="85"/>
      <c r="OXK57" s="85"/>
      <c r="OXL57" s="85"/>
      <c r="OXM57" s="85"/>
      <c r="OXN57" s="85"/>
      <c r="OXO57" s="85"/>
      <c r="OXP57" s="85"/>
      <c r="OXQ57" s="85"/>
      <c r="OXR57" s="85"/>
      <c r="OXS57" s="85"/>
      <c r="OXT57" s="85"/>
      <c r="OXU57" s="85"/>
      <c r="OXV57" s="85"/>
      <c r="OXW57" s="85"/>
      <c r="OXX57" s="85"/>
      <c r="OXY57" s="85"/>
      <c r="OXZ57" s="85"/>
      <c r="OYA57" s="85"/>
      <c r="OYB57" s="85"/>
      <c r="OYC57" s="85"/>
      <c r="OYD57" s="85"/>
      <c r="OYE57" s="85"/>
      <c r="OYF57" s="85"/>
      <c r="OYG57" s="85"/>
      <c r="OYH57" s="85"/>
      <c r="OYI57" s="85"/>
      <c r="OYJ57" s="85"/>
      <c r="OYK57" s="85"/>
      <c r="OYL57" s="85"/>
      <c r="OYM57" s="85"/>
      <c r="OYN57" s="85"/>
      <c r="OYO57" s="85"/>
      <c r="OYP57" s="85"/>
      <c r="OYQ57" s="85"/>
      <c r="OYR57" s="85"/>
      <c r="OYS57" s="85"/>
      <c r="OYT57" s="85"/>
      <c r="OYU57" s="85"/>
      <c r="OYV57" s="85"/>
      <c r="OYW57" s="85"/>
      <c r="OYX57" s="85"/>
      <c r="OYY57" s="85"/>
      <c r="OYZ57" s="85"/>
      <c r="OZA57" s="85"/>
      <c r="OZB57" s="85"/>
      <c r="OZC57" s="85"/>
      <c r="OZD57" s="85"/>
      <c r="OZE57" s="85"/>
      <c r="OZF57" s="85"/>
      <c r="OZG57" s="85"/>
      <c r="OZH57" s="85"/>
      <c r="OZI57" s="85"/>
      <c r="OZJ57" s="85"/>
      <c r="OZK57" s="85"/>
      <c r="OZL57" s="85"/>
      <c r="OZM57" s="85"/>
      <c r="OZN57" s="85"/>
      <c r="OZO57" s="85"/>
      <c r="OZP57" s="85"/>
      <c r="OZQ57" s="85"/>
      <c r="OZR57" s="85"/>
      <c r="OZS57" s="85"/>
      <c r="OZT57" s="85"/>
      <c r="OZU57" s="85"/>
      <c r="OZV57" s="85"/>
      <c r="OZW57" s="85"/>
      <c r="OZX57" s="85"/>
      <c r="OZY57" s="85"/>
      <c r="OZZ57" s="85"/>
      <c r="PAA57" s="85"/>
      <c r="PAB57" s="85"/>
      <c r="PAC57" s="85"/>
      <c r="PAD57" s="85"/>
      <c r="PAE57" s="85"/>
      <c r="PAF57" s="85"/>
      <c r="PAG57" s="85"/>
      <c r="PAH57" s="85"/>
      <c r="PAI57" s="85"/>
      <c r="PAJ57" s="85"/>
      <c r="PAK57" s="85"/>
      <c r="PAL57" s="85"/>
      <c r="PAM57" s="85"/>
      <c r="PAN57" s="85"/>
      <c r="PAO57" s="85"/>
      <c r="PAP57" s="85"/>
      <c r="PAQ57" s="85"/>
      <c r="PAR57" s="85"/>
      <c r="PAS57" s="85"/>
      <c r="PAT57" s="85"/>
      <c r="PAU57" s="85"/>
      <c r="PAV57" s="85"/>
      <c r="PAW57" s="85"/>
      <c r="PAX57" s="85"/>
      <c r="PAY57" s="85"/>
      <c r="PAZ57" s="85"/>
      <c r="PBA57" s="85"/>
      <c r="PBB57" s="85"/>
      <c r="PBC57" s="85"/>
      <c r="PBD57" s="85"/>
      <c r="PBE57" s="85"/>
      <c r="PBF57" s="85"/>
      <c r="PBG57" s="85"/>
      <c r="PBH57" s="85"/>
      <c r="PBI57" s="85"/>
      <c r="PBJ57" s="85"/>
      <c r="PBK57" s="85"/>
      <c r="PBL57" s="85"/>
      <c r="PBM57" s="85"/>
      <c r="PBN57" s="85"/>
      <c r="PBO57" s="85"/>
      <c r="PBP57" s="85"/>
      <c r="PBQ57" s="85"/>
      <c r="PBR57" s="85"/>
      <c r="PBS57" s="85"/>
      <c r="PBT57" s="85"/>
      <c r="PBU57" s="85"/>
      <c r="PBV57" s="85"/>
      <c r="PBW57" s="85"/>
      <c r="PBX57" s="85"/>
      <c r="PBY57" s="85"/>
      <c r="PBZ57" s="85"/>
      <c r="PCA57" s="85"/>
      <c r="PCB57" s="85"/>
      <c r="PCC57" s="85"/>
      <c r="PCD57" s="85"/>
      <c r="PCE57" s="85"/>
      <c r="PCF57" s="85"/>
      <c r="PCG57" s="85"/>
      <c r="PCH57" s="85"/>
      <c r="PCI57" s="85"/>
      <c r="PCJ57" s="85"/>
      <c r="PCK57" s="85"/>
      <c r="PCL57" s="85"/>
      <c r="PCM57" s="85"/>
      <c r="PCN57" s="85"/>
      <c r="PCO57" s="85"/>
      <c r="PCP57" s="85"/>
      <c r="PCQ57" s="85"/>
      <c r="PCR57" s="85"/>
      <c r="PCS57" s="85"/>
      <c r="PCT57" s="85"/>
      <c r="PCU57" s="85"/>
      <c r="PCV57" s="85"/>
      <c r="PCW57" s="85"/>
      <c r="PCX57" s="85"/>
      <c r="PCY57" s="85"/>
      <c r="PCZ57" s="85"/>
      <c r="PDA57" s="85"/>
      <c r="PDB57" s="85"/>
      <c r="PDC57" s="85"/>
      <c r="PDD57" s="85"/>
      <c r="PDE57" s="85"/>
      <c r="PDF57" s="85"/>
      <c r="PDG57" s="85"/>
      <c r="PDH57" s="85"/>
      <c r="PDI57" s="85"/>
      <c r="PDJ57" s="85"/>
      <c r="PDK57" s="85"/>
      <c r="PDL57" s="85"/>
      <c r="PDM57" s="85"/>
      <c r="PDN57" s="85"/>
      <c r="PDO57" s="85"/>
      <c r="PDP57" s="85"/>
      <c r="PDQ57" s="85"/>
      <c r="PDR57" s="85"/>
      <c r="PDS57" s="85"/>
      <c r="PDT57" s="85"/>
      <c r="PDU57" s="85"/>
      <c r="PDV57" s="85"/>
      <c r="PDW57" s="85"/>
      <c r="PDX57" s="85"/>
      <c r="PDY57" s="85"/>
      <c r="PDZ57" s="85"/>
      <c r="PEA57" s="85"/>
      <c r="PEB57" s="85"/>
      <c r="PEC57" s="85"/>
      <c r="PED57" s="85"/>
      <c r="PEE57" s="85"/>
      <c r="PEF57" s="85"/>
      <c r="PEG57" s="85"/>
      <c r="PEH57" s="85"/>
      <c r="PEI57" s="85"/>
      <c r="PEJ57" s="85"/>
      <c r="PEK57" s="85"/>
      <c r="PEL57" s="85"/>
      <c r="PEM57" s="85"/>
      <c r="PEN57" s="85"/>
      <c r="PEO57" s="85"/>
      <c r="PEP57" s="85"/>
      <c r="PEQ57" s="85"/>
      <c r="PER57" s="85"/>
      <c r="PES57" s="85"/>
      <c r="PET57" s="85"/>
      <c r="PEU57" s="85"/>
      <c r="PEV57" s="85"/>
      <c r="PEW57" s="85"/>
      <c r="PEX57" s="85"/>
      <c r="PEY57" s="85"/>
      <c r="PEZ57" s="85"/>
      <c r="PFA57" s="85"/>
      <c r="PFB57" s="85"/>
      <c r="PFC57" s="85"/>
      <c r="PFD57" s="85"/>
      <c r="PFE57" s="85"/>
      <c r="PFF57" s="85"/>
      <c r="PFG57" s="85"/>
      <c r="PFH57" s="85"/>
      <c r="PFI57" s="85"/>
      <c r="PFJ57" s="85"/>
      <c r="PFK57" s="85"/>
      <c r="PFL57" s="85"/>
      <c r="PFM57" s="85"/>
      <c r="PFN57" s="85"/>
      <c r="PFO57" s="85"/>
      <c r="PFP57" s="85"/>
      <c r="PFQ57" s="85"/>
      <c r="PFR57" s="85"/>
      <c r="PFS57" s="85"/>
      <c r="PFT57" s="85"/>
      <c r="PFU57" s="85"/>
      <c r="PFV57" s="85"/>
      <c r="PFW57" s="85"/>
      <c r="PFX57" s="85"/>
      <c r="PFY57" s="85"/>
      <c r="PFZ57" s="85"/>
      <c r="PGA57" s="85"/>
      <c r="PGB57" s="85"/>
      <c r="PGC57" s="85"/>
      <c r="PGD57" s="85"/>
      <c r="PGE57" s="85"/>
      <c r="PGF57" s="85"/>
      <c r="PGG57" s="85"/>
      <c r="PGH57" s="85"/>
      <c r="PGI57" s="85"/>
      <c r="PGJ57" s="85"/>
      <c r="PGK57" s="85"/>
      <c r="PGL57" s="85"/>
      <c r="PGM57" s="85"/>
      <c r="PGN57" s="85"/>
      <c r="PGO57" s="85"/>
      <c r="PGP57" s="85"/>
      <c r="PGQ57" s="85"/>
      <c r="PGR57" s="85"/>
      <c r="PGS57" s="85"/>
      <c r="PGT57" s="85"/>
      <c r="PGU57" s="85"/>
      <c r="PGV57" s="85"/>
      <c r="PGW57" s="85"/>
      <c r="PGX57" s="85"/>
      <c r="PGY57" s="85"/>
      <c r="PGZ57" s="85"/>
      <c r="PHA57" s="85"/>
      <c r="PHB57" s="85"/>
      <c r="PHC57" s="85"/>
      <c r="PHD57" s="85"/>
      <c r="PHE57" s="85"/>
      <c r="PHF57" s="85"/>
      <c r="PHG57" s="85"/>
      <c r="PHH57" s="85"/>
      <c r="PHI57" s="85"/>
      <c r="PHJ57" s="85"/>
      <c r="PHK57" s="85"/>
      <c r="PHL57" s="85"/>
      <c r="PHM57" s="85"/>
      <c r="PHN57" s="85"/>
      <c r="PHO57" s="85"/>
      <c r="PHP57" s="85"/>
      <c r="PHQ57" s="85"/>
      <c r="PHR57" s="85"/>
      <c r="PHS57" s="85"/>
      <c r="PHT57" s="85"/>
      <c r="PHU57" s="85"/>
      <c r="PHV57" s="85"/>
      <c r="PHW57" s="85"/>
      <c r="PHX57" s="85"/>
      <c r="PHY57" s="85"/>
      <c r="PHZ57" s="85"/>
      <c r="PIA57" s="85"/>
      <c r="PIB57" s="85"/>
      <c r="PIC57" s="85"/>
      <c r="PID57" s="85"/>
      <c r="PIE57" s="85"/>
      <c r="PIF57" s="85"/>
      <c r="PIG57" s="85"/>
      <c r="PIH57" s="85"/>
      <c r="PII57" s="85"/>
      <c r="PIJ57" s="85"/>
      <c r="PIK57" s="85"/>
      <c r="PIL57" s="85"/>
      <c r="PIM57" s="85"/>
      <c r="PIN57" s="85"/>
      <c r="PIO57" s="85"/>
      <c r="PIP57" s="85"/>
      <c r="PIQ57" s="85"/>
      <c r="PIR57" s="85"/>
      <c r="PIS57" s="85"/>
      <c r="PIT57" s="85"/>
      <c r="PIU57" s="85"/>
      <c r="PIV57" s="85"/>
      <c r="PIW57" s="85"/>
      <c r="PIX57" s="85"/>
      <c r="PIY57" s="85"/>
      <c r="PIZ57" s="85"/>
      <c r="PJA57" s="85"/>
      <c r="PJB57" s="85"/>
      <c r="PJC57" s="85"/>
      <c r="PJD57" s="85"/>
      <c r="PJE57" s="85"/>
      <c r="PJF57" s="85"/>
      <c r="PJG57" s="85"/>
      <c r="PJH57" s="85"/>
      <c r="PJI57" s="85"/>
      <c r="PJJ57" s="85"/>
      <c r="PJK57" s="85"/>
      <c r="PJL57" s="85"/>
      <c r="PJM57" s="85"/>
      <c r="PJN57" s="85"/>
      <c r="PJO57" s="85"/>
      <c r="PJP57" s="85"/>
      <c r="PJQ57" s="85"/>
      <c r="PJR57" s="85"/>
      <c r="PJS57" s="85"/>
      <c r="PJT57" s="85"/>
      <c r="PJU57" s="85"/>
      <c r="PJV57" s="85"/>
      <c r="PJW57" s="85"/>
      <c r="PJX57" s="85"/>
      <c r="PJY57" s="85"/>
      <c r="PJZ57" s="85"/>
      <c r="PKA57" s="85"/>
      <c r="PKB57" s="85"/>
      <c r="PKC57" s="85"/>
      <c r="PKD57" s="85"/>
      <c r="PKE57" s="85"/>
      <c r="PKF57" s="85"/>
      <c r="PKG57" s="85"/>
      <c r="PKH57" s="85"/>
      <c r="PKI57" s="85"/>
      <c r="PKJ57" s="85"/>
      <c r="PKK57" s="85"/>
      <c r="PKL57" s="85"/>
      <c r="PKM57" s="85"/>
      <c r="PKN57" s="85"/>
      <c r="PKO57" s="85"/>
      <c r="PKP57" s="85"/>
      <c r="PKQ57" s="85"/>
      <c r="PKR57" s="85"/>
      <c r="PKS57" s="85"/>
      <c r="PKT57" s="85"/>
      <c r="PKU57" s="85"/>
      <c r="PKV57" s="85"/>
      <c r="PKW57" s="85"/>
      <c r="PKX57" s="85"/>
      <c r="PKY57" s="85"/>
      <c r="PKZ57" s="85"/>
      <c r="PLA57" s="85"/>
      <c r="PLB57" s="85"/>
      <c r="PLC57" s="85"/>
      <c r="PLD57" s="85"/>
      <c r="PLE57" s="85"/>
      <c r="PLF57" s="85"/>
      <c r="PLG57" s="85"/>
      <c r="PLH57" s="85"/>
      <c r="PLI57" s="85"/>
      <c r="PLJ57" s="85"/>
      <c r="PLK57" s="85"/>
      <c r="PLL57" s="85"/>
      <c r="PLM57" s="85"/>
      <c r="PLN57" s="85"/>
      <c r="PLO57" s="85"/>
      <c r="PLP57" s="85"/>
      <c r="PLQ57" s="85"/>
      <c r="PLR57" s="85"/>
      <c r="PLS57" s="85"/>
      <c r="PLT57" s="85"/>
      <c r="PLU57" s="85"/>
      <c r="PLV57" s="85"/>
      <c r="PLW57" s="85"/>
      <c r="PLX57" s="85"/>
      <c r="PLY57" s="85"/>
      <c r="PLZ57" s="85"/>
      <c r="PMA57" s="85"/>
      <c r="PMB57" s="85"/>
      <c r="PMC57" s="85"/>
      <c r="PMD57" s="85"/>
      <c r="PME57" s="85"/>
      <c r="PMF57" s="85"/>
      <c r="PMG57" s="85"/>
      <c r="PMH57" s="85"/>
      <c r="PMI57" s="85"/>
      <c r="PMJ57" s="85"/>
      <c r="PMK57" s="85"/>
      <c r="PML57" s="85"/>
      <c r="PMM57" s="85"/>
      <c r="PMN57" s="85"/>
      <c r="PMO57" s="85"/>
      <c r="PMP57" s="85"/>
      <c r="PMQ57" s="85"/>
      <c r="PMR57" s="85"/>
      <c r="PMS57" s="85"/>
      <c r="PMT57" s="85"/>
      <c r="PMU57" s="85"/>
      <c r="PMV57" s="85"/>
      <c r="PMW57" s="85"/>
      <c r="PMX57" s="85"/>
      <c r="PMY57" s="85"/>
      <c r="PMZ57" s="85"/>
      <c r="PNA57" s="85"/>
      <c r="PNB57" s="85"/>
      <c r="PNC57" s="85"/>
      <c r="PND57" s="85"/>
      <c r="PNE57" s="85"/>
      <c r="PNF57" s="85"/>
      <c r="PNG57" s="85"/>
      <c r="PNH57" s="85"/>
      <c r="PNI57" s="85"/>
      <c r="PNJ57" s="85"/>
      <c r="PNK57" s="85"/>
      <c r="PNL57" s="85"/>
      <c r="PNM57" s="85"/>
      <c r="PNN57" s="85"/>
      <c r="PNO57" s="85"/>
      <c r="PNP57" s="85"/>
      <c r="PNQ57" s="85"/>
      <c r="PNR57" s="85"/>
      <c r="PNS57" s="85"/>
      <c r="PNT57" s="85"/>
      <c r="PNU57" s="85"/>
      <c r="PNV57" s="85"/>
      <c r="PNW57" s="85"/>
      <c r="PNX57" s="85"/>
      <c r="PNY57" s="85"/>
      <c r="PNZ57" s="85"/>
      <c r="POA57" s="85"/>
      <c r="POB57" s="85"/>
      <c r="POC57" s="85"/>
      <c r="POD57" s="85"/>
      <c r="POE57" s="85"/>
      <c r="POF57" s="85"/>
      <c r="POG57" s="85"/>
      <c r="POH57" s="85"/>
      <c r="POI57" s="85"/>
      <c r="POJ57" s="85"/>
      <c r="POK57" s="85"/>
      <c r="POL57" s="85"/>
      <c r="POM57" s="85"/>
      <c r="PON57" s="85"/>
      <c r="POO57" s="85"/>
      <c r="POP57" s="85"/>
      <c r="POQ57" s="85"/>
      <c r="POR57" s="85"/>
      <c r="POS57" s="85"/>
      <c r="POT57" s="85"/>
      <c r="POU57" s="85"/>
      <c r="POV57" s="85"/>
      <c r="POW57" s="85"/>
      <c r="POX57" s="85"/>
      <c r="POY57" s="85"/>
      <c r="POZ57" s="85"/>
      <c r="PPA57" s="85"/>
      <c r="PPB57" s="85"/>
      <c r="PPC57" s="85"/>
      <c r="PPD57" s="85"/>
      <c r="PPE57" s="85"/>
      <c r="PPF57" s="85"/>
      <c r="PPG57" s="85"/>
      <c r="PPH57" s="85"/>
      <c r="PPI57" s="85"/>
      <c r="PPJ57" s="85"/>
      <c r="PPK57" s="85"/>
      <c r="PPL57" s="85"/>
      <c r="PPM57" s="85"/>
      <c r="PPN57" s="85"/>
      <c r="PPO57" s="85"/>
      <c r="PPP57" s="85"/>
      <c r="PPQ57" s="85"/>
      <c r="PPR57" s="85"/>
      <c r="PPS57" s="85"/>
      <c r="PPT57" s="85"/>
      <c r="PPU57" s="85"/>
      <c r="PPV57" s="85"/>
      <c r="PPW57" s="85"/>
      <c r="PPX57" s="85"/>
      <c r="PPY57" s="85"/>
      <c r="PPZ57" s="85"/>
      <c r="PQA57" s="85"/>
      <c r="PQB57" s="85"/>
      <c r="PQC57" s="85"/>
      <c r="PQD57" s="85"/>
      <c r="PQE57" s="85"/>
      <c r="PQF57" s="85"/>
      <c r="PQG57" s="85"/>
      <c r="PQH57" s="85"/>
      <c r="PQI57" s="85"/>
      <c r="PQJ57" s="85"/>
      <c r="PQK57" s="85"/>
      <c r="PQL57" s="85"/>
      <c r="PQM57" s="85"/>
      <c r="PQN57" s="85"/>
      <c r="PQO57" s="85"/>
      <c r="PQP57" s="85"/>
      <c r="PQQ57" s="85"/>
      <c r="PQR57" s="85"/>
      <c r="PQS57" s="85"/>
      <c r="PQT57" s="85"/>
      <c r="PQU57" s="85"/>
      <c r="PQV57" s="85"/>
      <c r="PQW57" s="85"/>
      <c r="PQX57" s="85"/>
      <c r="PQY57" s="85"/>
      <c r="PQZ57" s="85"/>
      <c r="PRA57" s="85"/>
      <c r="PRB57" s="85"/>
      <c r="PRC57" s="85"/>
      <c r="PRD57" s="85"/>
      <c r="PRE57" s="85"/>
      <c r="PRF57" s="85"/>
      <c r="PRG57" s="85"/>
      <c r="PRH57" s="85"/>
      <c r="PRI57" s="85"/>
      <c r="PRJ57" s="85"/>
      <c r="PRK57" s="85"/>
      <c r="PRL57" s="85"/>
      <c r="PRM57" s="85"/>
      <c r="PRN57" s="85"/>
      <c r="PRO57" s="85"/>
      <c r="PRP57" s="85"/>
      <c r="PRQ57" s="85"/>
      <c r="PRR57" s="85"/>
      <c r="PRS57" s="85"/>
      <c r="PRT57" s="85"/>
      <c r="PRU57" s="85"/>
      <c r="PRV57" s="85"/>
      <c r="PRW57" s="85"/>
      <c r="PRX57" s="85"/>
      <c r="PRY57" s="85"/>
      <c r="PRZ57" s="85"/>
      <c r="PSA57" s="85"/>
      <c r="PSB57" s="85"/>
      <c r="PSC57" s="85"/>
      <c r="PSD57" s="85"/>
      <c r="PSE57" s="85"/>
      <c r="PSF57" s="85"/>
      <c r="PSG57" s="85"/>
      <c r="PSH57" s="85"/>
      <c r="PSI57" s="85"/>
      <c r="PSJ57" s="85"/>
      <c r="PSK57" s="85"/>
      <c r="PSL57" s="85"/>
      <c r="PSM57" s="85"/>
      <c r="PSN57" s="85"/>
      <c r="PSO57" s="85"/>
      <c r="PSP57" s="85"/>
      <c r="PSQ57" s="85"/>
      <c r="PSR57" s="85"/>
      <c r="PSS57" s="85"/>
      <c r="PST57" s="85"/>
      <c r="PSU57" s="85"/>
      <c r="PSV57" s="85"/>
      <c r="PSW57" s="85"/>
      <c r="PSX57" s="85"/>
      <c r="PSY57" s="85"/>
      <c r="PSZ57" s="85"/>
      <c r="PTA57" s="85"/>
      <c r="PTB57" s="85"/>
      <c r="PTC57" s="85"/>
      <c r="PTD57" s="85"/>
      <c r="PTE57" s="85"/>
      <c r="PTF57" s="85"/>
      <c r="PTG57" s="85"/>
      <c r="PTH57" s="85"/>
      <c r="PTI57" s="85"/>
      <c r="PTJ57" s="85"/>
      <c r="PTK57" s="85"/>
      <c r="PTL57" s="85"/>
      <c r="PTM57" s="85"/>
      <c r="PTN57" s="85"/>
      <c r="PTO57" s="85"/>
      <c r="PTP57" s="85"/>
      <c r="PTQ57" s="85"/>
      <c r="PTR57" s="85"/>
      <c r="PTS57" s="85"/>
      <c r="PTT57" s="85"/>
      <c r="PTU57" s="85"/>
      <c r="PTV57" s="85"/>
      <c r="PTW57" s="85"/>
      <c r="PTX57" s="85"/>
      <c r="PTY57" s="85"/>
      <c r="PTZ57" s="85"/>
      <c r="PUA57" s="85"/>
      <c r="PUB57" s="85"/>
      <c r="PUC57" s="85"/>
      <c r="PUD57" s="85"/>
      <c r="PUE57" s="85"/>
      <c r="PUF57" s="85"/>
      <c r="PUG57" s="85"/>
      <c r="PUH57" s="85"/>
      <c r="PUI57" s="85"/>
      <c r="PUJ57" s="85"/>
      <c r="PUK57" s="85"/>
      <c r="PUL57" s="85"/>
      <c r="PUM57" s="85"/>
      <c r="PUN57" s="85"/>
      <c r="PUO57" s="85"/>
      <c r="PUP57" s="85"/>
      <c r="PUQ57" s="85"/>
      <c r="PUR57" s="85"/>
      <c r="PUS57" s="85"/>
      <c r="PUT57" s="85"/>
      <c r="PUU57" s="85"/>
      <c r="PUV57" s="85"/>
      <c r="PUW57" s="85"/>
      <c r="PUX57" s="85"/>
      <c r="PUY57" s="85"/>
      <c r="PUZ57" s="85"/>
      <c r="PVA57" s="85"/>
      <c r="PVB57" s="85"/>
      <c r="PVC57" s="85"/>
      <c r="PVD57" s="85"/>
      <c r="PVE57" s="85"/>
      <c r="PVF57" s="85"/>
      <c r="PVG57" s="85"/>
      <c r="PVH57" s="85"/>
      <c r="PVI57" s="85"/>
      <c r="PVJ57" s="85"/>
      <c r="PVK57" s="85"/>
      <c r="PVL57" s="85"/>
      <c r="PVM57" s="85"/>
      <c r="PVN57" s="85"/>
      <c r="PVO57" s="85"/>
      <c r="PVP57" s="85"/>
      <c r="PVQ57" s="85"/>
      <c r="PVR57" s="85"/>
      <c r="PVS57" s="85"/>
      <c r="PVT57" s="85"/>
      <c r="PVU57" s="85"/>
      <c r="PVV57" s="85"/>
      <c r="PVW57" s="85"/>
      <c r="PVX57" s="85"/>
      <c r="PVY57" s="85"/>
      <c r="PVZ57" s="85"/>
      <c r="PWA57" s="85"/>
      <c r="PWB57" s="85"/>
      <c r="PWC57" s="85"/>
      <c r="PWD57" s="85"/>
      <c r="PWE57" s="85"/>
      <c r="PWF57" s="85"/>
      <c r="PWG57" s="85"/>
      <c r="PWH57" s="85"/>
      <c r="PWI57" s="85"/>
      <c r="PWJ57" s="85"/>
      <c r="PWK57" s="85"/>
      <c r="PWL57" s="85"/>
      <c r="PWM57" s="85"/>
      <c r="PWN57" s="85"/>
      <c r="PWO57" s="85"/>
      <c r="PWP57" s="85"/>
      <c r="PWQ57" s="85"/>
      <c r="PWR57" s="85"/>
      <c r="PWS57" s="85"/>
      <c r="PWT57" s="85"/>
      <c r="PWU57" s="85"/>
      <c r="PWV57" s="85"/>
      <c r="PWW57" s="85"/>
      <c r="PWX57" s="85"/>
      <c r="PWY57" s="85"/>
      <c r="PWZ57" s="85"/>
      <c r="PXA57" s="85"/>
      <c r="PXB57" s="85"/>
      <c r="PXC57" s="85"/>
      <c r="PXD57" s="85"/>
      <c r="PXE57" s="85"/>
      <c r="PXF57" s="85"/>
      <c r="PXG57" s="85"/>
      <c r="PXH57" s="85"/>
      <c r="PXI57" s="85"/>
      <c r="PXJ57" s="85"/>
      <c r="PXK57" s="85"/>
      <c r="PXL57" s="85"/>
      <c r="PXM57" s="85"/>
      <c r="PXN57" s="85"/>
      <c r="PXO57" s="85"/>
      <c r="PXP57" s="85"/>
      <c r="PXQ57" s="85"/>
      <c r="PXR57" s="85"/>
      <c r="PXS57" s="85"/>
      <c r="PXT57" s="85"/>
      <c r="PXU57" s="85"/>
      <c r="PXV57" s="85"/>
      <c r="PXW57" s="85"/>
      <c r="PXX57" s="85"/>
      <c r="PXY57" s="85"/>
      <c r="PXZ57" s="85"/>
      <c r="PYA57" s="85"/>
      <c r="PYB57" s="85"/>
      <c r="PYC57" s="85"/>
      <c r="PYD57" s="85"/>
      <c r="PYE57" s="85"/>
      <c r="PYF57" s="85"/>
      <c r="PYG57" s="85"/>
      <c r="PYH57" s="85"/>
      <c r="PYI57" s="85"/>
      <c r="PYJ57" s="85"/>
      <c r="PYK57" s="85"/>
      <c r="PYL57" s="85"/>
      <c r="PYM57" s="85"/>
      <c r="PYN57" s="85"/>
      <c r="PYO57" s="85"/>
      <c r="PYP57" s="85"/>
      <c r="PYQ57" s="85"/>
      <c r="PYR57" s="85"/>
      <c r="PYS57" s="85"/>
      <c r="PYT57" s="85"/>
      <c r="PYU57" s="85"/>
      <c r="PYV57" s="85"/>
      <c r="PYW57" s="85"/>
      <c r="PYX57" s="85"/>
      <c r="PYY57" s="85"/>
      <c r="PYZ57" s="85"/>
      <c r="PZA57" s="85"/>
      <c r="PZB57" s="85"/>
      <c r="PZC57" s="85"/>
      <c r="PZD57" s="85"/>
      <c r="PZE57" s="85"/>
      <c r="PZF57" s="85"/>
      <c r="PZG57" s="85"/>
      <c r="PZH57" s="85"/>
      <c r="PZI57" s="85"/>
      <c r="PZJ57" s="85"/>
      <c r="PZK57" s="85"/>
      <c r="PZL57" s="85"/>
      <c r="PZM57" s="85"/>
      <c r="PZN57" s="85"/>
      <c r="PZO57" s="85"/>
      <c r="PZP57" s="85"/>
      <c r="PZQ57" s="85"/>
      <c r="PZR57" s="85"/>
      <c r="PZS57" s="85"/>
      <c r="PZT57" s="85"/>
      <c r="PZU57" s="85"/>
      <c r="PZV57" s="85"/>
      <c r="PZW57" s="85"/>
      <c r="PZX57" s="85"/>
      <c r="PZY57" s="85"/>
      <c r="PZZ57" s="85"/>
      <c r="QAA57" s="85"/>
      <c r="QAB57" s="85"/>
      <c r="QAC57" s="85"/>
      <c r="QAD57" s="85"/>
      <c r="QAE57" s="85"/>
      <c r="QAF57" s="85"/>
      <c r="QAG57" s="85"/>
      <c r="QAH57" s="85"/>
      <c r="QAI57" s="85"/>
      <c r="QAJ57" s="85"/>
      <c r="QAK57" s="85"/>
      <c r="QAL57" s="85"/>
      <c r="QAM57" s="85"/>
      <c r="QAN57" s="85"/>
      <c r="QAO57" s="85"/>
      <c r="QAP57" s="85"/>
      <c r="QAQ57" s="85"/>
      <c r="QAR57" s="85"/>
      <c r="QAS57" s="85"/>
      <c r="QAT57" s="85"/>
      <c r="QAU57" s="85"/>
      <c r="QAV57" s="85"/>
      <c r="QAW57" s="85"/>
      <c r="QAX57" s="85"/>
      <c r="QAY57" s="85"/>
      <c r="QAZ57" s="85"/>
      <c r="QBA57" s="85"/>
      <c r="QBB57" s="85"/>
      <c r="QBC57" s="85"/>
      <c r="QBD57" s="85"/>
      <c r="QBE57" s="85"/>
      <c r="QBF57" s="85"/>
      <c r="QBG57" s="85"/>
      <c r="QBH57" s="85"/>
      <c r="QBI57" s="85"/>
      <c r="QBJ57" s="85"/>
      <c r="QBK57" s="85"/>
      <c r="QBL57" s="85"/>
      <c r="QBM57" s="85"/>
      <c r="QBN57" s="85"/>
      <c r="QBO57" s="85"/>
      <c r="QBP57" s="85"/>
      <c r="QBQ57" s="85"/>
      <c r="QBR57" s="85"/>
      <c r="QBS57" s="85"/>
      <c r="QBT57" s="85"/>
      <c r="QBU57" s="85"/>
      <c r="QBV57" s="85"/>
      <c r="QBW57" s="85"/>
      <c r="QBX57" s="85"/>
      <c r="QBY57" s="85"/>
      <c r="QBZ57" s="85"/>
      <c r="QCA57" s="85"/>
      <c r="QCB57" s="85"/>
      <c r="QCC57" s="85"/>
      <c r="QCD57" s="85"/>
      <c r="QCE57" s="85"/>
      <c r="QCF57" s="85"/>
      <c r="QCG57" s="85"/>
      <c r="QCH57" s="85"/>
      <c r="QCI57" s="85"/>
      <c r="QCJ57" s="85"/>
      <c r="QCK57" s="85"/>
      <c r="QCL57" s="85"/>
      <c r="QCM57" s="85"/>
      <c r="QCN57" s="85"/>
      <c r="QCO57" s="85"/>
      <c r="QCP57" s="85"/>
      <c r="QCQ57" s="85"/>
      <c r="QCR57" s="85"/>
      <c r="QCS57" s="85"/>
      <c r="QCT57" s="85"/>
      <c r="QCU57" s="85"/>
      <c r="QCV57" s="85"/>
      <c r="QCW57" s="85"/>
      <c r="QCX57" s="85"/>
      <c r="QCY57" s="85"/>
      <c r="QCZ57" s="85"/>
      <c r="QDA57" s="85"/>
      <c r="QDB57" s="85"/>
      <c r="QDC57" s="85"/>
      <c r="QDD57" s="85"/>
      <c r="QDE57" s="85"/>
      <c r="QDF57" s="85"/>
      <c r="QDG57" s="85"/>
      <c r="QDH57" s="85"/>
      <c r="QDI57" s="85"/>
      <c r="QDJ57" s="85"/>
      <c r="QDK57" s="85"/>
      <c r="QDL57" s="85"/>
      <c r="QDM57" s="85"/>
      <c r="QDN57" s="85"/>
      <c r="QDO57" s="85"/>
      <c r="QDP57" s="85"/>
      <c r="QDQ57" s="85"/>
      <c r="QDR57" s="85"/>
      <c r="QDS57" s="85"/>
      <c r="QDT57" s="85"/>
      <c r="QDU57" s="85"/>
      <c r="QDV57" s="85"/>
      <c r="QDW57" s="85"/>
      <c r="QDX57" s="85"/>
      <c r="QDY57" s="85"/>
      <c r="QDZ57" s="85"/>
      <c r="QEA57" s="85"/>
      <c r="QEB57" s="85"/>
      <c r="QEC57" s="85"/>
      <c r="QED57" s="85"/>
      <c r="QEE57" s="85"/>
      <c r="QEF57" s="85"/>
      <c r="QEG57" s="85"/>
      <c r="QEH57" s="85"/>
      <c r="QEI57" s="85"/>
      <c r="QEJ57" s="85"/>
      <c r="QEK57" s="85"/>
      <c r="QEL57" s="85"/>
      <c r="QEM57" s="85"/>
      <c r="QEN57" s="85"/>
      <c r="QEO57" s="85"/>
      <c r="QEP57" s="85"/>
      <c r="QEQ57" s="85"/>
      <c r="QER57" s="85"/>
      <c r="QES57" s="85"/>
      <c r="QET57" s="85"/>
      <c r="QEU57" s="85"/>
      <c r="QEV57" s="85"/>
      <c r="QEW57" s="85"/>
      <c r="QEX57" s="85"/>
      <c r="QEY57" s="85"/>
      <c r="QEZ57" s="85"/>
      <c r="QFA57" s="85"/>
      <c r="QFB57" s="85"/>
      <c r="QFC57" s="85"/>
      <c r="QFD57" s="85"/>
      <c r="QFE57" s="85"/>
      <c r="QFF57" s="85"/>
      <c r="QFG57" s="85"/>
      <c r="QFH57" s="85"/>
      <c r="QFI57" s="85"/>
      <c r="QFJ57" s="85"/>
      <c r="QFK57" s="85"/>
      <c r="QFL57" s="85"/>
      <c r="QFM57" s="85"/>
      <c r="QFN57" s="85"/>
      <c r="QFO57" s="85"/>
      <c r="QFP57" s="85"/>
      <c r="QFQ57" s="85"/>
      <c r="QFR57" s="85"/>
      <c r="QFS57" s="85"/>
      <c r="QFT57" s="85"/>
      <c r="QFU57" s="85"/>
      <c r="QFV57" s="85"/>
      <c r="QFW57" s="85"/>
      <c r="QFX57" s="85"/>
      <c r="QFY57" s="85"/>
      <c r="QFZ57" s="85"/>
      <c r="QGA57" s="85"/>
      <c r="QGB57" s="85"/>
      <c r="QGC57" s="85"/>
      <c r="QGD57" s="85"/>
      <c r="QGE57" s="85"/>
      <c r="QGF57" s="85"/>
      <c r="QGG57" s="85"/>
      <c r="QGH57" s="85"/>
      <c r="QGI57" s="85"/>
      <c r="QGJ57" s="85"/>
      <c r="QGK57" s="85"/>
      <c r="QGL57" s="85"/>
      <c r="QGM57" s="85"/>
      <c r="QGN57" s="85"/>
      <c r="QGO57" s="85"/>
      <c r="QGP57" s="85"/>
      <c r="QGQ57" s="85"/>
      <c r="QGR57" s="85"/>
      <c r="QGS57" s="85"/>
      <c r="QGT57" s="85"/>
      <c r="QGU57" s="85"/>
      <c r="QGV57" s="85"/>
      <c r="QGW57" s="85"/>
      <c r="QGX57" s="85"/>
      <c r="QGY57" s="85"/>
      <c r="QGZ57" s="85"/>
      <c r="QHA57" s="85"/>
      <c r="QHB57" s="85"/>
      <c r="QHC57" s="85"/>
      <c r="QHD57" s="85"/>
      <c r="QHE57" s="85"/>
      <c r="QHF57" s="85"/>
      <c r="QHG57" s="85"/>
      <c r="QHH57" s="85"/>
      <c r="QHI57" s="85"/>
      <c r="QHJ57" s="85"/>
      <c r="QHK57" s="85"/>
      <c r="QHL57" s="85"/>
      <c r="QHM57" s="85"/>
      <c r="QHN57" s="85"/>
      <c r="QHO57" s="85"/>
      <c r="QHP57" s="85"/>
      <c r="QHQ57" s="85"/>
      <c r="QHR57" s="85"/>
      <c r="QHS57" s="85"/>
      <c r="QHT57" s="85"/>
      <c r="QHU57" s="85"/>
      <c r="QHV57" s="85"/>
      <c r="QHW57" s="85"/>
      <c r="QHX57" s="85"/>
      <c r="QHY57" s="85"/>
      <c r="QHZ57" s="85"/>
      <c r="QIA57" s="85"/>
      <c r="QIB57" s="85"/>
      <c r="QIC57" s="85"/>
      <c r="QID57" s="85"/>
      <c r="QIE57" s="85"/>
      <c r="QIF57" s="85"/>
      <c r="QIG57" s="85"/>
      <c r="QIH57" s="85"/>
      <c r="QII57" s="85"/>
      <c r="QIJ57" s="85"/>
      <c r="QIK57" s="85"/>
      <c r="QIL57" s="85"/>
      <c r="QIM57" s="85"/>
      <c r="QIN57" s="85"/>
      <c r="QIO57" s="85"/>
      <c r="QIP57" s="85"/>
      <c r="QIQ57" s="85"/>
      <c r="QIR57" s="85"/>
      <c r="QIS57" s="85"/>
      <c r="QIT57" s="85"/>
      <c r="QIU57" s="85"/>
      <c r="QIV57" s="85"/>
      <c r="QIW57" s="85"/>
      <c r="QIX57" s="85"/>
      <c r="QIY57" s="85"/>
      <c r="QIZ57" s="85"/>
      <c r="QJA57" s="85"/>
      <c r="QJB57" s="85"/>
      <c r="QJC57" s="85"/>
      <c r="QJD57" s="85"/>
      <c r="QJE57" s="85"/>
      <c r="QJF57" s="85"/>
      <c r="QJG57" s="85"/>
      <c r="QJH57" s="85"/>
      <c r="QJI57" s="85"/>
      <c r="QJJ57" s="85"/>
      <c r="QJK57" s="85"/>
      <c r="QJL57" s="85"/>
      <c r="QJM57" s="85"/>
      <c r="QJN57" s="85"/>
      <c r="QJO57" s="85"/>
      <c r="QJP57" s="85"/>
      <c r="QJQ57" s="85"/>
      <c r="QJR57" s="85"/>
      <c r="QJS57" s="85"/>
      <c r="QJT57" s="85"/>
      <c r="QJU57" s="85"/>
      <c r="QJV57" s="85"/>
      <c r="QJW57" s="85"/>
      <c r="QJX57" s="85"/>
      <c r="QJY57" s="85"/>
      <c r="QJZ57" s="85"/>
      <c r="QKA57" s="85"/>
      <c r="QKB57" s="85"/>
      <c r="QKC57" s="85"/>
      <c r="QKD57" s="85"/>
      <c r="QKE57" s="85"/>
      <c r="QKF57" s="85"/>
      <c r="QKG57" s="85"/>
      <c r="QKH57" s="85"/>
      <c r="QKI57" s="85"/>
      <c r="QKJ57" s="85"/>
      <c r="QKK57" s="85"/>
      <c r="QKL57" s="85"/>
      <c r="QKM57" s="85"/>
      <c r="QKN57" s="85"/>
      <c r="QKO57" s="85"/>
      <c r="QKP57" s="85"/>
      <c r="QKQ57" s="85"/>
      <c r="QKR57" s="85"/>
      <c r="QKS57" s="85"/>
      <c r="QKT57" s="85"/>
      <c r="QKU57" s="85"/>
      <c r="QKV57" s="85"/>
      <c r="QKW57" s="85"/>
      <c r="QKX57" s="85"/>
      <c r="QKY57" s="85"/>
      <c r="QKZ57" s="85"/>
      <c r="QLA57" s="85"/>
      <c r="QLB57" s="85"/>
      <c r="QLC57" s="85"/>
      <c r="QLD57" s="85"/>
      <c r="QLE57" s="85"/>
      <c r="QLF57" s="85"/>
      <c r="QLG57" s="85"/>
      <c r="QLH57" s="85"/>
      <c r="QLI57" s="85"/>
      <c r="QLJ57" s="85"/>
      <c r="QLK57" s="85"/>
      <c r="QLL57" s="85"/>
      <c r="QLM57" s="85"/>
      <c r="QLN57" s="85"/>
      <c r="QLO57" s="85"/>
      <c r="QLP57" s="85"/>
      <c r="QLQ57" s="85"/>
      <c r="QLR57" s="85"/>
      <c r="QLS57" s="85"/>
      <c r="QLT57" s="85"/>
      <c r="QLU57" s="85"/>
      <c r="QLV57" s="85"/>
      <c r="QLW57" s="85"/>
      <c r="QLX57" s="85"/>
      <c r="QLY57" s="85"/>
      <c r="QLZ57" s="85"/>
      <c r="QMA57" s="85"/>
      <c r="QMB57" s="85"/>
      <c r="QMC57" s="85"/>
      <c r="QMD57" s="85"/>
      <c r="QME57" s="85"/>
      <c r="QMF57" s="85"/>
      <c r="QMG57" s="85"/>
      <c r="QMH57" s="85"/>
      <c r="QMI57" s="85"/>
      <c r="QMJ57" s="85"/>
      <c r="QMK57" s="85"/>
      <c r="QML57" s="85"/>
      <c r="QMM57" s="85"/>
      <c r="QMN57" s="85"/>
      <c r="QMO57" s="85"/>
      <c r="QMP57" s="85"/>
      <c r="QMQ57" s="85"/>
      <c r="QMR57" s="85"/>
      <c r="QMS57" s="85"/>
      <c r="QMT57" s="85"/>
      <c r="QMU57" s="85"/>
      <c r="QMV57" s="85"/>
      <c r="QMW57" s="85"/>
      <c r="QMX57" s="85"/>
      <c r="QMY57" s="85"/>
      <c r="QMZ57" s="85"/>
      <c r="QNA57" s="85"/>
      <c r="QNB57" s="85"/>
      <c r="QNC57" s="85"/>
      <c r="QND57" s="85"/>
      <c r="QNE57" s="85"/>
      <c r="QNF57" s="85"/>
      <c r="QNG57" s="85"/>
      <c r="QNH57" s="85"/>
      <c r="QNI57" s="85"/>
      <c r="QNJ57" s="85"/>
      <c r="QNK57" s="85"/>
      <c r="QNL57" s="85"/>
      <c r="QNM57" s="85"/>
      <c r="QNN57" s="85"/>
      <c r="QNO57" s="85"/>
      <c r="QNP57" s="85"/>
      <c r="QNQ57" s="85"/>
      <c r="QNR57" s="85"/>
      <c r="QNS57" s="85"/>
      <c r="QNT57" s="85"/>
      <c r="QNU57" s="85"/>
      <c r="QNV57" s="85"/>
      <c r="QNW57" s="85"/>
      <c r="QNX57" s="85"/>
      <c r="QNY57" s="85"/>
      <c r="QNZ57" s="85"/>
      <c r="QOA57" s="85"/>
      <c r="QOB57" s="85"/>
      <c r="QOC57" s="85"/>
      <c r="QOD57" s="85"/>
      <c r="QOE57" s="85"/>
      <c r="QOF57" s="85"/>
      <c r="QOG57" s="85"/>
      <c r="QOH57" s="85"/>
      <c r="QOI57" s="85"/>
      <c r="QOJ57" s="85"/>
      <c r="QOK57" s="85"/>
      <c r="QOL57" s="85"/>
      <c r="QOM57" s="85"/>
      <c r="QON57" s="85"/>
      <c r="QOO57" s="85"/>
      <c r="QOP57" s="85"/>
      <c r="QOQ57" s="85"/>
      <c r="QOR57" s="85"/>
      <c r="QOS57" s="85"/>
      <c r="QOT57" s="85"/>
      <c r="QOU57" s="85"/>
      <c r="QOV57" s="85"/>
      <c r="QOW57" s="85"/>
      <c r="QOX57" s="85"/>
      <c r="QOY57" s="85"/>
      <c r="QOZ57" s="85"/>
      <c r="QPA57" s="85"/>
      <c r="QPB57" s="85"/>
      <c r="QPC57" s="85"/>
      <c r="QPD57" s="85"/>
      <c r="QPE57" s="85"/>
      <c r="QPF57" s="85"/>
      <c r="QPG57" s="85"/>
      <c r="QPH57" s="85"/>
      <c r="QPI57" s="85"/>
      <c r="QPJ57" s="85"/>
      <c r="QPK57" s="85"/>
      <c r="QPL57" s="85"/>
      <c r="QPM57" s="85"/>
      <c r="QPN57" s="85"/>
      <c r="QPO57" s="85"/>
      <c r="QPP57" s="85"/>
      <c r="QPQ57" s="85"/>
      <c r="QPR57" s="85"/>
      <c r="QPS57" s="85"/>
      <c r="QPT57" s="85"/>
      <c r="QPU57" s="85"/>
      <c r="QPV57" s="85"/>
      <c r="QPW57" s="85"/>
      <c r="QPX57" s="85"/>
      <c r="QPY57" s="85"/>
      <c r="QPZ57" s="85"/>
      <c r="QQA57" s="85"/>
      <c r="QQB57" s="85"/>
      <c r="QQC57" s="85"/>
      <c r="QQD57" s="85"/>
      <c r="QQE57" s="85"/>
      <c r="QQF57" s="85"/>
      <c r="QQG57" s="85"/>
      <c r="QQH57" s="85"/>
      <c r="QQI57" s="85"/>
      <c r="QQJ57" s="85"/>
      <c r="QQK57" s="85"/>
      <c r="QQL57" s="85"/>
      <c r="QQM57" s="85"/>
      <c r="QQN57" s="85"/>
      <c r="QQO57" s="85"/>
      <c r="QQP57" s="85"/>
      <c r="QQQ57" s="85"/>
      <c r="QQR57" s="85"/>
      <c r="QQS57" s="85"/>
      <c r="QQT57" s="85"/>
      <c r="QQU57" s="85"/>
      <c r="QQV57" s="85"/>
      <c r="QQW57" s="85"/>
      <c r="QQX57" s="85"/>
      <c r="QQY57" s="85"/>
      <c r="QQZ57" s="85"/>
      <c r="QRA57" s="85"/>
      <c r="QRB57" s="85"/>
      <c r="QRC57" s="85"/>
      <c r="QRD57" s="85"/>
      <c r="QRE57" s="85"/>
      <c r="QRF57" s="85"/>
      <c r="QRG57" s="85"/>
      <c r="QRH57" s="85"/>
      <c r="QRI57" s="85"/>
      <c r="QRJ57" s="85"/>
      <c r="QRK57" s="85"/>
      <c r="QRL57" s="85"/>
      <c r="QRM57" s="85"/>
      <c r="QRN57" s="85"/>
      <c r="QRO57" s="85"/>
      <c r="QRP57" s="85"/>
      <c r="QRQ57" s="85"/>
      <c r="QRR57" s="85"/>
      <c r="QRS57" s="85"/>
      <c r="QRT57" s="85"/>
      <c r="QRU57" s="85"/>
      <c r="QRV57" s="85"/>
      <c r="QRW57" s="85"/>
      <c r="QRX57" s="85"/>
      <c r="QRY57" s="85"/>
      <c r="QRZ57" s="85"/>
      <c r="QSA57" s="85"/>
      <c r="QSB57" s="85"/>
      <c r="QSC57" s="85"/>
      <c r="QSD57" s="85"/>
      <c r="QSE57" s="85"/>
      <c r="QSF57" s="85"/>
      <c r="QSG57" s="85"/>
      <c r="QSH57" s="85"/>
      <c r="QSI57" s="85"/>
      <c r="QSJ57" s="85"/>
      <c r="QSK57" s="85"/>
      <c r="QSL57" s="85"/>
      <c r="QSM57" s="85"/>
      <c r="QSN57" s="85"/>
      <c r="QSO57" s="85"/>
      <c r="QSP57" s="85"/>
      <c r="QSQ57" s="85"/>
      <c r="QSR57" s="85"/>
      <c r="QSS57" s="85"/>
      <c r="QST57" s="85"/>
      <c r="QSU57" s="85"/>
      <c r="QSV57" s="85"/>
      <c r="QSW57" s="85"/>
      <c r="QSX57" s="85"/>
      <c r="QSY57" s="85"/>
      <c r="QSZ57" s="85"/>
      <c r="QTA57" s="85"/>
      <c r="QTB57" s="85"/>
      <c r="QTC57" s="85"/>
      <c r="QTD57" s="85"/>
      <c r="QTE57" s="85"/>
      <c r="QTF57" s="85"/>
      <c r="QTG57" s="85"/>
      <c r="QTH57" s="85"/>
      <c r="QTI57" s="85"/>
      <c r="QTJ57" s="85"/>
      <c r="QTK57" s="85"/>
      <c r="QTL57" s="85"/>
      <c r="QTM57" s="85"/>
      <c r="QTN57" s="85"/>
      <c r="QTO57" s="85"/>
      <c r="QTP57" s="85"/>
      <c r="QTQ57" s="85"/>
      <c r="QTR57" s="85"/>
      <c r="QTS57" s="85"/>
      <c r="QTT57" s="85"/>
      <c r="QTU57" s="85"/>
      <c r="QTV57" s="85"/>
      <c r="QTW57" s="85"/>
      <c r="QTX57" s="85"/>
      <c r="QTY57" s="85"/>
      <c r="QTZ57" s="85"/>
      <c r="QUA57" s="85"/>
      <c r="QUB57" s="85"/>
      <c r="QUC57" s="85"/>
      <c r="QUD57" s="85"/>
      <c r="QUE57" s="85"/>
      <c r="QUF57" s="85"/>
      <c r="QUG57" s="85"/>
      <c r="QUH57" s="85"/>
      <c r="QUI57" s="85"/>
      <c r="QUJ57" s="85"/>
      <c r="QUK57" s="85"/>
      <c r="QUL57" s="85"/>
      <c r="QUM57" s="85"/>
      <c r="QUN57" s="85"/>
      <c r="QUO57" s="85"/>
      <c r="QUP57" s="85"/>
      <c r="QUQ57" s="85"/>
      <c r="QUR57" s="85"/>
      <c r="QUS57" s="85"/>
      <c r="QUT57" s="85"/>
      <c r="QUU57" s="85"/>
      <c r="QUV57" s="85"/>
      <c r="QUW57" s="85"/>
      <c r="QUX57" s="85"/>
      <c r="QUY57" s="85"/>
      <c r="QUZ57" s="85"/>
      <c r="QVA57" s="85"/>
      <c r="QVB57" s="85"/>
      <c r="QVC57" s="85"/>
      <c r="QVD57" s="85"/>
      <c r="QVE57" s="85"/>
      <c r="QVF57" s="85"/>
      <c r="QVG57" s="85"/>
      <c r="QVH57" s="85"/>
      <c r="QVI57" s="85"/>
      <c r="QVJ57" s="85"/>
      <c r="QVK57" s="85"/>
      <c r="QVL57" s="85"/>
      <c r="QVM57" s="85"/>
      <c r="QVN57" s="85"/>
      <c r="QVO57" s="85"/>
      <c r="QVP57" s="85"/>
      <c r="QVQ57" s="85"/>
      <c r="QVR57" s="85"/>
      <c r="QVS57" s="85"/>
      <c r="QVT57" s="85"/>
      <c r="QVU57" s="85"/>
      <c r="QVV57" s="85"/>
      <c r="QVW57" s="85"/>
      <c r="QVX57" s="85"/>
      <c r="QVY57" s="85"/>
      <c r="QVZ57" s="85"/>
      <c r="QWA57" s="85"/>
      <c r="QWB57" s="85"/>
      <c r="QWC57" s="85"/>
      <c r="QWD57" s="85"/>
      <c r="QWE57" s="85"/>
      <c r="QWF57" s="85"/>
      <c r="QWG57" s="85"/>
      <c r="QWH57" s="85"/>
      <c r="QWI57" s="85"/>
      <c r="QWJ57" s="85"/>
      <c r="QWK57" s="85"/>
      <c r="QWL57" s="85"/>
      <c r="QWM57" s="85"/>
      <c r="QWN57" s="85"/>
      <c r="QWO57" s="85"/>
      <c r="QWP57" s="85"/>
      <c r="QWQ57" s="85"/>
      <c r="QWR57" s="85"/>
      <c r="QWS57" s="85"/>
      <c r="QWT57" s="85"/>
      <c r="QWU57" s="85"/>
      <c r="QWV57" s="85"/>
      <c r="QWW57" s="85"/>
      <c r="QWX57" s="85"/>
      <c r="QWY57" s="85"/>
      <c r="QWZ57" s="85"/>
      <c r="QXA57" s="85"/>
      <c r="QXB57" s="85"/>
      <c r="QXC57" s="85"/>
      <c r="QXD57" s="85"/>
      <c r="QXE57" s="85"/>
      <c r="QXF57" s="85"/>
      <c r="QXG57" s="85"/>
      <c r="QXH57" s="85"/>
      <c r="QXI57" s="85"/>
      <c r="QXJ57" s="85"/>
      <c r="QXK57" s="85"/>
      <c r="QXL57" s="85"/>
      <c r="QXM57" s="85"/>
      <c r="QXN57" s="85"/>
      <c r="QXO57" s="85"/>
      <c r="QXP57" s="85"/>
      <c r="QXQ57" s="85"/>
      <c r="QXR57" s="85"/>
      <c r="QXS57" s="85"/>
      <c r="QXT57" s="85"/>
      <c r="QXU57" s="85"/>
      <c r="QXV57" s="85"/>
      <c r="QXW57" s="85"/>
      <c r="QXX57" s="85"/>
      <c r="QXY57" s="85"/>
      <c r="QXZ57" s="85"/>
      <c r="QYA57" s="85"/>
      <c r="QYB57" s="85"/>
      <c r="QYC57" s="85"/>
      <c r="QYD57" s="85"/>
      <c r="QYE57" s="85"/>
      <c r="QYF57" s="85"/>
      <c r="QYG57" s="85"/>
      <c r="QYH57" s="85"/>
      <c r="QYI57" s="85"/>
      <c r="QYJ57" s="85"/>
      <c r="QYK57" s="85"/>
      <c r="QYL57" s="85"/>
      <c r="QYM57" s="85"/>
      <c r="QYN57" s="85"/>
      <c r="QYO57" s="85"/>
      <c r="QYP57" s="85"/>
      <c r="QYQ57" s="85"/>
      <c r="QYR57" s="85"/>
      <c r="QYS57" s="85"/>
      <c r="QYT57" s="85"/>
      <c r="QYU57" s="85"/>
      <c r="QYV57" s="85"/>
      <c r="QYW57" s="85"/>
      <c r="QYX57" s="85"/>
      <c r="QYY57" s="85"/>
      <c r="QYZ57" s="85"/>
      <c r="QZA57" s="85"/>
      <c r="QZB57" s="85"/>
      <c r="QZC57" s="85"/>
      <c r="QZD57" s="85"/>
      <c r="QZE57" s="85"/>
      <c r="QZF57" s="85"/>
      <c r="QZG57" s="85"/>
      <c r="QZH57" s="85"/>
      <c r="QZI57" s="85"/>
      <c r="QZJ57" s="85"/>
      <c r="QZK57" s="85"/>
      <c r="QZL57" s="85"/>
      <c r="QZM57" s="85"/>
      <c r="QZN57" s="85"/>
      <c r="QZO57" s="85"/>
      <c r="QZP57" s="85"/>
      <c r="QZQ57" s="85"/>
      <c r="QZR57" s="85"/>
      <c r="QZS57" s="85"/>
      <c r="QZT57" s="85"/>
      <c r="QZU57" s="85"/>
      <c r="QZV57" s="85"/>
      <c r="QZW57" s="85"/>
      <c r="QZX57" s="85"/>
      <c r="QZY57" s="85"/>
      <c r="QZZ57" s="85"/>
      <c r="RAA57" s="85"/>
      <c r="RAB57" s="85"/>
      <c r="RAC57" s="85"/>
      <c r="RAD57" s="85"/>
      <c r="RAE57" s="85"/>
      <c r="RAF57" s="85"/>
      <c r="RAG57" s="85"/>
      <c r="RAH57" s="85"/>
      <c r="RAI57" s="85"/>
      <c r="RAJ57" s="85"/>
      <c r="RAK57" s="85"/>
      <c r="RAL57" s="85"/>
      <c r="RAM57" s="85"/>
      <c r="RAN57" s="85"/>
      <c r="RAO57" s="85"/>
      <c r="RAP57" s="85"/>
      <c r="RAQ57" s="85"/>
      <c r="RAR57" s="85"/>
      <c r="RAS57" s="85"/>
      <c r="RAT57" s="85"/>
      <c r="RAU57" s="85"/>
      <c r="RAV57" s="85"/>
      <c r="RAW57" s="85"/>
      <c r="RAX57" s="85"/>
      <c r="RAY57" s="85"/>
      <c r="RAZ57" s="85"/>
      <c r="RBA57" s="85"/>
      <c r="RBB57" s="85"/>
      <c r="RBC57" s="85"/>
      <c r="RBD57" s="85"/>
      <c r="RBE57" s="85"/>
      <c r="RBF57" s="85"/>
      <c r="RBG57" s="85"/>
      <c r="RBH57" s="85"/>
      <c r="RBI57" s="85"/>
      <c r="RBJ57" s="85"/>
      <c r="RBK57" s="85"/>
      <c r="RBL57" s="85"/>
      <c r="RBM57" s="85"/>
      <c r="RBN57" s="85"/>
      <c r="RBO57" s="85"/>
      <c r="RBP57" s="85"/>
      <c r="RBQ57" s="85"/>
      <c r="RBR57" s="85"/>
      <c r="RBS57" s="85"/>
      <c r="RBT57" s="85"/>
      <c r="RBU57" s="85"/>
      <c r="RBV57" s="85"/>
      <c r="RBW57" s="85"/>
      <c r="RBX57" s="85"/>
      <c r="RBY57" s="85"/>
      <c r="RBZ57" s="85"/>
      <c r="RCA57" s="85"/>
      <c r="RCB57" s="85"/>
      <c r="RCC57" s="85"/>
      <c r="RCD57" s="85"/>
      <c r="RCE57" s="85"/>
      <c r="RCF57" s="85"/>
      <c r="RCG57" s="85"/>
      <c r="RCH57" s="85"/>
      <c r="RCI57" s="85"/>
      <c r="RCJ57" s="85"/>
      <c r="RCK57" s="85"/>
      <c r="RCL57" s="85"/>
      <c r="RCM57" s="85"/>
      <c r="RCN57" s="85"/>
      <c r="RCO57" s="85"/>
      <c r="RCP57" s="85"/>
      <c r="RCQ57" s="85"/>
      <c r="RCR57" s="85"/>
      <c r="RCS57" s="85"/>
      <c r="RCT57" s="85"/>
      <c r="RCU57" s="85"/>
      <c r="RCV57" s="85"/>
      <c r="RCW57" s="85"/>
      <c r="RCX57" s="85"/>
      <c r="RCY57" s="85"/>
      <c r="RCZ57" s="85"/>
      <c r="RDA57" s="85"/>
      <c r="RDB57" s="85"/>
      <c r="RDC57" s="85"/>
      <c r="RDD57" s="85"/>
      <c r="RDE57" s="85"/>
      <c r="RDF57" s="85"/>
      <c r="RDG57" s="85"/>
      <c r="RDH57" s="85"/>
      <c r="RDI57" s="85"/>
      <c r="RDJ57" s="85"/>
      <c r="RDK57" s="85"/>
      <c r="RDL57" s="85"/>
      <c r="RDM57" s="85"/>
      <c r="RDN57" s="85"/>
      <c r="RDO57" s="85"/>
      <c r="RDP57" s="85"/>
      <c r="RDQ57" s="85"/>
      <c r="RDR57" s="85"/>
      <c r="RDS57" s="85"/>
      <c r="RDT57" s="85"/>
      <c r="RDU57" s="85"/>
      <c r="RDV57" s="85"/>
      <c r="RDW57" s="85"/>
      <c r="RDX57" s="85"/>
      <c r="RDY57" s="85"/>
      <c r="RDZ57" s="85"/>
      <c r="REA57" s="85"/>
      <c r="REB57" s="85"/>
      <c r="REC57" s="85"/>
      <c r="RED57" s="85"/>
      <c r="REE57" s="85"/>
      <c r="REF57" s="85"/>
      <c r="REG57" s="85"/>
      <c r="REH57" s="85"/>
      <c r="REI57" s="85"/>
      <c r="REJ57" s="85"/>
      <c r="REK57" s="85"/>
      <c r="REL57" s="85"/>
      <c r="REM57" s="85"/>
      <c r="REN57" s="85"/>
      <c r="REO57" s="85"/>
      <c r="REP57" s="85"/>
      <c r="REQ57" s="85"/>
      <c r="RER57" s="85"/>
      <c r="RES57" s="85"/>
      <c r="RET57" s="85"/>
      <c r="REU57" s="85"/>
      <c r="REV57" s="85"/>
      <c r="REW57" s="85"/>
      <c r="REX57" s="85"/>
      <c r="REY57" s="85"/>
      <c r="REZ57" s="85"/>
      <c r="RFA57" s="85"/>
      <c r="RFB57" s="85"/>
      <c r="RFC57" s="85"/>
      <c r="RFD57" s="85"/>
      <c r="RFE57" s="85"/>
      <c r="RFF57" s="85"/>
      <c r="RFG57" s="85"/>
      <c r="RFH57" s="85"/>
      <c r="RFI57" s="85"/>
      <c r="RFJ57" s="85"/>
      <c r="RFK57" s="85"/>
      <c r="RFL57" s="85"/>
      <c r="RFM57" s="85"/>
      <c r="RFN57" s="85"/>
      <c r="RFO57" s="85"/>
      <c r="RFP57" s="85"/>
      <c r="RFQ57" s="85"/>
      <c r="RFR57" s="85"/>
      <c r="RFS57" s="85"/>
      <c r="RFT57" s="85"/>
      <c r="RFU57" s="85"/>
      <c r="RFV57" s="85"/>
      <c r="RFW57" s="85"/>
      <c r="RFX57" s="85"/>
      <c r="RFY57" s="85"/>
      <c r="RFZ57" s="85"/>
      <c r="RGA57" s="85"/>
      <c r="RGB57" s="85"/>
      <c r="RGC57" s="85"/>
      <c r="RGD57" s="85"/>
      <c r="RGE57" s="85"/>
      <c r="RGF57" s="85"/>
      <c r="RGG57" s="85"/>
      <c r="RGH57" s="85"/>
      <c r="RGI57" s="85"/>
      <c r="RGJ57" s="85"/>
      <c r="RGK57" s="85"/>
      <c r="RGL57" s="85"/>
      <c r="RGM57" s="85"/>
      <c r="RGN57" s="85"/>
      <c r="RGO57" s="85"/>
      <c r="RGP57" s="85"/>
      <c r="RGQ57" s="85"/>
      <c r="RGR57" s="85"/>
      <c r="RGS57" s="85"/>
      <c r="RGT57" s="85"/>
      <c r="RGU57" s="85"/>
      <c r="RGV57" s="85"/>
      <c r="RGW57" s="85"/>
      <c r="RGX57" s="85"/>
      <c r="RGY57" s="85"/>
      <c r="RGZ57" s="85"/>
      <c r="RHA57" s="85"/>
      <c r="RHB57" s="85"/>
      <c r="RHC57" s="85"/>
      <c r="RHD57" s="85"/>
      <c r="RHE57" s="85"/>
      <c r="RHF57" s="85"/>
      <c r="RHG57" s="85"/>
      <c r="RHH57" s="85"/>
      <c r="RHI57" s="85"/>
      <c r="RHJ57" s="85"/>
      <c r="RHK57" s="85"/>
      <c r="RHL57" s="85"/>
      <c r="RHM57" s="85"/>
      <c r="RHN57" s="85"/>
      <c r="RHO57" s="85"/>
      <c r="RHP57" s="85"/>
      <c r="RHQ57" s="85"/>
      <c r="RHR57" s="85"/>
      <c r="RHS57" s="85"/>
      <c r="RHT57" s="85"/>
      <c r="RHU57" s="85"/>
      <c r="RHV57" s="85"/>
      <c r="RHW57" s="85"/>
      <c r="RHX57" s="85"/>
      <c r="RHY57" s="85"/>
      <c r="RHZ57" s="85"/>
      <c r="RIA57" s="85"/>
      <c r="RIB57" s="85"/>
      <c r="RIC57" s="85"/>
      <c r="RID57" s="85"/>
      <c r="RIE57" s="85"/>
      <c r="RIF57" s="85"/>
      <c r="RIG57" s="85"/>
      <c r="RIH57" s="85"/>
      <c r="RII57" s="85"/>
      <c r="RIJ57" s="85"/>
      <c r="RIK57" s="85"/>
      <c r="RIL57" s="85"/>
      <c r="RIM57" s="85"/>
      <c r="RIN57" s="85"/>
      <c r="RIO57" s="85"/>
      <c r="RIP57" s="85"/>
      <c r="RIQ57" s="85"/>
      <c r="RIR57" s="85"/>
      <c r="RIS57" s="85"/>
      <c r="RIT57" s="85"/>
      <c r="RIU57" s="85"/>
      <c r="RIV57" s="85"/>
      <c r="RIW57" s="85"/>
      <c r="RIX57" s="85"/>
      <c r="RIY57" s="85"/>
      <c r="RIZ57" s="85"/>
      <c r="RJA57" s="85"/>
      <c r="RJB57" s="85"/>
      <c r="RJC57" s="85"/>
      <c r="RJD57" s="85"/>
      <c r="RJE57" s="85"/>
      <c r="RJF57" s="85"/>
      <c r="RJG57" s="85"/>
      <c r="RJH57" s="85"/>
      <c r="RJI57" s="85"/>
      <c r="RJJ57" s="85"/>
      <c r="RJK57" s="85"/>
      <c r="RJL57" s="85"/>
      <c r="RJM57" s="85"/>
      <c r="RJN57" s="85"/>
      <c r="RJO57" s="85"/>
      <c r="RJP57" s="85"/>
      <c r="RJQ57" s="85"/>
      <c r="RJR57" s="85"/>
      <c r="RJS57" s="85"/>
      <c r="RJT57" s="85"/>
      <c r="RJU57" s="85"/>
      <c r="RJV57" s="85"/>
      <c r="RJW57" s="85"/>
      <c r="RJX57" s="85"/>
      <c r="RJY57" s="85"/>
      <c r="RJZ57" s="85"/>
      <c r="RKA57" s="85"/>
      <c r="RKB57" s="85"/>
      <c r="RKC57" s="85"/>
      <c r="RKD57" s="85"/>
      <c r="RKE57" s="85"/>
      <c r="RKF57" s="85"/>
      <c r="RKG57" s="85"/>
      <c r="RKH57" s="85"/>
      <c r="RKI57" s="85"/>
      <c r="RKJ57" s="85"/>
      <c r="RKK57" s="85"/>
      <c r="RKL57" s="85"/>
      <c r="RKM57" s="85"/>
      <c r="RKN57" s="85"/>
      <c r="RKO57" s="85"/>
      <c r="RKP57" s="85"/>
      <c r="RKQ57" s="85"/>
      <c r="RKR57" s="85"/>
      <c r="RKS57" s="85"/>
      <c r="RKT57" s="85"/>
      <c r="RKU57" s="85"/>
      <c r="RKV57" s="85"/>
      <c r="RKW57" s="85"/>
      <c r="RKX57" s="85"/>
      <c r="RKY57" s="85"/>
      <c r="RKZ57" s="85"/>
      <c r="RLA57" s="85"/>
      <c r="RLB57" s="85"/>
      <c r="RLC57" s="85"/>
      <c r="RLD57" s="85"/>
      <c r="RLE57" s="85"/>
      <c r="RLF57" s="85"/>
      <c r="RLG57" s="85"/>
      <c r="RLH57" s="85"/>
      <c r="RLI57" s="85"/>
      <c r="RLJ57" s="85"/>
      <c r="RLK57" s="85"/>
      <c r="RLL57" s="85"/>
      <c r="RLM57" s="85"/>
      <c r="RLN57" s="85"/>
      <c r="RLO57" s="85"/>
      <c r="RLP57" s="85"/>
      <c r="RLQ57" s="85"/>
      <c r="RLR57" s="85"/>
      <c r="RLS57" s="85"/>
      <c r="RLT57" s="85"/>
      <c r="RLU57" s="85"/>
      <c r="RLV57" s="85"/>
      <c r="RLW57" s="85"/>
      <c r="RLX57" s="85"/>
      <c r="RLY57" s="85"/>
      <c r="RLZ57" s="85"/>
      <c r="RMA57" s="85"/>
      <c r="RMB57" s="85"/>
      <c r="RMC57" s="85"/>
      <c r="RMD57" s="85"/>
      <c r="RME57" s="85"/>
      <c r="RMF57" s="85"/>
      <c r="RMG57" s="85"/>
      <c r="RMH57" s="85"/>
      <c r="RMI57" s="85"/>
      <c r="RMJ57" s="85"/>
      <c r="RMK57" s="85"/>
      <c r="RML57" s="85"/>
      <c r="RMM57" s="85"/>
      <c r="RMN57" s="85"/>
      <c r="RMO57" s="85"/>
      <c r="RMP57" s="85"/>
      <c r="RMQ57" s="85"/>
      <c r="RMR57" s="85"/>
      <c r="RMS57" s="85"/>
      <c r="RMT57" s="85"/>
      <c r="RMU57" s="85"/>
      <c r="RMV57" s="85"/>
      <c r="RMW57" s="85"/>
      <c r="RMX57" s="85"/>
      <c r="RMY57" s="85"/>
      <c r="RMZ57" s="85"/>
      <c r="RNA57" s="85"/>
      <c r="RNB57" s="85"/>
      <c r="RNC57" s="85"/>
      <c r="RND57" s="85"/>
      <c r="RNE57" s="85"/>
      <c r="RNF57" s="85"/>
      <c r="RNG57" s="85"/>
      <c r="RNH57" s="85"/>
      <c r="RNI57" s="85"/>
      <c r="RNJ57" s="85"/>
      <c r="RNK57" s="85"/>
      <c r="RNL57" s="85"/>
      <c r="RNM57" s="85"/>
      <c r="RNN57" s="85"/>
      <c r="RNO57" s="85"/>
      <c r="RNP57" s="85"/>
      <c r="RNQ57" s="85"/>
      <c r="RNR57" s="85"/>
      <c r="RNS57" s="85"/>
      <c r="RNT57" s="85"/>
      <c r="RNU57" s="85"/>
      <c r="RNV57" s="85"/>
      <c r="RNW57" s="85"/>
      <c r="RNX57" s="85"/>
      <c r="RNY57" s="85"/>
      <c r="RNZ57" s="85"/>
      <c r="ROA57" s="85"/>
      <c r="ROB57" s="85"/>
      <c r="ROC57" s="85"/>
      <c r="ROD57" s="85"/>
      <c r="ROE57" s="85"/>
      <c r="ROF57" s="85"/>
      <c r="ROG57" s="85"/>
      <c r="ROH57" s="85"/>
      <c r="ROI57" s="85"/>
      <c r="ROJ57" s="85"/>
      <c r="ROK57" s="85"/>
      <c r="ROL57" s="85"/>
      <c r="ROM57" s="85"/>
      <c r="RON57" s="85"/>
      <c r="ROO57" s="85"/>
      <c r="ROP57" s="85"/>
      <c r="ROQ57" s="85"/>
      <c r="ROR57" s="85"/>
      <c r="ROS57" s="85"/>
      <c r="ROT57" s="85"/>
      <c r="ROU57" s="85"/>
      <c r="ROV57" s="85"/>
      <c r="ROW57" s="85"/>
      <c r="ROX57" s="85"/>
      <c r="ROY57" s="85"/>
      <c r="ROZ57" s="85"/>
      <c r="RPA57" s="85"/>
      <c r="RPB57" s="85"/>
      <c r="RPC57" s="85"/>
      <c r="RPD57" s="85"/>
      <c r="RPE57" s="85"/>
      <c r="RPF57" s="85"/>
      <c r="RPG57" s="85"/>
      <c r="RPH57" s="85"/>
      <c r="RPI57" s="85"/>
      <c r="RPJ57" s="85"/>
      <c r="RPK57" s="85"/>
      <c r="RPL57" s="85"/>
      <c r="RPM57" s="85"/>
      <c r="RPN57" s="85"/>
      <c r="RPO57" s="85"/>
      <c r="RPP57" s="85"/>
      <c r="RPQ57" s="85"/>
      <c r="RPR57" s="85"/>
      <c r="RPS57" s="85"/>
      <c r="RPT57" s="85"/>
      <c r="RPU57" s="85"/>
      <c r="RPV57" s="85"/>
      <c r="RPW57" s="85"/>
      <c r="RPX57" s="85"/>
      <c r="RPY57" s="85"/>
      <c r="RPZ57" s="85"/>
      <c r="RQA57" s="85"/>
      <c r="RQB57" s="85"/>
      <c r="RQC57" s="85"/>
      <c r="RQD57" s="85"/>
      <c r="RQE57" s="85"/>
      <c r="RQF57" s="85"/>
      <c r="RQG57" s="85"/>
      <c r="RQH57" s="85"/>
      <c r="RQI57" s="85"/>
      <c r="RQJ57" s="85"/>
      <c r="RQK57" s="85"/>
      <c r="RQL57" s="85"/>
      <c r="RQM57" s="85"/>
      <c r="RQN57" s="85"/>
      <c r="RQO57" s="85"/>
      <c r="RQP57" s="85"/>
      <c r="RQQ57" s="85"/>
      <c r="RQR57" s="85"/>
      <c r="RQS57" s="85"/>
      <c r="RQT57" s="85"/>
      <c r="RQU57" s="85"/>
      <c r="RQV57" s="85"/>
      <c r="RQW57" s="85"/>
      <c r="RQX57" s="85"/>
      <c r="RQY57" s="85"/>
      <c r="RQZ57" s="85"/>
      <c r="RRA57" s="85"/>
      <c r="RRB57" s="85"/>
      <c r="RRC57" s="85"/>
      <c r="RRD57" s="85"/>
      <c r="RRE57" s="85"/>
      <c r="RRF57" s="85"/>
      <c r="RRG57" s="85"/>
      <c r="RRH57" s="85"/>
      <c r="RRI57" s="85"/>
      <c r="RRJ57" s="85"/>
      <c r="RRK57" s="85"/>
      <c r="RRL57" s="85"/>
      <c r="RRM57" s="85"/>
      <c r="RRN57" s="85"/>
      <c r="RRO57" s="85"/>
      <c r="RRP57" s="85"/>
      <c r="RRQ57" s="85"/>
      <c r="RRR57" s="85"/>
      <c r="RRS57" s="85"/>
      <c r="RRT57" s="85"/>
      <c r="RRU57" s="85"/>
      <c r="RRV57" s="85"/>
      <c r="RRW57" s="85"/>
      <c r="RRX57" s="85"/>
      <c r="RRY57" s="85"/>
      <c r="RRZ57" s="85"/>
      <c r="RSA57" s="85"/>
      <c r="RSB57" s="85"/>
      <c r="RSC57" s="85"/>
      <c r="RSD57" s="85"/>
      <c r="RSE57" s="85"/>
      <c r="RSF57" s="85"/>
      <c r="RSG57" s="85"/>
      <c r="RSH57" s="85"/>
      <c r="RSI57" s="85"/>
      <c r="RSJ57" s="85"/>
      <c r="RSK57" s="85"/>
      <c r="RSL57" s="85"/>
      <c r="RSM57" s="85"/>
      <c r="RSN57" s="85"/>
      <c r="RSO57" s="85"/>
      <c r="RSP57" s="85"/>
      <c r="RSQ57" s="85"/>
      <c r="RSR57" s="85"/>
      <c r="RSS57" s="85"/>
      <c r="RST57" s="85"/>
      <c r="RSU57" s="85"/>
      <c r="RSV57" s="85"/>
      <c r="RSW57" s="85"/>
      <c r="RSX57" s="85"/>
      <c r="RSY57" s="85"/>
      <c r="RSZ57" s="85"/>
      <c r="RTA57" s="85"/>
      <c r="RTB57" s="85"/>
      <c r="RTC57" s="85"/>
      <c r="RTD57" s="85"/>
      <c r="RTE57" s="85"/>
      <c r="RTF57" s="85"/>
      <c r="RTG57" s="85"/>
      <c r="RTH57" s="85"/>
      <c r="RTI57" s="85"/>
      <c r="RTJ57" s="85"/>
      <c r="RTK57" s="85"/>
      <c r="RTL57" s="85"/>
      <c r="RTM57" s="85"/>
      <c r="RTN57" s="85"/>
      <c r="RTO57" s="85"/>
      <c r="RTP57" s="85"/>
      <c r="RTQ57" s="85"/>
      <c r="RTR57" s="85"/>
      <c r="RTS57" s="85"/>
      <c r="RTT57" s="85"/>
      <c r="RTU57" s="85"/>
      <c r="RTV57" s="85"/>
      <c r="RTW57" s="85"/>
      <c r="RTX57" s="85"/>
      <c r="RTY57" s="85"/>
      <c r="RTZ57" s="85"/>
      <c r="RUA57" s="85"/>
      <c r="RUB57" s="85"/>
      <c r="RUC57" s="85"/>
      <c r="RUD57" s="85"/>
      <c r="RUE57" s="85"/>
      <c r="RUF57" s="85"/>
      <c r="RUG57" s="85"/>
      <c r="RUH57" s="85"/>
      <c r="RUI57" s="85"/>
      <c r="RUJ57" s="85"/>
      <c r="RUK57" s="85"/>
      <c r="RUL57" s="85"/>
      <c r="RUM57" s="85"/>
      <c r="RUN57" s="85"/>
      <c r="RUO57" s="85"/>
      <c r="RUP57" s="85"/>
      <c r="RUQ57" s="85"/>
      <c r="RUR57" s="85"/>
      <c r="RUS57" s="85"/>
      <c r="RUT57" s="85"/>
      <c r="RUU57" s="85"/>
      <c r="RUV57" s="85"/>
      <c r="RUW57" s="85"/>
      <c r="RUX57" s="85"/>
      <c r="RUY57" s="85"/>
      <c r="RUZ57" s="85"/>
      <c r="RVA57" s="85"/>
      <c r="RVB57" s="85"/>
      <c r="RVC57" s="85"/>
      <c r="RVD57" s="85"/>
      <c r="RVE57" s="85"/>
      <c r="RVF57" s="85"/>
      <c r="RVG57" s="85"/>
      <c r="RVH57" s="85"/>
      <c r="RVI57" s="85"/>
      <c r="RVJ57" s="85"/>
      <c r="RVK57" s="85"/>
      <c r="RVL57" s="85"/>
      <c r="RVM57" s="85"/>
      <c r="RVN57" s="85"/>
      <c r="RVO57" s="85"/>
      <c r="RVP57" s="85"/>
      <c r="RVQ57" s="85"/>
      <c r="RVR57" s="85"/>
      <c r="RVS57" s="85"/>
      <c r="RVT57" s="85"/>
      <c r="RVU57" s="85"/>
      <c r="RVV57" s="85"/>
      <c r="RVW57" s="85"/>
      <c r="RVX57" s="85"/>
      <c r="RVY57" s="85"/>
      <c r="RVZ57" s="85"/>
      <c r="RWA57" s="85"/>
      <c r="RWB57" s="85"/>
      <c r="RWC57" s="85"/>
      <c r="RWD57" s="85"/>
      <c r="RWE57" s="85"/>
      <c r="RWF57" s="85"/>
      <c r="RWG57" s="85"/>
      <c r="RWH57" s="85"/>
      <c r="RWI57" s="85"/>
      <c r="RWJ57" s="85"/>
      <c r="RWK57" s="85"/>
      <c r="RWL57" s="85"/>
      <c r="RWM57" s="85"/>
      <c r="RWN57" s="85"/>
      <c r="RWO57" s="85"/>
      <c r="RWP57" s="85"/>
      <c r="RWQ57" s="85"/>
      <c r="RWR57" s="85"/>
      <c r="RWS57" s="85"/>
      <c r="RWT57" s="85"/>
      <c r="RWU57" s="85"/>
      <c r="RWV57" s="85"/>
      <c r="RWW57" s="85"/>
      <c r="RWX57" s="85"/>
      <c r="RWY57" s="85"/>
      <c r="RWZ57" s="85"/>
      <c r="RXA57" s="85"/>
      <c r="RXB57" s="85"/>
      <c r="RXC57" s="85"/>
      <c r="RXD57" s="85"/>
      <c r="RXE57" s="85"/>
      <c r="RXF57" s="85"/>
      <c r="RXG57" s="85"/>
      <c r="RXH57" s="85"/>
      <c r="RXI57" s="85"/>
      <c r="RXJ57" s="85"/>
      <c r="RXK57" s="85"/>
      <c r="RXL57" s="85"/>
      <c r="RXM57" s="85"/>
      <c r="RXN57" s="85"/>
      <c r="RXO57" s="85"/>
      <c r="RXP57" s="85"/>
      <c r="RXQ57" s="85"/>
      <c r="RXR57" s="85"/>
      <c r="RXS57" s="85"/>
      <c r="RXT57" s="85"/>
      <c r="RXU57" s="85"/>
      <c r="RXV57" s="85"/>
      <c r="RXW57" s="85"/>
      <c r="RXX57" s="85"/>
      <c r="RXY57" s="85"/>
      <c r="RXZ57" s="85"/>
      <c r="RYA57" s="85"/>
      <c r="RYB57" s="85"/>
      <c r="RYC57" s="85"/>
      <c r="RYD57" s="85"/>
      <c r="RYE57" s="85"/>
      <c r="RYF57" s="85"/>
      <c r="RYG57" s="85"/>
      <c r="RYH57" s="85"/>
      <c r="RYI57" s="85"/>
      <c r="RYJ57" s="85"/>
      <c r="RYK57" s="85"/>
      <c r="RYL57" s="85"/>
      <c r="RYM57" s="85"/>
      <c r="RYN57" s="85"/>
      <c r="RYO57" s="85"/>
      <c r="RYP57" s="85"/>
      <c r="RYQ57" s="85"/>
      <c r="RYR57" s="85"/>
      <c r="RYS57" s="85"/>
      <c r="RYT57" s="85"/>
      <c r="RYU57" s="85"/>
      <c r="RYV57" s="85"/>
      <c r="RYW57" s="85"/>
      <c r="RYX57" s="85"/>
      <c r="RYY57" s="85"/>
      <c r="RYZ57" s="85"/>
      <c r="RZA57" s="85"/>
      <c r="RZB57" s="85"/>
      <c r="RZC57" s="85"/>
      <c r="RZD57" s="85"/>
      <c r="RZE57" s="85"/>
      <c r="RZF57" s="85"/>
      <c r="RZG57" s="85"/>
      <c r="RZH57" s="85"/>
      <c r="RZI57" s="85"/>
      <c r="RZJ57" s="85"/>
      <c r="RZK57" s="85"/>
      <c r="RZL57" s="85"/>
      <c r="RZM57" s="85"/>
      <c r="RZN57" s="85"/>
      <c r="RZO57" s="85"/>
      <c r="RZP57" s="85"/>
      <c r="RZQ57" s="85"/>
      <c r="RZR57" s="85"/>
      <c r="RZS57" s="85"/>
      <c r="RZT57" s="85"/>
      <c r="RZU57" s="85"/>
      <c r="RZV57" s="85"/>
      <c r="RZW57" s="85"/>
      <c r="RZX57" s="85"/>
      <c r="RZY57" s="85"/>
      <c r="RZZ57" s="85"/>
      <c r="SAA57" s="85"/>
      <c r="SAB57" s="85"/>
      <c r="SAC57" s="85"/>
      <c r="SAD57" s="85"/>
      <c r="SAE57" s="85"/>
      <c r="SAF57" s="85"/>
      <c r="SAG57" s="85"/>
      <c r="SAH57" s="85"/>
      <c r="SAI57" s="85"/>
      <c r="SAJ57" s="85"/>
      <c r="SAK57" s="85"/>
      <c r="SAL57" s="85"/>
      <c r="SAM57" s="85"/>
      <c r="SAN57" s="85"/>
      <c r="SAO57" s="85"/>
      <c r="SAP57" s="85"/>
      <c r="SAQ57" s="85"/>
      <c r="SAR57" s="85"/>
      <c r="SAS57" s="85"/>
      <c r="SAT57" s="85"/>
      <c r="SAU57" s="85"/>
      <c r="SAV57" s="85"/>
      <c r="SAW57" s="85"/>
      <c r="SAX57" s="85"/>
      <c r="SAY57" s="85"/>
      <c r="SAZ57" s="85"/>
      <c r="SBA57" s="85"/>
      <c r="SBB57" s="85"/>
      <c r="SBC57" s="85"/>
      <c r="SBD57" s="85"/>
      <c r="SBE57" s="85"/>
      <c r="SBF57" s="85"/>
      <c r="SBG57" s="85"/>
      <c r="SBH57" s="85"/>
      <c r="SBI57" s="85"/>
      <c r="SBJ57" s="85"/>
      <c r="SBK57" s="85"/>
      <c r="SBL57" s="85"/>
      <c r="SBM57" s="85"/>
      <c r="SBN57" s="85"/>
      <c r="SBO57" s="85"/>
      <c r="SBP57" s="85"/>
      <c r="SBQ57" s="85"/>
      <c r="SBR57" s="85"/>
      <c r="SBS57" s="85"/>
      <c r="SBT57" s="85"/>
      <c r="SBU57" s="85"/>
      <c r="SBV57" s="85"/>
      <c r="SBW57" s="85"/>
      <c r="SBX57" s="85"/>
      <c r="SBY57" s="85"/>
      <c r="SBZ57" s="85"/>
      <c r="SCA57" s="85"/>
      <c r="SCB57" s="85"/>
      <c r="SCC57" s="85"/>
      <c r="SCD57" s="85"/>
      <c r="SCE57" s="85"/>
      <c r="SCF57" s="85"/>
      <c r="SCG57" s="85"/>
      <c r="SCH57" s="85"/>
      <c r="SCI57" s="85"/>
      <c r="SCJ57" s="85"/>
      <c r="SCK57" s="85"/>
      <c r="SCL57" s="85"/>
      <c r="SCM57" s="85"/>
      <c r="SCN57" s="85"/>
      <c r="SCO57" s="85"/>
      <c r="SCP57" s="85"/>
      <c r="SCQ57" s="85"/>
      <c r="SCR57" s="85"/>
      <c r="SCS57" s="85"/>
      <c r="SCT57" s="85"/>
      <c r="SCU57" s="85"/>
      <c r="SCV57" s="85"/>
      <c r="SCW57" s="85"/>
      <c r="SCX57" s="85"/>
      <c r="SCY57" s="85"/>
      <c r="SCZ57" s="85"/>
      <c r="SDA57" s="85"/>
      <c r="SDB57" s="85"/>
      <c r="SDC57" s="85"/>
      <c r="SDD57" s="85"/>
      <c r="SDE57" s="85"/>
      <c r="SDF57" s="85"/>
      <c r="SDG57" s="85"/>
      <c r="SDH57" s="85"/>
      <c r="SDI57" s="85"/>
      <c r="SDJ57" s="85"/>
      <c r="SDK57" s="85"/>
      <c r="SDL57" s="85"/>
      <c r="SDM57" s="85"/>
      <c r="SDN57" s="85"/>
      <c r="SDO57" s="85"/>
      <c r="SDP57" s="85"/>
      <c r="SDQ57" s="85"/>
      <c r="SDR57" s="85"/>
      <c r="SDS57" s="85"/>
      <c r="SDT57" s="85"/>
      <c r="SDU57" s="85"/>
      <c r="SDV57" s="85"/>
      <c r="SDW57" s="85"/>
      <c r="SDX57" s="85"/>
      <c r="SDY57" s="85"/>
      <c r="SDZ57" s="85"/>
      <c r="SEA57" s="85"/>
      <c r="SEB57" s="85"/>
      <c r="SEC57" s="85"/>
      <c r="SED57" s="85"/>
      <c r="SEE57" s="85"/>
      <c r="SEF57" s="85"/>
      <c r="SEG57" s="85"/>
      <c r="SEH57" s="85"/>
      <c r="SEI57" s="85"/>
      <c r="SEJ57" s="85"/>
      <c r="SEK57" s="85"/>
      <c r="SEL57" s="85"/>
      <c r="SEM57" s="85"/>
      <c r="SEN57" s="85"/>
      <c r="SEO57" s="85"/>
      <c r="SEP57" s="85"/>
      <c r="SEQ57" s="85"/>
      <c r="SER57" s="85"/>
      <c r="SES57" s="85"/>
      <c r="SET57" s="85"/>
      <c r="SEU57" s="85"/>
      <c r="SEV57" s="85"/>
      <c r="SEW57" s="85"/>
      <c r="SEX57" s="85"/>
      <c r="SEY57" s="85"/>
      <c r="SEZ57" s="85"/>
      <c r="SFA57" s="85"/>
      <c r="SFB57" s="85"/>
      <c r="SFC57" s="85"/>
      <c r="SFD57" s="85"/>
      <c r="SFE57" s="85"/>
      <c r="SFF57" s="85"/>
      <c r="SFG57" s="85"/>
      <c r="SFH57" s="85"/>
      <c r="SFI57" s="85"/>
      <c r="SFJ57" s="85"/>
      <c r="SFK57" s="85"/>
      <c r="SFL57" s="85"/>
      <c r="SFM57" s="85"/>
      <c r="SFN57" s="85"/>
      <c r="SFO57" s="85"/>
      <c r="SFP57" s="85"/>
      <c r="SFQ57" s="85"/>
      <c r="SFR57" s="85"/>
      <c r="SFS57" s="85"/>
      <c r="SFT57" s="85"/>
      <c r="SFU57" s="85"/>
      <c r="SFV57" s="85"/>
      <c r="SFW57" s="85"/>
      <c r="SFX57" s="85"/>
      <c r="SFY57" s="85"/>
      <c r="SFZ57" s="85"/>
      <c r="SGA57" s="85"/>
      <c r="SGB57" s="85"/>
      <c r="SGC57" s="85"/>
      <c r="SGD57" s="85"/>
      <c r="SGE57" s="85"/>
      <c r="SGF57" s="85"/>
      <c r="SGG57" s="85"/>
      <c r="SGH57" s="85"/>
      <c r="SGI57" s="85"/>
      <c r="SGJ57" s="85"/>
      <c r="SGK57" s="85"/>
      <c r="SGL57" s="85"/>
      <c r="SGM57" s="85"/>
      <c r="SGN57" s="85"/>
      <c r="SGO57" s="85"/>
      <c r="SGP57" s="85"/>
      <c r="SGQ57" s="85"/>
      <c r="SGR57" s="85"/>
      <c r="SGS57" s="85"/>
      <c r="SGT57" s="85"/>
      <c r="SGU57" s="85"/>
      <c r="SGV57" s="85"/>
      <c r="SGW57" s="85"/>
      <c r="SGX57" s="85"/>
      <c r="SGY57" s="85"/>
      <c r="SGZ57" s="85"/>
      <c r="SHA57" s="85"/>
      <c r="SHB57" s="85"/>
      <c r="SHC57" s="85"/>
      <c r="SHD57" s="85"/>
      <c r="SHE57" s="85"/>
      <c r="SHF57" s="85"/>
      <c r="SHG57" s="85"/>
      <c r="SHH57" s="85"/>
      <c r="SHI57" s="85"/>
      <c r="SHJ57" s="85"/>
      <c r="SHK57" s="85"/>
      <c r="SHL57" s="85"/>
      <c r="SHM57" s="85"/>
      <c r="SHN57" s="85"/>
      <c r="SHO57" s="85"/>
      <c r="SHP57" s="85"/>
      <c r="SHQ57" s="85"/>
      <c r="SHR57" s="85"/>
      <c r="SHS57" s="85"/>
      <c r="SHT57" s="85"/>
      <c r="SHU57" s="85"/>
      <c r="SHV57" s="85"/>
      <c r="SHW57" s="85"/>
      <c r="SHX57" s="85"/>
      <c r="SHY57" s="85"/>
      <c r="SHZ57" s="85"/>
      <c r="SIA57" s="85"/>
      <c r="SIB57" s="85"/>
      <c r="SIC57" s="85"/>
      <c r="SID57" s="85"/>
      <c r="SIE57" s="85"/>
      <c r="SIF57" s="85"/>
      <c r="SIG57" s="85"/>
      <c r="SIH57" s="85"/>
      <c r="SII57" s="85"/>
      <c r="SIJ57" s="85"/>
      <c r="SIK57" s="85"/>
      <c r="SIL57" s="85"/>
      <c r="SIM57" s="85"/>
      <c r="SIN57" s="85"/>
      <c r="SIO57" s="85"/>
      <c r="SIP57" s="85"/>
      <c r="SIQ57" s="85"/>
      <c r="SIR57" s="85"/>
      <c r="SIS57" s="85"/>
      <c r="SIT57" s="85"/>
      <c r="SIU57" s="85"/>
      <c r="SIV57" s="85"/>
      <c r="SIW57" s="85"/>
      <c r="SIX57" s="85"/>
      <c r="SIY57" s="85"/>
      <c r="SIZ57" s="85"/>
      <c r="SJA57" s="85"/>
      <c r="SJB57" s="85"/>
      <c r="SJC57" s="85"/>
      <c r="SJD57" s="85"/>
      <c r="SJE57" s="85"/>
      <c r="SJF57" s="85"/>
      <c r="SJG57" s="85"/>
      <c r="SJH57" s="85"/>
      <c r="SJI57" s="85"/>
      <c r="SJJ57" s="85"/>
      <c r="SJK57" s="85"/>
      <c r="SJL57" s="85"/>
      <c r="SJM57" s="85"/>
      <c r="SJN57" s="85"/>
      <c r="SJO57" s="85"/>
      <c r="SJP57" s="85"/>
      <c r="SJQ57" s="85"/>
      <c r="SJR57" s="85"/>
      <c r="SJS57" s="85"/>
      <c r="SJT57" s="85"/>
      <c r="SJU57" s="85"/>
      <c r="SJV57" s="85"/>
      <c r="SJW57" s="85"/>
      <c r="SJX57" s="85"/>
      <c r="SJY57" s="85"/>
      <c r="SJZ57" s="85"/>
      <c r="SKA57" s="85"/>
      <c r="SKB57" s="85"/>
      <c r="SKC57" s="85"/>
      <c r="SKD57" s="85"/>
      <c r="SKE57" s="85"/>
      <c r="SKF57" s="85"/>
      <c r="SKG57" s="85"/>
      <c r="SKH57" s="85"/>
      <c r="SKI57" s="85"/>
      <c r="SKJ57" s="85"/>
      <c r="SKK57" s="85"/>
      <c r="SKL57" s="85"/>
      <c r="SKM57" s="85"/>
      <c r="SKN57" s="85"/>
      <c r="SKO57" s="85"/>
      <c r="SKP57" s="85"/>
      <c r="SKQ57" s="85"/>
      <c r="SKR57" s="85"/>
      <c r="SKS57" s="85"/>
      <c r="SKT57" s="85"/>
      <c r="SKU57" s="85"/>
      <c r="SKV57" s="85"/>
      <c r="SKW57" s="85"/>
      <c r="SKX57" s="85"/>
      <c r="SKY57" s="85"/>
      <c r="SKZ57" s="85"/>
      <c r="SLA57" s="85"/>
      <c r="SLB57" s="85"/>
      <c r="SLC57" s="85"/>
      <c r="SLD57" s="85"/>
      <c r="SLE57" s="85"/>
      <c r="SLF57" s="85"/>
      <c r="SLG57" s="85"/>
      <c r="SLH57" s="85"/>
      <c r="SLI57" s="85"/>
      <c r="SLJ57" s="85"/>
      <c r="SLK57" s="85"/>
      <c r="SLL57" s="85"/>
      <c r="SLM57" s="85"/>
      <c r="SLN57" s="85"/>
      <c r="SLO57" s="85"/>
      <c r="SLP57" s="85"/>
      <c r="SLQ57" s="85"/>
      <c r="SLR57" s="85"/>
      <c r="SLS57" s="85"/>
      <c r="SLT57" s="85"/>
      <c r="SLU57" s="85"/>
      <c r="SLV57" s="85"/>
      <c r="SLW57" s="85"/>
      <c r="SLX57" s="85"/>
      <c r="SLY57" s="85"/>
      <c r="SLZ57" s="85"/>
      <c r="SMA57" s="85"/>
      <c r="SMB57" s="85"/>
      <c r="SMC57" s="85"/>
      <c r="SMD57" s="85"/>
      <c r="SME57" s="85"/>
      <c r="SMF57" s="85"/>
      <c r="SMG57" s="85"/>
      <c r="SMH57" s="85"/>
      <c r="SMI57" s="85"/>
      <c r="SMJ57" s="85"/>
      <c r="SMK57" s="85"/>
      <c r="SML57" s="85"/>
      <c r="SMM57" s="85"/>
      <c r="SMN57" s="85"/>
      <c r="SMO57" s="85"/>
      <c r="SMP57" s="85"/>
      <c r="SMQ57" s="85"/>
      <c r="SMR57" s="85"/>
      <c r="SMS57" s="85"/>
      <c r="SMT57" s="85"/>
      <c r="SMU57" s="85"/>
      <c r="SMV57" s="85"/>
      <c r="SMW57" s="85"/>
      <c r="SMX57" s="85"/>
      <c r="SMY57" s="85"/>
      <c r="SMZ57" s="85"/>
      <c r="SNA57" s="85"/>
      <c r="SNB57" s="85"/>
      <c r="SNC57" s="85"/>
      <c r="SND57" s="85"/>
      <c r="SNE57" s="85"/>
      <c r="SNF57" s="85"/>
      <c r="SNG57" s="85"/>
      <c r="SNH57" s="85"/>
      <c r="SNI57" s="85"/>
      <c r="SNJ57" s="85"/>
      <c r="SNK57" s="85"/>
      <c r="SNL57" s="85"/>
      <c r="SNM57" s="85"/>
      <c r="SNN57" s="85"/>
      <c r="SNO57" s="85"/>
      <c r="SNP57" s="85"/>
      <c r="SNQ57" s="85"/>
      <c r="SNR57" s="85"/>
      <c r="SNS57" s="85"/>
      <c r="SNT57" s="85"/>
      <c r="SNU57" s="85"/>
      <c r="SNV57" s="85"/>
      <c r="SNW57" s="85"/>
      <c r="SNX57" s="85"/>
      <c r="SNY57" s="85"/>
      <c r="SNZ57" s="85"/>
      <c r="SOA57" s="85"/>
      <c r="SOB57" s="85"/>
      <c r="SOC57" s="85"/>
      <c r="SOD57" s="85"/>
      <c r="SOE57" s="85"/>
      <c r="SOF57" s="85"/>
      <c r="SOG57" s="85"/>
      <c r="SOH57" s="85"/>
      <c r="SOI57" s="85"/>
      <c r="SOJ57" s="85"/>
      <c r="SOK57" s="85"/>
      <c r="SOL57" s="85"/>
      <c r="SOM57" s="85"/>
      <c r="SON57" s="85"/>
      <c r="SOO57" s="85"/>
      <c r="SOP57" s="85"/>
      <c r="SOQ57" s="85"/>
      <c r="SOR57" s="85"/>
      <c r="SOS57" s="85"/>
      <c r="SOT57" s="85"/>
      <c r="SOU57" s="85"/>
      <c r="SOV57" s="85"/>
      <c r="SOW57" s="85"/>
      <c r="SOX57" s="85"/>
      <c r="SOY57" s="85"/>
      <c r="SOZ57" s="85"/>
      <c r="SPA57" s="85"/>
      <c r="SPB57" s="85"/>
      <c r="SPC57" s="85"/>
      <c r="SPD57" s="85"/>
      <c r="SPE57" s="85"/>
      <c r="SPF57" s="85"/>
      <c r="SPG57" s="85"/>
      <c r="SPH57" s="85"/>
      <c r="SPI57" s="85"/>
      <c r="SPJ57" s="85"/>
      <c r="SPK57" s="85"/>
      <c r="SPL57" s="85"/>
      <c r="SPM57" s="85"/>
      <c r="SPN57" s="85"/>
      <c r="SPO57" s="85"/>
      <c r="SPP57" s="85"/>
      <c r="SPQ57" s="85"/>
      <c r="SPR57" s="85"/>
      <c r="SPS57" s="85"/>
      <c r="SPT57" s="85"/>
      <c r="SPU57" s="85"/>
      <c r="SPV57" s="85"/>
      <c r="SPW57" s="85"/>
      <c r="SPX57" s="85"/>
      <c r="SPY57" s="85"/>
      <c r="SPZ57" s="85"/>
      <c r="SQA57" s="85"/>
      <c r="SQB57" s="85"/>
      <c r="SQC57" s="85"/>
      <c r="SQD57" s="85"/>
      <c r="SQE57" s="85"/>
      <c r="SQF57" s="85"/>
      <c r="SQG57" s="85"/>
      <c r="SQH57" s="85"/>
      <c r="SQI57" s="85"/>
      <c r="SQJ57" s="85"/>
      <c r="SQK57" s="85"/>
      <c r="SQL57" s="85"/>
      <c r="SQM57" s="85"/>
      <c r="SQN57" s="85"/>
      <c r="SQO57" s="85"/>
      <c r="SQP57" s="85"/>
      <c r="SQQ57" s="85"/>
      <c r="SQR57" s="85"/>
      <c r="SQS57" s="85"/>
      <c r="SQT57" s="85"/>
      <c r="SQU57" s="85"/>
      <c r="SQV57" s="85"/>
      <c r="SQW57" s="85"/>
      <c r="SQX57" s="85"/>
      <c r="SQY57" s="85"/>
      <c r="SQZ57" s="85"/>
      <c r="SRA57" s="85"/>
      <c r="SRB57" s="85"/>
      <c r="SRC57" s="85"/>
      <c r="SRD57" s="85"/>
      <c r="SRE57" s="85"/>
      <c r="SRF57" s="85"/>
      <c r="SRG57" s="85"/>
      <c r="SRH57" s="85"/>
      <c r="SRI57" s="85"/>
      <c r="SRJ57" s="85"/>
      <c r="SRK57" s="85"/>
      <c r="SRL57" s="85"/>
      <c r="SRM57" s="85"/>
      <c r="SRN57" s="85"/>
      <c r="SRO57" s="85"/>
      <c r="SRP57" s="85"/>
      <c r="SRQ57" s="85"/>
      <c r="SRR57" s="85"/>
      <c r="SRS57" s="85"/>
      <c r="SRT57" s="85"/>
      <c r="SRU57" s="85"/>
      <c r="SRV57" s="85"/>
      <c r="SRW57" s="85"/>
      <c r="SRX57" s="85"/>
      <c r="SRY57" s="85"/>
      <c r="SRZ57" s="85"/>
      <c r="SSA57" s="85"/>
      <c r="SSB57" s="85"/>
      <c r="SSC57" s="85"/>
      <c r="SSD57" s="85"/>
      <c r="SSE57" s="85"/>
      <c r="SSF57" s="85"/>
      <c r="SSG57" s="85"/>
      <c r="SSH57" s="85"/>
      <c r="SSI57" s="85"/>
      <c r="SSJ57" s="85"/>
      <c r="SSK57" s="85"/>
      <c r="SSL57" s="85"/>
      <c r="SSM57" s="85"/>
      <c r="SSN57" s="85"/>
      <c r="SSO57" s="85"/>
      <c r="SSP57" s="85"/>
      <c r="SSQ57" s="85"/>
      <c r="SSR57" s="85"/>
      <c r="SSS57" s="85"/>
      <c r="SST57" s="85"/>
      <c r="SSU57" s="85"/>
      <c r="SSV57" s="85"/>
      <c r="SSW57" s="85"/>
      <c r="SSX57" s="85"/>
      <c r="SSY57" s="85"/>
      <c r="SSZ57" s="85"/>
      <c r="STA57" s="85"/>
      <c r="STB57" s="85"/>
      <c r="STC57" s="85"/>
      <c r="STD57" s="85"/>
      <c r="STE57" s="85"/>
      <c r="STF57" s="85"/>
      <c r="STG57" s="85"/>
      <c r="STH57" s="85"/>
      <c r="STI57" s="85"/>
      <c r="STJ57" s="85"/>
      <c r="STK57" s="85"/>
      <c r="STL57" s="85"/>
      <c r="STM57" s="85"/>
      <c r="STN57" s="85"/>
      <c r="STO57" s="85"/>
      <c r="STP57" s="85"/>
      <c r="STQ57" s="85"/>
      <c r="STR57" s="85"/>
      <c r="STS57" s="85"/>
      <c r="STT57" s="85"/>
      <c r="STU57" s="85"/>
      <c r="STV57" s="85"/>
      <c r="STW57" s="85"/>
      <c r="STX57" s="85"/>
      <c r="STY57" s="85"/>
      <c r="STZ57" s="85"/>
      <c r="SUA57" s="85"/>
      <c r="SUB57" s="85"/>
      <c r="SUC57" s="85"/>
      <c r="SUD57" s="85"/>
      <c r="SUE57" s="85"/>
      <c r="SUF57" s="85"/>
      <c r="SUG57" s="85"/>
      <c r="SUH57" s="85"/>
      <c r="SUI57" s="85"/>
      <c r="SUJ57" s="85"/>
      <c r="SUK57" s="85"/>
      <c r="SUL57" s="85"/>
      <c r="SUM57" s="85"/>
      <c r="SUN57" s="85"/>
      <c r="SUO57" s="85"/>
      <c r="SUP57" s="85"/>
      <c r="SUQ57" s="85"/>
      <c r="SUR57" s="85"/>
      <c r="SUS57" s="85"/>
      <c r="SUT57" s="85"/>
      <c r="SUU57" s="85"/>
      <c r="SUV57" s="85"/>
      <c r="SUW57" s="85"/>
      <c r="SUX57" s="85"/>
      <c r="SUY57" s="85"/>
      <c r="SUZ57" s="85"/>
      <c r="SVA57" s="85"/>
      <c r="SVB57" s="85"/>
      <c r="SVC57" s="85"/>
      <c r="SVD57" s="85"/>
      <c r="SVE57" s="85"/>
      <c r="SVF57" s="85"/>
      <c r="SVG57" s="85"/>
      <c r="SVH57" s="85"/>
      <c r="SVI57" s="85"/>
      <c r="SVJ57" s="85"/>
      <c r="SVK57" s="85"/>
      <c r="SVL57" s="85"/>
      <c r="SVM57" s="85"/>
      <c r="SVN57" s="85"/>
      <c r="SVO57" s="85"/>
      <c r="SVP57" s="85"/>
      <c r="SVQ57" s="85"/>
      <c r="SVR57" s="85"/>
      <c r="SVS57" s="85"/>
      <c r="SVT57" s="85"/>
      <c r="SVU57" s="85"/>
      <c r="SVV57" s="85"/>
      <c r="SVW57" s="85"/>
      <c r="SVX57" s="85"/>
      <c r="SVY57" s="85"/>
      <c r="SVZ57" s="85"/>
      <c r="SWA57" s="85"/>
      <c r="SWB57" s="85"/>
      <c r="SWC57" s="85"/>
      <c r="SWD57" s="85"/>
      <c r="SWE57" s="85"/>
      <c r="SWF57" s="85"/>
      <c r="SWG57" s="85"/>
      <c r="SWH57" s="85"/>
      <c r="SWI57" s="85"/>
      <c r="SWJ57" s="85"/>
      <c r="SWK57" s="85"/>
      <c r="SWL57" s="85"/>
      <c r="SWM57" s="85"/>
      <c r="SWN57" s="85"/>
      <c r="SWO57" s="85"/>
      <c r="SWP57" s="85"/>
      <c r="SWQ57" s="85"/>
      <c r="SWR57" s="85"/>
      <c r="SWS57" s="85"/>
      <c r="SWT57" s="85"/>
      <c r="SWU57" s="85"/>
      <c r="SWV57" s="85"/>
      <c r="SWW57" s="85"/>
      <c r="SWX57" s="85"/>
      <c r="SWY57" s="85"/>
      <c r="SWZ57" s="85"/>
      <c r="SXA57" s="85"/>
      <c r="SXB57" s="85"/>
      <c r="SXC57" s="85"/>
      <c r="SXD57" s="85"/>
      <c r="SXE57" s="85"/>
      <c r="SXF57" s="85"/>
      <c r="SXG57" s="85"/>
      <c r="SXH57" s="85"/>
      <c r="SXI57" s="85"/>
      <c r="SXJ57" s="85"/>
      <c r="SXK57" s="85"/>
      <c r="SXL57" s="85"/>
      <c r="SXM57" s="85"/>
      <c r="SXN57" s="85"/>
      <c r="SXO57" s="85"/>
      <c r="SXP57" s="85"/>
      <c r="SXQ57" s="85"/>
      <c r="SXR57" s="85"/>
      <c r="SXS57" s="85"/>
      <c r="SXT57" s="85"/>
      <c r="SXU57" s="85"/>
      <c r="SXV57" s="85"/>
      <c r="SXW57" s="85"/>
      <c r="SXX57" s="85"/>
      <c r="SXY57" s="85"/>
      <c r="SXZ57" s="85"/>
      <c r="SYA57" s="85"/>
      <c r="SYB57" s="85"/>
      <c r="SYC57" s="85"/>
      <c r="SYD57" s="85"/>
      <c r="SYE57" s="85"/>
      <c r="SYF57" s="85"/>
      <c r="SYG57" s="85"/>
      <c r="SYH57" s="85"/>
      <c r="SYI57" s="85"/>
      <c r="SYJ57" s="85"/>
      <c r="SYK57" s="85"/>
      <c r="SYL57" s="85"/>
      <c r="SYM57" s="85"/>
      <c r="SYN57" s="85"/>
      <c r="SYO57" s="85"/>
      <c r="SYP57" s="85"/>
      <c r="SYQ57" s="85"/>
      <c r="SYR57" s="85"/>
      <c r="SYS57" s="85"/>
      <c r="SYT57" s="85"/>
      <c r="SYU57" s="85"/>
      <c r="SYV57" s="85"/>
      <c r="SYW57" s="85"/>
      <c r="SYX57" s="85"/>
      <c r="SYY57" s="85"/>
      <c r="SYZ57" s="85"/>
      <c r="SZA57" s="85"/>
      <c r="SZB57" s="85"/>
      <c r="SZC57" s="85"/>
      <c r="SZD57" s="85"/>
      <c r="SZE57" s="85"/>
      <c r="SZF57" s="85"/>
      <c r="SZG57" s="85"/>
      <c r="SZH57" s="85"/>
      <c r="SZI57" s="85"/>
      <c r="SZJ57" s="85"/>
      <c r="SZK57" s="85"/>
      <c r="SZL57" s="85"/>
      <c r="SZM57" s="85"/>
      <c r="SZN57" s="85"/>
      <c r="SZO57" s="85"/>
      <c r="SZP57" s="85"/>
      <c r="SZQ57" s="85"/>
      <c r="SZR57" s="85"/>
      <c r="SZS57" s="85"/>
      <c r="SZT57" s="85"/>
      <c r="SZU57" s="85"/>
      <c r="SZV57" s="85"/>
      <c r="SZW57" s="85"/>
      <c r="SZX57" s="85"/>
      <c r="SZY57" s="85"/>
      <c r="SZZ57" s="85"/>
      <c r="TAA57" s="85"/>
      <c r="TAB57" s="85"/>
      <c r="TAC57" s="85"/>
      <c r="TAD57" s="85"/>
      <c r="TAE57" s="85"/>
      <c r="TAF57" s="85"/>
      <c r="TAG57" s="85"/>
      <c r="TAH57" s="85"/>
      <c r="TAI57" s="85"/>
      <c r="TAJ57" s="85"/>
      <c r="TAK57" s="85"/>
      <c r="TAL57" s="85"/>
      <c r="TAM57" s="85"/>
      <c r="TAN57" s="85"/>
      <c r="TAO57" s="85"/>
      <c r="TAP57" s="85"/>
      <c r="TAQ57" s="85"/>
      <c r="TAR57" s="85"/>
      <c r="TAS57" s="85"/>
      <c r="TAT57" s="85"/>
      <c r="TAU57" s="85"/>
      <c r="TAV57" s="85"/>
      <c r="TAW57" s="85"/>
      <c r="TAX57" s="85"/>
      <c r="TAY57" s="85"/>
      <c r="TAZ57" s="85"/>
      <c r="TBA57" s="85"/>
      <c r="TBB57" s="85"/>
      <c r="TBC57" s="85"/>
      <c r="TBD57" s="85"/>
      <c r="TBE57" s="85"/>
      <c r="TBF57" s="85"/>
      <c r="TBG57" s="85"/>
      <c r="TBH57" s="85"/>
      <c r="TBI57" s="85"/>
      <c r="TBJ57" s="85"/>
      <c r="TBK57" s="85"/>
      <c r="TBL57" s="85"/>
      <c r="TBM57" s="85"/>
      <c r="TBN57" s="85"/>
      <c r="TBO57" s="85"/>
      <c r="TBP57" s="85"/>
      <c r="TBQ57" s="85"/>
      <c r="TBR57" s="85"/>
      <c r="TBS57" s="85"/>
      <c r="TBT57" s="85"/>
      <c r="TBU57" s="85"/>
      <c r="TBV57" s="85"/>
      <c r="TBW57" s="85"/>
      <c r="TBX57" s="85"/>
      <c r="TBY57" s="85"/>
      <c r="TBZ57" s="85"/>
      <c r="TCA57" s="85"/>
      <c r="TCB57" s="85"/>
      <c r="TCC57" s="85"/>
      <c r="TCD57" s="85"/>
      <c r="TCE57" s="85"/>
      <c r="TCF57" s="85"/>
      <c r="TCG57" s="85"/>
      <c r="TCH57" s="85"/>
      <c r="TCI57" s="85"/>
      <c r="TCJ57" s="85"/>
      <c r="TCK57" s="85"/>
      <c r="TCL57" s="85"/>
      <c r="TCM57" s="85"/>
      <c r="TCN57" s="85"/>
      <c r="TCO57" s="85"/>
      <c r="TCP57" s="85"/>
      <c r="TCQ57" s="85"/>
      <c r="TCR57" s="85"/>
      <c r="TCS57" s="85"/>
      <c r="TCT57" s="85"/>
      <c r="TCU57" s="85"/>
      <c r="TCV57" s="85"/>
      <c r="TCW57" s="85"/>
      <c r="TCX57" s="85"/>
      <c r="TCY57" s="85"/>
      <c r="TCZ57" s="85"/>
      <c r="TDA57" s="85"/>
      <c r="TDB57" s="85"/>
      <c r="TDC57" s="85"/>
      <c r="TDD57" s="85"/>
      <c r="TDE57" s="85"/>
      <c r="TDF57" s="85"/>
      <c r="TDG57" s="85"/>
      <c r="TDH57" s="85"/>
      <c r="TDI57" s="85"/>
      <c r="TDJ57" s="85"/>
      <c r="TDK57" s="85"/>
      <c r="TDL57" s="85"/>
      <c r="TDM57" s="85"/>
      <c r="TDN57" s="85"/>
      <c r="TDO57" s="85"/>
      <c r="TDP57" s="85"/>
      <c r="TDQ57" s="85"/>
      <c r="TDR57" s="85"/>
      <c r="TDS57" s="85"/>
      <c r="TDT57" s="85"/>
      <c r="TDU57" s="85"/>
      <c r="TDV57" s="85"/>
      <c r="TDW57" s="85"/>
      <c r="TDX57" s="85"/>
      <c r="TDY57" s="85"/>
      <c r="TDZ57" s="85"/>
      <c r="TEA57" s="85"/>
      <c r="TEB57" s="85"/>
      <c r="TEC57" s="85"/>
      <c r="TED57" s="85"/>
      <c r="TEE57" s="85"/>
      <c r="TEF57" s="85"/>
      <c r="TEG57" s="85"/>
      <c r="TEH57" s="85"/>
      <c r="TEI57" s="85"/>
      <c r="TEJ57" s="85"/>
      <c r="TEK57" s="85"/>
      <c r="TEL57" s="85"/>
      <c r="TEM57" s="85"/>
      <c r="TEN57" s="85"/>
      <c r="TEO57" s="85"/>
      <c r="TEP57" s="85"/>
      <c r="TEQ57" s="85"/>
      <c r="TER57" s="85"/>
      <c r="TES57" s="85"/>
      <c r="TET57" s="85"/>
      <c r="TEU57" s="85"/>
      <c r="TEV57" s="85"/>
      <c r="TEW57" s="85"/>
      <c r="TEX57" s="85"/>
      <c r="TEY57" s="85"/>
      <c r="TEZ57" s="85"/>
      <c r="TFA57" s="85"/>
      <c r="TFB57" s="85"/>
      <c r="TFC57" s="85"/>
      <c r="TFD57" s="85"/>
      <c r="TFE57" s="85"/>
      <c r="TFF57" s="85"/>
      <c r="TFG57" s="85"/>
      <c r="TFH57" s="85"/>
      <c r="TFI57" s="85"/>
      <c r="TFJ57" s="85"/>
      <c r="TFK57" s="85"/>
      <c r="TFL57" s="85"/>
      <c r="TFM57" s="85"/>
      <c r="TFN57" s="85"/>
      <c r="TFO57" s="85"/>
      <c r="TFP57" s="85"/>
      <c r="TFQ57" s="85"/>
      <c r="TFR57" s="85"/>
      <c r="TFS57" s="85"/>
      <c r="TFT57" s="85"/>
      <c r="TFU57" s="85"/>
      <c r="TFV57" s="85"/>
      <c r="TFW57" s="85"/>
      <c r="TFX57" s="85"/>
      <c r="TFY57" s="85"/>
      <c r="TFZ57" s="85"/>
      <c r="TGA57" s="85"/>
      <c r="TGB57" s="85"/>
      <c r="TGC57" s="85"/>
      <c r="TGD57" s="85"/>
      <c r="TGE57" s="85"/>
      <c r="TGF57" s="85"/>
      <c r="TGG57" s="85"/>
      <c r="TGH57" s="85"/>
      <c r="TGI57" s="85"/>
      <c r="TGJ57" s="85"/>
      <c r="TGK57" s="85"/>
      <c r="TGL57" s="85"/>
      <c r="TGM57" s="85"/>
      <c r="TGN57" s="85"/>
      <c r="TGO57" s="85"/>
      <c r="TGP57" s="85"/>
      <c r="TGQ57" s="85"/>
      <c r="TGR57" s="85"/>
      <c r="TGS57" s="85"/>
      <c r="TGT57" s="85"/>
      <c r="TGU57" s="85"/>
      <c r="TGV57" s="85"/>
      <c r="TGW57" s="85"/>
      <c r="TGX57" s="85"/>
      <c r="TGY57" s="85"/>
      <c r="TGZ57" s="85"/>
      <c r="THA57" s="85"/>
      <c r="THB57" s="85"/>
      <c r="THC57" s="85"/>
      <c r="THD57" s="85"/>
      <c r="THE57" s="85"/>
      <c r="THF57" s="85"/>
      <c r="THG57" s="85"/>
      <c r="THH57" s="85"/>
      <c r="THI57" s="85"/>
      <c r="THJ57" s="85"/>
      <c r="THK57" s="85"/>
      <c r="THL57" s="85"/>
      <c r="THM57" s="85"/>
      <c r="THN57" s="85"/>
      <c r="THO57" s="85"/>
      <c r="THP57" s="85"/>
      <c r="THQ57" s="85"/>
      <c r="THR57" s="85"/>
      <c r="THS57" s="85"/>
      <c r="THT57" s="85"/>
      <c r="THU57" s="85"/>
      <c r="THV57" s="85"/>
      <c r="THW57" s="85"/>
      <c r="THX57" s="85"/>
      <c r="THY57" s="85"/>
      <c r="THZ57" s="85"/>
      <c r="TIA57" s="85"/>
      <c r="TIB57" s="85"/>
      <c r="TIC57" s="85"/>
      <c r="TID57" s="85"/>
      <c r="TIE57" s="85"/>
      <c r="TIF57" s="85"/>
      <c r="TIG57" s="85"/>
      <c r="TIH57" s="85"/>
      <c r="TII57" s="85"/>
      <c r="TIJ57" s="85"/>
      <c r="TIK57" s="85"/>
      <c r="TIL57" s="85"/>
      <c r="TIM57" s="85"/>
      <c r="TIN57" s="85"/>
      <c r="TIO57" s="85"/>
      <c r="TIP57" s="85"/>
      <c r="TIQ57" s="85"/>
      <c r="TIR57" s="85"/>
      <c r="TIS57" s="85"/>
      <c r="TIT57" s="85"/>
      <c r="TIU57" s="85"/>
      <c r="TIV57" s="85"/>
      <c r="TIW57" s="85"/>
      <c r="TIX57" s="85"/>
      <c r="TIY57" s="85"/>
      <c r="TIZ57" s="85"/>
      <c r="TJA57" s="85"/>
      <c r="TJB57" s="85"/>
      <c r="TJC57" s="85"/>
      <c r="TJD57" s="85"/>
      <c r="TJE57" s="85"/>
      <c r="TJF57" s="85"/>
      <c r="TJG57" s="85"/>
      <c r="TJH57" s="85"/>
      <c r="TJI57" s="85"/>
      <c r="TJJ57" s="85"/>
      <c r="TJK57" s="85"/>
      <c r="TJL57" s="85"/>
      <c r="TJM57" s="85"/>
      <c r="TJN57" s="85"/>
      <c r="TJO57" s="85"/>
      <c r="TJP57" s="85"/>
      <c r="TJQ57" s="85"/>
      <c r="TJR57" s="85"/>
      <c r="TJS57" s="85"/>
      <c r="TJT57" s="85"/>
      <c r="TJU57" s="85"/>
      <c r="TJV57" s="85"/>
      <c r="TJW57" s="85"/>
      <c r="TJX57" s="85"/>
      <c r="TJY57" s="85"/>
      <c r="TJZ57" s="85"/>
      <c r="TKA57" s="85"/>
      <c r="TKB57" s="85"/>
      <c r="TKC57" s="85"/>
      <c r="TKD57" s="85"/>
      <c r="TKE57" s="85"/>
      <c r="TKF57" s="85"/>
      <c r="TKG57" s="85"/>
      <c r="TKH57" s="85"/>
      <c r="TKI57" s="85"/>
      <c r="TKJ57" s="85"/>
      <c r="TKK57" s="85"/>
      <c r="TKL57" s="85"/>
      <c r="TKM57" s="85"/>
      <c r="TKN57" s="85"/>
      <c r="TKO57" s="85"/>
      <c r="TKP57" s="85"/>
      <c r="TKQ57" s="85"/>
      <c r="TKR57" s="85"/>
      <c r="TKS57" s="85"/>
      <c r="TKT57" s="85"/>
      <c r="TKU57" s="85"/>
      <c r="TKV57" s="85"/>
      <c r="TKW57" s="85"/>
      <c r="TKX57" s="85"/>
      <c r="TKY57" s="85"/>
      <c r="TKZ57" s="85"/>
      <c r="TLA57" s="85"/>
      <c r="TLB57" s="85"/>
      <c r="TLC57" s="85"/>
      <c r="TLD57" s="85"/>
      <c r="TLE57" s="85"/>
      <c r="TLF57" s="85"/>
      <c r="TLG57" s="85"/>
      <c r="TLH57" s="85"/>
      <c r="TLI57" s="85"/>
      <c r="TLJ57" s="85"/>
      <c r="TLK57" s="85"/>
      <c r="TLL57" s="85"/>
      <c r="TLM57" s="85"/>
      <c r="TLN57" s="85"/>
      <c r="TLO57" s="85"/>
      <c r="TLP57" s="85"/>
      <c r="TLQ57" s="85"/>
      <c r="TLR57" s="85"/>
      <c r="TLS57" s="85"/>
      <c r="TLT57" s="85"/>
      <c r="TLU57" s="85"/>
      <c r="TLV57" s="85"/>
      <c r="TLW57" s="85"/>
      <c r="TLX57" s="85"/>
      <c r="TLY57" s="85"/>
      <c r="TLZ57" s="85"/>
      <c r="TMA57" s="85"/>
      <c r="TMB57" s="85"/>
      <c r="TMC57" s="85"/>
      <c r="TMD57" s="85"/>
      <c r="TME57" s="85"/>
      <c r="TMF57" s="85"/>
      <c r="TMG57" s="85"/>
      <c r="TMH57" s="85"/>
      <c r="TMI57" s="85"/>
      <c r="TMJ57" s="85"/>
      <c r="TMK57" s="85"/>
      <c r="TML57" s="85"/>
      <c r="TMM57" s="85"/>
      <c r="TMN57" s="85"/>
      <c r="TMO57" s="85"/>
      <c r="TMP57" s="85"/>
      <c r="TMQ57" s="85"/>
      <c r="TMR57" s="85"/>
      <c r="TMS57" s="85"/>
      <c r="TMT57" s="85"/>
      <c r="TMU57" s="85"/>
      <c r="TMV57" s="85"/>
      <c r="TMW57" s="85"/>
      <c r="TMX57" s="85"/>
      <c r="TMY57" s="85"/>
      <c r="TMZ57" s="85"/>
      <c r="TNA57" s="85"/>
      <c r="TNB57" s="85"/>
      <c r="TNC57" s="85"/>
      <c r="TND57" s="85"/>
      <c r="TNE57" s="85"/>
      <c r="TNF57" s="85"/>
      <c r="TNG57" s="85"/>
      <c r="TNH57" s="85"/>
      <c r="TNI57" s="85"/>
      <c r="TNJ57" s="85"/>
      <c r="TNK57" s="85"/>
      <c r="TNL57" s="85"/>
      <c r="TNM57" s="85"/>
      <c r="TNN57" s="85"/>
      <c r="TNO57" s="85"/>
      <c r="TNP57" s="85"/>
      <c r="TNQ57" s="85"/>
      <c r="TNR57" s="85"/>
      <c r="TNS57" s="85"/>
      <c r="TNT57" s="85"/>
      <c r="TNU57" s="85"/>
      <c r="TNV57" s="85"/>
      <c r="TNW57" s="85"/>
      <c r="TNX57" s="85"/>
      <c r="TNY57" s="85"/>
      <c r="TNZ57" s="85"/>
      <c r="TOA57" s="85"/>
      <c r="TOB57" s="85"/>
      <c r="TOC57" s="85"/>
      <c r="TOD57" s="85"/>
      <c r="TOE57" s="85"/>
      <c r="TOF57" s="85"/>
      <c r="TOG57" s="85"/>
      <c r="TOH57" s="85"/>
      <c r="TOI57" s="85"/>
      <c r="TOJ57" s="85"/>
      <c r="TOK57" s="85"/>
      <c r="TOL57" s="85"/>
      <c r="TOM57" s="85"/>
      <c r="TON57" s="85"/>
      <c r="TOO57" s="85"/>
      <c r="TOP57" s="85"/>
      <c r="TOQ57" s="85"/>
      <c r="TOR57" s="85"/>
      <c r="TOS57" s="85"/>
      <c r="TOT57" s="85"/>
      <c r="TOU57" s="85"/>
      <c r="TOV57" s="85"/>
      <c r="TOW57" s="85"/>
      <c r="TOX57" s="85"/>
      <c r="TOY57" s="85"/>
      <c r="TOZ57" s="85"/>
      <c r="TPA57" s="85"/>
      <c r="TPB57" s="85"/>
      <c r="TPC57" s="85"/>
      <c r="TPD57" s="85"/>
      <c r="TPE57" s="85"/>
      <c r="TPF57" s="85"/>
      <c r="TPG57" s="85"/>
      <c r="TPH57" s="85"/>
      <c r="TPI57" s="85"/>
      <c r="TPJ57" s="85"/>
      <c r="TPK57" s="85"/>
      <c r="TPL57" s="85"/>
      <c r="TPM57" s="85"/>
      <c r="TPN57" s="85"/>
      <c r="TPO57" s="85"/>
      <c r="TPP57" s="85"/>
      <c r="TPQ57" s="85"/>
      <c r="TPR57" s="85"/>
      <c r="TPS57" s="85"/>
      <c r="TPT57" s="85"/>
      <c r="TPU57" s="85"/>
      <c r="TPV57" s="85"/>
      <c r="TPW57" s="85"/>
      <c r="TPX57" s="85"/>
      <c r="TPY57" s="85"/>
      <c r="TPZ57" s="85"/>
      <c r="TQA57" s="85"/>
      <c r="TQB57" s="85"/>
      <c r="TQC57" s="85"/>
      <c r="TQD57" s="85"/>
      <c r="TQE57" s="85"/>
      <c r="TQF57" s="85"/>
      <c r="TQG57" s="85"/>
      <c r="TQH57" s="85"/>
      <c r="TQI57" s="85"/>
      <c r="TQJ57" s="85"/>
      <c r="TQK57" s="85"/>
      <c r="TQL57" s="85"/>
      <c r="TQM57" s="85"/>
      <c r="TQN57" s="85"/>
      <c r="TQO57" s="85"/>
      <c r="TQP57" s="85"/>
      <c r="TQQ57" s="85"/>
      <c r="TQR57" s="85"/>
      <c r="TQS57" s="85"/>
      <c r="TQT57" s="85"/>
      <c r="TQU57" s="85"/>
      <c r="TQV57" s="85"/>
      <c r="TQW57" s="85"/>
      <c r="TQX57" s="85"/>
      <c r="TQY57" s="85"/>
      <c r="TQZ57" s="85"/>
      <c r="TRA57" s="85"/>
      <c r="TRB57" s="85"/>
      <c r="TRC57" s="85"/>
      <c r="TRD57" s="85"/>
      <c r="TRE57" s="85"/>
      <c r="TRF57" s="85"/>
      <c r="TRG57" s="85"/>
      <c r="TRH57" s="85"/>
      <c r="TRI57" s="85"/>
      <c r="TRJ57" s="85"/>
      <c r="TRK57" s="85"/>
      <c r="TRL57" s="85"/>
      <c r="TRM57" s="85"/>
      <c r="TRN57" s="85"/>
      <c r="TRO57" s="85"/>
      <c r="TRP57" s="85"/>
      <c r="TRQ57" s="85"/>
      <c r="TRR57" s="85"/>
      <c r="TRS57" s="85"/>
      <c r="TRT57" s="85"/>
      <c r="TRU57" s="85"/>
      <c r="TRV57" s="85"/>
      <c r="TRW57" s="85"/>
      <c r="TRX57" s="85"/>
      <c r="TRY57" s="85"/>
      <c r="TRZ57" s="85"/>
      <c r="TSA57" s="85"/>
      <c r="TSB57" s="85"/>
      <c r="TSC57" s="85"/>
      <c r="TSD57" s="85"/>
      <c r="TSE57" s="85"/>
      <c r="TSF57" s="85"/>
      <c r="TSG57" s="85"/>
      <c r="TSH57" s="85"/>
      <c r="TSI57" s="85"/>
      <c r="TSJ57" s="85"/>
      <c r="TSK57" s="85"/>
      <c r="TSL57" s="85"/>
      <c r="TSM57" s="85"/>
      <c r="TSN57" s="85"/>
      <c r="TSO57" s="85"/>
      <c r="TSP57" s="85"/>
      <c r="TSQ57" s="85"/>
      <c r="TSR57" s="85"/>
      <c r="TSS57" s="85"/>
      <c r="TST57" s="85"/>
      <c r="TSU57" s="85"/>
      <c r="TSV57" s="85"/>
      <c r="TSW57" s="85"/>
      <c r="TSX57" s="85"/>
      <c r="TSY57" s="85"/>
      <c r="TSZ57" s="85"/>
      <c r="TTA57" s="85"/>
      <c r="TTB57" s="85"/>
      <c r="TTC57" s="85"/>
      <c r="TTD57" s="85"/>
      <c r="TTE57" s="85"/>
      <c r="TTF57" s="85"/>
      <c r="TTG57" s="85"/>
      <c r="TTH57" s="85"/>
      <c r="TTI57" s="85"/>
      <c r="TTJ57" s="85"/>
      <c r="TTK57" s="85"/>
      <c r="TTL57" s="85"/>
      <c r="TTM57" s="85"/>
      <c r="TTN57" s="85"/>
      <c r="TTO57" s="85"/>
      <c r="TTP57" s="85"/>
      <c r="TTQ57" s="85"/>
      <c r="TTR57" s="85"/>
      <c r="TTS57" s="85"/>
      <c r="TTT57" s="85"/>
      <c r="TTU57" s="85"/>
      <c r="TTV57" s="85"/>
      <c r="TTW57" s="85"/>
      <c r="TTX57" s="85"/>
      <c r="TTY57" s="85"/>
      <c r="TTZ57" s="85"/>
      <c r="TUA57" s="85"/>
      <c r="TUB57" s="85"/>
      <c r="TUC57" s="85"/>
      <c r="TUD57" s="85"/>
      <c r="TUE57" s="85"/>
      <c r="TUF57" s="85"/>
      <c r="TUG57" s="85"/>
      <c r="TUH57" s="85"/>
      <c r="TUI57" s="85"/>
      <c r="TUJ57" s="85"/>
      <c r="TUK57" s="85"/>
      <c r="TUL57" s="85"/>
      <c r="TUM57" s="85"/>
      <c r="TUN57" s="85"/>
      <c r="TUO57" s="85"/>
      <c r="TUP57" s="85"/>
      <c r="TUQ57" s="85"/>
      <c r="TUR57" s="85"/>
      <c r="TUS57" s="85"/>
      <c r="TUT57" s="85"/>
      <c r="TUU57" s="85"/>
      <c r="TUV57" s="85"/>
      <c r="TUW57" s="85"/>
      <c r="TUX57" s="85"/>
      <c r="TUY57" s="85"/>
      <c r="TUZ57" s="85"/>
      <c r="TVA57" s="85"/>
      <c r="TVB57" s="85"/>
      <c r="TVC57" s="85"/>
      <c r="TVD57" s="85"/>
      <c r="TVE57" s="85"/>
      <c r="TVF57" s="85"/>
      <c r="TVG57" s="85"/>
      <c r="TVH57" s="85"/>
      <c r="TVI57" s="85"/>
      <c r="TVJ57" s="85"/>
      <c r="TVK57" s="85"/>
      <c r="TVL57" s="85"/>
      <c r="TVM57" s="85"/>
      <c r="TVN57" s="85"/>
      <c r="TVO57" s="85"/>
      <c r="TVP57" s="85"/>
      <c r="TVQ57" s="85"/>
      <c r="TVR57" s="85"/>
      <c r="TVS57" s="85"/>
      <c r="TVT57" s="85"/>
      <c r="TVU57" s="85"/>
      <c r="TVV57" s="85"/>
      <c r="TVW57" s="85"/>
      <c r="TVX57" s="85"/>
      <c r="TVY57" s="85"/>
      <c r="TVZ57" s="85"/>
      <c r="TWA57" s="85"/>
      <c r="TWB57" s="85"/>
      <c r="TWC57" s="85"/>
      <c r="TWD57" s="85"/>
      <c r="TWE57" s="85"/>
      <c r="TWF57" s="85"/>
      <c r="TWG57" s="85"/>
      <c r="TWH57" s="85"/>
      <c r="TWI57" s="85"/>
      <c r="TWJ57" s="85"/>
      <c r="TWK57" s="85"/>
      <c r="TWL57" s="85"/>
      <c r="TWM57" s="85"/>
      <c r="TWN57" s="85"/>
      <c r="TWO57" s="85"/>
      <c r="TWP57" s="85"/>
      <c r="TWQ57" s="85"/>
      <c r="TWR57" s="85"/>
      <c r="TWS57" s="85"/>
      <c r="TWT57" s="85"/>
      <c r="TWU57" s="85"/>
      <c r="TWV57" s="85"/>
      <c r="TWW57" s="85"/>
      <c r="TWX57" s="85"/>
      <c r="TWY57" s="85"/>
      <c r="TWZ57" s="85"/>
      <c r="TXA57" s="85"/>
      <c r="TXB57" s="85"/>
      <c r="TXC57" s="85"/>
      <c r="TXD57" s="85"/>
      <c r="TXE57" s="85"/>
      <c r="TXF57" s="85"/>
      <c r="TXG57" s="85"/>
      <c r="TXH57" s="85"/>
      <c r="TXI57" s="85"/>
      <c r="TXJ57" s="85"/>
      <c r="TXK57" s="85"/>
      <c r="TXL57" s="85"/>
      <c r="TXM57" s="85"/>
      <c r="TXN57" s="85"/>
      <c r="TXO57" s="85"/>
      <c r="TXP57" s="85"/>
      <c r="TXQ57" s="85"/>
      <c r="TXR57" s="85"/>
      <c r="TXS57" s="85"/>
      <c r="TXT57" s="85"/>
      <c r="TXU57" s="85"/>
      <c r="TXV57" s="85"/>
      <c r="TXW57" s="85"/>
      <c r="TXX57" s="85"/>
      <c r="TXY57" s="85"/>
      <c r="TXZ57" s="85"/>
      <c r="TYA57" s="85"/>
      <c r="TYB57" s="85"/>
      <c r="TYC57" s="85"/>
      <c r="TYD57" s="85"/>
      <c r="TYE57" s="85"/>
      <c r="TYF57" s="85"/>
      <c r="TYG57" s="85"/>
      <c r="TYH57" s="85"/>
      <c r="TYI57" s="85"/>
      <c r="TYJ57" s="85"/>
      <c r="TYK57" s="85"/>
      <c r="TYL57" s="85"/>
      <c r="TYM57" s="85"/>
      <c r="TYN57" s="85"/>
      <c r="TYO57" s="85"/>
      <c r="TYP57" s="85"/>
      <c r="TYQ57" s="85"/>
      <c r="TYR57" s="85"/>
      <c r="TYS57" s="85"/>
      <c r="TYT57" s="85"/>
      <c r="TYU57" s="85"/>
      <c r="TYV57" s="85"/>
      <c r="TYW57" s="85"/>
      <c r="TYX57" s="85"/>
      <c r="TYY57" s="85"/>
      <c r="TYZ57" s="85"/>
      <c r="TZA57" s="85"/>
      <c r="TZB57" s="85"/>
      <c r="TZC57" s="85"/>
      <c r="TZD57" s="85"/>
      <c r="TZE57" s="85"/>
      <c r="TZF57" s="85"/>
      <c r="TZG57" s="85"/>
      <c r="TZH57" s="85"/>
      <c r="TZI57" s="85"/>
      <c r="TZJ57" s="85"/>
      <c r="TZK57" s="85"/>
      <c r="TZL57" s="85"/>
      <c r="TZM57" s="85"/>
      <c r="TZN57" s="85"/>
      <c r="TZO57" s="85"/>
      <c r="TZP57" s="85"/>
      <c r="TZQ57" s="85"/>
      <c r="TZR57" s="85"/>
      <c r="TZS57" s="85"/>
      <c r="TZT57" s="85"/>
      <c r="TZU57" s="85"/>
      <c r="TZV57" s="85"/>
      <c r="TZW57" s="85"/>
      <c r="TZX57" s="85"/>
      <c r="TZY57" s="85"/>
      <c r="TZZ57" s="85"/>
      <c r="UAA57" s="85"/>
      <c r="UAB57" s="85"/>
      <c r="UAC57" s="85"/>
      <c r="UAD57" s="85"/>
      <c r="UAE57" s="85"/>
      <c r="UAF57" s="85"/>
      <c r="UAG57" s="85"/>
      <c r="UAH57" s="85"/>
      <c r="UAI57" s="85"/>
      <c r="UAJ57" s="85"/>
      <c r="UAK57" s="85"/>
      <c r="UAL57" s="85"/>
      <c r="UAM57" s="85"/>
      <c r="UAN57" s="85"/>
      <c r="UAO57" s="85"/>
      <c r="UAP57" s="85"/>
      <c r="UAQ57" s="85"/>
      <c r="UAR57" s="85"/>
      <c r="UAS57" s="85"/>
      <c r="UAT57" s="85"/>
      <c r="UAU57" s="85"/>
      <c r="UAV57" s="85"/>
      <c r="UAW57" s="85"/>
      <c r="UAX57" s="85"/>
      <c r="UAY57" s="85"/>
      <c r="UAZ57" s="85"/>
      <c r="UBA57" s="85"/>
      <c r="UBB57" s="85"/>
      <c r="UBC57" s="85"/>
      <c r="UBD57" s="85"/>
      <c r="UBE57" s="85"/>
      <c r="UBF57" s="85"/>
      <c r="UBG57" s="85"/>
      <c r="UBH57" s="85"/>
      <c r="UBI57" s="85"/>
      <c r="UBJ57" s="85"/>
      <c r="UBK57" s="85"/>
      <c r="UBL57" s="85"/>
      <c r="UBM57" s="85"/>
      <c r="UBN57" s="85"/>
      <c r="UBO57" s="85"/>
      <c r="UBP57" s="85"/>
      <c r="UBQ57" s="85"/>
      <c r="UBR57" s="85"/>
      <c r="UBS57" s="85"/>
      <c r="UBT57" s="85"/>
      <c r="UBU57" s="85"/>
      <c r="UBV57" s="85"/>
      <c r="UBW57" s="85"/>
      <c r="UBX57" s="85"/>
      <c r="UBY57" s="85"/>
      <c r="UBZ57" s="85"/>
      <c r="UCA57" s="85"/>
      <c r="UCB57" s="85"/>
      <c r="UCC57" s="85"/>
      <c r="UCD57" s="85"/>
      <c r="UCE57" s="85"/>
      <c r="UCF57" s="85"/>
      <c r="UCG57" s="85"/>
      <c r="UCH57" s="85"/>
      <c r="UCI57" s="85"/>
      <c r="UCJ57" s="85"/>
      <c r="UCK57" s="85"/>
      <c r="UCL57" s="85"/>
      <c r="UCM57" s="85"/>
      <c r="UCN57" s="85"/>
      <c r="UCO57" s="85"/>
      <c r="UCP57" s="85"/>
      <c r="UCQ57" s="85"/>
      <c r="UCR57" s="85"/>
      <c r="UCS57" s="85"/>
      <c r="UCT57" s="85"/>
      <c r="UCU57" s="85"/>
      <c r="UCV57" s="85"/>
      <c r="UCW57" s="85"/>
      <c r="UCX57" s="85"/>
      <c r="UCY57" s="85"/>
      <c r="UCZ57" s="85"/>
      <c r="UDA57" s="85"/>
      <c r="UDB57" s="85"/>
      <c r="UDC57" s="85"/>
      <c r="UDD57" s="85"/>
      <c r="UDE57" s="85"/>
      <c r="UDF57" s="85"/>
      <c r="UDG57" s="85"/>
      <c r="UDH57" s="85"/>
      <c r="UDI57" s="85"/>
      <c r="UDJ57" s="85"/>
      <c r="UDK57" s="85"/>
      <c r="UDL57" s="85"/>
      <c r="UDM57" s="85"/>
      <c r="UDN57" s="85"/>
      <c r="UDO57" s="85"/>
      <c r="UDP57" s="85"/>
      <c r="UDQ57" s="85"/>
      <c r="UDR57" s="85"/>
      <c r="UDS57" s="85"/>
      <c r="UDT57" s="85"/>
      <c r="UDU57" s="85"/>
      <c r="UDV57" s="85"/>
      <c r="UDW57" s="85"/>
      <c r="UDX57" s="85"/>
      <c r="UDY57" s="85"/>
      <c r="UDZ57" s="85"/>
      <c r="UEA57" s="85"/>
      <c r="UEB57" s="85"/>
      <c r="UEC57" s="85"/>
      <c r="UED57" s="85"/>
      <c r="UEE57" s="85"/>
      <c r="UEF57" s="85"/>
      <c r="UEG57" s="85"/>
      <c r="UEH57" s="85"/>
      <c r="UEI57" s="85"/>
      <c r="UEJ57" s="85"/>
      <c r="UEK57" s="85"/>
      <c r="UEL57" s="85"/>
      <c r="UEM57" s="85"/>
      <c r="UEN57" s="85"/>
      <c r="UEO57" s="85"/>
      <c r="UEP57" s="85"/>
      <c r="UEQ57" s="85"/>
      <c r="UER57" s="85"/>
      <c r="UES57" s="85"/>
      <c r="UET57" s="85"/>
      <c r="UEU57" s="85"/>
      <c r="UEV57" s="85"/>
      <c r="UEW57" s="85"/>
      <c r="UEX57" s="85"/>
      <c r="UEY57" s="85"/>
      <c r="UEZ57" s="85"/>
      <c r="UFA57" s="85"/>
      <c r="UFB57" s="85"/>
      <c r="UFC57" s="85"/>
      <c r="UFD57" s="85"/>
      <c r="UFE57" s="85"/>
      <c r="UFF57" s="85"/>
      <c r="UFG57" s="85"/>
      <c r="UFH57" s="85"/>
      <c r="UFI57" s="85"/>
      <c r="UFJ57" s="85"/>
      <c r="UFK57" s="85"/>
      <c r="UFL57" s="85"/>
      <c r="UFM57" s="85"/>
      <c r="UFN57" s="85"/>
      <c r="UFO57" s="85"/>
      <c r="UFP57" s="85"/>
      <c r="UFQ57" s="85"/>
      <c r="UFR57" s="85"/>
      <c r="UFS57" s="85"/>
      <c r="UFT57" s="85"/>
      <c r="UFU57" s="85"/>
      <c r="UFV57" s="85"/>
      <c r="UFW57" s="85"/>
      <c r="UFX57" s="85"/>
      <c r="UFY57" s="85"/>
      <c r="UFZ57" s="85"/>
      <c r="UGA57" s="85"/>
      <c r="UGB57" s="85"/>
      <c r="UGC57" s="85"/>
      <c r="UGD57" s="85"/>
      <c r="UGE57" s="85"/>
      <c r="UGF57" s="85"/>
      <c r="UGG57" s="85"/>
      <c r="UGH57" s="85"/>
      <c r="UGI57" s="85"/>
      <c r="UGJ57" s="85"/>
      <c r="UGK57" s="85"/>
      <c r="UGL57" s="85"/>
      <c r="UGM57" s="85"/>
      <c r="UGN57" s="85"/>
      <c r="UGO57" s="85"/>
      <c r="UGP57" s="85"/>
      <c r="UGQ57" s="85"/>
      <c r="UGR57" s="85"/>
      <c r="UGS57" s="85"/>
      <c r="UGT57" s="85"/>
      <c r="UGU57" s="85"/>
      <c r="UGV57" s="85"/>
      <c r="UGW57" s="85"/>
      <c r="UGX57" s="85"/>
      <c r="UGY57" s="85"/>
      <c r="UGZ57" s="85"/>
      <c r="UHA57" s="85"/>
      <c r="UHB57" s="85"/>
      <c r="UHC57" s="85"/>
      <c r="UHD57" s="85"/>
      <c r="UHE57" s="85"/>
      <c r="UHF57" s="85"/>
      <c r="UHG57" s="85"/>
      <c r="UHH57" s="85"/>
      <c r="UHI57" s="85"/>
      <c r="UHJ57" s="85"/>
      <c r="UHK57" s="85"/>
      <c r="UHL57" s="85"/>
      <c r="UHM57" s="85"/>
      <c r="UHN57" s="85"/>
      <c r="UHO57" s="85"/>
      <c r="UHP57" s="85"/>
      <c r="UHQ57" s="85"/>
      <c r="UHR57" s="85"/>
      <c r="UHS57" s="85"/>
      <c r="UHT57" s="85"/>
      <c r="UHU57" s="85"/>
      <c r="UHV57" s="85"/>
      <c r="UHW57" s="85"/>
      <c r="UHX57" s="85"/>
      <c r="UHY57" s="85"/>
      <c r="UHZ57" s="85"/>
      <c r="UIA57" s="85"/>
      <c r="UIB57" s="85"/>
      <c r="UIC57" s="85"/>
      <c r="UID57" s="85"/>
      <c r="UIE57" s="85"/>
      <c r="UIF57" s="85"/>
      <c r="UIG57" s="85"/>
      <c r="UIH57" s="85"/>
      <c r="UII57" s="85"/>
      <c r="UIJ57" s="85"/>
      <c r="UIK57" s="85"/>
      <c r="UIL57" s="85"/>
      <c r="UIM57" s="85"/>
      <c r="UIN57" s="85"/>
      <c r="UIO57" s="85"/>
      <c r="UIP57" s="85"/>
      <c r="UIQ57" s="85"/>
      <c r="UIR57" s="85"/>
      <c r="UIS57" s="85"/>
      <c r="UIT57" s="85"/>
      <c r="UIU57" s="85"/>
      <c r="UIV57" s="85"/>
      <c r="UIW57" s="85"/>
      <c r="UIX57" s="85"/>
      <c r="UIY57" s="85"/>
      <c r="UIZ57" s="85"/>
      <c r="UJA57" s="85"/>
      <c r="UJB57" s="85"/>
      <c r="UJC57" s="85"/>
      <c r="UJD57" s="85"/>
      <c r="UJE57" s="85"/>
      <c r="UJF57" s="85"/>
      <c r="UJG57" s="85"/>
      <c r="UJH57" s="85"/>
      <c r="UJI57" s="85"/>
      <c r="UJJ57" s="85"/>
      <c r="UJK57" s="85"/>
      <c r="UJL57" s="85"/>
      <c r="UJM57" s="85"/>
      <c r="UJN57" s="85"/>
      <c r="UJO57" s="85"/>
      <c r="UJP57" s="85"/>
      <c r="UJQ57" s="85"/>
      <c r="UJR57" s="85"/>
      <c r="UJS57" s="85"/>
      <c r="UJT57" s="85"/>
      <c r="UJU57" s="85"/>
      <c r="UJV57" s="85"/>
      <c r="UJW57" s="85"/>
      <c r="UJX57" s="85"/>
      <c r="UJY57" s="85"/>
      <c r="UJZ57" s="85"/>
      <c r="UKA57" s="85"/>
      <c r="UKB57" s="85"/>
      <c r="UKC57" s="85"/>
      <c r="UKD57" s="85"/>
      <c r="UKE57" s="85"/>
      <c r="UKF57" s="85"/>
      <c r="UKG57" s="85"/>
      <c r="UKH57" s="85"/>
      <c r="UKI57" s="85"/>
      <c r="UKJ57" s="85"/>
      <c r="UKK57" s="85"/>
      <c r="UKL57" s="85"/>
      <c r="UKM57" s="85"/>
      <c r="UKN57" s="85"/>
      <c r="UKO57" s="85"/>
      <c r="UKP57" s="85"/>
      <c r="UKQ57" s="85"/>
      <c r="UKR57" s="85"/>
      <c r="UKS57" s="85"/>
      <c r="UKT57" s="85"/>
      <c r="UKU57" s="85"/>
      <c r="UKV57" s="85"/>
      <c r="UKW57" s="85"/>
      <c r="UKX57" s="85"/>
      <c r="UKY57" s="85"/>
      <c r="UKZ57" s="85"/>
      <c r="ULA57" s="85"/>
      <c r="ULB57" s="85"/>
      <c r="ULC57" s="85"/>
      <c r="ULD57" s="85"/>
      <c r="ULE57" s="85"/>
      <c r="ULF57" s="85"/>
      <c r="ULG57" s="85"/>
      <c r="ULH57" s="85"/>
      <c r="ULI57" s="85"/>
      <c r="ULJ57" s="85"/>
      <c r="ULK57" s="85"/>
      <c r="ULL57" s="85"/>
      <c r="ULM57" s="85"/>
      <c r="ULN57" s="85"/>
      <c r="ULO57" s="85"/>
      <c r="ULP57" s="85"/>
      <c r="ULQ57" s="85"/>
      <c r="ULR57" s="85"/>
      <c r="ULS57" s="85"/>
      <c r="ULT57" s="85"/>
      <c r="ULU57" s="85"/>
      <c r="ULV57" s="85"/>
      <c r="ULW57" s="85"/>
      <c r="ULX57" s="85"/>
      <c r="ULY57" s="85"/>
      <c r="ULZ57" s="85"/>
      <c r="UMA57" s="85"/>
      <c r="UMB57" s="85"/>
      <c r="UMC57" s="85"/>
      <c r="UMD57" s="85"/>
      <c r="UME57" s="85"/>
      <c r="UMF57" s="85"/>
      <c r="UMG57" s="85"/>
      <c r="UMH57" s="85"/>
      <c r="UMI57" s="85"/>
      <c r="UMJ57" s="85"/>
      <c r="UMK57" s="85"/>
      <c r="UML57" s="85"/>
      <c r="UMM57" s="85"/>
      <c r="UMN57" s="85"/>
      <c r="UMO57" s="85"/>
      <c r="UMP57" s="85"/>
      <c r="UMQ57" s="85"/>
      <c r="UMR57" s="85"/>
      <c r="UMS57" s="85"/>
      <c r="UMT57" s="85"/>
      <c r="UMU57" s="85"/>
      <c r="UMV57" s="85"/>
      <c r="UMW57" s="85"/>
      <c r="UMX57" s="85"/>
      <c r="UMY57" s="85"/>
      <c r="UMZ57" s="85"/>
      <c r="UNA57" s="85"/>
      <c r="UNB57" s="85"/>
      <c r="UNC57" s="85"/>
      <c r="UND57" s="85"/>
      <c r="UNE57" s="85"/>
      <c r="UNF57" s="85"/>
      <c r="UNG57" s="85"/>
      <c r="UNH57" s="85"/>
      <c r="UNI57" s="85"/>
      <c r="UNJ57" s="85"/>
      <c r="UNK57" s="85"/>
      <c r="UNL57" s="85"/>
      <c r="UNM57" s="85"/>
      <c r="UNN57" s="85"/>
      <c r="UNO57" s="85"/>
      <c r="UNP57" s="85"/>
      <c r="UNQ57" s="85"/>
      <c r="UNR57" s="85"/>
      <c r="UNS57" s="85"/>
      <c r="UNT57" s="85"/>
      <c r="UNU57" s="85"/>
      <c r="UNV57" s="85"/>
      <c r="UNW57" s="85"/>
      <c r="UNX57" s="85"/>
      <c r="UNY57" s="85"/>
      <c r="UNZ57" s="85"/>
      <c r="UOA57" s="85"/>
      <c r="UOB57" s="85"/>
      <c r="UOC57" s="85"/>
      <c r="UOD57" s="85"/>
      <c r="UOE57" s="85"/>
      <c r="UOF57" s="85"/>
      <c r="UOG57" s="85"/>
      <c r="UOH57" s="85"/>
      <c r="UOI57" s="85"/>
      <c r="UOJ57" s="85"/>
      <c r="UOK57" s="85"/>
      <c r="UOL57" s="85"/>
      <c r="UOM57" s="85"/>
      <c r="UON57" s="85"/>
      <c r="UOO57" s="85"/>
      <c r="UOP57" s="85"/>
      <c r="UOQ57" s="85"/>
      <c r="UOR57" s="85"/>
      <c r="UOS57" s="85"/>
      <c r="UOT57" s="85"/>
      <c r="UOU57" s="85"/>
      <c r="UOV57" s="85"/>
      <c r="UOW57" s="85"/>
      <c r="UOX57" s="85"/>
      <c r="UOY57" s="85"/>
      <c r="UOZ57" s="85"/>
      <c r="UPA57" s="85"/>
      <c r="UPB57" s="85"/>
      <c r="UPC57" s="85"/>
      <c r="UPD57" s="85"/>
      <c r="UPE57" s="85"/>
      <c r="UPF57" s="85"/>
      <c r="UPG57" s="85"/>
      <c r="UPH57" s="85"/>
      <c r="UPI57" s="85"/>
      <c r="UPJ57" s="85"/>
      <c r="UPK57" s="85"/>
      <c r="UPL57" s="85"/>
      <c r="UPM57" s="85"/>
      <c r="UPN57" s="85"/>
      <c r="UPO57" s="85"/>
      <c r="UPP57" s="85"/>
      <c r="UPQ57" s="85"/>
      <c r="UPR57" s="85"/>
      <c r="UPS57" s="85"/>
      <c r="UPT57" s="85"/>
      <c r="UPU57" s="85"/>
      <c r="UPV57" s="85"/>
      <c r="UPW57" s="85"/>
      <c r="UPX57" s="85"/>
      <c r="UPY57" s="85"/>
      <c r="UPZ57" s="85"/>
      <c r="UQA57" s="85"/>
      <c r="UQB57" s="85"/>
      <c r="UQC57" s="85"/>
      <c r="UQD57" s="85"/>
      <c r="UQE57" s="85"/>
      <c r="UQF57" s="85"/>
      <c r="UQG57" s="85"/>
      <c r="UQH57" s="85"/>
      <c r="UQI57" s="85"/>
      <c r="UQJ57" s="85"/>
      <c r="UQK57" s="85"/>
      <c r="UQL57" s="85"/>
      <c r="UQM57" s="85"/>
      <c r="UQN57" s="85"/>
      <c r="UQO57" s="85"/>
      <c r="UQP57" s="85"/>
      <c r="UQQ57" s="85"/>
      <c r="UQR57" s="85"/>
      <c r="UQS57" s="85"/>
      <c r="UQT57" s="85"/>
      <c r="UQU57" s="85"/>
      <c r="UQV57" s="85"/>
      <c r="UQW57" s="85"/>
      <c r="UQX57" s="85"/>
      <c r="UQY57" s="85"/>
      <c r="UQZ57" s="85"/>
      <c r="URA57" s="85"/>
      <c r="URB57" s="85"/>
      <c r="URC57" s="85"/>
      <c r="URD57" s="85"/>
      <c r="URE57" s="85"/>
      <c r="URF57" s="85"/>
      <c r="URG57" s="85"/>
      <c r="URH57" s="85"/>
      <c r="URI57" s="85"/>
      <c r="URJ57" s="85"/>
      <c r="URK57" s="85"/>
      <c r="URL57" s="85"/>
      <c r="URM57" s="85"/>
      <c r="URN57" s="85"/>
      <c r="URO57" s="85"/>
      <c r="URP57" s="85"/>
      <c r="URQ57" s="85"/>
      <c r="URR57" s="85"/>
      <c r="URS57" s="85"/>
      <c r="URT57" s="85"/>
      <c r="URU57" s="85"/>
      <c r="URV57" s="85"/>
      <c r="URW57" s="85"/>
      <c r="URX57" s="85"/>
      <c r="URY57" s="85"/>
      <c r="URZ57" s="85"/>
      <c r="USA57" s="85"/>
      <c r="USB57" s="85"/>
      <c r="USC57" s="85"/>
      <c r="USD57" s="85"/>
      <c r="USE57" s="85"/>
      <c r="USF57" s="85"/>
      <c r="USG57" s="85"/>
      <c r="USH57" s="85"/>
      <c r="USI57" s="85"/>
      <c r="USJ57" s="85"/>
      <c r="USK57" s="85"/>
      <c r="USL57" s="85"/>
      <c r="USM57" s="85"/>
      <c r="USN57" s="85"/>
      <c r="USO57" s="85"/>
      <c r="USP57" s="85"/>
      <c r="USQ57" s="85"/>
      <c r="USR57" s="85"/>
      <c r="USS57" s="85"/>
      <c r="UST57" s="85"/>
      <c r="USU57" s="85"/>
      <c r="USV57" s="85"/>
      <c r="USW57" s="85"/>
      <c r="USX57" s="85"/>
      <c r="USY57" s="85"/>
      <c r="USZ57" s="85"/>
      <c r="UTA57" s="85"/>
      <c r="UTB57" s="85"/>
      <c r="UTC57" s="85"/>
      <c r="UTD57" s="85"/>
      <c r="UTE57" s="85"/>
      <c r="UTF57" s="85"/>
      <c r="UTG57" s="85"/>
      <c r="UTH57" s="85"/>
      <c r="UTI57" s="85"/>
      <c r="UTJ57" s="85"/>
      <c r="UTK57" s="85"/>
      <c r="UTL57" s="85"/>
      <c r="UTM57" s="85"/>
      <c r="UTN57" s="85"/>
      <c r="UTO57" s="85"/>
      <c r="UTP57" s="85"/>
      <c r="UTQ57" s="85"/>
      <c r="UTR57" s="85"/>
      <c r="UTS57" s="85"/>
      <c r="UTT57" s="85"/>
      <c r="UTU57" s="85"/>
      <c r="UTV57" s="85"/>
      <c r="UTW57" s="85"/>
      <c r="UTX57" s="85"/>
      <c r="UTY57" s="85"/>
      <c r="UTZ57" s="85"/>
      <c r="UUA57" s="85"/>
      <c r="UUB57" s="85"/>
      <c r="UUC57" s="85"/>
      <c r="UUD57" s="85"/>
      <c r="UUE57" s="85"/>
      <c r="UUF57" s="85"/>
      <c r="UUG57" s="85"/>
      <c r="UUH57" s="85"/>
      <c r="UUI57" s="85"/>
      <c r="UUJ57" s="85"/>
      <c r="UUK57" s="85"/>
      <c r="UUL57" s="85"/>
      <c r="UUM57" s="85"/>
      <c r="UUN57" s="85"/>
      <c r="UUO57" s="85"/>
      <c r="UUP57" s="85"/>
      <c r="UUQ57" s="85"/>
      <c r="UUR57" s="85"/>
      <c r="UUS57" s="85"/>
      <c r="UUT57" s="85"/>
      <c r="UUU57" s="85"/>
      <c r="UUV57" s="85"/>
      <c r="UUW57" s="85"/>
      <c r="UUX57" s="85"/>
      <c r="UUY57" s="85"/>
      <c r="UUZ57" s="85"/>
      <c r="UVA57" s="85"/>
      <c r="UVB57" s="85"/>
      <c r="UVC57" s="85"/>
      <c r="UVD57" s="85"/>
      <c r="UVE57" s="85"/>
      <c r="UVF57" s="85"/>
      <c r="UVG57" s="85"/>
      <c r="UVH57" s="85"/>
      <c r="UVI57" s="85"/>
      <c r="UVJ57" s="85"/>
      <c r="UVK57" s="85"/>
      <c r="UVL57" s="85"/>
      <c r="UVM57" s="85"/>
      <c r="UVN57" s="85"/>
      <c r="UVO57" s="85"/>
      <c r="UVP57" s="85"/>
      <c r="UVQ57" s="85"/>
      <c r="UVR57" s="85"/>
      <c r="UVS57" s="85"/>
      <c r="UVT57" s="85"/>
      <c r="UVU57" s="85"/>
      <c r="UVV57" s="85"/>
      <c r="UVW57" s="85"/>
      <c r="UVX57" s="85"/>
      <c r="UVY57" s="85"/>
      <c r="UVZ57" s="85"/>
      <c r="UWA57" s="85"/>
      <c r="UWB57" s="85"/>
      <c r="UWC57" s="85"/>
      <c r="UWD57" s="85"/>
      <c r="UWE57" s="85"/>
      <c r="UWF57" s="85"/>
      <c r="UWG57" s="85"/>
      <c r="UWH57" s="85"/>
      <c r="UWI57" s="85"/>
      <c r="UWJ57" s="85"/>
      <c r="UWK57" s="85"/>
      <c r="UWL57" s="85"/>
      <c r="UWM57" s="85"/>
      <c r="UWN57" s="85"/>
      <c r="UWO57" s="85"/>
      <c r="UWP57" s="85"/>
      <c r="UWQ57" s="85"/>
      <c r="UWR57" s="85"/>
      <c r="UWS57" s="85"/>
      <c r="UWT57" s="85"/>
      <c r="UWU57" s="85"/>
      <c r="UWV57" s="85"/>
      <c r="UWW57" s="85"/>
      <c r="UWX57" s="85"/>
      <c r="UWY57" s="85"/>
      <c r="UWZ57" s="85"/>
      <c r="UXA57" s="85"/>
      <c r="UXB57" s="85"/>
      <c r="UXC57" s="85"/>
      <c r="UXD57" s="85"/>
      <c r="UXE57" s="85"/>
      <c r="UXF57" s="85"/>
      <c r="UXG57" s="85"/>
      <c r="UXH57" s="85"/>
      <c r="UXI57" s="85"/>
      <c r="UXJ57" s="85"/>
      <c r="UXK57" s="85"/>
      <c r="UXL57" s="85"/>
      <c r="UXM57" s="85"/>
      <c r="UXN57" s="85"/>
      <c r="UXO57" s="85"/>
      <c r="UXP57" s="85"/>
      <c r="UXQ57" s="85"/>
      <c r="UXR57" s="85"/>
      <c r="UXS57" s="85"/>
      <c r="UXT57" s="85"/>
      <c r="UXU57" s="85"/>
      <c r="UXV57" s="85"/>
      <c r="UXW57" s="85"/>
      <c r="UXX57" s="85"/>
      <c r="UXY57" s="85"/>
      <c r="UXZ57" s="85"/>
      <c r="UYA57" s="85"/>
      <c r="UYB57" s="85"/>
      <c r="UYC57" s="85"/>
      <c r="UYD57" s="85"/>
      <c r="UYE57" s="85"/>
      <c r="UYF57" s="85"/>
      <c r="UYG57" s="85"/>
      <c r="UYH57" s="85"/>
      <c r="UYI57" s="85"/>
      <c r="UYJ57" s="85"/>
      <c r="UYK57" s="85"/>
      <c r="UYL57" s="85"/>
      <c r="UYM57" s="85"/>
      <c r="UYN57" s="85"/>
      <c r="UYO57" s="85"/>
      <c r="UYP57" s="85"/>
      <c r="UYQ57" s="85"/>
      <c r="UYR57" s="85"/>
      <c r="UYS57" s="85"/>
      <c r="UYT57" s="85"/>
      <c r="UYU57" s="85"/>
      <c r="UYV57" s="85"/>
      <c r="UYW57" s="85"/>
      <c r="UYX57" s="85"/>
      <c r="UYY57" s="85"/>
      <c r="UYZ57" s="85"/>
      <c r="UZA57" s="85"/>
      <c r="UZB57" s="85"/>
      <c r="UZC57" s="85"/>
      <c r="UZD57" s="85"/>
      <c r="UZE57" s="85"/>
      <c r="UZF57" s="85"/>
      <c r="UZG57" s="85"/>
      <c r="UZH57" s="85"/>
      <c r="UZI57" s="85"/>
      <c r="UZJ57" s="85"/>
      <c r="UZK57" s="85"/>
      <c r="UZL57" s="85"/>
      <c r="UZM57" s="85"/>
      <c r="UZN57" s="85"/>
      <c r="UZO57" s="85"/>
      <c r="UZP57" s="85"/>
      <c r="UZQ57" s="85"/>
      <c r="UZR57" s="85"/>
      <c r="UZS57" s="85"/>
      <c r="UZT57" s="85"/>
      <c r="UZU57" s="85"/>
      <c r="UZV57" s="85"/>
      <c r="UZW57" s="85"/>
      <c r="UZX57" s="85"/>
      <c r="UZY57" s="85"/>
      <c r="UZZ57" s="85"/>
      <c r="VAA57" s="85"/>
      <c r="VAB57" s="85"/>
      <c r="VAC57" s="85"/>
      <c r="VAD57" s="85"/>
      <c r="VAE57" s="85"/>
      <c r="VAF57" s="85"/>
      <c r="VAG57" s="85"/>
      <c r="VAH57" s="85"/>
      <c r="VAI57" s="85"/>
      <c r="VAJ57" s="85"/>
      <c r="VAK57" s="85"/>
      <c r="VAL57" s="85"/>
      <c r="VAM57" s="85"/>
      <c r="VAN57" s="85"/>
      <c r="VAO57" s="85"/>
      <c r="VAP57" s="85"/>
      <c r="VAQ57" s="85"/>
      <c r="VAR57" s="85"/>
      <c r="VAS57" s="85"/>
      <c r="VAT57" s="85"/>
      <c r="VAU57" s="85"/>
      <c r="VAV57" s="85"/>
      <c r="VAW57" s="85"/>
      <c r="VAX57" s="85"/>
      <c r="VAY57" s="85"/>
      <c r="VAZ57" s="85"/>
      <c r="VBA57" s="85"/>
      <c r="VBB57" s="85"/>
      <c r="VBC57" s="85"/>
      <c r="VBD57" s="85"/>
      <c r="VBE57" s="85"/>
      <c r="VBF57" s="85"/>
      <c r="VBG57" s="85"/>
      <c r="VBH57" s="85"/>
      <c r="VBI57" s="85"/>
      <c r="VBJ57" s="85"/>
      <c r="VBK57" s="85"/>
      <c r="VBL57" s="85"/>
      <c r="VBM57" s="85"/>
      <c r="VBN57" s="85"/>
      <c r="VBO57" s="85"/>
      <c r="VBP57" s="85"/>
      <c r="VBQ57" s="85"/>
      <c r="VBR57" s="85"/>
      <c r="VBS57" s="85"/>
      <c r="VBT57" s="85"/>
      <c r="VBU57" s="85"/>
      <c r="VBV57" s="85"/>
      <c r="VBW57" s="85"/>
      <c r="VBX57" s="85"/>
      <c r="VBY57" s="85"/>
      <c r="VBZ57" s="85"/>
      <c r="VCA57" s="85"/>
      <c r="VCB57" s="85"/>
      <c r="VCC57" s="85"/>
      <c r="VCD57" s="85"/>
      <c r="VCE57" s="85"/>
      <c r="VCF57" s="85"/>
      <c r="VCG57" s="85"/>
      <c r="VCH57" s="85"/>
      <c r="VCI57" s="85"/>
      <c r="VCJ57" s="85"/>
      <c r="VCK57" s="85"/>
      <c r="VCL57" s="85"/>
      <c r="VCM57" s="85"/>
      <c r="VCN57" s="85"/>
      <c r="VCO57" s="85"/>
      <c r="VCP57" s="85"/>
      <c r="VCQ57" s="85"/>
      <c r="VCR57" s="85"/>
      <c r="VCS57" s="85"/>
      <c r="VCT57" s="85"/>
      <c r="VCU57" s="85"/>
      <c r="VCV57" s="85"/>
      <c r="VCW57" s="85"/>
      <c r="VCX57" s="85"/>
      <c r="VCY57" s="85"/>
      <c r="VCZ57" s="85"/>
      <c r="VDA57" s="85"/>
      <c r="VDB57" s="85"/>
      <c r="VDC57" s="85"/>
      <c r="VDD57" s="85"/>
      <c r="VDE57" s="85"/>
      <c r="VDF57" s="85"/>
      <c r="VDG57" s="85"/>
      <c r="VDH57" s="85"/>
      <c r="VDI57" s="85"/>
      <c r="VDJ57" s="85"/>
      <c r="VDK57" s="85"/>
      <c r="VDL57" s="85"/>
      <c r="VDM57" s="85"/>
      <c r="VDN57" s="85"/>
      <c r="VDO57" s="85"/>
      <c r="VDP57" s="85"/>
      <c r="VDQ57" s="85"/>
      <c r="VDR57" s="85"/>
      <c r="VDS57" s="85"/>
      <c r="VDT57" s="85"/>
      <c r="VDU57" s="85"/>
      <c r="VDV57" s="85"/>
      <c r="VDW57" s="85"/>
      <c r="VDX57" s="85"/>
      <c r="VDY57" s="85"/>
      <c r="VDZ57" s="85"/>
      <c r="VEA57" s="85"/>
      <c r="VEB57" s="85"/>
      <c r="VEC57" s="85"/>
      <c r="VED57" s="85"/>
      <c r="VEE57" s="85"/>
      <c r="VEF57" s="85"/>
      <c r="VEG57" s="85"/>
      <c r="VEH57" s="85"/>
      <c r="VEI57" s="85"/>
      <c r="VEJ57" s="85"/>
      <c r="VEK57" s="85"/>
      <c r="VEL57" s="85"/>
      <c r="VEM57" s="85"/>
      <c r="VEN57" s="85"/>
      <c r="VEO57" s="85"/>
      <c r="VEP57" s="85"/>
      <c r="VEQ57" s="85"/>
      <c r="VER57" s="85"/>
      <c r="VES57" s="85"/>
      <c r="VET57" s="85"/>
      <c r="VEU57" s="85"/>
      <c r="VEV57" s="85"/>
      <c r="VEW57" s="85"/>
      <c r="VEX57" s="85"/>
      <c r="VEY57" s="85"/>
      <c r="VEZ57" s="85"/>
      <c r="VFA57" s="85"/>
      <c r="VFB57" s="85"/>
      <c r="VFC57" s="85"/>
      <c r="VFD57" s="85"/>
      <c r="VFE57" s="85"/>
      <c r="VFF57" s="85"/>
      <c r="VFG57" s="85"/>
      <c r="VFH57" s="85"/>
      <c r="VFI57" s="85"/>
      <c r="VFJ57" s="85"/>
      <c r="VFK57" s="85"/>
      <c r="VFL57" s="85"/>
      <c r="VFM57" s="85"/>
      <c r="VFN57" s="85"/>
      <c r="VFO57" s="85"/>
      <c r="VFP57" s="85"/>
      <c r="VFQ57" s="85"/>
      <c r="VFR57" s="85"/>
      <c r="VFS57" s="85"/>
      <c r="VFT57" s="85"/>
      <c r="VFU57" s="85"/>
      <c r="VFV57" s="85"/>
      <c r="VFW57" s="85"/>
      <c r="VFX57" s="85"/>
      <c r="VFY57" s="85"/>
      <c r="VFZ57" s="85"/>
      <c r="VGA57" s="85"/>
      <c r="VGB57" s="85"/>
      <c r="VGC57" s="85"/>
      <c r="VGD57" s="85"/>
      <c r="VGE57" s="85"/>
      <c r="VGF57" s="85"/>
      <c r="VGG57" s="85"/>
      <c r="VGH57" s="85"/>
      <c r="VGI57" s="85"/>
      <c r="VGJ57" s="85"/>
      <c r="VGK57" s="85"/>
      <c r="VGL57" s="85"/>
      <c r="VGM57" s="85"/>
      <c r="VGN57" s="85"/>
      <c r="VGO57" s="85"/>
      <c r="VGP57" s="85"/>
      <c r="VGQ57" s="85"/>
      <c r="VGR57" s="85"/>
      <c r="VGS57" s="85"/>
      <c r="VGT57" s="85"/>
      <c r="VGU57" s="85"/>
      <c r="VGV57" s="85"/>
      <c r="VGW57" s="85"/>
      <c r="VGX57" s="85"/>
      <c r="VGY57" s="85"/>
      <c r="VGZ57" s="85"/>
      <c r="VHA57" s="85"/>
      <c r="VHB57" s="85"/>
      <c r="VHC57" s="85"/>
      <c r="VHD57" s="85"/>
      <c r="VHE57" s="85"/>
      <c r="VHF57" s="85"/>
      <c r="VHG57" s="85"/>
      <c r="VHH57" s="85"/>
      <c r="VHI57" s="85"/>
      <c r="VHJ57" s="85"/>
      <c r="VHK57" s="85"/>
      <c r="VHL57" s="85"/>
      <c r="VHM57" s="85"/>
      <c r="VHN57" s="85"/>
      <c r="VHO57" s="85"/>
      <c r="VHP57" s="85"/>
      <c r="VHQ57" s="85"/>
      <c r="VHR57" s="85"/>
      <c r="VHS57" s="85"/>
      <c r="VHT57" s="85"/>
      <c r="VHU57" s="85"/>
      <c r="VHV57" s="85"/>
      <c r="VHW57" s="85"/>
      <c r="VHX57" s="85"/>
      <c r="VHY57" s="85"/>
      <c r="VHZ57" s="85"/>
      <c r="VIA57" s="85"/>
      <c r="VIB57" s="85"/>
      <c r="VIC57" s="85"/>
      <c r="VID57" s="85"/>
      <c r="VIE57" s="85"/>
      <c r="VIF57" s="85"/>
      <c r="VIG57" s="85"/>
      <c r="VIH57" s="85"/>
      <c r="VII57" s="85"/>
      <c r="VIJ57" s="85"/>
      <c r="VIK57" s="85"/>
      <c r="VIL57" s="85"/>
      <c r="VIM57" s="85"/>
      <c r="VIN57" s="85"/>
      <c r="VIO57" s="85"/>
      <c r="VIP57" s="85"/>
      <c r="VIQ57" s="85"/>
      <c r="VIR57" s="85"/>
      <c r="VIS57" s="85"/>
      <c r="VIT57" s="85"/>
      <c r="VIU57" s="85"/>
      <c r="VIV57" s="85"/>
      <c r="VIW57" s="85"/>
      <c r="VIX57" s="85"/>
      <c r="VIY57" s="85"/>
      <c r="VIZ57" s="85"/>
      <c r="VJA57" s="85"/>
      <c r="VJB57" s="85"/>
      <c r="VJC57" s="85"/>
      <c r="VJD57" s="85"/>
      <c r="VJE57" s="85"/>
      <c r="VJF57" s="85"/>
      <c r="VJG57" s="85"/>
      <c r="VJH57" s="85"/>
      <c r="VJI57" s="85"/>
      <c r="VJJ57" s="85"/>
      <c r="VJK57" s="85"/>
      <c r="VJL57" s="85"/>
      <c r="VJM57" s="85"/>
      <c r="VJN57" s="85"/>
      <c r="VJO57" s="85"/>
      <c r="VJP57" s="85"/>
      <c r="VJQ57" s="85"/>
      <c r="VJR57" s="85"/>
      <c r="VJS57" s="85"/>
      <c r="VJT57" s="85"/>
      <c r="VJU57" s="85"/>
      <c r="VJV57" s="85"/>
      <c r="VJW57" s="85"/>
      <c r="VJX57" s="85"/>
      <c r="VJY57" s="85"/>
      <c r="VJZ57" s="85"/>
      <c r="VKA57" s="85"/>
      <c r="VKB57" s="85"/>
      <c r="VKC57" s="85"/>
      <c r="VKD57" s="85"/>
      <c r="VKE57" s="85"/>
      <c r="VKF57" s="85"/>
      <c r="VKG57" s="85"/>
      <c r="VKH57" s="85"/>
      <c r="VKI57" s="85"/>
      <c r="VKJ57" s="85"/>
      <c r="VKK57" s="85"/>
      <c r="VKL57" s="85"/>
      <c r="VKM57" s="85"/>
      <c r="VKN57" s="85"/>
      <c r="VKO57" s="85"/>
      <c r="VKP57" s="85"/>
      <c r="VKQ57" s="85"/>
      <c r="VKR57" s="85"/>
      <c r="VKS57" s="85"/>
      <c r="VKT57" s="85"/>
      <c r="VKU57" s="85"/>
      <c r="VKV57" s="85"/>
      <c r="VKW57" s="85"/>
      <c r="VKX57" s="85"/>
      <c r="VKY57" s="85"/>
      <c r="VKZ57" s="85"/>
      <c r="VLA57" s="85"/>
      <c r="VLB57" s="85"/>
      <c r="VLC57" s="85"/>
      <c r="VLD57" s="85"/>
      <c r="VLE57" s="85"/>
      <c r="VLF57" s="85"/>
      <c r="VLG57" s="85"/>
      <c r="VLH57" s="85"/>
      <c r="VLI57" s="85"/>
      <c r="VLJ57" s="85"/>
      <c r="VLK57" s="85"/>
      <c r="VLL57" s="85"/>
      <c r="VLM57" s="85"/>
      <c r="VLN57" s="85"/>
      <c r="VLO57" s="85"/>
      <c r="VLP57" s="85"/>
      <c r="VLQ57" s="85"/>
      <c r="VLR57" s="85"/>
      <c r="VLS57" s="85"/>
      <c r="VLT57" s="85"/>
      <c r="VLU57" s="85"/>
      <c r="VLV57" s="85"/>
      <c r="VLW57" s="85"/>
      <c r="VLX57" s="85"/>
      <c r="VLY57" s="85"/>
      <c r="VLZ57" s="85"/>
      <c r="VMA57" s="85"/>
      <c r="VMB57" s="85"/>
      <c r="VMC57" s="85"/>
      <c r="VMD57" s="85"/>
      <c r="VME57" s="85"/>
      <c r="VMF57" s="85"/>
      <c r="VMG57" s="85"/>
      <c r="VMH57" s="85"/>
      <c r="VMI57" s="85"/>
      <c r="VMJ57" s="85"/>
      <c r="VMK57" s="85"/>
      <c r="VML57" s="85"/>
      <c r="VMM57" s="85"/>
      <c r="VMN57" s="85"/>
      <c r="VMO57" s="85"/>
      <c r="VMP57" s="85"/>
      <c r="VMQ57" s="85"/>
      <c r="VMR57" s="85"/>
      <c r="VMS57" s="85"/>
      <c r="VMT57" s="85"/>
      <c r="VMU57" s="85"/>
      <c r="VMV57" s="85"/>
      <c r="VMW57" s="85"/>
      <c r="VMX57" s="85"/>
      <c r="VMY57" s="85"/>
      <c r="VMZ57" s="85"/>
      <c r="VNA57" s="85"/>
      <c r="VNB57" s="85"/>
      <c r="VNC57" s="85"/>
      <c r="VND57" s="85"/>
      <c r="VNE57" s="85"/>
      <c r="VNF57" s="85"/>
      <c r="VNG57" s="85"/>
      <c r="VNH57" s="85"/>
      <c r="VNI57" s="85"/>
      <c r="VNJ57" s="85"/>
      <c r="VNK57" s="85"/>
      <c r="VNL57" s="85"/>
      <c r="VNM57" s="85"/>
      <c r="VNN57" s="85"/>
      <c r="VNO57" s="85"/>
      <c r="VNP57" s="85"/>
      <c r="VNQ57" s="85"/>
      <c r="VNR57" s="85"/>
      <c r="VNS57" s="85"/>
      <c r="VNT57" s="85"/>
      <c r="VNU57" s="85"/>
      <c r="VNV57" s="85"/>
      <c r="VNW57" s="85"/>
      <c r="VNX57" s="85"/>
      <c r="VNY57" s="85"/>
      <c r="VNZ57" s="85"/>
      <c r="VOA57" s="85"/>
      <c r="VOB57" s="85"/>
      <c r="VOC57" s="85"/>
      <c r="VOD57" s="85"/>
      <c r="VOE57" s="85"/>
      <c r="VOF57" s="85"/>
      <c r="VOG57" s="85"/>
      <c r="VOH57" s="85"/>
      <c r="VOI57" s="85"/>
      <c r="VOJ57" s="85"/>
      <c r="VOK57" s="85"/>
      <c r="VOL57" s="85"/>
      <c r="VOM57" s="85"/>
      <c r="VON57" s="85"/>
      <c r="VOO57" s="85"/>
      <c r="VOP57" s="85"/>
      <c r="VOQ57" s="85"/>
      <c r="VOR57" s="85"/>
      <c r="VOS57" s="85"/>
      <c r="VOT57" s="85"/>
      <c r="VOU57" s="85"/>
      <c r="VOV57" s="85"/>
      <c r="VOW57" s="85"/>
      <c r="VOX57" s="85"/>
      <c r="VOY57" s="85"/>
      <c r="VOZ57" s="85"/>
      <c r="VPA57" s="85"/>
      <c r="VPB57" s="85"/>
      <c r="VPC57" s="85"/>
      <c r="VPD57" s="85"/>
      <c r="VPE57" s="85"/>
      <c r="VPF57" s="85"/>
      <c r="VPG57" s="85"/>
      <c r="VPH57" s="85"/>
      <c r="VPI57" s="85"/>
      <c r="VPJ57" s="85"/>
      <c r="VPK57" s="85"/>
      <c r="VPL57" s="85"/>
      <c r="VPM57" s="85"/>
      <c r="VPN57" s="85"/>
      <c r="VPO57" s="85"/>
      <c r="VPP57" s="85"/>
      <c r="VPQ57" s="85"/>
      <c r="VPR57" s="85"/>
      <c r="VPS57" s="85"/>
      <c r="VPT57" s="85"/>
      <c r="VPU57" s="85"/>
      <c r="VPV57" s="85"/>
      <c r="VPW57" s="85"/>
      <c r="VPX57" s="85"/>
      <c r="VPY57" s="85"/>
      <c r="VPZ57" s="85"/>
      <c r="VQA57" s="85"/>
      <c r="VQB57" s="85"/>
      <c r="VQC57" s="85"/>
      <c r="VQD57" s="85"/>
      <c r="VQE57" s="85"/>
      <c r="VQF57" s="85"/>
      <c r="VQG57" s="85"/>
      <c r="VQH57" s="85"/>
      <c r="VQI57" s="85"/>
      <c r="VQJ57" s="85"/>
      <c r="VQK57" s="85"/>
      <c r="VQL57" s="85"/>
      <c r="VQM57" s="85"/>
      <c r="VQN57" s="85"/>
      <c r="VQO57" s="85"/>
      <c r="VQP57" s="85"/>
      <c r="VQQ57" s="85"/>
      <c r="VQR57" s="85"/>
      <c r="VQS57" s="85"/>
      <c r="VQT57" s="85"/>
      <c r="VQU57" s="85"/>
      <c r="VQV57" s="85"/>
      <c r="VQW57" s="85"/>
      <c r="VQX57" s="85"/>
      <c r="VQY57" s="85"/>
      <c r="VQZ57" s="85"/>
      <c r="VRA57" s="85"/>
      <c r="VRB57" s="85"/>
      <c r="VRC57" s="85"/>
      <c r="VRD57" s="85"/>
      <c r="VRE57" s="85"/>
      <c r="VRF57" s="85"/>
      <c r="VRG57" s="85"/>
      <c r="VRH57" s="85"/>
      <c r="VRI57" s="85"/>
      <c r="VRJ57" s="85"/>
      <c r="VRK57" s="85"/>
      <c r="VRL57" s="85"/>
      <c r="VRM57" s="85"/>
      <c r="VRN57" s="85"/>
      <c r="VRO57" s="85"/>
      <c r="VRP57" s="85"/>
      <c r="VRQ57" s="85"/>
      <c r="VRR57" s="85"/>
      <c r="VRS57" s="85"/>
      <c r="VRT57" s="85"/>
      <c r="VRU57" s="85"/>
      <c r="VRV57" s="85"/>
      <c r="VRW57" s="85"/>
      <c r="VRX57" s="85"/>
      <c r="VRY57" s="85"/>
      <c r="VRZ57" s="85"/>
      <c r="VSA57" s="85"/>
      <c r="VSB57" s="85"/>
      <c r="VSC57" s="85"/>
      <c r="VSD57" s="85"/>
      <c r="VSE57" s="85"/>
      <c r="VSF57" s="85"/>
      <c r="VSG57" s="85"/>
      <c r="VSH57" s="85"/>
      <c r="VSI57" s="85"/>
      <c r="VSJ57" s="85"/>
      <c r="VSK57" s="85"/>
      <c r="VSL57" s="85"/>
      <c r="VSM57" s="85"/>
      <c r="VSN57" s="85"/>
      <c r="VSO57" s="85"/>
      <c r="VSP57" s="85"/>
      <c r="VSQ57" s="85"/>
      <c r="VSR57" s="85"/>
      <c r="VSS57" s="85"/>
      <c r="VST57" s="85"/>
      <c r="VSU57" s="85"/>
      <c r="VSV57" s="85"/>
      <c r="VSW57" s="85"/>
      <c r="VSX57" s="85"/>
      <c r="VSY57" s="85"/>
      <c r="VSZ57" s="85"/>
      <c r="VTA57" s="85"/>
      <c r="VTB57" s="85"/>
      <c r="VTC57" s="85"/>
      <c r="VTD57" s="85"/>
      <c r="VTE57" s="85"/>
      <c r="VTF57" s="85"/>
      <c r="VTG57" s="85"/>
      <c r="VTH57" s="85"/>
      <c r="VTI57" s="85"/>
      <c r="VTJ57" s="85"/>
      <c r="VTK57" s="85"/>
      <c r="VTL57" s="85"/>
      <c r="VTM57" s="85"/>
      <c r="VTN57" s="85"/>
      <c r="VTO57" s="85"/>
      <c r="VTP57" s="85"/>
      <c r="VTQ57" s="85"/>
      <c r="VTR57" s="85"/>
      <c r="VTS57" s="85"/>
      <c r="VTT57" s="85"/>
      <c r="VTU57" s="85"/>
      <c r="VTV57" s="85"/>
      <c r="VTW57" s="85"/>
      <c r="VTX57" s="85"/>
      <c r="VTY57" s="85"/>
      <c r="VTZ57" s="85"/>
      <c r="VUA57" s="85"/>
      <c r="VUB57" s="85"/>
      <c r="VUC57" s="85"/>
      <c r="VUD57" s="85"/>
      <c r="VUE57" s="85"/>
      <c r="VUF57" s="85"/>
      <c r="VUG57" s="85"/>
      <c r="VUH57" s="85"/>
      <c r="VUI57" s="85"/>
      <c r="VUJ57" s="85"/>
      <c r="VUK57" s="85"/>
      <c r="VUL57" s="85"/>
      <c r="VUM57" s="85"/>
      <c r="VUN57" s="85"/>
      <c r="VUO57" s="85"/>
      <c r="VUP57" s="85"/>
      <c r="VUQ57" s="85"/>
      <c r="VUR57" s="85"/>
      <c r="VUS57" s="85"/>
      <c r="VUT57" s="85"/>
      <c r="VUU57" s="85"/>
      <c r="VUV57" s="85"/>
      <c r="VUW57" s="85"/>
      <c r="VUX57" s="85"/>
      <c r="VUY57" s="85"/>
      <c r="VUZ57" s="85"/>
      <c r="VVA57" s="85"/>
      <c r="VVB57" s="85"/>
      <c r="VVC57" s="85"/>
      <c r="VVD57" s="85"/>
      <c r="VVE57" s="85"/>
      <c r="VVF57" s="85"/>
      <c r="VVG57" s="85"/>
      <c r="VVH57" s="85"/>
      <c r="VVI57" s="85"/>
      <c r="VVJ57" s="85"/>
      <c r="VVK57" s="85"/>
      <c r="VVL57" s="85"/>
      <c r="VVM57" s="85"/>
      <c r="VVN57" s="85"/>
      <c r="VVO57" s="85"/>
      <c r="VVP57" s="85"/>
      <c r="VVQ57" s="85"/>
      <c r="VVR57" s="85"/>
      <c r="VVS57" s="85"/>
      <c r="VVT57" s="85"/>
      <c r="VVU57" s="85"/>
      <c r="VVV57" s="85"/>
      <c r="VVW57" s="85"/>
      <c r="VVX57" s="85"/>
      <c r="VVY57" s="85"/>
      <c r="VVZ57" s="85"/>
      <c r="VWA57" s="85"/>
      <c r="VWB57" s="85"/>
      <c r="VWC57" s="85"/>
      <c r="VWD57" s="85"/>
      <c r="VWE57" s="85"/>
      <c r="VWF57" s="85"/>
      <c r="VWG57" s="85"/>
      <c r="VWH57" s="85"/>
      <c r="VWI57" s="85"/>
      <c r="VWJ57" s="85"/>
      <c r="VWK57" s="85"/>
      <c r="VWL57" s="85"/>
      <c r="VWM57" s="85"/>
      <c r="VWN57" s="85"/>
      <c r="VWO57" s="85"/>
      <c r="VWP57" s="85"/>
      <c r="VWQ57" s="85"/>
      <c r="VWR57" s="85"/>
      <c r="VWS57" s="85"/>
      <c r="VWT57" s="85"/>
      <c r="VWU57" s="85"/>
      <c r="VWV57" s="85"/>
      <c r="VWW57" s="85"/>
      <c r="VWX57" s="85"/>
      <c r="VWY57" s="85"/>
      <c r="VWZ57" s="85"/>
      <c r="VXA57" s="85"/>
      <c r="VXB57" s="85"/>
      <c r="VXC57" s="85"/>
      <c r="VXD57" s="85"/>
      <c r="VXE57" s="85"/>
      <c r="VXF57" s="85"/>
      <c r="VXG57" s="85"/>
      <c r="VXH57" s="85"/>
      <c r="VXI57" s="85"/>
      <c r="VXJ57" s="85"/>
      <c r="VXK57" s="85"/>
      <c r="VXL57" s="85"/>
      <c r="VXM57" s="85"/>
      <c r="VXN57" s="85"/>
      <c r="VXO57" s="85"/>
      <c r="VXP57" s="85"/>
      <c r="VXQ57" s="85"/>
      <c r="VXR57" s="85"/>
      <c r="VXS57" s="85"/>
      <c r="VXT57" s="85"/>
      <c r="VXU57" s="85"/>
      <c r="VXV57" s="85"/>
      <c r="VXW57" s="85"/>
      <c r="VXX57" s="85"/>
      <c r="VXY57" s="85"/>
      <c r="VXZ57" s="85"/>
      <c r="VYA57" s="85"/>
      <c r="VYB57" s="85"/>
      <c r="VYC57" s="85"/>
      <c r="VYD57" s="85"/>
      <c r="VYE57" s="85"/>
      <c r="VYF57" s="85"/>
      <c r="VYG57" s="85"/>
      <c r="VYH57" s="85"/>
      <c r="VYI57" s="85"/>
      <c r="VYJ57" s="85"/>
      <c r="VYK57" s="85"/>
      <c r="VYL57" s="85"/>
      <c r="VYM57" s="85"/>
      <c r="VYN57" s="85"/>
      <c r="VYO57" s="85"/>
      <c r="VYP57" s="85"/>
      <c r="VYQ57" s="85"/>
      <c r="VYR57" s="85"/>
      <c r="VYS57" s="85"/>
      <c r="VYT57" s="85"/>
      <c r="VYU57" s="85"/>
      <c r="VYV57" s="85"/>
      <c r="VYW57" s="85"/>
      <c r="VYX57" s="85"/>
      <c r="VYY57" s="85"/>
      <c r="VYZ57" s="85"/>
      <c r="VZA57" s="85"/>
      <c r="VZB57" s="85"/>
      <c r="VZC57" s="85"/>
      <c r="VZD57" s="85"/>
      <c r="VZE57" s="85"/>
      <c r="VZF57" s="85"/>
      <c r="VZG57" s="85"/>
      <c r="VZH57" s="85"/>
      <c r="VZI57" s="85"/>
      <c r="VZJ57" s="85"/>
      <c r="VZK57" s="85"/>
      <c r="VZL57" s="85"/>
      <c r="VZM57" s="85"/>
      <c r="VZN57" s="85"/>
      <c r="VZO57" s="85"/>
      <c r="VZP57" s="85"/>
      <c r="VZQ57" s="85"/>
      <c r="VZR57" s="85"/>
      <c r="VZS57" s="85"/>
      <c r="VZT57" s="85"/>
      <c r="VZU57" s="85"/>
      <c r="VZV57" s="85"/>
      <c r="VZW57" s="85"/>
      <c r="VZX57" s="85"/>
      <c r="VZY57" s="85"/>
      <c r="VZZ57" s="85"/>
      <c r="WAA57" s="85"/>
      <c r="WAB57" s="85"/>
      <c r="WAC57" s="85"/>
      <c r="WAD57" s="85"/>
      <c r="WAE57" s="85"/>
      <c r="WAF57" s="85"/>
      <c r="WAG57" s="85"/>
      <c r="WAH57" s="85"/>
      <c r="WAI57" s="85"/>
      <c r="WAJ57" s="85"/>
      <c r="WAK57" s="85"/>
      <c r="WAL57" s="85"/>
      <c r="WAM57" s="85"/>
      <c r="WAN57" s="85"/>
      <c r="WAO57" s="85"/>
      <c r="WAP57" s="85"/>
      <c r="WAQ57" s="85"/>
      <c r="WAR57" s="85"/>
      <c r="WAS57" s="85"/>
      <c r="WAT57" s="85"/>
      <c r="WAU57" s="85"/>
      <c r="WAV57" s="85"/>
      <c r="WAW57" s="85"/>
      <c r="WAX57" s="85"/>
      <c r="WAY57" s="85"/>
      <c r="WAZ57" s="85"/>
      <c r="WBA57" s="85"/>
      <c r="WBB57" s="85"/>
      <c r="WBC57" s="85"/>
      <c r="WBD57" s="85"/>
      <c r="WBE57" s="85"/>
      <c r="WBF57" s="85"/>
      <c r="WBG57" s="85"/>
      <c r="WBH57" s="85"/>
      <c r="WBI57" s="85"/>
      <c r="WBJ57" s="85"/>
      <c r="WBK57" s="85"/>
      <c r="WBL57" s="85"/>
      <c r="WBM57" s="85"/>
      <c r="WBN57" s="85"/>
      <c r="WBO57" s="85"/>
      <c r="WBP57" s="85"/>
      <c r="WBQ57" s="85"/>
      <c r="WBR57" s="85"/>
      <c r="WBS57" s="85"/>
      <c r="WBT57" s="85"/>
      <c r="WBU57" s="85"/>
      <c r="WBV57" s="85"/>
      <c r="WBW57" s="85"/>
      <c r="WBX57" s="85"/>
      <c r="WBY57" s="85"/>
      <c r="WBZ57" s="85"/>
      <c r="WCA57" s="85"/>
      <c r="WCB57" s="85"/>
      <c r="WCC57" s="85"/>
      <c r="WCD57" s="85"/>
      <c r="WCE57" s="85"/>
      <c r="WCF57" s="85"/>
      <c r="WCG57" s="85"/>
      <c r="WCH57" s="85"/>
      <c r="WCI57" s="85"/>
      <c r="WCJ57" s="85"/>
      <c r="WCK57" s="85"/>
      <c r="WCL57" s="85"/>
      <c r="WCM57" s="85"/>
      <c r="WCN57" s="85"/>
      <c r="WCO57" s="85"/>
      <c r="WCP57" s="85"/>
      <c r="WCQ57" s="85"/>
      <c r="WCR57" s="85"/>
      <c r="WCS57" s="85"/>
      <c r="WCT57" s="85"/>
      <c r="WCU57" s="85"/>
      <c r="WCV57" s="85"/>
      <c r="WCW57" s="85"/>
      <c r="WCX57" s="85"/>
      <c r="WCY57" s="85"/>
      <c r="WCZ57" s="85"/>
      <c r="WDA57" s="85"/>
      <c r="WDB57" s="85"/>
      <c r="WDC57" s="85"/>
      <c r="WDD57" s="85"/>
      <c r="WDE57" s="85"/>
      <c r="WDF57" s="85"/>
      <c r="WDG57" s="85"/>
      <c r="WDH57" s="85"/>
      <c r="WDI57" s="85"/>
      <c r="WDJ57" s="85"/>
      <c r="WDK57" s="85"/>
      <c r="WDL57" s="85"/>
      <c r="WDM57" s="85"/>
      <c r="WDN57" s="85"/>
      <c r="WDO57" s="85"/>
      <c r="WDP57" s="85"/>
      <c r="WDQ57" s="85"/>
      <c r="WDR57" s="85"/>
      <c r="WDS57" s="85"/>
      <c r="WDT57" s="85"/>
      <c r="WDU57" s="85"/>
      <c r="WDV57" s="85"/>
      <c r="WDW57" s="85"/>
      <c r="WDX57" s="85"/>
      <c r="WDY57" s="85"/>
      <c r="WDZ57" s="85"/>
      <c r="WEA57" s="85"/>
      <c r="WEB57" s="85"/>
      <c r="WEC57" s="85"/>
      <c r="WED57" s="85"/>
      <c r="WEE57" s="85"/>
      <c r="WEF57" s="85"/>
      <c r="WEG57" s="85"/>
      <c r="WEH57" s="85"/>
      <c r="WEI57" s="85"/>
      <c r="WEJ57" s="85"/>
      <c r="WEK57" s="85"/>
      <c r="WEL57" s="85"/>
      <c r="WEM57" s="85"/>
      <c r="WEN57" s="85"/>
      <c r="WEO57" s="85"/>
      <c r="WEP57" s="85"/>
      <c r="WEQ57" s="85"/>
      <c r="WER57" s="85"/>
      <c r="WES57" s="85"/>
      <c r="WET57" s="85"/>
      <c r="WEU57" s="85"/>
      <c r="WEV57" s="85"/>
      <c r="WEW57" s="85"/>
      <c r="WEX57" s="85"/>
      <c r="WEY57" s="85"/>
      <c r="WEZ57" s="85"/>
      <c r="WFA57" s="85"/>
      <c r="WFB57" s="85"/>
      <c r="WFC57" s="85"/>
      <c r="WFD57" s="85"/>
      <c r="WFE57" s="85"/>
      <c r="WFF57" s="85"/>
      <c r="WFG57" s="85"/>
      <c r="WFH57" s="85"/>
      <c r="WFI57" s="85"/>
      <c r="WFJ57" s="85"/>
      <c r="WFK57" s="85"/>
      <c r="WFL57" s="85"/>
      <c r="WFM57" s="85"/>
      <c r="WFN57" s="85"/>
      <c r="WFO57" s="85"/>
      <c r="WFP57" s="85"/>
      <c r="WFQ57" s="85"/>
      <c r="WFR57" s="85"/>
      <c r="WFS57" s="85"/>
      <c r="WFT57" s="85"/>
      <c r="WFU57" s="85"/>
      <c r="WFV57" s="85"/>
      <c r="WFW57" s="85"/>
      <c r="WFX57" s="85"/>
      <c r="WFY57" s="85"/>
      <c r="WFZ57" s="85"/>
      <c r="WGA57" s="85"/>
      <c r="WGB57" s="85"/>
      <c r="WGC57" s="85"/>
      <c r="WGD57" s="85"/>
      <c r="WGE57" s="85"/>
      <c r="WGF57" s="85"/>
      <c r="WGG57" s="85"/>
      <c r="WGH57" s="85"/>
      <c r="WGI57" s="85"/>
      <c r="WGJ57" s="85"/>
      <c r="WGK57" s="85"/>
      <c r="WGL57" s="85"/>
      <c r="WGM57" s="85"/>
      <c r="WGN57" s="85"/>
      <c r="WGO57" s="85"/>
      <c r="WGP57" s="85"/>
      <c r="WGQ57" s="85"/>
      <c r="WGR57" s="85"/>
      <c r="WGS57" s="85"/>
      <c r="WGT57" s="85"/>
      <c r="WGU57" s="85"/>
      <c r="WGV57" s="85"/>
      <c r="WGW57" s="85"/>
      <c r="WGX57" s="85"/>
      <c r="WGY57" s="85"/>
      <c r="WGZ57" s="85"/>
      <c r="WHA57" s="85"/>
      <c r="WHB57" s="85"/>
      <c r="WHC57" s="85"/>
      <c r="WHD57" s="85"/>
      <c r="WHE57" s="85"/>
      <c r="WHF57" s="85"/>
      <c r="WHG57" s="85"/>
      <c r="WHH57" s="85"/>
      <c r="WHI57" s="85"/>
      <c r="WHJ57" s="85"/>
      <c r="WHK57" s="85"/>
      <c r="WHL57" s="85"/>
      <c r="WHM57" s="85"/>
      <c r="WHN57" s="85"/>
      <c r="WHO57" s="85"/>
      <c r="WHP57" s="85"/>
      <c r="WHQ57" s="85"/>
      <c r="WHR57" s="85"/>
      <c r="WHS57" s="85"/>
      <c r="WHT57" s="85"/>
      <c r="WHU57" s="85"/>
      <c r="WHV57" s="85"/>
      <c r="WHW57" s="85"/>
      <c r="WHX57" s="85"/>
      <c r="WHY57" s="85"/>
      <c r="WHZ57" s="85"/>
      <c r="WIA57" s="85"/>
      <c r="WIB57" s="85"/>
      <c r="WIC57" s="85"/>
      <c r="WID57" s="85"/>
      <c r="WIE57" s="85"/>
      <c r="WIF57" s="85"/>
      <c r="WIG57" s="85"/>
      <c r="WIH57" s="85"/>
      <c r="WII57" s="85"/>
      <c r="WIJ57" s="85"/>
      <c r="WIK57" s="85"/>
      <c r="WIL57" s="85"/>
      <c r="WIM57" s="85"/>
      <c r="WIN57" s="85"/>
      <c r="WIO57" s="85"/>
      <c r="WIP57" s="85"/>
      <c r="WIQ57" s="85"/>
      <c r="WIR57" s="85"/>
      <c r="WIS57" s="85"/>
      <c r="WIT57" s="85"/>
      <c r="WIU57" s="85"/>
      <c r="WIV57" s="85"/>
      <c r="WIW57" s="85"/>
      <c r="WIX57" s="85"/>
      <c r="WIY57" s="85"/>
      <c r="WIZ57" s="85"/>
      <c r="WJA57" s="85"/>
      <c r="WJB57" s="85"/>
      <c r="WJC57" s="85"/>
      <c r="WJD57" s="85"/>
      <c r="WJE57" s="85"/>
      <c r="WJF57" s="85"/>
      <c r="WJG57" s="85"/>
      <c r="WJH57" s="85"/>
      <c r="WJI57" s="85"/>
      <c r="WJJ57" s="85"/>
      <c r="WJK57" s="85"/>
      <c r="WJL57" s="85"/>
      <c r="WJM57" s="85"/>
      <c r="WJN57" s="85"/>
      <c r="WJO57" s="85"/>
      <c r="WJP57" s="85"/>
      <c r="WJQ57" s="85"/>
      <c r="WJR57" s="85"/>
      <c r="WJS57" s="85"/>
      <c r="WJT57" s="85"/>
      <c r="WJU57" s="85"/>
      <c r="WJV57" s="85"/>
      <c r="WJW57" s="85"/>
      <c r="WJX57" s="85"/>
      <c r="WJY57" s="85"/>
      <c r="WJZ57" s="85"/>
      <c r="WKA57" s="85"/>
      <c r="WKB57" s="85"/>
      <c r="WKC57" s="85"/>
      <c r="WKD57" s="85"/>
      <c r="WKE57" s="85"/>
      <c r="WKF57" s="85"/>
      <c r="WKG57" s="85"/>
      <c r="WKH57" s="85"/>
      <c r="WKI57" s="85"/>
      <c r="WKJ57" s="85"/>
      <c r="WKK57" s="85"/>
      <c r="WKL57" s="85"/>
      <c r="WKM57" s="85"/>
      <c r="WKN57" s="85"/>
      <c r="WKO57" s="85"/>
      <c r="WKP57" s="85"/>
      <c r="WKQ57" s="85"/>
      <c r="WKR57" s="85"/>
      <c r="WKS57" s="85"/>
      <c r="WKT57" s="85"/>
      <c r="WKU57" s="85"/>
      <c r="WKV57" s="85"/>
      <c r="WKW57" s="85"/>
      <c r="WKX57" s="85"/>
      <c r="WKY57" s="85"/>
      <c r="WKZ57" s="85"/>
      <c r="WLA57" s="85"/>
      <c r="WLB57" s="85"/>
      <c r="WLC57" s="85"/>
      <c r="WLD57" s="85"/>
      <c r="WLE57" s="85"/>
      <c r="WLF57" s="85"/>
      <c r="WLG57" s="85"/>
      <c r="WLH57" s="85"/>
      <c r="WLI57" s="85"/>
      <c r="WLJ57" s="85"/>
      <c r="WLK57" s="85"/>
      <c r="WLL57" s="85"/>
      <c r="WLM57" s="85"/>
      <c r="WLN57" s="85"/>
      <c r="WLO57" s="85"/>
      <c r="WLP57" s="85"/>
      <c r="WLQ57" s="85"/>
      <c r="WLR57" s="85"/>
      <c r="WLS57" s="85"/>
      <c r="WLT57" s="85"/>
      <c r="WLU57" s="85"/>
      <c r="WLV57" s="85"/>
      <c r="WLW57" s="85"/>
      <c r="WLX57" s="85"/>
      <c r="WLY57" s="85"/>
      <c r="WLZ57" s="85"/>
      <c r="WMA57" s="85"/>
      <c r="WMB57" s="85"/>
      <c r="WMC57" s="85"/>
      <c r="WMD57" s="85"/>
      <c r="WME57" s="85"/>
      <c r="WMF57" s="85"/>
      <c r="WMG57" s="85"/>
      <c r="WMH57" s="85"/>
      <c r="WMI57" s="85"/>
      <c r="WMJ57" s="85"/>
      <c r="WMK57" s="85"/>
      <c r="WML57" s="85"/>
      <c r="WMM57" s="85"/>
      <c r="WMN57" s="85"/>
      <c r="WMO57" s="85"/>
      <c r="WMP57" s="85"/>
      <c r="WMQ57" s="85"/>
      <c r="WMR57" s="85"/>
      <c r="WMS57" s="85"/>
      <c r="WMT57" s="85"/>
      <c r="WMU57" s="85"/>
      <c r="WMV57" s="85"/>
      <c r="WMW57" s="85"/>
      <c r="WMX57" s="85"/>
      <c r="WMY57" s="85"/>
      <c r="WMZ57" s="85"/>
      <c r="WNA57" s="85"/>
      <c r="WNB57" s="85"/>
      <c r="WNC57" s="85"/>
      <c r="WND57" s="85"/>
      <c r="WNE57" s="85"/>
      <c r="WNF57" s="85"/>
      <c r="WNG57" s="85"/>
      <c r="WNH57" s="85"/>
      <c r="WNI57" s="85"/>
      <c r="WNJ57" s="85"/>
      <c r="WNK57" s="85"/>
      <c r="WNL57" s="85"/>
      <c r="WNM57" s="85"/>
      <c r="WNN57" s="85"/>
      <c r="WNO57" s="85"/>
      <c r="WNP57" s="85"/>
      <c r="WNQ57" s="85"/>
      <c r="WNR57" s="85"/>
      <c r="WNS57" s="85"/>
      <c r="WNT57" s="85"/>
      <c r="WNU57" s="85"/>
      <c r="WNV57" s="85"/>
      <c r="WNW57" s="85"/>
      <c r="WNX57" s="85"/>
      <c r="WNY57" s="85"/>
      <c r="WNZ57" s="85"/>
      <c r="WOA57" s="85"/>
      <c r="WOB57" s="85"/>
      <c r="WOC57" s="85"/>
      <c r="WOD57" s="85"/>
      <c r="WOE57" s="85"/>
      <c r="WOF57" s="85"/>
      <c r="WOG57" s="85"/>
      <c r="WOH57" s="85"/>
      <c r="WOI57" s="85"/>
      <c r="WOJ57" s="85"/>
      <c r="WOK57" s="85"/>
      <c r="WOL57" s="85"/>
      <c r="WOM57" s="85"/>
      <c r="WON57" s="85"/>
      <c r="WOO57" s="85"/>
      <c r="WOP57" s="85"/>
      <c r="WOQ57" s="85"/>
      <c r="WOR57" s="85"/>
      <c r="WOS57" s="85"/>
      <c r="WOT57" s="85"/>
      <c r="WOU57" s="85"/>
      <c r="WOV57" s="85"/>
      <c r="WOW57" s="85"/>
      <c r="WOX57" s="85"/>
      <c r="WOY57" s="85"/>
      <c r="WOZ57" s="85"/>
      <c r="WPA57" s="85"/>
      <c r="WPB57" s="85"/>
      <c r="WPC57" s="85"/>
      <c r="WPD57" s="85"/>
      <c r="WPE57" s="85"/>
      <c r="WPF57" s="85"/>
      <c r="WPG57" s="85"/>
      <c r="WPH57" s="85"/>
      <c r="WPI57" s="85"/>
      <c r="WPJ57" s="85"/>
      <c r="WPK57" s="85"/>
      <c r="WPL57" s="85"/>
      <c r="WPM57" s="85"/>
      <c r="WPN57" s="85"/>
      <c r="WPO57" s="85"/>
      <c r="WPP57" s="85"/>
      <c r="WPQ57" s="85"/>
      <c r="WPR57" s="85"/>
      <c r="WPS57" s="85"/>
      <c r="WPT57" s="85"/>
      <c r="WPU57" s="85"/>
      <c r="WPV57" s="85"/>
      <c r="WPW57" s="85"/>
      <c r="WPX57" s="85"/>
      <c r="WPY57" s="85"/>
      <c r="WPZ57" s="85"/>
      <c r="WQA57" s="85"/>
      <c r="WQB57" s="85"/>
      <c r="WQC57" s="85"/>
      <c r="WQD57" s="85"/>
      <c r="WQE57" s="85"/>
      <c r="WQF57" s="85"/>
      <c r="WQG57" s="85"/>
      <c r="WQH57" s="85"/>
      <c r="WQI57" s="85"/>
      <c r="WQJ57" s="85"/>
      <c r="WQK57" s="85"/>
      <c r="WQL57" s="85"/>
      <c r="WQM57" s="85"/>
      <c r="WQN57" s="85"/>
      <c r="WQO57" s="85"/>
      <c r="WQP57" s="85"/>
      <c r="WQQ57" s="85"/>
      <c r="WQR57" s="85"/>
      <c r="WQS57" s="85"/>
      <c r="WQT57" s="85"/>
      <c r="WQU57" s="85"/>
      <c r="WQV57" s="85"/>
      <c r="WQW57" s="85"/>
      <c r="WQX57" s="85"/>
      <c r="WQY57" s="85"/>
      <c r="WQZ57" s="85"/>
      <c r="WRA57" s="85"/>
      <c r="WRB57" s="85"/>
      <c r="WRC57" s="85"/>
      <c r="WRD57" s="85"/>
      <c r="WRE57" s="85"/>
      <c r="WRF57" s="85"/>
      <c r="WRG57" s="85"/>
      <c r="WRH57" s="85"/>
      <c r="WRI57" s="85"/>
      <c r="WRJ57" s="85"/>
      <c r="WRK57" s="85"/>
      <c r="WRL57" s="85"/>
      <c r="WRM57" s="85"/>
      <c r="WRN57" s="85"/>
      <c r="WRO57" s="85"/>
      <c r="WRP57" s="85"/>
      <c r="WRQ57" s="85"/>
      <c r="WRR57" s="85"/>
      <c r="WRS57" s="85"/>
      <c r="WRT57" s="85"/>
      <c r="WRU57" s="85"/>
      <c r="WRV57" s="85"/>
      <c r="WRW57" s="85"/>
      <c r="WRX57" s="85"/>
      <c r="WRY57" s="85"/>
      <c r="WRZ57" s="85"/>
      <c r="WSA57" s="85"/>
      <c r="WSB57" s="85"/>
      <c r="WSC57" s="85"/>
      <c r="WSD57" s="85"/>
      <c r="WSE57" s="85"/>
      <c r="WSF57" s="85"/>
      <c r="WSG57" s="85"/>
      <c r="WSH57" s="85"/>
      <c r="WSI57" s="85"/>
      <c r="WSJ57" s="85"/>
      <c r="WSK57" s="85"/>
      <c r="WSL57" s="85"/>
      <c r="WSM57" s="85"/>
      <c r="WSN57" s="85"/>
      <c r="WSO57" s="85"/>
      <c r="WSP57" s="85"/>
      <c r="WSQ57" s="85"/>
      <c r="WSR57" s="85"/>
      <c r="WSS57" s="85"/>
      <c r="WST57" s="85"/>
      <c r="WSU57" s="85"/>
      <c r="WSV57" s="85"/>
      <c r="WSW57" s="85"/>
      <c r="WSX57" s="85"/>
      <c r="WSY57" s="85"/>
      <c r="WSZ57" s="85"/>
      <c r="WTA57" s="85"/>
      <c r="WTB57" s="85"/>
      <c r="WTC57" s="85"/>
      <c r="WTD57" s="85"/>
      <c r="WTE57" s="85"/>
      <c r="WTF57" s="85"/>
      <c r="WTG57" s="85"/>
      <c r="WTH57" s="85"/>
      <c r="WTI57" s="85"/>
      <c r="WTJ57" s="85"/>
      <c r="WTK57" s="85"/>
      <c r="WTL57" s="85"/>
      <c r="WTM57" s="85"/>
      <c r="WTN57" s="85"/>
      <c r="WTO57" s="85"/>
      <c r="WTP57" s="85"/>
      <c r="WTQ57" s="85"/>
      <c r="WTR57" s="85"/>
      <c r="WTS57" s="85"/>
      <c r="WTT57" s="85"/>
      <c r="WTU57" s="85"/>
      <c r="WTV57" s="85"/>
      <c r="WTW57" s="85"/>
      <c r="WTX57" s="85"/>
      <c r="WTY57" s="85"/>
      <c r="WTZ57" s="85"/>
      <c r="WUA57" s="85"/>
      <c r="WUB57" s="85"/>
      <c r="WUC57" s="85"/>
      <c r="WUD57" s="85"/>
      <c r="WUE57" s="85"/>
      <c r="WUF57" s="85"/>
      <c r="WUG57" s="85"/>
      <c r="WUH57" s="85"/>
      <c r="WUI57" s="85"/>
      <c r="WUJ57" s="85"/>
      <c r="WUK57" s="85"/>
      <c r="WUL57" s="85"/>
      <c r="WUM57" s="85"/>
      <c r="WUN57" s="85"/>
      <c r="WUO57" s="85"/>
      <c r="WUP57" s="85"/>
      <c r="WUQ57" s="85"/>
      <c r="WUR57" s="85"/>
      <c r="WUS57" s="85"/>
      <c r="WUT57" s="85"/>
      <c r="WUU57" s="85"/>
      <c r="WUV57" s="85"/>
      <c r="WUW57" s="85"/>
      <c r="WUX57" s="85"/>
      <c r="WUY57" s="85"/>
      <c r="WUZ57" s="85"/>
      <c r="WVA57" s="85"/>
      <c r="WVB57" s="85"/>
      <c r="WVC57" s="85"/>
      <c r="WVD57" s="85"/>
      <c r="WVE57" s="85"/>
      <c r="WVF57" s="85"/>
      <c r="WVG57" s="85"/>
      <c r="WVH57" s="85"/>
      <c r="WVI57" s="85"/>
      <c r="WVJ57" s="85"/>
      <c r="WVK57" s="85"/>
      <c r="WVL57" s="85"/>
      <c r="WVM57" s="85"/>
      <c r="WVN57" s="85"/>
      <c r="WVO57" s="85"/>
      <c r="WVP57" s="85"/>
      <c r="WVQ57" s="85"/>
      <c r="WVR57" s="85"/>
      <c r="WVS57" s="85"/>
      <c r="WVT57" s="85"/>
      <c r="WVU57" s="85"/>
      <c r="WVV57" s="85"/>
      <c r="WVW57" s="85"/>
      <c r="WVX57" s="85"/>
      <c r="WVY57" s="85"/>
      <c r="WVZ57" s="85"/>
      <c r="WWA57" s="85"/>
      <c r="WWB57" s="85"/>
      <c r="WWC57" s="85"/>
      <c r="WWD57" s="85"/>
      <c r="WWE57" s="85"/>
      <c r="WWF57" s="85"/>
      <c r="WWG57" s="85"/>
      <c r="WWH57" s="85"/>
      <c r="WWI57" s="85"/>
      <c r="WWJ57" s="85"/>
      <c r="WWK57" s="85"/>
      <c r="WWL57" s="85"/>
      <c r="WWM57" s="85"/>
      <c r="WWN57" s="85"/>
      <c r="WWO57" s="85"/>
      <c r="WWP57" s="85"/>
      <c r="WWQ57" s="85"/>
      <c r="WWR57" s="85"/>
      <c r="WWS57" s="85"/>
      <c r="WWT57" s="85"/>
      <c r="WWU57" s="85"/>
      <c r="WWV57" s="85"/>
      <c r="WWW57" s="85"/>
      <c r="WWX57" s="85"/>
      <c r="WWY57" s="85"/>
      <c r="WWZ57" s="85"/>
      <c r="WXA57" s="85"/>
      <c r="WXB57" s="85"/>
      <c r="WXC57" s="85"/>
      <c r="WXD57" s="85"/>
      <c r="WXE57" s="85"/>
      <c r="WXF57" s="85"/>
      <c r="WXG57" s="85"/>
      <c r="WXH57" s="85"/>
      <c r="WXI57" s="85"/>
      <c r="WXJ57" s="85"/>
      <c r="WXK57" s="85"/>
      <c r="WXL57" s="85"/>
      <c r="WXM57" s="85"/>
      <c r="WXN57" s="85"/>
      <c r="WXO57" s="85"/>
      <c r="WXP57" s="85"/>
      <c r="WXQ57" s="85"/>
      <c r="WXR57" s="85"/>
      <c r="WXS57" s="85"/>
      <c r="WXT57" s="85"/>
      <c r="WXU57" s="85"/>
      <c r="WXV57" s="85"/>
      <c r="WXW57" s="85"/>
      <c r="WXX57" s="85"/>
      <c r="WXY57" s="85"/>
      <c r="WXZ57" s="85"/>
      <c r="WYA57" s="85"/>
      <c r="WYB57" s="85"/>
      <c r="WYC57" s="85"/>
      <c r="WYD57" s="85"/>
      <c r="WYE57" s="85"/>
      <c r="WYF57" s="85"/>
      <c r="WYG57" s="85"/>
      <c r="WYH57" s="85"/>
      <c r="WYI57" s="85"/>
      <c r="WYJ57" s="85"/>
      <c r="WYK57" s="85"/>
      <c r="WYL57" s="85"/>
      <c r="WYM57" s="85"/>
      <c r="WYN57" s="85"/>
      <c r="WYO57" s="85"/>
      <c r="WYP57" s="85"/>
      <c r="WYQ57" s="85"/>
      <c r="WYR57" s="85"/>
      <c r="WYS57" s="85"/>
      <c r="WYT57" s="85"/>
      <c r="WYU57" s="85"/>
      <c r="WYV57" s="85"/>
      <c r="WYW57" s="85"/>
      <c r="WYX57" s="85"/>
      <c r="WYY57" s="85"/>
      <c r="WYZ57" s="85"/>
      <c r="WZA57" s="85"/>
      <c r="WZB57" s="85"/>
      <c r="WZC57" s="85"/>
      <c r="WZD57" s="85"/>
      <c r="WZE57" s="85"/>
      <c r="WZF57" s="85"/>
      <c r="WZG57" s="85"/>
      <c r="WZH57" s="85"/>
      <c r="WZI57" s="85"/>
      <c r="WZJ57" s="85"/>
      <c r="WZK57" s="85"/>
      <c r="WZL57" s="85"/>
      <c r="WZM57" s="85"/>
      <c r="WZN57" s="85"/>
      <c r="WZO57" s="85"/>
      <c r="WZP57" s="85"/>
      <c r="WZQ57" s="85"/>
      <c r="WZR57" s="85"/>
      <c r="WZS57" s="85"/>
      <c r="WZT57" s="85"/>
      <c r="WZU57" s="85"/>
      <c r="WZV57" s="85"/>
      <c r="WZW57" s="85"/>
      <c r="WZX57" s="85"/>
      <c r="WZY57" s="85"/>
      <c r="WZZ57" s="85"/>
      <c r="XAA57" s="85"/>
      <c r="XAB57" s="85"/>
      <c r="XAC57" s="85"/>
      <c r="XAD57" s="85"/>
      <c r="XAE57" s="85"/>
      <c r="XAF57" s="85"/>
      <c r="XAG57" s="85"/>
      <c r="XAH57" s="85"/>
      <c r="XAI57" s="85"/>
      <c r="XAJ57" s="85"/>
      <c r="XAK57" s="85"/>
      <c r="XAL57" s="85"/>
      <c r="XAM57" s="85"/>
      <c r="XAN57" s="85"/>
      <c r="XAO57" s="85"/>
      <c r="XAP57" s="85"/>
      <c r="XAQ57" s="85"/>
      <c r="XAR57" s="85"/>
      <c r="XAS57" s="85"/>
      <c r="XAT57" s="85"/>
      <c r="XAU57" s="85"/>
      <c r="XAV57" s="85"/>
      <c r="XAW57" s="85"/>
      <c r="XAX57" s="85"/>
      <c r="XAY57" s="85"/>
      <c r="XAZ57" s="85"/>
      <c r="XBA57" s="85"/>
      <c r="XBB57" s="85"/>
      <c r="XBC57" s="85"/>
      <c r="XBD57" s="85"/>
      <c r="XBE57" s="85"/>
      <c r="XBF57" s="85"/>
      <c r="XBG57" s="85"/>
      <c r="XBH57" s="85"/>
      <c r="XBI57" s="85"/>
      <c r="XBJ57" s="85"/>
      <c r="XBK57" s="85"/>
      <c r="XBL57" s="85"/>
      <c r="XBM57" s="85"/>
      <c r="XBN57" s="85"/>
      <c r="XBO57" s="85"/>
      <c r="XBP57" s="85"/>
      <c r="XBQ57" s="85"/>
      <c r="XBR57" s="85"/>
      <c r="XBS57" s="85"/>
      <c r="XBT57" s="85"/>
      <c r="XBU57" s="85"/>
      <c r="XBV57" s="85"/>
      <c r="XBW57" s="85"/>
      <c r="XBX57" s="85"/>
      <c r="XBY57" s="85"/>
      <c r="XBZ57" s="85"/>
      <c r="XCA57" s="85"/>
      <c r="XCB57" s="85"/>
      <c r="XCC57" s="85"/>
      <c r="XCD57" s="85"/>
      <c r="XCE57" s="85"/>
      <c r="XCF57" s="85"/>
      <c r="XCG57" s="85"/>
      <c r="XCH57" s="85"/>
      <c r="XCI57" s="85"/>
      <c r="XCJ57" s="85"/>
      <c r="XCK57" s="85"/>
      <c r="XCL57" s="85"/>
      <c r="XCM57" s="85"/>
      <c r="XCN57" s="85"/>
      <c r="XCO57" s="85"/>
      <c r="XCP57" s="85"/>
      <c r="XCQ57" s="85"/>
      <c r="XCR57" s="85"/>
      <c r="XCS57" s="85"/>
      <c r="XCT57" s="85"/>
      <c r="XCU57" s="85"/>
      <c r="XCV57" s="85"/>
      <c r="XCW57" s="85"/>
      <c r="XCX57" s="85"/>
      <c r="XCY57" s="85"/>
      <c r="XCZ57" s="85"/>
      <c r="XDA57" s="85"/>
      <c r="XDB57" s="85"/>
      <c r="XDC57" s="85"/>
      <c r="XDD57" s="85"/>
      <c r="XDE57" s="85"/>
      <c r="XDF57" s="85"/>
      <c r="XDG57" s="85"/>
      <c r="XDH57" s="85"/>
      <c r="XDI57" s="85"/>
      <c r="XDJ57" s="85"/>
      <c r="XDK57" s="85"/>
      <c r="XDL57" s="85"/>
      <c r="XDM57" s="85"/>
      <c r="XDN57" s="85"/>
      <c r="XDO57" s="85"/>
      <c r="XDP57" s="85"/>
      <c r="XDQ57" s="85"/>
      <c r="XDR57" s="85"/>
      <c r="XDS57" s="85"/>
      <c r="XDT57" s="85"/>
      <c r="XDU57" s="85"/>
      <c r="XDV57" s="85"/>
      <c r="XDW57" s="85"/>
      <c r="XDX57" s="85"/>
      <c r="XDY57" s="85"/>
      <c r="XDZ57" s="85"/>
      <c r="XEA57" s="85"/>
      <c r="XEB57" s="85"/>
      <c r="XEC57" s="85"/>
      <c r="XED57" s="85"/>
      <c r="XEE57" s="85"/>
      <c r="XEF57" s="85"/>
      <c r="XEG57" s="85"/>
      <c r="XEH57" s="85"/>
      <c r="XEI57" s="85"/>
      <c r="XEJ57" s="85"/>
    </row>
    <row r="58" spans="1:16364" customFormat="1" hidden="1" x14ac:dyDescent="0.25">
      <c r="A58" s="90"/>
      <c r="B58" s="90"/>
      <c r="C58" s="90"/>
      <c r="D58" s="90"/>
      <c r="E58" s="237"/>
      <c r="F58" s="237"/>
      <c r="G58" s="187"/>
      <c r="H58" s="187"/>
      <c r="I58" s="187"/>
      <c r="J58" s="187"/>
      <c r="K58" s="90"/>
      <c r="L58" s="90"/>
      <c r="M58" s="90"/>
      <c r="N58" s="90"/>
      <c r="O58" s="90"/>
      <c r="P58" s="90"/>
      <c r="Q58" s="90"/>
      <c r="R58" s="90"/>
      <c r="S58" s="90"/>
      <c r="T58" s="90"/>
      <c r="U58" s="90"/>
      <c r="V58" s="90"/>
      <c r="W58" s="90"/>
      <c r="X58" s="90"/>
      <c r="Y58" s="90"/>
      <c r="Z58" s="90"/>
      <c r="AA58" s="188"/>
    </row>
    <row r="59" spans="1:16364" x14ac:dyDescent="0.25"/>
    <row r="60" spans="1:16364" x14ac:dyDescent="0.25"/>
    <row r="61" spans="1:16364" x14ac:dyDescent="0.25"/>
    <row r="62" spans="1:16364" x14ac:dyDescent="0.25"/>
    <row r="63" spans="1:16364" x14ac:dyDescent="0.25"/>
    <row r="64" spans="1:163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sheetData>
  <autoFilter ref="A6:XEJ57">
    <filterColumn colId="32">
      <filters>
        <filter val="NO"/>
      </filters>
    </filterColumn>
    <sortState ref="A51:XEJ57">
      <sortCondition sortBy="cellColor" ref="A6:A57" dxfId="8"/>
    </sortState>
  </autoFilter>
  <dataConsolidate/>
  <mergeCells count="17">
    <mergeCell ref="AB5:AH5"/>
    <mergeCell ref="AA5:AA6"/>
    <mergeCell ref="Y5:Y6"/>
    <mergeCell ref="Z5:Z6"/>
    <mergeCell ref="A5:A6"/>
    <mergeCell ref="K5:Q5"/>
    <mergeCell ref="T5:W5"/>
    <mergeCell ref="X5:X6"/>
    <mergeCell ref="S5:S6"/>
    <mergeCell ref="E3:J3"/>
    <mergeCell ref="E1:J2"/>
    <mergeCell ref="B5:D5"/>
    <mergeCell ref="R5:R6"/>
    <mergeCell ref="E5:J5"/>
    <mergeCell ref="K1:L1"/>
    <mergeCell ref="K2:L2"/>
    <mergeCell ref="K3:L3"/>
  </mergeCells>
  <conditionalFormatting sqref="S7:S57 Y8:Y57">
    <cfRule type="containsText" dxfId="7" priority="33" operator="containsText" text="EXTREMA">
      <formula>NOT(ISERROR(SEARCH("EXTREMA",S7)))</formula>
    </cfRule>
    <cfRule type="containsText" dxfId="6" priority="34" operator="containsText" text="ALTA">
      <formula>NOT(ISERROR(SEARCH("ALTA",S7)))</formula>
    </cfRule>
    <cfRule type="containsText" dxfId="5" priority="35" operator="containsText" text="BAJA">
      <formula>NOT(ISERROR(SEARCH("BAJA",S7)))</formula>
    </cfRule>
    <cfRule type="containsText" dxfId="4" priority="36" operator="containsText" text="MODERADA">
      <formula>NOT(ISERROR(SEARCH("MODERADA",S7)))</formula>
    </cfRule>
  </conditionalFormatting>
  <conditionalFormatting sqref="Y7">
    <cfRule type="containsText" dxfId="3" priority="25" operator="containsText" text="EXTREMA">
      <formula>NOT(ISERROR(SEARCH("EXTREMA",Y7)))</formula>
    </cfRule>
    <cfRule type="containsText" dxfId="2" priority="26" operator="containsText" text="ALTA">
      <formula>NOT(ISERROR(SEARCH("ALTA",Y7)))</formula>
    </cfRule>
    <cfRule type="containsText" dxfId="1" priority="27" operator="containsText" text="BAJA">
      <formula>NOT(ISERROR(SEARCH("BAJA",Y7)))</formula>
    </cfRule>
    <cfRule type="containsText" dxfId="0" priority="28" operator="containsText" text="MODERADA">
      <formula>NOT(ISERROR(SEARCH("MODERADA",Y7)))</formula>
    </cfRule>
  </conditionalFormatting>
  <dataValidations xWindow="808" yWindow="338" count="8">
    <dataValidation allowBlank="1" showInputMessage="1" showErrorMessage="1" prompt="Es el resultado de la valoración más alta obtenida en el ejecicio anterior. " sqref="R5:R6 X5:X6"/>
    <dataValidation allowBlank="1" showInputMessage="1" showErrorMessage="1" promptTitle="TENGA EN CUENTA:" prompt="Si la politica de riesgos le indica que debe realizar una accion de Tratar o Evitar, no puede tomar la accion de ACEPTAR, ya que estaria en contradicción con los lineamientos de la DNBC" sqref="AA5:AA6"/>
    <dataValidation type="list" allowBlank="1" showInputMessage="1" showErrorMessage="1" sqref="I7:I20 I26:I57">
      <mc:AlternateContent xmlns:x12ac="http://schemas.microsoft.com/office/spreadsheetml/2011/1/ac" xmlns:mc="http://schemas.openxmlformats.org/markup-compatibility/2006">
        <mc:Choice Requires="x12ac">
          <x12ac:list>Institucionales, Fraude Externo, Fraude Interno, Fallas Tecnológicas, Relaciones Laborales," Usuarios , productos y prácticas", Daños a activos fijos/eventos externos, Ejecución y Administración de Procesos</x12ac:list>
        </mc:Choice>
        <mc:Fallback>
          <formula1>"Institucionales, Fraude Externo, Fraude Interno, Fallas Tecnológicas, Relaciones Laborales, Usuarios , productos y prácticas, Daños a activos fijos/eventos externos, Ejecución y Administración de Procesos"</formula1>
        </mc:Fallback>
      </mc:AlternateContent>
    </dataValidation>
    <dataValidation type="list" allowBlank="1" showInputMessage="1" showErrorMessage="1" sqref="I21:I25">
      <mc:AlternateContent xmlns:x12ac="http://schemas.microsoft.com/office/spreadsheetml/2011/1/ac" xmlns:mc="http://schemas.openxmlformats.org/markup-compatibility/2006">
        <mc:Choice Requires="x12ac">
          <x12ac:list>Estratégicos, Fraude Externo, Fraude Interno, Fallas Tecnológicas, Relaciones Laborales," Usuarios , productos y prácticas", Daños a activos fijos/eventos externos, Ejecución y Administración de Procesos</x12ac:list>
        </mc:Choice>
        <mc:Fallback>
          <formula1>"Estratégicos, Fraude Externo, Fraude Interno, Fallas Tecnológicas, Relaciones Laborales, Usuarios , productos y prácticas, Daños a activos fijos/eventos externos, Ejecución y Administración de Procesos"</formula1>
        </mc:Fallback>
      </mc:AlternateContent>
    </dataValidation>
    <dataValidation type="list" allowBlank="1" showInputMessage="1" showErrorMessage="1" sqref="AB7:AG25">
      <formula1>"SI,PARCIAL,NO"</formula1>
    </dataValidation>
    <dataValidation type="list" allowBlank="1" showInputMessage="1" showErrorMessage="1" sqref="E7:F57">
      <formula1>"Afectación económica, Afectación reputacional, Afectación económica y reputacional"</formula1>
    </dataValidation>
    <dataValidation type="list" allowBlank="1" showInputMessage="1" showErrorMessage="1" sqref="M7:M57">
      <mc:AlternateContent xmlns:x12ac="http://schemas.microsoft.com/office/spreadsheetml/2011/1/ac" xmlns:mc="http://schemas.openxmlformats.org/markup-compatibility/2006">
        <mc:Choice Requires="x12ac">
          <x12ac:list>No Aplica,Un proceso," Más de un proceso, ComitéCCI"," Proveedores, Cuerpos de Bomberos","Gobernaciones, Alcaldías, Junta Nacional de Bomberos, Delegaciones",A nivel nacional</x12ac:list>
        </mc:Choice>
        <mc:Fallback>
          <formula1>"No Aplica,Un proceso, Más de un proceso, ComitéCCI, Proveedores, Cuerpos de Bomberos,Gobernaciones, Alcaldías, Junta Nacional de Bomberos, Delegaciones,A nivel nacional"</formula1>
        </mc:Fallback>
      </mc:AlternateContent>
    </dataValidation>
    <dataValidation type="list" allowBlank="1" showInputMessage="1" showErrorMessage="1" sqref="AA7:AA57">
      <formula1>"Aceptar,Reducir,Tratar"</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xWindow="808" yWindow="338" count="1">
        <x14:dataValidation type="list" allowBlank="1" showInputMessage="1" showErrorMessage="1">
          <x14:formula1>
            <xm:f>'Mapa de Proceso'!$C$13:$C$17</xm:f>
          </x14:formula1>
          <xm:sqref>A26:A57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E275"/>
  <sheetViews>
    <sheetView showGridLines="0" topLeftCell="A3" zoomScale="124" zoomScaleNormal="124" workbookViewId="0">
      <selection activeCell="F8" sqref="F8"/>
    </sheetView>
  </sheetViews>
  <sheetFormatPr baseColWidth="10" defaultColWidth="6.140625" defaultRowHeight="14.25" zeroHeight="1" x14ac:dyDescent="0.2"/>
  <cols>
    <col min="1" max="1" width="6.85546875" style="34" customWidth="1"/>
    <col min="2" max="2" width="29.140625" style="34" customWidth="1"/>
    <col min="3" max="3" width="7.28515625" style="230" customWidth="1"/>
    <col min="4" max="4" width="27" style="34" customWidth="1"/>
    <col min="5" max="5" width="15.5703125" style="35" customWidth="1"/>
    <col min="6" max="6" width="44.85546875" style="34" customWidth="1"/>
    <col min="7" max="7" width="16" style="35" customWidth="1"/>
    <col min="8" max="8" width="20" style="34" customWidth="1"/>
    <col min="9" max="9" width="9.140625" style="34" customWidth="1"/>
    <col min="10" max="10" width="7.5703125" style="34" customWidth="1"/>
    <col min="11" max="11" width="9" style="34" customWidth="1"/>
    <col min="12" max="12" width="7.5703125" style="34" customWidth="1"/>
    <col min="13" max="13" width="7.5703125" style="31" customWidth="1"/>
    <col min="14" max="17" width="6.140625" style="32" hidden="1" customWidth="1"/>
    <col min="18" max="18" width="6.140625" style="33" hidden="1" customWidth="1"/>
    <col min="19" max="19" width="6.85546875" style="15" hidden="1" customWidth="1"/>
    <col min="20" max="20" width="6.42578125" style="15" customWidth="1"/>
    <col min="21" max="26" width="5.28515625" style="15" hidden="1" customWidth="1"/>
    <col min="27" max="27" width="7.7109375" style="15" bestFit="1" customWidth="1"/>
    <col min="28" max="16384" width="6.140625" style="15"/>
  </cols>
  <sheetData>
    <row r="1" spans="1:31" ht="15.75" customHeight="1" x14ac:dyDescent="0.2">
      <c r="A1" s="24"/>
      <c r="B1" s="25"/>
      <c r="C1" s="43"/>
      <c r="D1" s="440" t="s">
        <v>0</v>
      </c>
      <c r="E1" s="441"/>
      <c r="F1" s="441"/>
      <c r="G1" s="441"/>
      <c r="H1" s="441"/>
      <c r="I1" s="441"/>
      <c r="J1" s="442"/>
      <c r="K1" s="431" t="s">
        <v>1</v>
      </c>
      <c r="L1" s="431"/>
      <c r="M1" s="449" t="s">
        <v>2</v>
      </c>
      <c r="N1" s="450"/>
      <c r="O1" s="450"/>
      <c r="P1" s="450"/>
      <c r="Q1" s="450"/>
      <c r="R1" s="450"/>
      <c r="S1" s="450"/>
      <c r="T1" s="451"/>
      <c r="U1" s="23"/>
      <c r="V1" s="23"/>
      <c r="W1" s="23"/>
      <c r="X1" s="23"/>
      <c r="Y1" s="23"/>
      <c r="Z1" s="23"/>
      <c r="AA1" s="23"/>
      <c r="AB1" s="23"/>
      <c r="AE1" s="22"/>
    </row>
    <row r="2" spans="1:31" ht="15.75" customHeight="1" x14ac:dyDescent="0.2">
      <c r="A2" s="26"/>
      <c r="B2" s="27"/>
      <c r="C2" s="15"/>
      <c r="D2" s="443" t="s">
        <v>3</v>
      </c>
      <c r="E2" s="444"/>
      <c r="F2" s="444"/>
      <c r="G2" s="444"/>
      <c r="H2" s="444"/>
      <c r="I2" s="444"/>
      <c r="J2" s="445"/>
      <c r="K2" s="431" t="s">
        <v>4</v>
      </c>
      <c r="L2" s="431"/>
      <c r="M2" s="448">
        <v>4</v>
      </c>
      <c r="N2" s="448"/>
      <c r="O2" s="448"/>
      <c r="P2" s="448"/>
      <c r="Q2" s="448"/>
      <c r="R2" s="448"/>
      <c r="S2" s="448"/>
      <c r="T2" s="448"/>
      <c r="U2" s="23"/>
      <c r="V2" s="23"/>
      <c r="W2" s="23"/>
      <c r="X2" s="23"/>
      <c r="Y2" s="23"/>
      <c r="Z2" s="23"/>
      <c r="AA2" s="23"/>
      <c r="AB2" s="23"/>
      <c r="AE2" s="22"/>
    </row>
    <row r="3" spans="1:31" ht="15.75" customHeight="1" x14ac:dyDescent="0.25">
      <c r="A3" s="28"/>
      <c r="B3" s="29"/>
      <c r="C3" s="44"/>
      <c r="D3" s="428" t="s">
        <v>168</v>
      </c>
      <c r="E3" s="429"/>
      <c r="F3" s="429"/>
      <c r="G3" s="429"/>
      <c r="H3" s="429"/>
      <c r="I3" s="429"/>
      <c r="J3" s="430"/>
      <c r="K3" s="431" t="s">
        <v>6</v>
      </c>
      <c r="L3" s="431"/>
      <c r="M3" s="446">
        <v>44377</v>
      </c>
      <c r="N3" s="447"/>
      <c r="O3" s="447"/>
      <c r="P3" s="447"/>
      <c r="Q3" s="447"/>
      <c r="R3" s="447"/>
      <c r="S3" s="447"/>
      <c r="T3" s="447"/>
      <c r="U3" s="23"/>
      <c r="V3" s="23"/>
      <c r="W3" s="23"/>
      <c r="X3" s="23"/>
      <c r="Y3" s="23"/>
      <c r="Z3" s="23"/>
      <c r="AA3" s="23"/>
      <c r="AB3" s="23"/>
      <c r="AE3" s="22"/>
    </row>
    <row r="4" spans="1:31" x14ac:dyDescent="0.2">
      <c r="A4" s="15"/>
      <c r="B4" s="15"/>
      <c r="C4" s="15"/>
      <c r="D4" s="15"/>
      <c r="E4" s="18"/>
      <c r="F4" s="15"/>
      <c r="G4" s="18"/>
      <c r="H4" s="15"/>
      <c r="I4" s="15"/>
      <c r="J4" s="15"/>
      <c r="K4" s="15"/>
      <c r="L4" s="15"/>
      <c r="M4" s="15"/>
      <c r="N4" s="19" t="s">
        <v>169</v>
      </c>
      <c r="O4" s="17" t="s">
        <v>170</v>
      </c>
      <c r="P4" s="15"/>
      <c r="Q4" s="15"/>
      <c r="R4" s="15"/>
    </row>
    <row r="5" spans="1:31" x14ac:dyDescent="0.2">
      <c r="A5" s="15"/>
      <c r="B5" s="15"/>
      <c r="C5" s="15"/>
      <c r="D5" s="15"/>
      <c r="E5" s="18"/>
      <c r="F5" s="15"/>
      <c r="G5" s="18"/>
      <c r="H5" s="15"/>
      <c r="I5" s="15"/>
      <c r="J5" s="15"/>
      <c r="K5" s="15"/>
      <c r="L5" s="15"/>
      <c r="M5" s="15"/>
      <c r="N5" s="15"/>
      <c r="O5" s="17" t="s">
        <v>171</v>
      </c>
      <c r="P5" s="15"/>
      <c r="Q5" s="15"/>
      <c r="R5" s="15"/>
    </row>
    <row r="6" spans="1:31" ht="15" customHeight="1" x14ac:dyDescent="0.2">
      <c r="A6" s="15"/>
      <c r="B6" s="15"/>
      <c r="C6" s="15"/>
      <c r="D6" s="438" t="s">
        <v>172</v>
      </c>
      <c r="E6" s="438"/>
      <c r="F6" s="438"/>
      <c r="G6" s="438"/>
      <c r="H6" s="439"/>
      <c r="I6" s="432" t="s">
        <v>173</v>
      </c>
      <c r="J6" s="433"/>
      <c r="K6" s="433"/>
      <c r="L6" s="433"/>
      <c r="M6" s="434"/>
      <c r="N6" s="435" t="s">
        <v>174</v>
      </c>
      <c r="O6" s="436"/>
      <c r="P6" s="436"/>
      <c r="Q6" s="436"/>
      <c r="R6" s="436"/>
      <c r="S6" s="437"/>
      <c r="T6" s="425" t="s">
        <v>175</v>
      </c>
      <c r="U6" s="426"/>
      <c r="V6" s="426"/>
      <c r="W6" s="426"/>
      <c r="X6" s="426"/>
      <c r="Y6" s="426"/>
      <c r="Z6" s="427"/>
    </row>
    <row r="7" spans="1:31" ht="72" customHeight="1" x14ac:dyDescent="0.2">
      <c r="A7" s="47" t="s">
        <v>109</v>
      </c>
      <c r="B7" s="148" t="s">
        <v>176</v>
      </c>
      <c r="C7" s="47" t="s">
        <v>177</v>
      </c>
      <c r="D7" s="3" t="s">
        <v>178</v>
      </c>
      <c r="E7" s="3" t="s">
        <v>179</v>
      </c>
      <c r="F7" s="37" t="s">
        <v>180</v>
      </c>
      <c r="G7" s="37" t="s">
        <v>181</v>
      </c>
      <c r="H7" s="37" t="s">
        <v>182</v>
      </c>
      <c r="I7" s="41" t="s">
        <v>183</v>
      </c>
      <c r="J7" s="41" t="s">
        <v>184</v>
      </c>
      <c r="K7" s="41" t="s">
        <v>185</v>
      </c>
      <c r="L7" s="41" t="s">
        <v>181</v>
      </c>
      <c r="M7" s="41" t="s">
        <v>182</v>
      </c>
      <c r="N7" s="42" t="s">
        <v>183</v>
      </c>
      <c r="O7" s="42" t="s">
        <v>184</v>
      </c>
      <c r="P7" s="42" t="s">
        <v>185</v>
      </c>
      <c r="Q7" s="42" t="s">
        <v>181</v>
      </c>
      <c r="R7" s="42" t="s">
        <v>182</v>
      </c>
      <c r="S7" s="42" t="s">
        <v>186</v>
      </c>
      <c r="T7" s="46" t="s">
        <v>187</v>
      </c>
      <c r="U7" s="45" t="s">
        <v>188</v>
      </c>
      <c r="V7" s="45" t="s">
        <v>189</v>
      </c>
      <c r="W7" s="45" t="s">
        <v>190</v>
      </c>
      <c r="X7" s="45" t="s">
        <v>191</v>
      </c>
      <c r="Y7" s="45" t="s">
        <v>192</v>
      </c>
      <c r="Z7" s="45" t="s">
        <v>193</v>
      </c>
    </row>
    <row r="8" spans="1:31" ht="56.25" x14ac:dyDescent="0.2">
      <c r="A8" s="157" t="s">
        <v>194</v>
      </c>
      <c r="B8" s="155" t="s">
        <v>195</v>
      </c>
      <c r="C8" s="251" t="s">
        <v>196</v>
      </c>
      <c r="D8" s="157" t="s">
        <v>197</v>
      </c>
      <c r="E8" s="160" t="s">
        <v>198</v>
      </c>
      <c r="F8" s="155" t="s">
        <v>199</v>
      </c>
      <c r="G8" s="160" t="s">
        <v>200</v>
      </c>
      <c r="H8" s="160" t="s">
        <v>201</v>
      </c>
      <c r="I8" s="252" t="s">
        <v>202</v>
      </c>
      <c r="J8" s="252" t="s">
        <v>203</v>
      </c>
      <c r="K8" s="252" t="s">
        <v>204</v>
      </c>
      <c r="L8" s="252" t="s">
        <v>205</v>
      </c>
      <c r="M8" s="252" t="s">
        <v>206</v>
      </c>
      <c r="N8" s="64">
        <f>IF(I8="detectivo",10%,IF(I8="correctivo",5%,IF(I8="preventivo",20%,0)))</f>
        <v>0.2</v>
      </c>
      <c r="O8" s="64">
        <f>IF(J8="manual",10%,IF(J8="automático",20%,0))</f>
        <v>0.1</v>
      </c>
      <c r="P8" s="64">
        <f>IF(K8="documentado",15%,IF(K8="sin documentar",5%,0))</f>
        <v>0.15</v>
      </c>
      <c r="Q8" s="64">
        <f>IF(L8="Definida",10%,IF(L8="Sin definir",0%,0))</f>
        <v>0</v>
      </c>
      <c r="R8" s="64">
        <f>IF(M8="Continua",5%,IF(M8="Aleatoria",0%,0))</f>
        <v>0</v>
      </c>
      <c r="S8" s="154">
        <f>SUM(N8:R8)</f>
        <v>0.45000000000000007</v>
      </c>
      <c r="T8" s="253" t="s">
        <v>119</v>
      </c>
      <c r="U8" s="65">
        <f>IFERROR((VLOOKUP($A8,'Matriz de Riesgos'!$D$6:$Q$151,12,0)),0)</f>
        <v>0.8</v>
      </c>
      <c r="V8" s="66">
        <f>IF(T8="probabilidad",(U8*S8),0)</f>
        <v>0.3600000000000001</v>
      </c>
      <c r="W8" s="67">
        <f>+U8-V8</f>
        <v>0.43999999999999995</v>
      </c>
      <c r="X8" s="66">
        <f>IFERROR((VLOOKUP($A8,'Matriz de Riesgos'!$D$6:$Q$151,13,0)),0)</f>
        <v>0.2</v>
      </c>
      <c r="Y8" s="65">
        <f>IF(T8="impacto",(X8*S8),0)</f>
        <v>0</v>
      </c>
      <c r="Z8" s="67">
        <f>+X8-Y8</f>
        <v>0.2</v>
      </c>
      <c r="AA8" s="48"/>
    </row>
    <row r="9" spans="1:31" ht="49.5" x14ac:dyDescent="0.2">
      <c r="A9" s="157" t="s">
        <v>194</v>
      </c>
      <c r="B9" s="159" t="s">
        <v>207</v>
      </c>
      <c r="C9" s="251" t="s">
        <v>208</v>
      </c>
      <c r="D9" s="157" t="s">
        <v>209</v>
      </c>
      <c r="E9" s="160" t="s">
        <v>198</v>
      </c>
      <c r="F9" s="155" t="s">
        <v>210</v>
      </c>
      <c r="G9" s="160" t="s">
        <v>200</v>
      </c>
      <c r="H9" s="160" t="s">
        <v>211</v>
      </c>
      <c r="I9" s="252" t="s">
        <v>202</v>
      </c>
      <c r="J9" s="252" t="s">
        <v>203</v>
      </c>
      <c r="K9" s="252" t="s">
        <v>204</v>
      </c>
      <c r="L9" s="252" t="s">
        <v>205</v>
      </c>
      <c r="M9" s="252" t="s">
        <v>206</v>
      </c>
      <c r="N9" s="64">
        <f t="shared" ref="N9:N72" si="0">IF(I9="detectivo",10%,IF(I9="correctivo",5%,IF(I9="preventivo",20%,0)))</f>
        <v>0.2</v>
      </c>
      <c r="O9" s="64">
        <f t="shared" ref="O9:O72" si="1">IF(J9="manual",10%,IF(J9="automático",20%,0))</f>
        <v>0.1</v>
      </c>
      <c r="P9" s="64">
        <f t="shared" ref="P9:P72" si="2">IF(K9="documentado",15%,IF(K9="sin documentar",5%,0))</f>
        <v>0.15</v>
      </c>
      <c r="Q9" s="64">
        <f t="shared" ref="Q9:Q72" si="3">IF(L9="Definida",10%,IF(L9="Sin definir",0%,0))</f>
        <v>0</v>
      </c>
      <c r="R9" s="64">
        <f t="shared" ref="R9:R72" si="4">IF(M9="Continua",5%,IF(M9="Aleatoria",0%,0))</f>
        <v>0</v>
      </c>
      <c r="S9" s="154">
        <f t="shared" ref="S9:S72" si="5">SUM(N9:R9)</f>
        <v>0.45000000000000007</v>
      </c>
      <c r="T9" s="253" t="s">
        <v>119</v>
      </c>
      <c r="U9" s="65">
        <f>IFERROR((IF(A9=A8,W8,(VLOOKUP($A9,'Matriz de Riesgos'!$D$6:$Q$9951,12,0)))),0)</f>
        <v>0.43999999999999995</v>
      </c>
      <c r="V9" s="66">
        <f t="shared" ref="V9:V72" si="6">IF(T9="probabilidad",(U9*S9),0)</f>
        <v>0.19800000000000001</v>
      </c>
      <c r="W9" s="67">
        <f t="shared" ref="W9:W72" si="7">+U9-V9</f>
        <v>0.24199999999999994</v>
      </c>
      <c r="X9" s="66">
        <f>IFERROR((IF(A9=A8,Z8,(VLOOKUP($A9,'Matriz de Riesgos'!$D$6:$Q$9951,13,0)))),0)</f>
        <v>0.2</v>
      </c>
      <c r="Y9" s="65">
        <f t="shared" ref="Y9:Y72" si="8">IF(T9="impacto",(X9*S9),0)</f>
        <v>0</v>
      </c>
      <c r="Z9" s="67">
        <f t="shared" ref="Z9:Z72" si="9">+X9-Y9</f>
        <v>0.2</v>
      </c>
      <c r="AA9" s="11"/>
    </row>
    <row r="10" spans="1:31" ht="56.25" x14ac:dyDescent="0.2">
      <c r="A10" s="60" t="s">
        <v>194</v>
      </c>
      <c r="B10" s="155" t="s">
        <v>212</v>
      </c>
      <c r="C10" s="251" t="s">
        <v>213</v>
      </c>
      <c r="D10" s="157" t="s">
        <v>214</v>
      </c>
      <c r="E10" s="160" t="s">
        <v>198</v>
      </c>
      <c r="F10" s="155" t="s">
        <v>215</v>
      </c>
      <c r="G10" s="160" t="s">
        <v>216</v>
      </c>
      <c r="H10" s="160" t="s">
        <v>217</v>
      </c>
      <c r="I10" s="252" t="s">
        <v>202</v>
      </c>
      <c r="J10" s="252" t="s">
        <v>203</v>
      </c>
      <c r="K10" s="252" t="s">
        <v>204</v>
      </c>
      <c r="L10" s="252" t="s">
        <v>205</v>
      </c>
      <c r="M10" s="252" t="s">
        <v>206</v>
      </c>
      <c r="N10" s="64">
        <f t="shared" si="0"/>
        <v>0.2</v>
      </c>
      <c r="O10" s="64">
        <f t="shared" si="1"/>
        <v>0.1</v>
      </c>
      <c r="P10" s="64">
        <f t="shared" si="2"/>
        <v>0.15</v>
      </c>
      <c r="Q10" s="64">
        <f t="shared" si="3"/>
        <v>0</v>
      </c>
      <c r="R10" s="64">
        <f t="shared" si="4"/>
        <v>0</v>
      </c>
      <c r="S10" s="154">
        <f t="shared" si="5"/>
        <v>0.45000000000000007</v>
      </c>
      <c r="T10" s="253" t="s">
        <v>119</v>
      </c>
      <c r="U10" s="65">
        <f>IFERROR((IF(A10=A9,W9,(VLOOKUP($A10,'Matriz de Riesgos'!$D$6:$Q$9951,12,0)))),0)</f>
        <v>0.24199999999999994</v>
      </c>
      <c r="V10" s="66">
        <f t="shared" si="6"/>
        <v>0.10889999999999998</v>
      </c>
      <c r="W10" s="67">
        <f t="shared" si="7"/>
        <v>0.13309999999999994</v>
      </c>
      <c r="X10" s="66">
        <f>IFERROR((IF(A10=A9,Z9,(VLOOKUP($A10,'Matriz de Riesgos'!$D$6:$Q$9951,13,0)))),0)</f>
        <v>0.2</v>
      </c>
      <c r="Y10" s="65">
        <f t="shared" si="8"/>
        <v>0</v>
      </c>
      <c r="Z10" s="67">
        <f t="shared" si="9"/>
        <v>0.2</v>
      </c>
    </row>
    <row r="11" spans="1:31" ht="78.75" x14ac:dyDescent="0.2">
      <c r="A11" s="60" t="s">
        <v>194</v>
      </c>
      <c r="B11" s="155" t="s">
        <v>212</v>
      </c>
      <c r="C11" s="251" t="s">
        <v>218</v>
      </c>
      <c r="D11" s="157" t="s">
        <v>219</v>
      </c>
      <c r="E11" s="160" t="s">
        <v>198</v>
      </c>
      <c r="F11" s="155" t="s">
        <v>220</v>
      </c>
      <c r="G11" s="160" t="s">
        <v>221</v>
      </c>
      <c r="H11" s="160" t="s">
        <v>222</v>
      </c>
      <c r="I11" s="252" t="s">
        <v>202</v>
      </c>
      <c r="J11" s="252" t="s">
        <v>203</v>
      </c>
      <c r="K11" s="252" t="s">
        <v>204</v>
      </c>
      <c r="L11" s="252" t="s">
        <v>205</v>
      </c>
      <c r="M11" s="252" t="s">
        <v>206</v>
      </c>
      <c r="N11" s="64">
        <f t="shared" si="0"/>
        <v>0.2</v>
      </c>
      <c r="O11" s="64">
        <f t="shared" si="1"/>
        <v>0.1</v>
      </c>
      <c r="P11" s="64">
        <f t="shared" si="2"/>
        <v>0.15</v>
      </c>
      <c r="Q11" s="64">
        <f t="shared" si="3"/>
        <v>0</v>
      </c>
      <c r="R11" s="64">
        <f t="shared" si="4"/>
        <v>0</v>
      </c>
      <c r="S11" s="154">
        <f t="shared" si="5"/>
        <v>0.45000000000000007</v>
      </c>
      <c r="T11" s="253" t="s">
        <v>119</v>
      </c>
      <c r="U11" s="65">
        <f>IFERROR((IF(A11=A10,W10,(VLOOKUP($A11,'Matriz de Riesgos'!$D$6:$Q$9951,12,0)))),0)</f>
        <v>0.13309999999999994</v>
      </c>
      <c r="V11" s="66">
        <f t="shared" si="6"/>
        <v>5.9894999999999983E-2</v>
      </c>
      <c r="W11" s="67">
        <f t="shared" si="7"/>
        <v>7.3204999999999965E-2</v>
      </c>
      <c r="X11" s="66">
        <f>IFERROR((IF(A11=A10,Z10,(VLOOKUP($A11,'Matriz de Riesgos'!$D$6:$Q$9951,13,0)))),0)</f>
        <v>0.2</v>
      </c>
      <c r="Y11" s="65">
        <f t="shared" si="8"/>
        <v>0</v>
      </c>
      <c r="Z11" s="67">
        <f t="shared" si="9"/>
        <v>0.2</v>
      </c>
    </row>
    <row r="12" spans="1:31" ht="96" customHeight="1" x14ac:dyDescent="0.2">
      <c r="A12" s="60" t="s">
        <v>194</v>
      </c>
      <c r="B12" s="155" t="s">
        <v>223</v>
      </c>
      <c r="C12" s="251" t="s">
        <v>224</v>
      </c>
      <c r="D12" s="157" t="s">
        <v>225</v>
      </c>
      <c r="E12" s="160" t="s">
        <v>198</v>
      </c>
      <c r="F12" s="155" t="s">
        <v>226</v>
      </c>
      <c r="G12" s="160" t="s">
        <v>227</v>
      </c>
      <c r="H12" s="160" t="s">
        <v>228</v>
      </c>
      <c r="I12" s="252" t="s">
        <v>202</v>
      </c>
      <c r="J12" s="252" t="s">
        <v>203</v>
      </c>
      <c r="K12" s="252" t="s">
        <v>204</v>
      </c>
      <c r="L12" s="252" t="s">
        <v>205</v>
      </c>
      <c r="M12" s="252" t="s">
        <v>206</v>
      </c>
      <c r="N12" s="64">
        <f t="shared" si="0"/>
        <v>0.2</v>
      </c>
      <c r="O12" s="64">
        <f t="shared" si="1"/>
        <v>0.1</v>
      </c>
      <c r="P12" s="64">
        <f t="shared" si="2"/>
        <v>0.15</v>
      </c>
      <c r="Q12" s="64">
        <f t="shared" si="3"/>
        <v>0</v>
      </c>
      <c r="R12" s="64">
        <f t="shared" si="4"/>
        <v>0</v>
      </c>
      <c r="S12" s="154">
        <f t="shared" si="5"/>
        <v>0.45000000000000007</v>
      </c>
      <c r="T12" s="253" t="s">
        <v>119</v>
      </c>
      <c r="U12" s="65">
        <f>IFERROR((IF(A12=A11,W11,(VLOOKUP($A12,'Matriz de Riesgos'!$D$6:$Q$9951,12,0)))),0)</f>
        <v>7.3204999999999965E-2</v>
      </c>
      <c r="V12" s="66">
        <f t="shared" si="6"/>
        <v>3.2942249999999992E-2</v>
      </c>
      <c r="W12" s="67">
        <f t="shared" si="7"/>
        <v>4.0262749999999972E-2</v>
      </c>
      <c r="X12" s="66">
        <f>IFERROR((IF(A12=A11,Z11,(VLOOKUP($A12,'Matriz de Riesgos'!$D$6:$Q$9951,13,0)))),0)</f>
        <v>0.2</v>
      </c>
      <c r="Y12" s="65">
        <f t="shared" si="8"/>
        <v>0</v>
      </c>
      <c r="Z12" s="67">
        <f t="shared" si="9"/>
        <v>0.2</v>
      </c>
    </row>
    <row r="13" spans="1:31" ht="90.75" customHeight="1" x14ac:dyDescent="0.2">
      <c r="A13" s="60" t="s">
        <v>229</v>
      </c>
      <c r="B13" s="155" t="s">
        <v>230</v>
      </c>
      <c r="C13" s="251" t="s">
        <v>231</v>
      </c>
      <c r="D13" s="157" t="s">
        <v>232</v>
      </c>
      <c r="E13" s="160" t="s">
        <v>198</v>
      </c>
      <c r="F13" s="155" t="s">
        <v>233</v>
      </c>
      <c r="G13" s="160" t="s">
        <v>234</v>
      </c>
      <c r="H13" s="160" t="s">
        <v>235</v>
      </c>
      <c r="I13" s="252" t="s">
        <v>202</v>
      </c>
      <c r="J13" s="252" t="s">
        <v>203</v>
      </c>
      <c r="K13" s="252" t="s">
        <v>204</v>
      </c>
      <c r="L13" s="252" t="s">
        <v>205</v>
      </c>
      <c r="M13" s="252" t="s">
        <v>206</v>
      </c>
      <c r="N13" s="64">
        <f t="shared" si="0"/>
        <v>0.2</v>
      </c>
      <c r="O13" s="64">
        <f t="shared" si="1"/>
        <v>0.1</v>
      </c>
      <c r="P13" s="64">
        <f t="shared" si="2"/>
        <v>0.15</v>
      </c>
      <c r="Q13" s="64">
        <f t="shared" si="3"/>
        <v>0</v>
      </c>
      <c r="R13" s="64">
        <f t="shared" si="4"/>
        <v>0</v>
      </c>
      <c r="S13" s="154">
        <f t="shared" si="5"/>
        <v>0.45000000000000007</v>
      </c>
      <c r="T13" s="253" t="s">
        <v>119</v>
      </c>
      <c r="U13" s="65">
        <f>IFERROR((IF(A13=A12,W12,(VLOOKUP($A13,'Matriz de Riesgos'!$D$6:$Q$9951,12,0)))),0)</f>
        <v>0.8</v>
      </c>
      <c r="V13" s="66">
        <f t="shared" si="6"/>
        <v>0.3600000000000001</v>
      </c>
      <c r="W13" s="67">
        <f t="shared" si="7"/>
        <v>0.43999999999999995</v>
      </c>
      <c r="X13" s="66">
        <f>IFERROR((IF(A13=A12,Z12,(VLOOKUP($A13,'Matriz de Riesgos'!$D$6:$Q$9951,13,0)))),0)</f>
        <v>0.4</v>
      </c>
      <c r="Y13" s="65">
        <f t="shared" si="8"/>
        <v>0</v>
      </c>
      <c r="Z13" s="67">
        <f t="shared" si="9"/>
        <v>0.4</v>
      </c>
    </row>
    <row r="14" spans="1:31" ht="49.5" x14ac:dyDescent="0.2">
      <c r="A14" s="60" t="s">
        <v>229</v>
      </c>
      <c r="B14" s="155" t="s">
        <v>236</v>
      </c>
      <c r="C14" s="251" t="s">
        <v>237</v>
      </c>
      <c r="D14" s="157" t="s">
        <v>232</v>
      </c>
      <c r="E14" s="160" t="s">
        <v>198</v>
      </c>
      <c r="F14" s="155" t="s">
        <v>238</v>
      </c>
      <c r="G14" s="160" t="s">
        <v>239</v>
      </c>
      <c r="H14" s="160" t="s">
        <v>240</v>
      </c>
      <c r="I14" s="252" t="s">
        <v>202</v>
      </c>
      <c r="J14" s="252" t="s">
        <v>203</v>
      </c>
      <c r="K14" s="252" t="s">
        <v>204</v>
      </c>
      <c r="L14" s="252" t="s">
        <v>205</v>
      </c>
      <c r="M14" s="252" t="s">
        <v>206</v>
      </c>
      <c r="N14" s="64">
        <f t="shared" si="0"/>
        <v>0.2</v>
      </c>
      <c r="O14" s="64">
        <f t="shared" si="1"/>
        <v>0.1</v>
      </c>
      <c r="P14" s="64">
        <f t="shared" si="2"/>
        <v>0.15</v>
      </c>
      <c r="Q14" s="64">
        <f t="shared" si="3"/>
        <v>0</v>
      </c>
      <c r="R14" s="64">
        <f t="shared" si="4"/>
        <v>0</v>
      </c>
      <c r="S14" s="154">
        <f t="shared" si="5"/>
        <v>0.45000000000000007</v>
      </c>
      <c r="T14" s="253" t="s">
        <v>119</v>
      </c>
      <c r="U14" s="65">
        <f>IFERROR((IF(A14=A13,W13,(VLOOKUP($A14,'Matriz de Riesgos'!$D$6:$Q$9951,12,0)))),0)</f>
        <v>0.43999999999999995</v>
      </c>
      <c r="V14" s="66">
        <f t="shared" si="6"/>
        <v>0.19800000000000001</v>
      </c>
      <c r="W14" s="67">
        <f t="shared" si="7"/>
        <v>0.24199999999999994</v>
      </c>
      <c r="X14" s="66">
        <f>IFERROR((IF(A14=A13,Z13,(VLOOKUP($A14,'Matriz de Riesgos'!$D$6:$Q$9951,13,0)))),0)</f>
        <v>0.4</v>
      </c>
      <c r="Y14" s="65">
        <f t="shared" si="8"/>
        <v>0</v>
      </c>
      <c r="Z14" s="67">
        <f t="shared" si="9"/>
        <v>0.4</v>
      </c>
    </row>
    <row r="15" spans="1:31" ht="56.25" x14ac:dyDescent="0.2">
      <c r="A15" s="60" t="s">
        <v>241</v>
      </c>
      <c r="B15" s="155" t="s">
        <v>242</v>
      </c>
      <c r="C15" s="251" t="s">
        <v>243</v>
      </c>
      <c r="D15" s="157" t="s">
        <v>244</v>
      </c>
      <c r="E15" s="157" t="s">
        <v>198</v>
      </c>
      <c r="F15" s="155" t="s">
        <v>245</v>
      </c>
      <c r="G15" s="157" t="s">
        <v>246</v>
      </c>
      <c r="H15" s="157" t="s">
        <v>247</v>
      </c>
      <c r="I15" s="252" t="s">
        <v>202</v>
      </c>
      <c r="J15" s="252" t="s">
        <v>203</v>
      </c>
      <c r="K15" s="252" t="s">
        <v>204</v>
      </c>
      <c r="L15" s="252" t="s">
        <v>205</v>
      </c>
      <c r="M15" s="252" t="s">
        <v>206</v>
      </c>
      <c r="N15" s="64">
        <f t="shared" si="0"/>
        <v>0.2</v>
      </c>
      <c r="O15" s="64">
        <f t="shared" si="1"/>
        <v>0.1</v>
      </c>
      <c r="P15" s="64">
        <f t="shared" si="2"/>
        <v>0.15</v>
      </c>
      <c r="Q15" s="64">
        <f t="shared" si="3"/>
        <v>0</v>
      </c>
      <c r="R15" s="64">
        <f t="shared" si="4"/>
        <v>0</v>
      </c>
      <c r="S15" s="154">
        <f t="shared" si="5"/>
        <v>0.45000000000000007</v>
      </c>
      <c r="T15" s="253" t="s">
        <v>119</v>
      </c>
      <c r="U15" s="65">
        <f>IFERROR((IF(A15=A14,W14,(VLOOKUP($A15,'Matriz de Riesgos'!$D$6:$Q$9951,12,0)))),0)</f>
        <v>0.8</v>
      </c>
      <c r="V15" s="66">
        <f t="shared" si="6"/>
        <v>0.3600000000000001</v>
      </c>
      <c r="W15" s="67">
        <f t="shared" si="7"/>
        <v>0.43999999999999995</v>
      </c>
      <c r="X15" s="66">
        <f>IFERROR((IF(A15=A14,Z14,(VLOOKUP($A15,'Matriz de Riesgos'!$D$6:$Q$9951,13,0)))),0)</f>
        <v>0.8</v>
      </c>
      <c r="Y15" s="65">
        <f t="shared" si="8"/>
        <v>0</v>
      </c>
      <c r="Z15" s="67">
        <f t="shared" si="9"/>
        <v>0.8</v>
      </c>
    </row>
    <row r="16" spans="1:31" ht="70.5" customHeight="1" x14ac:dyDescent="0.2">
      <c r="A16" s="60" t="s">
        <v>241</v>
      </c>
      <c r="B16" s="155" t="s">
        <v>248</v>
      </c>
      <c r="C16" s="251" t="s">
        <v>249</v>
      </c>
      <c r="D16" s="160" t="s">
        <v>250</v>
      </c>
      <c r="E16" s="157" t="s">
        <v>198</v>
      </c>
      <c r="F16" s="155" t="s">
        <v>251</v>
      </c>
      <c r="G16" s="157" t="s">
        <v>239</v>
      </c>
      <c r="H16" s="157" t="s">
        <v>252</v>
      </c>
      <c r="I16" s="252" t="s">
        <v>202</v>
      </c>
      <c r="J16" s="252" t="s">
        <v>203</v>
      </c>
      <c r="K16" s="252" t="s">
        <v>204</v>
      </c>
      <c r="L16" s="252" t="s">
        <v>205</v>
      </c>
      <c r="M16" s="252" t="s">
        <v>206</v>
      </c>
      <c r="N16" s="64">
        <f t="shared" si="0"/>
        <v>0.2</v>
      </c>
      <c r="O16" s="64">
        <f t="shared" si="1"/>
        <v>0.1</v>
      </c>
      <c r="P16" s="64">
        <f t="shared" si="2"/>
        <v>0.15</v>
      </c>
      <c r="Q16" s="64">
        <f t="shared" si="3"/>
        <v>0</v>
      </c>
      <c r="R16" s="64">
        <f t="shared" si="4"/>
        <v>0</v>
      </c>
      <c r="S16" s="154">
        <f t="shared" si="5"/>
        <v>0.45000000000000007</v>
      </c>
      <c r="T16" s="253" t="s">
        <v>119</v>
      </c>
      <c r="U16" s="65">
        <f>IFERROR((IF(A16=A15,W15,(VLOOKUP($A16,'Matriz de Riesgos'!$D$6:$Q$9951,12,0)))),0)</f>
        <v>0.43999999999999995</v>
      </c>
      <c r="V16" s="66">
        <f t="shared" si="6"/>
        <v>0.19800000000000001</v>
      </c>
      <c r="W16" s="67">
        <f t="shared" si="7"/>
        <v>0.24199999999999994</v>
      </c>
      <c r="X16" s="66">
        <f>IFERROR((IF(A16=A15,Z15,(VLOOKUP($A16,'Matriz de Riesgos'!$D$6:$Q$9951,13,0)))),0)</f>
        <v>0.8</v>
      </c>
      <c r="Y16" s="65">
        <f t="shared" si="8"/>
        <v>0</v>
      </c>
      <c r="Z16" s="67">
        <f t="shared" si="9"/>
        <v>0.8</v>
      </c>
    </row>
    <row r="17" spans="1:26" ht="76.5" customHeight="1" x14ac:dyDescent="0.2">
      <c r="A17" s="60" t="s">
        <v>241</v>
      </c>
      <c r="B17" s="155" t="s">
        <v>253</v>
      </c>
      <c r="C17" s="251" t="s">
        <v>254</v>
      </c>
      <c r="D17" s="160" t="s">
        <v>255</v>
      </c>
      <c r="E17" s="157" t="s">
        <v>198</v>
      </c>
      <c r="F17" s="155" t="s">
        <v>256</v>
      </c>
      <c r="G17" s="157" t="s">
        <v>246</v>
      </c>
      <c r="H17" s="157" t="s">
        <v>257</v>
      </c>
      <c r="I17" s="252" t="s">
        <v>202</v>
      </c>
      <c r="J17" s="252" t="s">
        <v>203</v>
      </c>
      <c r="K17" s="252" t="s">
        <v>258</v>
      </c>
      <c r="L17" s="252" t="s">
        <v>205</v>
      </c>
      <c r="M17" s="252" t="s">
        <v>259</v>
      </c>
      <c r="N17" s="64">
        <f t="shared" si="0"/>
        <v>0.2</v>
      </c>
      <c r="O17" s="64">
        <f t="shared" si="1"/>
        <v>0.1</v>
      </c>
      <c r="P17" s="64">
        <f t="shared" si="2"/>
        <v>0.05</v>
      </c>
      <c r="Q17" s="64">
        <f t="shared" si="3"/>
        <v>0</v>
      </c>
      <c r="R17" s="64">
        <f t="shared" si="4"/>
        <v>0</v>
      </c>
      <c r="S17" s="154">
        <f t="shared" si="5"/>
        <v>0.35000000000000003</v>
      </c>
      <c r="T17" s="253" t="s">
        <v>119</v>
      </c>
      <c r="U17" s="65">
        <f>IFERROR((IF(A17=A16,W16,(VLOOKUP($A17,'Matriz de Riesgos'!$D$6:$Q$9951,12,0)))),0)</f>
        <v>0.24199999999999994</v>
      </c>
      <c r="V17" s="66">
        <f t="shared" si="6"/>
        <v>8.4699999999999984E-2</v>
      </c>
      <c r="W17" s="67">
        <f t="shared" si="7"/>
        <v>0.15729999999999994</v>
      </c>
      <c r="X17" s="66">
        <f>IFERROR((IF(A17=A16,Z16,(VLOOKUP($A17,'Matriz de Riesgos'!$D$6:$Q$9951,13,0)))),0)</f>
        <v>0.8</v>
      </c>
      <c r="Y17" s="65">
        <f t="shared" si="8"/>
        <v>0</v>
      </c>
      <c r="Z17" s="67">
        <f t="shared" si="9"/>
        <v>0.8</v>
      </c>
    </row>
    <row r="18" spans="1:26" ht="78.75" x14ac:dyDescent="0.2">
      <c r="A18" s="60" t="s">
        <v>260</v>
      </c>
      <c r="B18" s="158" t="s">
        <v>261</v>
      </c>
      <c r="C18" s="251" t="s">
        <v>262</v>
      </c>
      <c r="D18" s="157" t="s">
        <v>263</v>
      </c>
      <c r="E18" s="160" t="s">
        <v>264</v>
      </c>
      <c r="F18" s="155" t="s">
        <v>265</v>
      </c>
      <c r="G18" s="160" t="s">
        <v>266</v>
      </c>
      <c r="H18" s="160" t="s">
        <v>267</v>
      </c>
      <c r="I18" s="252" t="s">
        <v>202</v>
      </c>
      <c r="J18" s="252" t="s">
        <v>203</v>
      </c>
      <c r="K18" s="252" t="s">
        <v>204</v>
      </c>
      <c r="L18" s="252" t="s">
        <v>268</v>
      </c>
      <c r="M18" s="252" t="s">
        <v>205</v>
      </c>
      <c r="N18" s="64">
        <f t="shared" si="0"/>
        <v>0.2</v>
      </c>
      <c r="O18" s="64">
        <f t="shared" si="1"/>
        <v>0.1</v>
      </c>
      <c r="P18" s="64">
        <f t="shared" si="2"/>
        <v>0.15</v>
      </c>
      <c r="Q18" s="64">
        <f t="shared" si="3"/>
        <v>0.1</v>
      </c>
      <c r="R18" s="64">
        <f t="shared" si="4"/>
        <v>0.05</v>
      </c>
      <c r="S18" s="154">
        <f t="shared" si="5"/>
        <v>0.60000000000000009</v>
      </c>
      <c r="T18" s="253" t="s">
        <v>119</v>
      </c>
      <c r="U18" s="65">
        <f>IFERROR((IF(A18=A17,W17,(VLOOKUP($A18,'Matriz de Riesgos'!$D$6:$Q$9951,12,0)))),0)</f>
        <v>1</v>
      </c>
      <c r="V18" s="66">
        <f t="shared" si="6"/>
        <v>0.60000000000000009</v>
      </c>
      <c r="W18" s="67">
        <f t="shared" si="7"/>
        <v>0.39999999999999991</v>
      </c>
      <c r="X18" s="66">
        <f>IFERROR((IF(A18=A17,Z17,(VLOOKUP($A18,'Matriz de Riesgos'!$D$6:$Q$9951,13,0)))),0)</f>
        <v>0.8</v>
      </c>
      <c r="Y18" s="65">
        <f t="shared" si="8"/>
        <v>0</v>
      </c>
      <c r="Z18" s="67">
        <f t="shared" si="9"/>
        <v>0.8</v>
      </c>
    </row>
    <row r="19" spans="1:26" ht="56.25" x14ac:dyDescent="0.2">
      <c r="A19" s="60" t="s">
        <v>260</v>
      </c>
      <c r="B19" s="158" t="s">
        <v>261</v>
      </c>
      <c r="C19" s="251" t="s">
        <v>269</v>
      </c>
      <c r="D19" s="157" t="s">
        <v>270</v>
      </c>
      <c r="E19" s="160" t="s">
        <v>271</v>
      </c>
      <c r="F19" s="155" t="s">
        <v>272</v>
      </c>
      <c r="G19" s="160" t="s">
        <v>273</v>
      </c>
      <c r="H19" s="160" t="s">
        <v>274</v>
      </c>
      <c r="I19" s="252" t="s">
        <v>202</v>
      </c>
      <c r="J19" s="252" t="s">
        <v>203</v>
      </c>
      <c r="K19" s="252" t="s">
        <v>204</v>
      </c>
      <c r="L19" s="252" t="s">
        <v>268</v>
      </c>
      <c r="M19" s="252" t="s">
        <v>205</v>
      </c>
      <c r="N19" s="64">
        <f t="shared" si="0"/>
        <v>0.2</v>
      </c>
      <c r="O19" s="64">
        <f t="shared" si="1"/>
        <v>0.1</v>
      </c>
      <c r="P19" s="64">
        <f t="shared" si="2"/>
        <v>0.15</v>
      </c>
      <c r="Q19" s="64">
        <f t="shared" si="3"/>
        <v>0.1</v>
      </c>
      <c r="R19" s="64">
        <f t="shared" si="4"/>
        <v>0.05</v>
      </c>
      <c r="S19" s="154">
        <f t="shared" si="5"/>
        <v>0.60000000000000009</v>
      </c>
      <c r="T19" s="253" t="s">
        <v>119</v>
      </c>
      <c r="U19" s="65">
        <f>IFERROR((IF(A19=A18,W18,(VLOOKUP($A19,'Matriz de Riesgos'!$D$6:$Q$9951,12,0)))),0)</f>
        <v>0.39999999999999991</v>
      </c>
      <c r="V19" s="66">
        <f t="shared" si="6"/>
        <v>0.24</v>
      </c>
      <c r="W19" s="67">
        <f t="shared" si="7"/>
        <v>0.15999999999999992</v>
      </c>
      <c r="X19" s="66">
        <f>IFERROR((IF(A19=A18,Z18,(VLOOKUP($A19,'Matriz de Riesgos'!$D$6:$Q$9951,13,0)))),0)</f>
        <v>0.8</v>
      </c>
      <c r="Y19" s="65">
        <f t="shared" si="8"/>
        <v>0</v>
      </c>
      <c r="Z19" s="67">
        <f t="shared" si="9"/>
        <v>0.8</v>
      </c>
    </row>
    <row r="20" spans="1:26" ht="56.25" x14ac:dyDescent="0.2">
      <c r="A20" s="60" t="s">
        <v>260</v>
      </c>
      <c r="B20" s="158" t="s">
        <v>275</v>
      </c>
      <c r="C20" s="251" t="s">
        <v>276</v>
      </c>
      <c r="D20" s="157" t="s">
        <v>277</v>
      </c>
      <c r="E20" s="160" t="s">
        <v>264</v>
      </c>
      <c r="F20" s="155" t="s">
        <v>278</v>
      </c>
      <c r="G20" s="160" t="s">
        <v>279</v>
      </c>
      <c r="H20" s="160" t="s">
        <v>280</v>
      </c>
      <c r="I20" s="252" t="s">
        <v>202</v>
      </c>
      <c r="J20" s="252" t="s">
        <v>203</v>
      </c>
      <c r="K20" s="252" t="s">
        <v>204</v>
      </c>
      <c r="L20" s="252" t="s">
        <v>268</v>
      </c>
      <c r="M20" s="252" t="s">
        <v>205</v>
      </c>
      <c r="N20" s="64">
        <f t="shared" si="0"/>
        <v>0.2</v>
      </c>
      <c r="O20" s="64">
        <f t="shared" si="1"/>
        <v>0.1</v>
      </c>
      <c r="P20" s="64">
        <f t="shared" si="2"/>
        <v>0.15</v>
      </c>
      <c r="Q20" s="64">
        <f t="shared" si="3"/>
        <v>0.1</v>
      </c>
      <c r="R20" s="64">
        <f t="shared" si="4"/>
        <v>0.05</v>
      </c>
      <c r="S20" s="154">
        <f t="shared" si="5"/>
        <v>0.60000000000000009</v>
      </c>
      <c r="T20" s="253" t="s">
        <v>119</v>
      </c>
      <c r="U20" s="65">
        <f>IFERROR((IF(A20=A19,W19,(VLOOKUP($A20,'Matriz de Riesgos'!$D$6:$Q$9951,12,0)))),0)</f>
        <v>0.15999999999999992</v>
      </c>
      <c r="V20" s="66">
        <f t="shared" si="6"/>
        <v>9.599999999999996E-2</v>
      </c>
      <c r="W20" s="67">
        <f t="shared" si="7"/>
        <v>6.399999999999996E-2</v>
      </c>
      <c r="X20" s="66">
        <f>IFERROR((IF(A20=A19,Z19,(VLOOKUP($A20,'Matriz de Riesgos'!$D$6:$Q$9951,13,0)))),0)</f>
        <v>0.8</v>
      </c>
      <c r="Y20" s="65">
        <f t="shared" si="8"/>
        <v>0</v>
      </c>
      <c r="Z20" s="67">
        <f t="shared" si="9"/>
        <v>0.8</v>
      </c>
    </row>
    <row r="21" spans="1:26" s="13" customFormat="1" ht="56.25" x14ac:dyDescent="0.2">
      <c r="A21" s="60" t="s">
        <v>281</v>
      </c>
      <c r="B21" s="158" t="s">
        <v>282</v>
      </c>
      <c r="C21" s="251" t="s">
        <v>283</v>
      </c>
      <c r="D21" s="157" t="s">
        <v>263</v>
      </c>
      <c r="E21" s="160" t="s">
        <v>264</v>
      </c>
      <c r="F21" s="155" t="s">
        <v>284</v>
      </c>
      <c r="G21" s="160" t="s">
        <v>246</v>
      </c>
      <c r="H21" s="160" t="s">
        <v>285</v>
      </c>
      <c r="I21" s="252" t="s">
        <v>286</v>
      </c>
      <c r="J21" s="252" t="s">
        <v>203</v>
      </c>
      <c r="K21" s="252" t="s">
        <v>204</v>
      </c>
      <c r="L21" s="252" t="s">
        <v>268</v>
      </c>
      <c r="M21" s="252" t="s">
        <v>205</v>
      </c>
      <c r="N21" s="64">
        <f t="shared" si="0"/>
        <v>0.1</v>
      </c>
      <c r="O21" s="64">
        <f t="shared" si="1"/>
        <v>0.1</v>
      </c>
      <c r="P21" s="64">
        <f t="shared" si="2"/>
        <v>0.15</v>
      </c>
      <c r="Q21" s="64">
        <f t="shared" si="3"/>
        <v>0.1</v>
      </c>
      <c r="R21" s="64">
        <f t="shared" si="4"/>
        <v>0.05</v>
      </c>
      <c r="S21" s="154">
        <f t="shared" si="5"/>
        <v>0.49999999999999994</v>
      </c>
      <c r="T21" s="253" t="s">
        <v>119</v>
      </c>
      <c r="U21" s="65">
        <f>IFERROR((IF(A21=A20,W20,(VLOOKUP($A21,'Matriz de Riesgos'!$D$6:$Q$9951,12,0)))),0)</f>
        <v>1</v>
      </c>
      <c r="V21" s="66">
        <f t="shared" si="6"/>
        <v>0.49999999999999994</v>
      </c>
      <c r="W21" s="67">
        <f t="shared" si="7"/>
        <v>0.5</v>
      </c>
      <c r="X21" s="66">
        <f>IFERROR((IF(A21=A20,Z20,(VLOOKUP($A21,'Matriz de Riesgos'!$D$6:$Q$9951,13,0)))),0)</f>
        <v>0.2</v>
      </c>
      <c r="Y21" s="65">
        <f t="shared" si="8"/>
        <v>0</v>
      </c>
      <c r="Z21" s="67">
        <f t="shared" si="9"/>
        <v>0.2</v>
      </c>
    </row>
    <row r="22" spans="1:26" ht="78.75" x14ac:dyDescent="0.2">
      <c r="A22" s="60" t="s">
        <v>281</v>
      </c>
      <c r="B22" s="158" t="s">
        <v>287</v>
      </c>
      <c r="C22" s="251" t="s">
        <v>288</v>
      </c>
      <c r="D22" s="157" t="s">
        <v>289</v>
      </c>
      <c r="E22" s="160" t="s">
        <v>264</v>
      </c>
      <c r="F22" s="155" t="s">
        <v>290</v>
      </c>
      <c r="G22" s="160" t="s">
        <v>291</v>
      </c>
      <c r="H22" s="160" t="s">
        <v>292</v>
      </c>
      <c r="I22" s="252" t="s">
        <v>293</v>
      </c>
      <c r="J22" s="252" t="s">
        <v>203</v>
      </c>
      <c r="K22" s="252" t="s">
        <v>204</v>
      </c>
      <c r="L22" s="252" t="s">
        <v>268</v>
      </c>
      <c r="M22" s="252" t="s">
        <v>205</v>
      </c>
      <c r="N22" s="64">
        <f t="shared" si="0"/>
        <v>0.05</v>
      </c>
      <c r="O22" s="64">
        <f t="shared" si="1"/>
        <v>0.1</v>
      </c>
      <c r="P22" s="64">
        <f t="shared" si="2"/>
        <v>0.15</v>
      </c>
      <c r="Q22" s="64">
        <f t="shared" si="3"/>
        <v>0.1</v>
      </c>
      <c r="R22" s="64">
        <f t="shared" si="4"/>
        <v>0.05</v>
      </c>
      <c r="S22" s="154">
        <f t="shared" si="5"/>
        <v>0.45</v>
      </c>
      <c r="T22" s="253" t="s">
        <v>119</v>
      </c>
      <c r="U22" s="65">
        <f>IFERROR((IF(A22=A21,W21,(VLOOKUP($A22,'Matriz de Riesgos'!$D$6:$Q$9951,12,0)))),0)</f>
        <v>0.5</v>
      </c>
      <c r="V22" s="66">
        <f t="shared" si="6"/>
        <v>0.22500000000000001</v>
      </c>
      <c r="W22" s="67">
        <f t="shared" si="7"/>
        <v>0.27500000000000002</v>
      </c>
      <c r="X22" s="66">
        <f>IFERROR((IF(A22=A21,Z21,(VLOOKUP($A22,'Matriz de Riesgos'!$D$6:$Q$9951,13,0)))),0)</f>
        <v>0.2</v>
      </c>
      <c r="Y22" s="65">
        <f t="shared" si="8"/>
        <v>0</v>
      </c>
      <c r="Z22" s="67">
        <f t="shared" si="9"/>
        <v>0.2</v>
      </c>
    </row>
    <row r="23" spans="1:26" ht="56.25" x14ac:dyDescent="0.2">
      <c r="A23" s="157" t="s">
        <v>294</v>
      </c>
      <c r="B23" s="155" t="s">
        <v>295</v>
      </c>
      <c r="C23" s="251" t="s">
        <v>296</v>
      </c>
      <c r="D23" s="157" t="s">
        <v>297</v>
      </c>
      <c r="E23" s="157" t="s">
        <v>297</v>
      </c>
      <c r="F23" s="157" t="s">
        <v>297</v>
      </c>
      <c r="G23" s="157" t="s">
        <v>297</v>
      </c>
      <c r="H23" s="157" t="s">
        <v>297</v>
      </c>
      <c r="I23" s="252" t="s">
        <v>296</v>
      </c>
      <c r="J23" s="252" t="s">
        <v>296</v>
      </c>
      <c r="K23" s="252" t="s">
        <v>296</v>
      </c>
      <c r="L23" s="252" t="s">
        <v>296</v>
      </c>
      <c r="M23" s="252" t="s">
        <v>296</v>
      </c>
      <c r="N23" s="64">
        <f t="shared" si="0"/>
        <v>0</v>
      </c>
      <c r="O23" s="64">
        <f t="shared" si="1"/>
        <v>0</v>
      </c>
      <c r="P23" s="64">
        <f t="shared" si="2"/>
        <v>0</v>
      </c>
      <c r="Q23" s="64">
        <f t="shared" si="3"/>
        <v>0</v>
      </c>
      <c r="R23" s="64">
        <f t="shared" si="4"/>
        <v>0</v>
      </c>
      <c r="S23" s="154">
        <f t="shared" si="5"/>
        <v>0</v>
      </c>
      <c r="T23" s="253" t="s">
        <v>119</v>
      </c>
      <c r="U23" s="65">
        <f>IFERROR((IF(A23=A22,W22,(VLOOKUP($A23,'Matriz de Riesgos'!$D$6:$Q$9951,12,0)))),0)</f>
        <v>0</v>
      </c>
      <c r="V23" s="66">
        <f t="shared" si="6"/>
        <v>0</v>
      </c>
      <c r="W23" s="67">
        <f t="shared" si="7"/>
        <v>0</v>
      </c>
      <c r="X23" s="66">
        <f>IFERROR((IF(A23=A22,Z22,(VLOOKUP($A23,'Matriz de Riesgos'!$D$6:$Q$9951,13,0)))),0)</f>
        <v>0</v>
      </c>
      <c r="Y23" s="65">
        <f t="shared" si="8"/>
        <v>0</v>
      </c>
      <c r="Z23" s="67">
        <f t="shared" si="9"/>
        <v>0</v>
      </c>
    </row>
    <row r="24" spans="1:26" ht="49.5" x14ac:dyDescent="0.2">
      <c r="A24" s="157" t="s">
        <v>298</v>
      </c>
      <c r="B24" s="155" t="s">
        <v>299</v>
      </c>
      <c r="C24" s="251" t="s">
        <v>300</v>
      </c>
      <c r="D24" s="157" t="s">
        <v>301</v>
      </c>
      <c r="E24" s="160" t="s">
        <v>302</v>
      </c>
      <c r="F24" s="155" t="s">
        <v>303</v>
      </c>
      <c r="G24" s="160" t="s">
        <v>304</v>
      </c>
      <c r="H24" s="160" t="s">
        <v>305</v>
      </c>
      <c r="I24" s="252" t="s">
        <v>202</v>
      </c>
      <c r="J24" s="252" t="s">
        <v>203</v>
      </c>
      <c r="K24" s="252" t="s">
        <v>258</v>
      </c>
      <c r="L24" s="252" t="s">
        <v>205</v>
      </c>
      <c r="M24" s="252" t="s">
        <v>259</v>
      </c>
      <c r="N24" s="64">
        <f t="shared" si="0"/>
        <v>0.2</v>
      </c>
      <c r="O24" s="64">
        <f t="shared" si="1"/>
        <v>0.1</v>
      </c>
      <c r="P24" s="64">
        <f t="shared" si="2"/>
        <v>0.05</v>
      </c>
      <c r="Q24" s="64">
        <f t="shared" si="3"/>
        <v>0</v>
      </c>
      <c r="R24" s="64">
        <f t="shared" si="4"/>
        <v>0</v>
      </c>
      <c r="S24" s="154">
        <f t="shared" si="5"/>
        <v>0.35000000000000003</v>
      </c>
      <c r="T24" s="253" t="s">
        <v>119</v>
      </c>
      <c r="U24" s="65">
        <f>IFERROR((IF(A24=A23,W23,(VLOOKUP($A24,'Matriz de Riesgos'!$D$6:$Q$9951,12,0)))),0)</f>
        <v>0.4</v>
      </c>
      <c r="V24" s="66">
        <f t="shared" si="6"/>
        <v>0.14000000000000001</v>
      </c>
      <c r="W24" s="67">
        <f t="shared" si="7"/>
        <v>0.26</v>
      </c>
      <c r="X24" s="66">
        <f>IFERROR((IF(A24=A23,Z23,(VLOOKUP($A24,'Matriz de Riesgos'!$D$6:$Q$9951,13,0)))),0)</f>
        <v>0.8</v>
      </c>
      <c r="Y24" s="65">
        <f t="shared" si="8"/>
        <v>0</v>
      </c>
      <c r="Z24" s="67">
        <f t="shared" si="9"/>
        <v>0.8</v>
      </c>
    </row>
    <row r="25" spans="1:26" ht="49.5" x14ac:dyDescent="0.2">
      <c r="A25" s="157" t="s">
        <v>298</v>
      </c>
      <c r="B25" s="155" t="s">
        <v>306</v>
      </c>
      <c r="C25" s="251" t="s">
        <v>307</v>
      </c>
      <c r="D25" s="157" t="s">
        <v>308</v>
      </c>
      <c r="E25" s="160" t="s">
        <v>302</v>
      </c>
      <c r="F25" s="155" t="s">
        <v>309</v>
      </c>
      <c r="G25" s="160" t="s">
        <v>304</v>
      </c>
      <c r="H25" s="160" t="s">
        <v>310</v>
      </c>
      <c r="I25" s="252" t="s">
        <v>202</v>
      </c>
      <c r="J25" s="252" t="s">
        <v>203</v>
      </c>
      <c r="K25" s="252" t="s">
        <v>258</v>
      </c>
      <c r="L25" s="252" t="s">
        <v>205</v>
      </c>
      <c r="M25" s="252" t="s">
        <v>259</v>
      </c>
      <c r="N25" s="64">
        <f t="shared" si="0"/>
        <v>0.2</v>
      </c>
      <c r="O25" s="64">
        <f t="shared" si="1"/>
        <v>0.1</v>
      </c>
      <c r="P25" s="64">
        <f t="shared" si="2"/>
        <v>0.05</v>
      </c>
      <c r="Q25" s="64">
        <f t="shared" si="3"/>
        <v>0</v>
      </c>
      <c r="R25" s="64">
        <f t="shared" si="4"/>
        <v>0</v>
      </c>
      <c r="S25" s="154">
        <f t="shared" si="5"/>
        <v>0.35000000000000003</v>
      </c>
      <c r="T25" s="253" t="s">
        <v>119</v>
      </c>
      <c r="U25" s="65">
        <f>IFERROR((IF(A25=A24,W24,(VLOOKUP($A25,'Matriz de Riesgos'!$D$6:$Q$9951,12,0)))),0)</f>
        <v>0.26</v>
      </c>
      <c r="V25" s="66">
        <f t="shared" si="6"/>
        <v>9.1000000000000011E-2</v>
      </c>
      <c r="W25" s="67">
        <f t="shared" si="7"/>
        <v>0.16899999999999998</v>
      </c>
      <c r="X25" s="66">
        <f>IFERROR((IF(A25=A24,Z24,(VLOOKUP($A25,'Matriz de Riesgos'!$D$6:$Q$9951,13,0)))),0)</f>
        <v>0.8</v>
      </c>
      <c r="Y25" s="65">
        <f t="shared" si="8"/>
        <v>0</v>
      </c>
      <c r="Z25" s="67">
        <f t="shared" si="9"/>
        <v>0.8</v>
      </c>
    </row>
    <row r="26" spans="1:26" ht="78.75" x14ac:dyDescent="0.2">
      <c r="A26" s="157" t="s">
        <v>298</v>
      </c>
      <c r="B26" s="155" t="s">
        <v>311</v>
      </c>
      <c r="C26" s="251" t="s">
        <v>312</v>
      </c>
      <c r="D26" s="160" t="s">
        <v>313</v>
      </c>
      <c r="E26" s="160" t="s">
        <v>302</v>
      </c>
      <c r="F26" s="155" t="s">
        <v>314</v>
      </c>
      <c r="G26" s="157" t="s">
        <v>234</v>
      </c>
      <c r="H26" s="254" t="s">
        <v>315</v>
      </c>
      <c r="I26" s="252" t="s">
        <v>202</v>
      </c>
      <c r="J26" s="252" t="s">
        <v>203</v>
      </c>
      <c r="K26" s="252" t="s">
        <v>258</v>
      </c>
      <c r="L26" s="252" t="s">
        <v>205</v>
      </c>
      <c r="M26" s="252" t="s">
        <v>259</v>
      </c>
      <c r="N26" s="64">
        <f t="shared" si="0"/>
        <v>0.2</v>
      </c>
      <c r="O26" s="64">
        <f t="shared" si="1"/>
        <v>0.1</v>
      </c>
      <c r="P26" s="64">
        <f t="shared" si="2"/>
        <v>0.05</v>
      </c>
      <c r="Q26" s="64">
        <f t="shared" si="3"/>
        <v>0</v>
      </c>
      <c r="R26" s="64">
        <f t="shared" si="4"/>
        <v>0</v>
      </c>
      <c r="S26" s="154">
        <f t="shared" si="5"/>
        <v>0.35000000000000003</v>
      </c>
      <c r="T26" s="253" t="s">
        <v>119</v>
      </c>
      <c r="U26" s="65">
        <f>IFERROR((IF(A26=A25,W25,(VLOOKUP($A26,'Matriz de Riesgos'!$D$6:$Q$9951,12,0)))),0)</f>
        <v>0.16899999999999998</v>
      </c>
      <c r="V26" s="66">
        <f t="shared" si="6"/>
        <v>5.9150000000000001E-2</v>
      </c>
      <c r="W26" s="67">
        <f t="shared" si="7"/>
        <v>0.10984999999999998</v>
      </c>
      <c r="X26" s="66">
        <f>IFERROR((IF(A26=A25,Z25,(VLOOKUP($A26,'Matriz de Riesgos'!$D$6:$Q$9951,13,0)))),0)</f>
        <v>0.8</v>
      </c>
      <c r="Y26" s="65">
        <f t="shared" si="8"/>
        <v>0</v>
      </c>
      <c r="Z26" s="67">
        <f t="shared" si="9"/>
        <v>0.8</v>
      </c>
    </row>
    <row r="27" spans="1:26" ht="56.25" x14ac:dyDescent="0.2">
      <c r="A27" s="60" t="s">
        <v>316</v>
      </c>
      <c r="B27" s="155" t="s">
        <v>317</v>
      </c>
      <c r="C27" s="251" t="s">
        <v>318</v>
      </c>
      <c r="D27" s="157" t="s">
        <v>319</v>
      </c>
      <c r="E27" s="160" t="s">
        <v>302</v>
      </c>
      <c r="F27" s="155" t="s">
        <v>320</v>
      </c>
      <c r="G27" s="160" t="s">
        <v>304</v>
      </c>
      <c r="H27" s="160" t="s">
        <v>321</v>
      </c>
      <c r="I27" s="252" t="s">
        <v>202</v>
      </c>
      <c r="J27" s="252" t="s">
        <v>203</v>
      </c>
      <c r="K27" s="252" t="s">
        <v>258</v>
      </c>
      <c r="L27" s="252" t="s">
        <v>205</v>
      </c>
      <c r="M27" s="252" t="s">
        <v>259</v>
      </c>
      <c r="N27" s="64">
        <f t="shared" si="0"/>
        <v>0.2</v>
      </c>
      <c r="O27" s="64">
        <f t="shared" si="1"/>
        <v>0.1</v>
      </c>
      <c r="P27" s="64">
        <f t="shared" si="2"/>
        <v>0.05</v>
      </c>
      <c r="Q27" s="64">
        <f t="shared" si="3"/>
        <v>0</v>
      </c>
      <c r="R27" s="64">
        <f t="shared" si="4"/>
        <v>0</v>
      </c>
      <c r="S27" s="154">
        <f t="shared" si="5"/>
        <v>0.35000000000000003</v>
      </c>
      <c r="T27" s="253" t="s">
        <v>119</v>
      </c>
      <c r="U27" s="65">
        <f>IFERROR((IF(A27=A26,W26,(VLOOKUP($A27,'Matriz de Riesgos'!$D$6:$Q$9951,12,0)))),0)</f>
        <v>0.8</v>
      </c>
      <c r="V27" s="66">
        <f t="shared" si="6"/>
        <v>0.28000000000000003</v>
      </c>
      <c r="W27" s="67">
        <f t="shared" si="7"/>
        <v>0.52</v>
      </c>
      <c r="X27" s="66">
        <f>IFERROR((IF(A27=A26,Z26,(VLOOKUP($A27,'Matriz de Riesgos'!$D$6:$Q$9951,13,0)))),0)</f>
        <v>0.8</v>
      </c>
      <c r="Y27" s="65">
        <f t="shared" si="8"/>
        <v>0</v>
      </c>
      <c r="Z27" s="67">
        <f t="shared" si="9"/>
        <v>0.8</v>
      </c>
    </row>
    <row r="28" spans="1:26" ht="67.5" x14ac:dyDescent="0.2">
      <c r="A28" s="60" t="s">
        <v>316</v>
      </c>
      <c r="B28" s="155" t="s">
        <v>322</v>
      </c>
      <c r="C28" s="251" t="s">
        <v>323</v>
      </c>
      <c r="D28" s="157" t="s">
        <v>324</v>
      </c>
      <c r="E28" s="160" t="s">
        <v>302</v>
      </c>
      <c r="F28" s="155" t="s">
        <v>325</v>
      </c>
      <c r="G28" s="157" t="s">
        <v>234</v>
      </c>
      <c r="H28" s="254" t="s">
        <v>326</v>
      </c>
      <c r="I28" s="252" t="s">
        <v>202</v>
      </c>
      <c r="J28" s="252" t="s">
        <v>203</v>
      </c>
      <c r="K28" s="252" t="s">
        <v>258</v>
      </c>
      <c r="L28" s="252" t="s">
        <v>205</v>
      </c>
      <c r="M28" s="252" t="s">
        <v>259</v>
      </c>
      <c r="N28" s="64">
        <f t="shared" si="0"/>
        <v>0.2</v>
      </c>
      <c r="O28" s="64">
        <f t="shared" si="1"/>
        <v>0.1</v>
      </c>
      <c r="P28" s="64">
        <f t="shared" si="2"/>
        <v>0.05</v>
      </c>
      <c r="Q28" s="64">
        <f t="shared" si="3"/>
        <v>0</v>
      </c>
      <c r="R28" s="64">
        <f t="shared" si="4"/>
        <v>0</v>
      </c>
      <c r="S28" s="154">
        <f t="shared" si="5"/>
        <v>0.35000000000000003</v>
      </c>
      <c r="T28" s="253" t="s">
        <v>119</v>
      </c>
      <c r="U28" s="65">
        <f>IFERROR((IF(A28=A27,W27,(VLOOKUP($A28,'Matriz de Riesgos'!$D$6:$Q$9951,12,0)))),0)</f>
        <v>0.52</v>
      </c>
      <c r="V28" s="66">
        <f t="shared" si="6"/>
        <v>0.18200000000000002</v>
      </c>
      <c r="W28" s="67">
        <f t="shared" si="7"/>
        <v>0.33799999999999997</v>
      </c>
      <c r="X28" s="66">
        <f>IFERROR((IF(A28=A27,Z27,(VLOOKUP($A28,'Matriz de Riesgos'!$D$6:$Q$9951,13,0)))),0)</f>
        <v>0.8</v>
      </c>
      <c r="Y28" s="65">
        <f t="shared" si="8"/>
        <v>0</v>
      </c>
      <c r="Z28" s="67">
        <f t="shared" si="9"/>
        <v>0.8</v>
      </c>
    </row>
    <row r="29" spans="1:26" ht="78.75" x14ac:dyDescent="0.2">
      <c r="A29" s="60" t="s">
        <v>316</v>
      </c>
      <c r="B29" s="155" t="s">
        <v>327</v>
      </c>
      <c r="C29" s="251" t="s">
        <v>328</v>
      </c>
      <c r="D29" s="160" t="s">
        <v>329</v>
      </c>
      <c r="E29" s="160" t="s">
        <v>302</v>
      </c>
      <c r="F29" s="155" t="s">
        <v>751</v>
      </c>
      <c r="G29" s="157" t="s">
        <v>234</v>
      </c>
      <c r="H29" s="254" t="s">
        <v>330</v>
      </c>
      <c r="I29" s="252" t="s">
        <v>202</v>
      </c>
      <c r="J29" s="252" t="s">
        <v>203</v>
      </c>
      <c r="K29" s="252" t="s">
        <v>258</v>
      </c>
      <c r="L29" s="252" t="s">
        <v>205</v>
      </c>
      <c r="M29" s="252" t="s">
        <v>259</v>
      </c>
      <c r="N29" s="64">
        <f t="shared" si="0"/>
        <v>0.2</v>
      </c>
      <c r="O29" s="64">
        <f t="shared" si="1"/>
        <v>0.1</v>
      </c>
      <c r="P29" s="64">
        <f t="shared" si="2"/>
        <v>0.05</v>
      </c>
      <c r="Q29" s="64">
        <f t="shared" si="3"/>
        <v>0</v>
      </c>
      <c r="R29" s="64">
        <f t="shared" si="4"/>
        <v>0</v>
      </c>
      <c r="S29" s="154">
        <f t="shared" si="5"/>
        <v>0.35000000000000003</v>
      </c>
      <c r="T29" s="253" t="s">
        <v>119</v>
      </c>
      <c r="U29" s="65">
        <f>IFERROR((IF(A29=A28,W28,(VLOOKUP($A29,'Matriz de Riesgos'!$D$6:$Q$9951,12,0)))),0)</f>
        <v>0.33799999999999997</v>
      </c>
      <c r="V29" s="66">
        <f t="shared" si="6"/>
        <v>0.1183</v>
      </c>
      <c r="W29" s="67">
        <f t="shared" si="7"/>
        <v>0.21969999999999995</v>
      </c>
      <c r="X29" s="66">
        <f>IFERROR((IF(A29=A28,Z28,(VLOOKUP($A29,'Matriz de Riesgos'!$D$6:$Q$9951,13,0)))),0)</f>
        <v>0.8</v>
      </c>
      <c r="Y29" s="65">
        <f t="shared" si="8"/>
        <v>0</v>
      </c>
      <c r="Z29" s="67">
        <f t="shared" si="9"/>
        <v>0.8</v>
      </c>
    </row>
    <row r="30" spans="1:26" ht="49.5" x14ac:dyDescent="0.2">
      <c r="A30" s="60" t="s">
        <v>331</v>
      </c>
      <c r="B30" s="155" t="s">
        <v>332</v>
      </c>
      <c r="C30" s="251" t="s">
        <v>333</v>
      </c>
      <c r="D30" s="157" t="s">
        <v>334</v>
      </c>
      <c r="E30" s="160" t="s">
        <v>302</v>
      </c>
      <c r="F30" s="155" t="s">
        <v>335</v>
      </c>
      <c r="G30" s="160" t="s">
        <v>291</v>
      </c>
      <c r="H30" s="160" t="s">
        <v>305</v>
      </c>
      <c r="I30" s="252" t="s">
        <v>202</v>
      </c>
      <c r="J30" s="252" t="s">
        <v>203</v>
      </c>
      <c r="K30" s="252" t="s">
        <v>258</v>
      </c>
      <c r="L30" s="252" t="s">
        <v>205</v>
      </c>
      <c r="M30" s="252" t="s">
        <v>259</v>
      </c>
      <c r="N30" s="64">
        <f t="shared" si="0"/>
        <v>0.2</v>
      </c>
      <c r="O30" s="64">
        <f t="shared" si="1"/>
        <v>0.1</v>
      </c>
      <c r="P30" s="64">
        <f t="shared" si="2"/>
        <v>0.05</v>
      </c>
      <c r="Q30" s="64">
        <f t="shared" si="3"/>
        <v>0</v>
      </c>
      <c r="R30" s="64">
        <f t="shared" si="4"/>
        <v>0</v>
      </c>
      <c r="S30" s="154">
        <f t="shared" si="5"/>
        <v>0.35000000000000003</v>
      </c>
      <c r="T30" s="253" t="s">
        <v>119</v>
      </c>
      <c r="U30" s="65">
        <f>IFERROR((IF(A30=A29,W29,(VLOOKUP($A30,'Matriz de Riesgos'!$D$6:$Q$9951,12,0)))),0)</f>
        <v>0.4</v>
      </c>
      <c r="V30" s="66">
        <f t="shared" si="6"/>
        <v>0.14000000000000001</v>
      </c>
      <c r="W30" s="67">
        <f t="shared" si="7"/>
        <v>0.26</v>
      </c>
      <c r="X30" s="66">
        <f>IFERROR((IF(A30=A29,Z29,(VLOOKUP($A30,'Matriz de Riesgos'!$D$6:$Q$9951,13,0)))),0)</f>
        <v>0.8</v>
      </c>
      <c r="Y30" s="65">
        <f t="shared" si="8"/>
        <v>0</v>
      </c>
      <c r="Z30" s="67">
        <f t="shared" si="9"/>
        <v>0.8</v>
      </c>
    </row>
    <row r="31" spans="1:26" ht="67.5" x14ac:dyDescent="0.2">
      <c r="A31" s="60" t="s">
        <v>331</v>
      </c>
      <c r="B31" s="155" t="s">
        <v>336</v>
      </c>
      <c r="C31" s="251" t="s">
        <v>337</v>
      </c>
      <c r="D31" s="157" t="s">
        <v>338</v>
      </c>
      <c r="E31" s="160" t="s">
        <v>302</v>
      </c>
      <c r="F31" s="155" t="s">
        <v>339</v>
      </c>
      <c r="G31" s="160" t="s">
        <v>234</v>
      </c>
      <c r="H31" s="160" t="s">
        <v>310</v>
      </c>
      <c r="I31" s="252" t="s">
        <v>202</v>
      </c>
      <c r="J31" s="252" t="s">
        <v>203</v>
      </c>
      <c r="K31" s="252" t="s">
        <v>258</v>
      </c>
      <c r="L31" s="252" t="s">
        <v>205</v>
      </c>
      <c r="M31" s="252" t="s">
        <v>259</v>
      </c>
      <c r="N31" s="64">
        <f t="shared" si="0"/>
        <v>0.2</v>
      </c>
      <c r="O31" s="64">
        <f t="shared" si="1"/>
        <v>0.1</v>
      </c>
      <c r="P31" s="64">
        <f t="shared" si="2"/>
        <v>0.05</v>
      </c>
      <c r="Q31" s="64">
        <f t="shared" si="3"/>
        <v>0</v>
      </c>
      <c r="R31" s="64">
        <f t="shared" si="4"/>
        <v>0</v>
      </c>
      <c r="S31" s="154">
        <f t="shared" si="5"/>
        <v>0.35000000000000003</v>
      </c>
      <c r="T31" s="253" t="s">
        <v>119</v>
      </c>
      <c r="U31" s="65">
        <f>IFERROR((IF(A31=A30,W30,(VLOOKUP($A31,'Matriz de Riesgos'!$D$6:$Q$9951,12,0)))),0)</f>
        <v>0.26</v>
      </c>
      <c r="V31" s="66">
        <f t="shared" si="6"/>
        <v>9.1000000000000011E-2</v>
      </c>
      <c r="W31" s="67">
        <f t="shared" si="7"/>
        <v>0.16899999999999998</v>
      </c>
      <c r="X31" s="66">
        <f>IFERROR((IF(A31=A30,Z30,(VLOOKUP($A31,'Matriz de Riesgos'!$D$6:$Q$9951,13,0)))),0)</f>
        <v>0.8</v>
      </c>
      <c r="Y31" s="65">
        <f t="shared" si="8"/>
        <v>0</v>
      </c>
      <c r="Z31" s="67">
        <f t="shared" si="9"/>
        <v>0.8</v>
      </c>
    </row>
    <row r="32" spans="1:26" ht="56.25" x14ac:dyDescent="0.2">
      <c r="A32" s="60" t="s">
        <v>331</v>
      </c>
      <c r="B32" s="155" t="s">
        <v>336</v>
      </c>
      <c r="C32" s="251" t="s">
        <v>340</v>
      </c>
      <c r="D32" s="157" t="s">
        <v>338</v>
      </c>
      <c r="E32" s="160" t="s">
        <v>302</v>
      </c>
      <c r="F32" s="155" t="s">
        <v>341</v>
      </c>
      <c r="G32" s="160" t="s">
        <v>304</v>
      </c>
      <c r="H32" s="160" t="s">
        <v>310</v>
      </c>
      <c r="I32" s="252" t="s">
        <v>202</v>
      </c>
      <c r="J32" s="252" t="s">
        <v>203</v>
      </c>
      <c r="K32" s="252" t="s">
        <v>258</v>
      </c>
      <c r="L32" s="252" t="s">
        <v>205</v>
      </c>
      <c r="M32" s="252" t="s">
        <v>259</v>
      </c>
      <c r="N32" s="64">
        <f t="shared" si="0"/>
        <v>0.2</v>
      </c>
      <c r="O32" s="64">
        <f t="shared" si="1"/>
        <v>0.1</v>
      </c>
      <c r="P32" s="64">
        <f t="shared" si="2"/>
        <v>0.05</v>
      </c>
      <c r="Q32" s="64">
        <f t="shared" si="3"/>
        <v>0</v>
      </c>
      <c r="R32" s="64">
        <f t="shared" si="4"/>
        <v>0</v>
      </c>
      <c r="S32" s="154">
        <f t="shared" si="5"/>
        <v>0.35000000000000003</v>
      </c>
      <c r="T32" s="253" t="s">
        <v>119</v>
      </c>
      <c r="U32" s="65">
        <f>IFERROR((IF(A32=A31,W31,(VLOOKUP($A32,'Matriz de Riesgos'!$D$6:$Q$9951,12,0)))),0)</f>
        <v>0.16899999999999998</v>
      </c>
      <c r="V32" s="66">
        <f t="shared" si="6"/>
        <v>5.9150000000000001E-2</v>
      </c>
      <c r="W32" s="67">
        <f t="shared" si="7"/>
        <v>0.10984999999999998</v>
      </c>
      <c r="X32" s="66">
        <f>IFERROR((IF(A32=A31,Z31,(VLOOKUP($A32,'Matriz de Riesgos'!$D$6:$Q$9951,13,0)))),0)</f>
        <v>0.8</v>
      </c>
      <c r="Y32" s="65">
        <f t="shared" si="8"/>
        <v>0</v>
      </c>
      <c r="Z32" s="67">
        <f t="shared" si="9"/>
        <v>0.8</v>
      </c>
    </row>
    <row r="33" spans="1:26" ht="56.25" x14ac:dyDescent="0.2">
      <c r="A33" s="60" t="s">
        <v>331</v>
      </c>
      <c r="B33" s="155" t="s">
        <v>342</v>
      </c>
      <c r="C33" s="251" t="s">
        <v>343</v>
      </c>
      <c r="D33" s="157" t="s">
        <v>338</v>
      </c>
      <c r="E33" s="160" t="s">
        <v>302</v>
      </c>
      <c r="F33" s="155" t="s">
        <v>344</v>
      </c>
      <c r="G33" s="160" t="s">
        <v>291</v>
      </c>
      <c r="H33" s="160" t="s">
        <v>310</v>
      </c>
      <c r="I33" s="252" t="s">
        <v>202</v>
      </c>
      <c r="J33" s="252" t="s">
        <v>203</v>
      </c>
      <c r="K33" s="252" t="s">
        <v>258</v>
      </c>
      <c r="L33" s="252" t="s">
        <v>205</v>
      </c>
      <c r="M33" s="252" t="s">
        <v>259</v>
      </c>
      <c r="N33" s="64">
        <f t="shared" si="0"/>
        <v>0.2</v>
      </c>
      <c r="O33" s="64">
        <f t="shared" si="1"/>
        <v>0.1</v>
      </c>
      <c r="P33" s="64">
        <f t="shared" si="2"/>
        <v>0.05</v>
      </c>
      <c r="Q33" s="64">
        <f t="shared" si="3"/>
        <v>0</v>
      </c>
      <c r="R33" s="64">
        <f t="shared" si="4"/>
        <v>0</v>
      </c>
      <c r="S33" s="154">
        <f t="shared" si="5"/>
        <v>0.35000000000000003</v>
      </c>
      <c r="T33" s="253" t="s">
        <v>119</v>
      </c>
      <c r="U33" s="65">
        <f>IFERROR((IF(A33=A32,W32,(VLOOKUP($A33,'Matriz de Riesgos'!$D$6:$Q$9951,12,0)))),0)</f>
        <v>0.10984999999999998</v>
      </c>
      <c r="V33" s="66">
        <f t="shared" si="6"/>
        <v>3.8447499999999996E-2</v>
      </c>
      <c r="W33" s="67">
        <f t="shared" si="7"/>
        <v>7.140249999999998E-2</v>
      </c>
      <c r="X33" s="66">
        <f>IFERROR((IF(A33=A32,Z32,(VLOOKUP($A33,'Matriz de Riesgos'!$D$6:$Q$9951,13,0)))),0)</f>
        <v>0.8</v>
      </c>
      <c r="Y33" s="65">
        <f t="shared" si="8"/>
        <v>0</v>
      </c>
      <c r="Z33" s="67">
        <f t="shared" si="9"/>
        <v>0.8</v>
      </c>
    </row>
    <row r="34" spans="1:26" ht="90" x14ac:dyDescent="0.2">
      <c r="A34" s="157" t="s">
        <v>345</v>
      </c>
      <c r="B34" s="155" t="s">
        <v>346</v>
      </c>
      <c r="C34" s="251" t="s">
        <v>347</v>
      </c>
      <c r="D34" s="160" t="s">
        <v>348</v>
      </c>
      <c r="E34" s="160" t="s">
        <v>198</v>
      </c>
      <c r="F34" s="155" t="s">
        <v>349</v>
      </c>
      <c r="G34" s="160" t="s">
        <v>246</v>
      </c>
      <c r="H34" s="155" t="s">
        <v>350</v>
      </c>
      <c r="I34" s="252" t="s">
        <v>202</v>
      </c>
      <c r="J34" s="252" t="s">
        <v>203</v>
      </c>
      <c r="K34" s="252" t="s">
        <v>258</v>
      </c>
      <c r="L34" s="252" t="s">
        <v>205</v>
      </c>
      <c r="M34" s="252" t="s">
        <v>259</v>
      </c>
      <c r="N34" s="64">
        <f t="shared" si="0"/>
        <v>0.2</v>
      </c>
      <c r="O34" s="64">
        <f t="shared" si="1"/>
        <v>0.1</v>
      </c>
      <c r="P34" s="64">
        <f t="shared" si="2"/>
        <v>0.05</v>
      </c>
      <c r="Q34" s="64">
        <f t="shared" si="3"/>
        <v>0</v>
      </c>
      <c r="R34" s="64">
        <f t="shared" si="4"/>
        <v>0</v>
      </c>
      <c r="S34" s="154">
        <f t="shared" si="5"/>
        <v>0.35000000000000003</v>
      </c>
      <c r="T34" s="253" t="s">
        <v>119</v>
      </c>
      <c r="U34" s="65">
        <f>IFERROR((IF(A34=A33,W33,(VLOOKUP($A34,'Matriz de Riesgos'!$D$6:$Q$9951,12,0)))),0)</f>
        <v>0.8</v>
      </c>
      <c r="V34" s="66">
        <f t="shared" si="6"/>
        <v>0.28000000000000003</v>
      </c>
      <c r="W34" s="67">
        <f t="shared" si="7"/>
        <v>0.52</v>
      </c>
      <c r="X34" s="66">
        <f>IFERROR((IF(A34=A33,Z33,(VLOOKUP($A34,'Matriz de Riesgos'!$D$6:$Q$9951,13,0)))),0)</f>
        <v>0.4</v>
      </c>
      <c r="Y34" s="65">
        <f t="shared" si="8"/>
        <v>0</v>
      </c>
      <c r="Z34" s="67">
        <f t="shared" si="9"/>
        <v>0.4</v>
      </c>
    </row>
    <row r="35" spans="1:26" ht="49.5" x14ac:dyDescent="0.2">
      <c r="A35" s="157" t="s">
        <v>351</v>
      </c>
      <c r="B35" s="155" t="s">
        <v>352</v>
      </c>
      <c r="C35" s="251" t="s">
        <v>353</v>
      </c>
      <c r="D35" s="160" t="s">
        <v>354</v>
      </c>
      <c r="E35" s="160" t="s">
        <v>198</v>
      </c>
      <c r="F35" s="155" t="s">
        <v>355</v>
      </c>
      <c r="G35" s="160" t="s">
        <v>356</v>
      </c>
      <c r="H35" s="155" t="s">
        <v>357</v>
      </c>
      <c r="I35" s="252" t="s">
        <v>202</v>
      </c>
      <c r="J35" s="252" t="s">
        <v>203</v>
      </c>
      <c r="K35" s="252" t="s">
        <v>258</v>
      </c>
      <c r="L35" s="252" t="s">
        <v>205</v>
      </c>
      <c r="M35" s="252" t="s">
        <v>259</v>
      </c>
      <c r="N35" s="64">
        <f t="shared" si="0"/>
        <v>0.2</v>
      </c>
      <c r="O35" s="64">
        <f t="shared" si="1"/>
        <v>0.1</v>
      </c>
      <c r="P35" s="64">
        <f t="shared" si="2"/>
        <v>0.05</v>
      </c>
      <c r="Q35" s="64">
        <f t="shared" si="3"/>
        <v>0</v>
      </c>
      <c r="R35" s="64">
        <f t="shared" si="4"/>
        <v>0</v>
      </c>
      <c r="S35" s="154">
        <f t="shared" si="5"/>
        <v>0.35000000000000003</v>
      </c>
      <c r="T35" s="253" t="s">
        <v>119</v>
      </c>
      <c r="U35" s="65">
        <f>IFERROR((IF(A35=A34,W34,(VLOOKUP($A35,'Matriz de Riesgos'!$D$6:$Q$9951,12,0)))),0)</f>
        <v>0.8</v>
      </c>
      <c r="V35" s="66">
        <f t="shared" si="6"/>
        <v>0.28000000000000003</v>
      </c>
      <c r="W35" s="67">
        <f t="shared" si="7"/>
        <v>0.52</v>
      </c>
      <c r="X35" s="66">
        <f>IFERROR((IF(A35=A34,Z34,(VLOOKUP($A35,'Matriz de Riesgos'!$D$6:$Q$9951,13,0)))),0)</f>
        <v>0.4</v>
      </c>
      <c r="Y35" s="65">
        <f t="shared" si="8"/>
        <v>0</v>
      </c>
      <c r="Z35" s="67">
        <f t="shared" si="9"/>
        <v>0.4</v>
      </c>
    </row>
    <row r="36" spans="1:26" ht="49.5" x14ac:dyDescent="0.2">
      <c r="A36" s="157" t="s">
        <v>351</v>
      </c>
      <c r="B36" s="155" t="s">
        <v>358</v>
      </c>
      <c r="C36" s="251" t="s">
        <v>359</v>
      </c>
      <c r="D36" s="160" t="s">
        <v>360</v>
      </c>
      <c r="E36" s="160" t="s">
        <v>198</v>
      </c>
      <c r="F36" s="155" t="s">
        <v>361</v>
      </c>
      <c r="G36" s="160" t="s">
        <v>291</v>
      </c>
      <c r="H36" s="155" t="s">
        <v>362</v>
      </c>
      <c r="I36" s="252" t="s">
        <v>202</v>
      </c>
      <c r="J36" s="252" t="s">
        <v>203</v>
      </c>
      <c r="K36" s="252" t="s">
        <v>258</v>
      </c>
      <c r="L36" s="252" t="s">
        <v>205</v>
      </c>
      <c r="M36" s="252" t="s">
        <v>259</v>
      </c>
      <c r="N36" s="64">
        <f t="shared" si="0"/>
        <v>0.2</v>
      </c>
      <c r="O36" s="64">
        <f t="shared" si="1"/>
        <v>0.1</v>
      </c>
      <c r="P36" s="64">
        <f t="shared" si="2"/>
        <v>0.05</v>
      </c>
      <c r="Q36" s="64">
        <f t="shared" si="3"/>
        <v>0</v>
      </c>
      <c r="R36" s="64">
        <f t="shared" si="4"/>
        <v>0</v>
      </c>
      <c r="S36" s="154">
        <f t="shared" si="5"/>
        <v>0.35000000000000003</v>
      </c>
      <c r="T36" s="253" t="s">
        <v>119</v>
      </c>
      <c r="U36" s="65">
        <f>IFERROR((IF(A36=A35,W35,(VLOOKUP($A36,'Matriz de Riesgos'!$D$6:$Q$9951,12,0)))),0)</f>
        <v>0.52</v>
      </c>
      <c r="V36" s="66">
        <f t="shared" si="6"/>
        <v>0.18200000000000002</v>
      </c>
      <c r="W36" s="67">
        <f t="shared" si="7"/>
        <v>0.33799999999999997</v>
      </c>
      <c r="X36" s="66">
        <f>IFERROR((IF(A36=A35,Z35,(VLOOKUP($A36,'Matriz de Riesgos'!$D$6:$Q$9951,13,0)))),0)</f>
        <v>0.4</v>
      </c>
      <c r="Y36" s="65">
        <f t="shared" si="8"/>
        <v>0</v>
      </c>
      <c r="Z36" s="67">
        <f t="shared" si="9"/>
        <v>0.4</v>
      </c>
    </row>
    <row r="37" spans="1:26" ht="49.5" x14ac:dyDescent="0.2">
      <c r="A37" s="157" t="s">
        <v>351</v>
      </c>
      <c r="B37" s="155" t="s">
        <v>363</v>
      </c>
      <c r="C37" s="251" t="s">
        <v>364</v>
      </c>
      <c r="D37" s="160" t="s">
        <v>365</v>
      </c>
      <c r="E37" s="160" t="s">
        <v>198</v>
      </c>
      <c r="F37" s="155" t="s">
        <v>366</v>
      </c>
      <c r="G37" s="160" t="s">
        <v>291</v>
      </c>
      <c r="H37" s="155" t="s">
        <v>367</v>
      </c>
      <c r="I37" s="252" t="s">
        <v>202</v>
      </c>
      <c r="J37" s="252" t="s">
        <v>203</v>
      </c>
      <c r="K37" s="252" t="s">
        <v>258</v>
      </c>
      <c r="L37" s="252" t="s">
        <v>205</v>
      </c>
      <c r="M37" s="252" t="s">
        <v>259</v>
      </c>
      <c r="N37" s="64">
        <f t="shared" si="0"/>
        <v>0.2</v>
      </c>
      <c r="O37" s="64">
        <f t="shared" si="1"/>
        <v>0.1</v>
      </c>
      <c r="P37" s="64">
        <f t="shared" si="2"/>
        <v>0.05</v>
      </c>
      <c r="Q37" s="64">
        <f t="shared" si="3"/>
        <v>0</v>
      </c>
      <c r="R37" s="64">
        <f t="shared" si="4"/>
        <v>0</v>
      </c>
      <c r="S37" s="154">
        <f t="shared" si="5"/>
        <v>0.35000000000000003</v>
      </c>
      <c r="T37" s="253" t="s">
        <v>119</v>
      </c>
      <c r="U37" s="65">
        <f>IFERROR((IF(A37=A36,W36,(VLOOKUP($A37,'Matriz de Riesgos'!$D$6:$Q$9951,12,0)))),0)</f>
        <v>0.33799999999999997</v>
      </c>
      <c r="V37" s="66">
        <f t="shared" si="6"/>
        <v>0.1183</v>
      </c>
      <c r="W37" s="67">
        <f t="shared" si="7"/>
        <v>0.21969999999999995</v>
      </c>
      <c r="X37" s="66">
        <f>IFERROR((IF(A37=A36,Z36,(VLOOKUP($A37,'Matriz de Riesgos'!$D$6:$Q$9951,13,0)))),0)</f>
        <v>0.4</v>
      </c>
      <c r="Y37" s="65">
        <f t="shared" si="8"/>
        <v>0</v>
      </c>
      <c r="Z37" s="67">
        <f t="shared" si="9"/>
        <v>0.4</v>
      </c>
    </row>
    <row r="38" spans="1:26" ht="67.5" x14ac:dyDescent="0.2">
      <c r="A38" s="157" t="s">
        <v>368</v>
      </c>
      <c r="B38" s="155" t="s">
        <v>369</v>
      </c>
      <c r="C38" s="251" t="s">
        <v>370</v>
      </c>
      <c r="D38" s="160" t="s">
        <v>371</v>
      </c>
      <c r="E38" s="160" t="s">
        <v>198</v>
      </c>
      <c r="F38" s="155" t="s">
        <v>372</v>
      </c>
      <c r="G38" s="160" t="s">
        <v>246</v>
      </c>
      <c r="H38" s="155" t="s">
        <v>373</v>
      </c>
      <c r="I38" s="252" t="s">
        <v>202</v>
      </c>
      <c r="J38" s="252" t="s">
        <v>203</v>
      </c>
      <c r="K38" s="252" t="s">
        <v>258</v>
      </c>
      <c r="L38" s="252" t="s">
        <v>205</v>
      </c>
      <c r="M38" s="252" t="s">
        <v>259</v>
      </c>
      <c r="N38" s="64">
        <f t="shared" si="0"/>
        <v>0.2</v>
      </c>
      <c r="O38" s="64">
        <f t="shared" si="1"/>
        <v>0.1</v>
      </c>
      <c r="P38" s="64">
        <f t="shared" si="2"/>
        <v>0.05</v>
      </c>
      <c r="Q38" s="64">
        <f t="shared" si="3"/>
        <v>0</v>
      </c>
      <c r="R38" s="64">
        <f t="shared" si="4"/>
        <v>0</v>
      </c>
      <c r="S38" s="154">
        <f t="shared" si="5"/>
        <v>0.35000000000000003</v>
      </c>
      <c r="T38" s="253" t="s">
        <v>119</v>
      </c>
      <c r="U38" s="65">
        <f>IFERROR((IF(A38=A37,W37,(VLOOKUP($A38,'Matriz de Riesgos'!$D$6:$Q$9951,12,0)))),0)</f>
        <v>0.8</v>
      </c>
      <c r="V38" s="66">
        <f t="shared" si="6"/>
        <v>0.28000000000000003</v>
      </c>
      <c r="W38" s="67">
        <f t="shared" si="7"/>
        <v>0.52</v>
      </c>
      <c r="X38" s="66">
        <f>IFERROR((IF(A38=A37,Z37,(VLOOKUP($A38,'Matriz de Riesgos'!$D$6:$Q$9951,13,0)))),0)</f>
        <v>0.4</v>
      </c>
      <c r="Y38" s="65">
        <f t="shared" si="8"/>
        <v>0</v>
      </c>
      <c r="Z38" s="67">
        <f t="shared" si="9"/>
        <v>0.4</v>
      </c>
    </row>
    <row r="39" spans="1:26" ht="49.5" x14ac:dyDescent="0.2">
      <c r="A39" s="157" t="s">
        <v>374</v>
      </c>
      <c r="B39" s="155" t="s">
        <v>375</v>
      </c>
      <c r="C39" s="251" t="s">
        <v>376</v>
      </c>
      <c r="D39" s="157" t="s">
        <v>377</v>
      </c>
      <c r="E39" s="160" t="s">
        <v>198</v>
      </c>
      <c r="F39" s="155" t="s">
        <v>378</v>
      </c>
      <c r="G39" s="160" t="s">
        <v>291</v>
      </c>
      <c r="H39" s="155" t="s">
        <v>379</v>
      </c>
      <c r="I39" s="252" t="s">
        <v>202</v>
      </c>
      <c r="J39" s="252" t="s">
        <v>203</v>
      </c>
      <c r="K39" s="252" t="s">
        <v>258</v>
      </c>
      <c r="L39" s="252" t="s">
        <v>205</v>
      </c>
      <c r="M39" s="252" t="s">
        <v>259</v>
      </c>
      <c r="N39" s="64">
        <f t="shared" si="0"/>
        <v>0.2</v>
      </c>
      <c r="O39" s="64">
        <f t="shared" si="1"/>
        <v>0.1</v>
      </c>
      <c r="P39" s="64">
        <f t="shared" si="2"/>
        <v>0.05</v>
      </c>
      <c r="Q39" s="64">
        <f t="shared" si="3"/>
        <v>0</v>
      </c>
      <c r="R39" s="64">
        <f t="shared" si="4"/>
        <v>0</v>
      </c>
      <c r="S39" s="154">
        <f t="shared" si="5"/>
        <v>0.35000000000000003</v>
      </c>
      <c r="T39" s="253" t="s">
        <v>119</v>
      </c>
      <c r="U39" s="65">
        <f>IFERROR((IF(A39=A38,W38,(VLOOKUP($A39,'Matriz de Riesgos'!$D$6:$Q$9951,12,0)))),0)</f>
        <v>0.8</v>
      </c>
      <c r="V39" s="66">
        <f t="shared" si="6"/>
        <v>0.28000000000000003</v>
      </c>
      <c r="W39" s="67">
        <f t="shared" si="7"/>
        <v>0.52</v>
      </c>
      <c r="X39" s="66">
        <f>IFERROR((IF(A39=A38,Z38,(VLOOKUP($A39,'Matriz de Riesgos'!$D$6:$Q$9951,13,0)))),0)</f>
        <v>0.4</v>
      </c>
      <c r="Y39" s="65">
        <f t="shared" si="8"/>
        <v>0</v>
      </c>
      <c r="Z39" s="67">
        <f t="shared" si="9"/>
        <v>0.4</v>
      </c>
    </row>
    <row r="40" spans="1:26" ht="49.5" x14ac:dyDescent="0.2">
      <c r="A40" s="157" t="s">
        <v>374</v>
      </c>
      <c r="B40" s="155" t="s">
        <v>380</v>
      </c>
      <c r="C40" s="251" t="s">
        <v>381</v>
      </c>
      <c r="D40" s="160" t="s">
        <v>382</v>
      </c>
      <c r="E40" s="160" t="s">
        <v>198</v>
      </c>
      <c r="F40" s="155" t="s">
        <v>383</v>
      </c>
      <c r="G40" s="160" t="s">
        <v>384</v>
      </c>
      <c r="H40" s="155" t="s">
        <v>385</v>
      </c>
      <c r="I40" s="252" t="s">
        <v>202</v>
      </c>
      <c r="J40" s="252" t="s">
        <v>203</v>
      </c>
      <c r="K40" s="252" t="s">
        <v>258</v>
      </c>
      <c r="L40" s="252" t="s">
        <v>205</v>
      </c>
      <c r="M40" s="252" t="s">
        <v>259</v>
      </c>
      <c r="N40" s="64">
        <f t="shared" si="0"/>
        <v>0.2</v>
      </c>
      <c r="O40" s="64">
        <f t="shared" si="1"/>
        <v>0.1</v>
      </c>
      <c r="P40" s="64">
        <f t="shared" si="2"/>
        <v>0.05</v>
      </c>
      <c r="Q40" s="64">
        <f t="shared" si="3"/>
        <v>0</v>
      </c>
      <c r="R40" s="64">
        <f t="shared" si="4"/>
        <v>0</v>
      </c>
      <c r="S40" s="154">
        <f t="shared" si="5"/>
        <v>0.35000000000000003</v>
      </c>
      <c r="T40" s="253" t="s">
        <v>119</v>
      </c>
      <c r="U40" s="65">
        <f>IFERROR((IF(A40=A39,W39,(VLOOKUP($A40,'Matriz de Riesgos'!$D$6:$Q$9951,12,0)))),0)</f>
        <v>0.52</v>
      </c>
      <c r="V40" s="66">
        <f t="shared" si="6"/>
        <v>0.18200000000000002</v>
      </c>
      <c r="W40" s="67">
        <f t="shared" si="7"/>
        <v>0.33799999999999997</v>
      </c>
      <c r="X40" s="66">
        <f>IFERROR((IF(A40=A39,Z39,(VLOOKUP($A40,'Matriz de Riesgos'!$D$6:$Q$9951,13,0)))),0)</f>
        <v>0.4</v>
      </c>
      <c r="Y40" s="65">
        <f t="shared" si="8"/>
        <v>0</v>
      </c>
      <c r="Z40" s="67">
        <f t="shared" si="9"/>
        <v>0.4</v>
      </c>
    </row>
    <row r="41" spans="1:26" ht="56.25" x14ac:dyDescent="0.2">
      <c r="A41" s="255" t="s">
        <v>386</v>
      </c>
      <c r="B41" s="155" t="s">
        <v>387</v>
      </c>
      <c r="C41" s="251" t="s">
        <v>388</v>
      </c>
      <c r="D41" s="157" t="s">
        <v>389</v>
      </c>
      <c r="E41" s="160" t="s">
        <v>390</v>
      </c>
      <c r="F41" s="155" t="s">
        <v>391</v>
      </c>
      <c r="G41" s="160" t="s">
        <v>392</v>
      </c>
      <c r="H41" s="160" t="s">
        <v>393</v>
      </c>
      <c r="I41" s="252" t="s">
        <v>293</v>
      </c>
      <c r="J41" s="252" t="s">
        <v>203</v>
      </c>
      <c r="K41" s="252" t="s">
        <v>204</v>
      </c>
      <c r="L41" s="252" t="s">
        <v>205</v>
      </c>
      <c r="M41" s="252" t="s">
        <v>206</v>
      </c>
      <c r="N41" s="64">
        <f t="shared" si="0"/>
        <v>0.05</v>
      </c>
      <c r="O41" s="64">
        <f t="shared" si="1"/>
        <v>0.1</v>
      </c>
      <c r="P41" s="64">
        <f t="shared" si="2"/>
        <v>0.15</v>
      </c>
      <c r="Q41" s="64">
        <f t="shared" si="3"/>
        <v>0</v>
      </c>
      <c r="R41" s="64">
        <f t="shared" si="4"/>
        <v>0</v>
      </c>
      <c r="S41" s="154">
        <f t="shared" si="5"/>
        <v>0.30000000000000004</v>
      </c>
      <c r="T41" s="253" t="s">
        <v>119</v>
      </c>
      <c r="U41" s="65">
        <f>IFERROR((IF(A41=A40,W40,(VLOOKUP($A41,'Matriz de Riesgos'!$D$6:$Q$9951,12,0)))),0)</f>
        <v>1</v>
      </c>
      <c r="V41" s="66">
        <f t="shared" si="6"/>
        <v>0.30000000000000004</v>
      </c>
      <c r="W41" s="67">
        <f t="shared" si="7"/>
        <v>0.7</v>
      </c>
      <c r="X41" s="66">
        <f>IFERROR((IF(A41=A40,Z40,(VLOOKUP($A41,'Matriz de Riesgos'!$D$6:$Q$9951,13,0)))),0)</f>
        <v>1</v>
      </c>
      <c r="Y41" s="65">
        <f t="shared" si="8"/>
        <v>0</v>
      </c>
      <c r="Z41" s="67">
        <f t="shared" si="9"/>
        <v>1</v>
      </c>
    </row>
    <row r="42" spans="1:26" ht="78.75" x14ac:dyDescent="0.2">
      <c r="A42" s="255" t="s">
        <v>386</v>
      </c>
      <c r="B42" s="155" t="s">
        <v>394</v>
      </c>
      <c r="C42" s="251" t="s">
        <v>395</v>
      </c>
      <c r="D42" s="157" t="s">
        <v>389</v>
      </c>
      <c r="E42" s="160" t="s">
        <v>396</v>
      </c>
      <c r="F42" s="155" t="s">
        <v>397</v>
      </c>
      <c r="G42" s="160" t="s">
        <v>304</v>
      </c>
      <c r="H42" s="160" t="s">
        <v>398</v>
      </c>
      <c r="I42" s="252" t="s">
        <v>293</v>
      </c>
      <c r="J42" s="252" t="s">
        <v>203</v>
      </c>
      <c r="K42" s="252" t="s">
        <v>258</v>
      </c>
      <c r="L42" s="252" t="s">
        <v>205</v>
      </c>
      <c r="M42" s="252" t="s">
        <v>259</v>
      </c>
      <c r="N42" s="64">
        <f t="shared" si="0"/>
        <v>0.05</v>
      </c>
      <c r="O42" s="64">
        <f t="shared" si="1"/>
        <v>0.1</v>
      </c>
      <c r="P42" s="64">
        <f t="shared" si="2"/>
        <v>0.05</v>
      </c>
      <c r="Q42" s="64">
        <f t="shared" si="3"/>
        <v>0</v>
      </c>
      <c r="R42" s="64">
        <f t="shared" si="4"/>
        <v>0</v>
      </c>
      <c r="S42" s="154">
        <f t="shared" si="5"/>
        <v>0.2</v>
      </c>
      <c r="T42" s="253" t="s">
        <v>119</v>
      </c>
      <c r="U42" s="65">
        <f>IFERROR((IF(A42=A41,W41,(VLOOKUP($A42,'Matriz de Riesgos'!$D$6:$Q$9951,12,0)))),0)</f>
        <v>0.7</v>
      </c>
      <c r="V42" s="66">
        <f t="shared" si="6"/>
        <v>0.13999999999999999</v>
      </c>
      <c r="W42" s="67">
        <f t="shared" si="7"/>
        <v>0.55999999999999994</v>
      </c>
      <c r="X42" s="66">
        <f>IFERROR((IF(A42=A41,Z41,(VLOOKUP($A42,'Matriz de Riesgos'!$D$6:$Q$9951,13,0)))),0)</f>
        <v>1</v>
      </c>
      <c r="Y42" s="65">
        <f t="shared" si="8"/>
        <v>0</v>
      </c>
      <c r="Z42" s="67">
        <f t="shared" si="9"/>
        <v>1</v>
      </c>
    </row>
    <row r="43" spans="1:26" ht="49.5" x14ac:dyDescent="0.2">
      <c r="A43" s="255" t="s">
        <v>386</v>
      </c>
      <c r="B43" s="155" t="s">
        <v>399</v>
      </c>
      <c r="C43" s="251" t="s">
        <v>400</v>
      </c>
      <c r="D43" s="157" t="s">
        <v>389</v>
      </c>
      <c r="E43" s="160" t="s">
        <v>396</v>
      </c>
      <c r="F43" s="155" t="s">
        <v>401</v>
      </c>
      <c r="G43" s="160" t="s">
        <v>402</v>
      </c>
      <c r="H43" s="160" t="s">
        <v>403</v>
      </c>
      <c r="I43" s="252" t="s">
        <v>202</v>
      </c>
      <c r="J43" s="252" t="s">
        <v>203</v>
      </c>
      <c r="K43" s="252" t="s">
        <v>204</v>
      </c>
      <c r="L43" s="252" t="s">
        <v>205</v>
      </c>
      <c r="M43" s="252" t="s">
        <v>206</v>
      </c>
      <c r="N43" s="64">
        <f t="shared" si="0"/>
        <v>0.2</v>
      </c>
      <c r="O43" s="64">
        <f t="shared" si="1"/>
        <v>0.1</v>
      </c>
      <c r="P43" s="64">
        <f t="shared" si="2"/>
        <v>0.15</v>
      </c>
      <c r="Q43" s="64">
        <f t="shared" si="3"/>
        <v>0</v>
      </c>
      <c r="R43" s="64">
        <f t="shared" si="4"/>
        <v>0</v>
      </c>
      <c r="S43" s="154">
        <f t="shared" si="5"/>
        <v>0.45000000000000007</v>
      </c>
      <c r="T43" s="253" t="s">
        <v>119</v>
      </c>
      <c r="U43" s="65">
        <f>IFERROR((IF(A43=A42,W42,(VLOOKUP($A43,'Matriz de Riesgos'!$D$6:$Q$9951,12,0)))),0)</f>
        <v>0.55999999999999994</v>
      </c>
      <c r="V43" s="66">
        <f t="shared" si="6"/>
        <v>0.252</v>
      </c>
      <c r="W43" s="67">
        <f t="shared" si="7"/>
        <v>0.30799999999999994</v>
      </c>
      <c r="X43" s="66">
        <f>IFERROR((IF(A43=A42,Z42,(VLOOKUP($A43,'Matriz de Riesgos'!$D$6:$Q$9951,13,0)))),0)</f>
        <v>1</v>
      </c>
      <c r="Y43" s="65">
        <f t="shared" si="8"/>
        <v>0</v>
      </c>
      <c r="Z43" s="67">
        <f t="shared" si="9"/>
        <v>1</v>
      </c>
    </row>
    <row r="44" spans="1:26" ht="78.75" x14ac:dyDescent="0.2">
      <c r="A44" s="255" t="s">
        <v>386</v>
      </c>
      <c r="B44" s="155" t="s">
        <v>404</v>
      </c>
      <c r="C44" s="251" t="s">
        <v>405</v>
      </c>
      <c r="D44" s="157" t="s">
        <v>406</v>
      </c>
      <c r="E44" s="160" t="s">
        <v>396</v>
      </c>
      <c r="F44" s="155" t="s">
        <v>407</v>
      </c>
      <c r="G44" s="160" t="s">
        <v>408</v>
      </c>
      <c r="H44" s="160" t="s">
        <v>409</v>
      </c>
      <c r="I44" s="252" t="s">
        <v>202</v>
      </c>
      <c r="J44" s="252" t="s">
        <v>203</v>
      </c>
      <c r="K44" s="252" t="s">
        <v>204</v>
      </c>
      <c r="L44" s="252" t="s">
        <v>205</v>
      </c>
      <c r="M44" s="252" t="s">
        <v>206</v>
      </c>
      <c r="N44" s="64">
        <f t="shared" si="0"/>
        <v>0.2</v>
      </c>
      <c r="O44" s="64">
        <f t="shared" si="1"/>
        <v>0.1</v>
      </c>
      <c r="P44" s="64">
        <f t="shared" si="2"/>
        <v>0.15</v>
      </c>
      <c r="Q44" s="64">
        <f t="shared" si="3"/>
        <v>0</v>
      </c>
      <c r="R44" s="64">
        <f t="shared" si="4"/>
        <v>0</v>
      </c>
      <c r="S44" s="154">
        <f t="shared" si="5"/>
        <v>0.45000000000000007</v>
      </c>
      <c r="T44" s="253" t="s">
        <v>119</v>
      </c>
      <c r="U44" s="65">
        <f>IFERROR((IF(A44=A43,W43,(VLOOKUP($A44,'Matriz de Riesgos'!$D$6:$Q$9951,12,0)))),0)</f>
        <v>0.30799999999999994</v>
      </c>
      <c r="V44" s="66">
        <f t="shared" si="6"/>
        <v>0.1386</v>
      </c>
      <c r="W44" s="67">
        <f t="shared" si="7"/>
        <v>0.16939999999999994</v>
      </c>
      <c r="X44" s="66">
        <f>IFERROR((IF(A44=A43,Z43,(VLOOKUP($A44,'Matriz de Riesgos'!$D$6:$Q$9951,13,0)))),0)</f>
        <v>1</v>
      </c>
      <c r="Y44" s="65">
        <f t="shared" si="8"/>
        <v>0</v>
      </c>
      <c r="Z44" s="67">
        <f t="shared" si="9"/>
        <v>1</v>
      </c>
    </row>
    <row r="45" spans="1:26" ht="56.25" x14ac:dyDescent="0.2">
      <c r="A45" s="255" t="s">
        <v>386</v>
      </c>
      <c r="B45" s="155" t="s">
        <v>410</v>
      </c>
      <c r="C45" s="251" t="s">
        <v>411</v>
      </c>
      <c r="D45" s="157" t="s">
        <v>389</v>
      </c>
      <c r="E45" s="160" t="s">
        <v>390</v>
      </c>
      <c r="F45" s="155" t="s">
        <v>391</v>
      </c>
      <c r="G45" s="160" t="s">
        <v>392</v>
      </c>
      <c r="H45" s="160" t="s">
        <v>393</v>
      </c>
      <c r="I45" s="252" t="s">
        <v>293</v>
      </c>
      <c r="J45" s="252" t="s">
        <v>203</v>
      </c>
      <c r="K45" s="252" t="s">
        <v>204</v>
      </c>
      <c r="L45" s="252" t="s">
        <v>205</v>
      </c>
      <c r="M45" s="252" t="s">
        <v>206</v>
      </c>
      <c r="N45" s="64">
        <f t="shared" si="0"/>
        <v>0.05</v>
      </c>
      <c r="O45" s="64">
        <f t="shared" si="1"/>
        <v>0.1</v>
      </c>
      <c r="P45" s="64">
        <f t="shared" si="2"/>
        <v>0.15</v>
      </c>
      <c r="Q45" s="64">
        <f t="shared" si="3"/>
        <v>0</v>
      </c>
      <c r="R45" s="64">
        <f t="shared" si="4"/>
        <v>0</v>
      </c>
      <c r="S45" s="154">
        <f t="shared" si="5"/>
        <v>0.30000000000000004</v>
      </c>
      <c r="T45" s="253" t="s">
        <v>119</v>
      </c>
      <c r="U45" s="65">
        <f>IFERROR((IF(A45=A44,W44,(VLOOKUP($A45,'Matriz de Riesgos'!$D$6:$Q$9951,12,0)))),0)</f>
        <v>0.16939999999999994</v>
      </c>
      <c r="V45" s="66">
        <f t="shared" si="6"/>
        <v>5.081999999999999E-2</v>
      </c>
      <c r="W45" s="67">
        <f t="shared" si="7"/>
        <v>0.11857999999999995</v>
      </c>
      <c r="X45" s="66">
        <f>IFERROR((IF(A45=A44,Z44,(VLOOKUP($A45,'Matriz de Riesgos'!$D$6:$Q$9951,13,0)))),0)</f>
        <v>1</v>
      </c>
      <c r="Y45" s="65">
        <f t="shared" si="8"/>
        <v>0</v>
      </c>
      <c r="Z45" s="67">
        <f t="shared" si="9"/>
        <v>1</v>
      </c>
    </row>
    <row r="46" spans="1:26" ht="49.5" x14ac:dyDescent="0.2">
      <c r="A46" s="255" t="s">
        <v>386</v>
      </c>
      <c r="B46" s="155" t="s">
        <v>412</v>
      </c>
      <c r="C46" s="251" t="s">
        <v>413</v>
      </c>
      <c r="D46" s="157" t="s">
        <v>414</v>
      </c>
      <c r="E46" s="160" t="s">
        <v>396</v>
      </c>
      <c r="F46" s="209" t="s">
        <v>415</v>
      </c>
      <c r="G46" s="157" t="s">
        <v>416</v>
      </c>
      <c r="H46" s="157" t="s">
        <v>417</v>
      </c>
      <c r="I46" s="252" t="s">
        <v>202</v>
      </c>
      <c r="J46" s="252" t="s">
        <v>203</v>
      </c>
      <c r="K46" s="252" t="s">
        <v>204</v>
      </c>
      <c r="L46" s="252" t="s">
        <v>205</v>
      </c>
      <c r="M46" s="252" t="s">
        <v>206</v>
      </c>
      <c r="N46" s="64">
        <f t="shared" si="0"/>
        <v>0.2</v>
      </c>
      <c r="O46" s="64">
        <f t="shared" si="1"/>
        <v>0.1</v>
      </c>
      <c r="P46" s="64">
        <f t="shared" si="2"/>
        <v>0.15</v>
      </c>
      <c r="Q46" s="64">
        <f t="shared" si="3"/>
        <v>0</v>
      </c>
      <c r="R46" s="64">
        <f t="shared" si="4"/>
        <v>0</v>
      </c>
      <c r="S46" s="154">
        <f t="shared" si="5"/>
        <v>0.45000000000000007</v>
      </c>
      <c r="T46" s="253" t="s">
        <v>119</v>
      </c>
      <c r="U46" s="65">
        <f>IFERROR((IF(A46=A45,W45,(VLOOKUP($A46,'Matriz de Riesgos'!$D$6:$Q$9951,12,0)))),0)</f>
        <v>0.11857999999999995</v>
      </c>
      <c r="V46" s="66">
        <f t="shared" si="6"/>
        <v>5.3360999999999985E-2</v>
      </c>
      <c r="W46" s="67">
        <f t="shared" si="7"/>
        <v>6.5218999999999971E-2</v>
      </c>
      <c r="X46" s="66">
        <f>IFERROR((IF(A46=A45,Z45,(VLOOKUP($A46,'Matriz de Riesgos'!$D$6:$Q$9951,13,0)))),0)</f>
        <v>1</v>
      </c>
      <c r="Y46" s="65">
        <f t="shared" si="8"/>
        <v>0</v>
      </c>
      <c r="Z46" s="67">
        <f t="shared" si="9"/>
        <v>1</v>
      </c>
    </row>
    <row r="47" spans="1:26" ht="33.75" x14ac:dyDescent="0.2">
      <c r="A47" s="255" t="s">
        <v>386</v>
      </c>
      <c r="B47" s="155" t="s">
        <v>418</v>
      </c>
      <c r="C47" s="251" t="s">
        <v>296</v>
      </c>
      <c r="D47" s="157" t="s">
        <v>419</v>
      </c>
      <c r="E47" s="157" t="s">
        <v>419</v>
      </c>
      <c r="F47" s="157" t="s">
        <v>419</v>
      </c>
      <c r="G47" s="157" t="s">
        <v>419</v>
      </c>
      <c r="H47" s="157" t="s">
        <v>419</v>
      </c>
      <c r="I47" s="252" t="s">
        <v>296</v>
      </c>
      <c r="J47" s="252" t="s">
        <v>296</v>
      </c>
      <c r="K47" s="252" t="s">
        <v>296</v>
      </c>
      <c r="L47" s="252" t="s">
        <v>296</v>
      </c>
      <c r="M47" s="252" t="s">
        <v>296</v>
      </c>
      <c r="N47" s="64">
        <f t="shared" si="0"/>
        <v>0</v>
      </c>
      <c r="O47" s="64">
        <f t="shared" si="1"/>
        <v>0</v>
      </c>
      <c r="P47" s="64">
        <f t="shared" si="2"/>
        <v>0</v>
      </c>
      <c r="Q47" s="64">
        <f t="shared" si="3"/>
        <v>0</v>
      </c>
      <c r="R47" s="64">
        <f t="shared" si="4"/>
        <v>0</v>
      </c>
      <c r="S47" s="154">
        <f t="shared" si="5"/>
        <v>0</v>
      </c>
      <c r="T47" s="253" t="s">
        <v>296</v>
      </c>
      <c r="U47" s="65">
        <f>IFERROR((IF(A47=A46,W46,(VLOOKUP($A47,'Matriz de Riesgos'!$D$6:$Q$9951,12,0)))),0)</f>
        <v>6.5218999999999971E-2</v>
      </c>
      <c r="V47" s="66">
        <f t="shared" si="6"/>
        <v>0</v>
      </c>
      <c r="W47" s="67">
        <f t="shared" si="7"/>
        <v>6.5218999999999971E-2</v>
      </c>
      <c r="X47" s="66">
        <f>IFERROR((IF(A47=A46,Z46,(VLOOKUP($A47,'Matriz de Riesgos'!$D$6:$Q$9951,13,0)))),0)</f>
        <v>1</v>
      </c>
      <c r="Y47" s="65">
        <f t="shared" si="8"/>
        <v>0</v>
      </c>
      <c r="Z47" s="67">
        <f t="shared" si="9"/>
        <v>1</v>
      </c>
    </row>
    <row r="48" spans="1:26" ht="33.75" x14ac:dyDescent="0.2">
      <c r="A48" s="255" t="s">
        <v>386</v>
      </c>
      <c r="B48" s="155" t="s">
        <v>420</v>
      </c>
      <c r="C48" s="251" t="s">
        <v>296</v>
      </c>
      <c r="D48" s="157" t="s">
        <v>421</v>
      </c>
      <c r="E48" s="157" t="s">
        <v>421</v>
      </c>
      <c r="F48" s="157" t="s">
        <v>421</v>
      </c>
      <c r="G48" s="157" t="s">
        <v>421</v>
      </c>
      <c r="H48" s="157" t="s">
        <v>421</v>
      </c>
      <c r="I48" s="252" t="s">
        <v>296</v>
      </c>
      <c r="J48" s="252" t="s">
        <v>296</v>
      </c>
      <c r="K48" s="252" t="s">
        <v>296</v>
      </c>
      <c r="L48" s="252" t="s">
        <v>296</v>
      </c>
      <c r="M48" s="252" t="s">
        <v>296</v>
      </c>
      <c r="N48" s="64">
        <f t="shared" si="0"/>
        <v>0</v>
      </c>
      <c r="O48" s="64">
        <f t="shared" si="1"/>
        <v>0</v>
      </c>
      <c r="P48" s="64">
        <f t="shared" si="2"/>
        <v>0</v>
      </c>
      <c r="Q48" s="64">
        <f t="shared" si="3"/>
        <v>0</v>
      </c>
      <c r="R48" s="64">
        <f t="shared" si="4"/>
        <v>0</v>
      </c>
      <c r="S48" s="154">
        <f t="shared" si="5"/>
        <v>0</v>
      </c>
      <c r="T48" s="253" t="s">
        <v>296</v>
      </c>
      <c r="U48" s="65">
        <f>IFERROR((IF(A48=A47,W47,(VLOOKUP($A48,'Matriz de Riesgos'!$D$6:$Q$9951,12,0)))),0)</f>
        <v>6.5218999999999971E-2</v>
      </c>
      <c r="V48" s="66">
        <f t="shared" si="6"/>
        <v>0</v>
      </c>
      <c r="W48" s="67">
        <f t="shared" si="7"/>
        <v>6.5218999999999971E-2</v>
      </c>
      <c r="X48" s="66">
        <f>IFERROR((IF(A48=A47,Z47,(VLOOKUP($A48,'Matriz de Riesgos'!$D$6:$Q$9951,13,0)))),0)</f>
        <v>1</v>
      </c>
      <c r="Y48" s="65">
        <f t="shared" si="8"/>
        <v>0</v>
      </c>
      <c r="Z48" s="67">
        <f t="shared" si="9"/>
        <v>1</v>
      </c>
    </row>
    <row r="49" spans="1:26" ht="67.5" x14ac:dyDescent="0.2">
      <c r="A49" s="157" t="s">
        <v>694</v>
      </c>
      <c r="B49" s="155" t="s">
        <v>695</v>
      </c>
      <c r="C49" s="251" t="s">
        <v>548</v>
      </c>
      <c r="D49" s="160" t="s">
        <v>549</v>
      </c>
      <c r="E49" s="160" t="s">
        <v>396</v>
      </c>
      <c r="F49" s="155" t="s">
        <v>550</v>
      </c>
      <c r="G49" s="160" t="s">
        <v>551</v>
      </c>
      <c r="H49" s="159" t="s">
        <v>552</v>
      </c>
      <c r="I49" s="252" t="s">
        <v>202</v>
      </c>
      <c r="J49" s="252" t="s">
        <v>203</v>
      </c>
      <c r="K49" s="252" t="s">
        <v>204</v>
      </c>
      <c r="L49" s="252" t="s">
        <v>205</v>
      </c>
      <c r="M49" s="252" t="s">
        <v>206</v>
      </c>
      <c r="N49" s="64">
        <f t="shared" si="0"/>
        <v>0.2</v>
      </c>
      <c r="O49" s="64">
        <f t="shared" si="1"/>
        <v>0.1</v>
      </c>
      <c r="P49" s="64">
        <f t="shared" si="2"/>
        <v>0.15</v>
      </c>
      <c r="Q49" s="64">
        <f t="shared" si="3"/>
        <v>0</v>
      </c>
      <c r="R49" s="64">
        <f t="shared" si="4"/>
        <v>0</v>
      </c>
      <c r="S49" s="154">
        <f t="shared" si="5"/>
        <v>0.45000000000000007</v>
      </c>
      <c r="T49" s="253" t="s">
        <v>119</v>
      </c>
      <c r="U49" s="65">
        <f>IFERROR((IF(A49=A48,W48,(VLOOKUP($A49,'Matriz de Riesgos'!$D$6:$Q$9951,12,0)))),0)</f>
        <v>0.8</v>
      </c>
      <c r="V49" s="66">
        <f t="shared" si="6"/>
        <v>0.3600000000000001</v>
      </c>
      <c r="W49" s="67">
        <f t="shared" si="7"/>
        <v>0.43999999999999995</v>
      </c>
      <c r="X49" s="66">
        <f>IFERROR((IF(A49=A48,Z48,(VLOOKUP($A49,'Matriz de Riesgos'!$D$6:$Q$9951,13,0)))),0)</f>
        <v>0.6</v>
      </c>
      <c r="Y49" s="65">
        <f t="shared" si="8"/>
        <v>0</v>
      </c>
      <c r="Z49" s="67">
        <f t="shared" si="9"/>
        <v>0.6</v>
      </c>
    </row>
    <row r="50" spans="1:26" ht="56.25" x14ac:dyDescent="0.2">
      <c r="A50" s="157" t="s">
        <v>694</v>
      </c>
      <c r="B50" s="155" t="s">
        <v>696</v>
      </c>
      <c r="C50" s="251" t="s">
        <v>553</v>
      </c>
      <c r="D50" s="160" t="s">
        <v>554</v>
      </c>
      <c r="E50" s="160" t="s">
        <v>396</v>
      </c>
      <c r="F50" s="155" t="s">
        <v>555</v>
      </c>
      <c r="G50" s="160" t="s">
        <v>556</v>
      </c>
      <c r="H50" s="155" t="s">
        <v>557</v>
      </c>
      <c r="I50" s="252" t="s">
        <v>202</v>
      </c>
      <c r="J50" s="252" t="s">
        <v>203</v>
      </c>
      <c r="K50" s="252" t="s">
        <v>204</v>
      </c>
      <c r="L50" s="252" t="s">
        <v>205</v>
      </c>
      <c r="M50" s="252" t="s">
        <v>206</v>
      </c>
      <c r="N50" s="64">
        <f t="shared" si="0"/>
        <v>0.2</v>
      </c>
      <c r="O50" s="64">
        <f t="shared" si="1"/>
        <v>0.1</v>
      </c>
      <c r="P50" s="64">
        <f t="shared" si="2"/>
        <v>0.15</v>
      </c>
      <c r="Q50" s="64">
        <f t="shared" si="3"/>
        <v>0</v>
      </c>
      <c r="R50" s="64">
        <f t="shared" si="4"/>
        <v>0</v>
      </c>
      <c r="S50" s="154">
        <f t="shared" si="5"/>
        <v>0.45000000000000007</v>
      </c>
      <c r="T50" s="253" t="s">
        <v>119</v>
      </c>
      <c r="U50" s="65">
        <f>IFERROR((IF(A50=A49,W49,(VLOOKUP($A50,'Matriz de Riesgos'!$D$6:$Q$9951,12,0)))),0)</f>
        <v>0.43999999999999995</v>
      </c>
      <c r="V50" s="66">
        <f t="shared" si="6"/>
        <v>0.19800000000000001</v>
      </c>
      <c r="W50" s="67">
        <f t="shared" si="7"/>
        <v>0.24199999999999994</v>
      </c>
      <c r="X50" s="66">
        <f>IFERROR((IF(A50=A49,Z49,(VLOOKUP($A50,'Matriz de Riesgos'!$D$6:$Q$9951,13,0)))),0)</f>
        <v>0.6</v>
      </c>
      <c r="Y50" s="65">
        <f t="shared" si="8"/>
        <v>0</v>
      </c>
      <c r="Z50" s="67">
        <f t="shared" si="9"/>
        <v>0.6</v>
      </c>
    </row>
    <row r="51" spans="1:26" ht="49.5" x14ac:dyDescent="0.2">
      <c r="A51" s="157" t="s">
        <v>694</v>
      </c>
      <c r="B51" s="155" t="s">
        <v>697</v>
      </c>
      <c r="C51" s="251" t="s">
        <v>558</v>
      </c>
      <c r="D51" s="160" t="s">
        <v>559</v>
      </c>
      <c r="E51" s="160" t="s">
        <v>396</v>
      </c>
      <c r="F51" s="155" t="s">
        <v>560</v>
      </c>
      <c r="G51" s="160" t="s">
        <v>304</v>
      </c>
      <c r="H51" s="159" t="s">
        <v>561</v>
      </c>
      <c r="I51" s="252" t="s">
        <v>202</v>
      </c>
      <c r="J51" s="252" t="s">
        <v>203</v>
      </c>
      <c r="K51" s="252" t="s">
        <v>204</v>
      </c>
      <c r="L51" s="252" t="s">
        <v>205</v>
      </c>
      <c r="M51" s="252" t="s">
        <v>206</v>
      </c>
      <c r="N51" s="64">
        <f t="shared" si="0"/>
        <v>0.2</v>
      </c>
      <c r="O51" s="64">
        <f t="shared" si="1"/>
        <v>0.1</v>
      </c>
      <c r="P51" s="64">
        <f t="shared" si="2"/>
        <v>0.15</v>
      </c>
      <c r="Q51" s="64">
        <f t="shared" si="3"/>
        <v>0</v>
      </c>
      <c r="R51" s="64">
        <f t="shared" si="4"/>
        <v>0</v>
      </c>
      <c r="S51" s="154">
        <f t="shared" si="5"/>
        <v>0.45000000000000007</v>
      </c>
      <c r="T51" s="253" t="s">
        <v>119</v>
      </c>
      <c r="U51" s="65">
        <f>IFERROR((IF(A51=A50,W50,(VLOOKUP($A51,'Matriz de Riesgos'!$D$6:$Q$9951,12,0)))),0)</f>
        <v>0.24199999999999994</v>
      </c>
      <c r="V51" s="66">
        <f t="shared" si="6"/>
        <v>0.10889999999999998</v>
      </c>
      <c r="W51" s="67">
        <f t="shared" si="7"/>
        <v>0.13309999999999994</v>
      </c>
      <c r="X51" s="66">
        <f>IFERROR((IF(A51=A50,Z50,(VLOOKUP($A51,'Matriz de Riesgos'!$D$6:$Q$9951,13,0)))),0)</f>
        <v>0.6</v>
      </c>
      <c r="Y51" s="65">
        <f t="shared" si="8"/>
        <v>0</v>
      </c>
      <c r="Z51" s="67">
        <f t="shared" si="9"/>
        <v>0.6</v>
      </c>
    </row>
    <row r="52" spans="1:26" ht="49.5" x14ac:dyDescent="0.2">
      <c r="A52" s="157" t="s">
        <v>698</v>
      </c>
      <c r="B52" s="155" t="s">
        <v>699</v>
      </c>
      <c r="C52" s="251" t="s">
        <v>562</v>
      </c>
      <c r="D52" s="160" t="s">
        <v>559</v>
      </c>
      <c r="E52" s="160" t="s">
        <v>396</v>
      </c>
      <c r="F52" s="155" t="s">
        <v>560</v>
      </c>
      <c r="G52" s="160" t="s">
        <v>304</v>
      </c>
      <c r="H52" s="159" t="s">
        <v>561</v>
      </c>
      <c r="I52" s="252" t="s">
        <v>202</v>
      </c>
      <c r="J52" s="252" t="s">
        <v>203</v>
      </c>
      <c r="K52" s="252" t="s">
        <v>204</v>
      </c>
      <c r="L52" s="252" t="s">
        <v>205</v>
      </c>
      <c r="M52" s="252" t="s">
        <v>206</v>
      </c>
      <c r="N52" s="64">
        <f t="shared" si="0"/>
        <v>0.2</v>
      </c>
      <c r="O52" s="64">
        <f t="shared" si="1"/>
        <v>0.1</v>
      </c>
      <c r="P52" s="64">
        <f t="shared" si="2"/>
        <v>0.15</v>
      </c>
      <c r="Q52" s="64">
        <f t="shared" si="3"/>
        <v>0</v>
      </c>
      <c r="R52" s="64">
        <f t="shared" si="4"/>
        <v>0</v>
      </c>
      <c r="S52" s="154">
        <f t="shared" si="5"/>
        <v>0.45000000000000007</v>
      </c>
      <c r="T52" s="253" t="s">
        <v>119</v>
      </c>
      <c r="U52" s="65">
        <f>IFERROR((IF(A52=A51,W51,(VLOOKUP($A52,'Matriz de Riesgos'!$D$6:$Q$9951,12,0)))),0)</f>
        <v>0.8</v>
      </c>
      <c r="V52" s="66">
        <f t="shared" si="6"/>
        <v>0.3600000000000001</v>
      </c>
      <c r="W52" s="67">
        <f t="shared" si="7"/>
        <v>0.43999999999999995</v>
      </c>
      <c r="X52" s="66">
        <f>IFERROR((IF(A52=A51,Z51,(VLOOKUP($A52,'Matriz de Riesgos'!$D$6:$Q$9951,13,0)))),0)</f>
        <v>0.6</v>
      </c>
      <c r="Y52" s="65">
        <f t="shared" si="8"/>
        <v>0</v>
      </c>
      <c r="Z52" s="67">
        <f t="shared" si="9"/>
        <v>0.6</v>
      </c>
    </row>
    <row r="53" spans="1:26" ht="78.75" x14ac:dyDescent="0.2">
      <c r="A53" s="157" t="s">
        <v>698</v>
      </c>
      <c r="B53" s="155" t="s">
        <v>700</v>
      </c>
      <c r="C53" s="251" t="s">
        <v>563</v>
      </c>
      <c r="D53" s="160" t="s">
        <v>564</v>
      </c>
      <c r="E53" s="160" t="s">
        <v>396</v>
      </c>
      <c r="F53" s="155" t="s">
        <v>565</v>
      </c>
      <c r="G53" s="160" t="s">
        <v>566</v>
      </c>
      <c r="H53" s="155" t="s">
        <v>567</v>
      </c>
      <c r="I53" s="252" t="s">
        <v>202</v>
      </c>
      <c r="J53" s="252" t="s">
        <v>203</v>
      </c>
      <c r="K53" s="252" t="s">
        <v>204</v>
      </c>
      <c r="L53" s="252" t="s">
        <v>205</v>
      </c>
      <c r="M53" s="252" t="s">
        <v>206</v>
      </c>
      <c r="N53" s="64">
        <f t="shared" si="0"/>
        <v>0.2</v>
      </c>
      <c r="O53" s="64">
        <f t="shared" si="1"/>
        <v>0.1</v>
      </c>
      <c r="P53" s="64">
        <f t="shared" si="2"/>
        <v>0.15</v>
      </c>
      <c r="Q53" s="64">
        <f t="shared" si="3"/>
        <v>0</v>
      </c>
      <c r="R53" s="64">
        <f t="shared" si="4"/>
        <v>0</v>
      </c>
      <c r="S53" s="154">
        <f t="shared" si="5"/>
        <v>0.45000000000000007</v>
      </c>
      <c r="T53" s="253" t="s">
        <v>119</v>
      </c>
      <c r="U53" s="65">
        <f>IFERROR((IF(A53=A52,W52,(VLOOKUP($A53,'Matriz de Riesgos'!$D$6:$Q$9951,12,0)))),0)</f>
        <v>0.43999999999999995</v>
      </c>
      <c r="V53" s="66">
        <f t="shared" si="6"/>
        <v>0.19800000000000001</v>
      </c>
      <c r="W53" s="67">
        <f t="shared" si="7"/>
        <v>0.24199999999999994</v>
      </c>
      <c r="X53" s="66">
        <f>IFERROR((IF(A53=A52,Z52,(VLOOKUP($A53,'Matriz de Riesgos'!$D$6:$Q$9951,13,0)))),0)</f>
        <v>0.6</v>
      </c>
      <c r="Y53" s="65">
        <f t="shared" si="8"/>
        <v>0</v>
      </c>
      <c r="Z53" s="67">
        <f t="shared" si="9"/>
        <v>0.6</v>
      </c>
    </row>
    <row r="54" spans="1:26" ht="78.75" x14ac:dyDescent="0.2">
      <c r="A54" s="157" t="s">
        <v>701</v>
      </c>
      <c r="B54" s="155" t="s">
        <v>702</v>
      </c>
      <c r="C54" s="251" t="s">
        <v>568</v>
      </c>
      <c r="D54" s="160" t="s">
        <v>569</v>
      </c>
      <c r="E54" s="160" t="s">
        <v>570</v>
      </c>
      <c r="F54" s="155" t="s">
        <v>571</v>
      </c>
      <c r="G54" s="160" t="s">
        <v>572</v>
      </c>
      <c r="H54" s="155" t="s">
        <v>573</v>
      </c>
      <c r="I54" s="252" t="s">
        <v>202</v>
      </c>
      <c r="J54" s="252" t="s">
        <v>203</v>
      </c>
      <c r="K54" s="252" t="s">
        <v>204</v>
      </c>
      <c r="L54" s="252" t="s">
        <v>205</v>
      </c>
      <c r="M54" s="252" t="s">
        <v>206</v>
      </c>
      <c r="N54" s="64">
        <f t="shared" si="0"/>
        <v>0.2</v>
      </c>
      <c r="O54" s="64">
        <f t="shared" si="1"/>
        <v>0.1</v>
      </c>
      <c r="P54" s="64">
        <f t="shared" si="2"/>
        <v>0.15</v>
      </c>
      <c r="Q54" s="64">
        <f t="shared" si="3"/>
        <v>0</v>
      </c>
      <c r="R54" s="64">
        <f t="shared" si="4"/>
        <v>0</v>
      </c>
      <c r="S54" s="154">
        <f t="shared" si="5"/>
        <v>0.45000000000000007</v>
      </c>
      <c r="T54" s="253" t="s">
        <v>119</v>
      </c>
      <c r="U54" s="65">
        <f>IFERROR((IF(A54=A53,W53,(VLOOKUP($A54,'Matriz de Riesgos'!$D$6:$Q$9951,12,0)))),0)</f>
        <v>0.8</v>
      </c>
      <c r="V54" s="66">
        <f t="shared" si="6"/>
        <v>0.3600000000000001</v>
      </c>
      <c r="W54" s="67">
        <f t="shared" si="7"/>
        <v>0.43999999999999995</v>
      </c>
      <c r="X54" s="66">
        <f>IFERROR((IF(A54=A53,Z53,(VLOOKUP($A54,'Matriz de Riesgos'!$D$6:$Q$9951,13,0)))),0)</f>
        <v>0.8</v>
      </c>
      <c r="Y54" s="65">
        <f t="shared" si="8"/>
        <v>0</v>
      </c>
      <c r="Z54" s="67">
        <f t="shared" si="9"/>
        <v>0.8</v>
      </c>
    </row>
    <row r="55" spans="1:26" ht="67.5" x14ac:dyDescent="0.2">
      <c r="A55" s="157" t="s">
        <v>703</v>
      </c>
      <c r="B55" s="155" t="s">
        <v>704</v>
      </c>
      <c r="C55" s="251" t="s">
        <v>574</v>
      </c>
      <c r="D55" s="160" t="s">
        <v>575</v>
      </c>
      <c r="E55" s="157" t="s">
        <v>396</v>
      </c>
      <c r="F55" s="155" t="s">
        <v>576</v>
      </c>
      <c r="G55" s="160" t="s">
        <v>577</v>
      </c>
      <c r="H55" s="155" t="s">
        <v>578</v>
      </c>
      <c r="I55" s="252" t="s">
        <v>202</v>
      </c>
      <c r="J55" s="252" t="s">
        <v>203</v>
      </c>
      <c r="K55" s="252" t="s">
        <v>204</v>
      </c>
      <c r="L55" s="252" t="s">
        <v>205</v>
      </c>
      <c r="M55" s="252" t="s">
        <v>206</v>
      </c>
      <c r="N55" s="64">
        <f t="shared" si="0"/>
        <v>0.2</v>
      </c>
      <c r="O55" s="64">
        <f t="shared" si="1"/>
        <v>0.1</v>
      </c>
      <c r="P55" s="64">
        <f t="shared" si="2"/>
        <v>0.15</v>
      </c>
      <c r="Q55" s="64">
        <f t="shared" si="3"/>
        <v>0</v>
      </c>
      <c r="R55" s="64">
        <f t="shared" si="4"/>
        <v>0</v>
      </c>
      <c r="S55" s="154">
        <f t="shared" si="5"/>
        <v>0.45000000000000007</v>
      </c>
      <c r="T55" s="253" t="s">
        <v>119</v>
      </c>
      <c r="U55" s="65">
        <f>IFERROR((IF(A55=A54,W54,(VLOOKUP($A55,'Matriz de Riesgos'!$D$6:$Q$9951,12,0)))),0)</f>
        <v>0.8</v>
      </c>
      <c r="V55" s="66">
        <f t="shared" si="6"/>
        <v>0.3600000000000001</v>
      </c>
      <c r="W55" s="67">
        <f t="shared" si="7"/>
        <v>0.43999999999999995</v>
      </c>
      <c r="X55" s="66">
        <f>IFERROR((IF(A55=A54,Z54,(VLOOKUP($A55,'Matriz de Riesgos'!$D$6:$Q$9951,13,0)))),0)</f>
        <v>0.4</v>
      </c>
      <c r="Y55" s="65">
        <f t="shared" si="8"/>
        <v>0</v>
      </c>
      <c r="Z55" s="67">
        <f t="shared" si="9"/>
        <v>0.4</v>
      </c>
    </row>
    <row r="56" spans="1:26" ht="67.5" x14ac:dyDescent="0.2">
      <c r="A56" s="157" t="s">
        <v>703</v>
      </c>
      <c r="B56" s="155" t="s">
        <v>705</v>
      </c>
      <c r="C56" s="251" t="s">
        <v>579</v>
      </c>
      <c r="D56" s="157" t="s">
        <v>580</v>
      </c>
      <c r="E56" s="157" t="s">
        <v>396</v>
      </c>
      <c r="F56" s="155" t="s">
        <v>581</v>
      </c>
      <c r="G56" s="157" t="s">
        <v>291</v>
      </c>
      <c r="H56" s="256" t="s">
        <v>582</v>
      </c>
      <c r="I56" s="252" t="s">
        <v>202</v>
      </c>
      <c r="J56" s="252" t="s">
        <v>203</v>
      </c>
      <c r="K56" s="252" t="s">
        <v>204</v>
      </c>
      <c r="L56" s="252" t="s">
        <v>205</v>
      </c>
      <c r="M56" s="252" t="s">
        <v>206</v>
      </c>
      <c r="N56" s="64">
        <f t="shared" si="0"/>
        <v>0.2</v>
      </c>
      <c r="O56" s="64">
        <f t="shared" si="1"/>
        <v>0.1</v>
      </c>
      <c r="P56" s="64">
        <f t="shared" si="2"/>
        <v>0.15</v>
      </c>
      <c r="Q56" s="64">
        <f t="shared" si="3"/>
        <v>0</v>
      </c>
      <c r="R56" s="64">
        <f t="shared" si="4"/>
        <v>0</v>
      </c>
      <c r="S56" s="154">
        <f t="shared" si="5"/>
        <v>0.45000000000000007</v>
      </c>
      <c r="T56" s="253" t="s">
        <v>119</v>
      </c>
      <c r="U56" s="65">
        <f>IFERROR((IF(A56=A55,W55,(VLOOKUP($A56,'Matriz de Riesgos'!$D$6:$Q$9951,12,0)))),0)</f>
        <v>0.43999999999999995</v>
      </c>
      <c r="V56" s="66">
        <f t="shared" si="6"/>
        <v>0.19800000000000001</v>
      </c>
      <c r="W56" s="67">
        <f t="shared" si="7"/>
        <v>0.24199999999999994</v>
      </c>
      <c r="X56" s="66">
        <f>IFERROR((IF(A56=A55,Z55,(VLOOKUP($A56,'Matriz de Riesgos'!$D$6:$Q$9951,13,0)))),0)</f>
        <v>0.4</v>
      </c>
      <c r="Y56" s="65">
        <f t="shared" si="8"/>
        <v>0</v>
      </c>
      <c r="Z56" s="67">
        <f t="shared" si="9"/>
        <v>0.4</v>
      </c>
    </row>
    <row r="57" spans="1:26" ht="78.75" x14ac:dyDescent="0.2">
      <c r="A57" s="157" t="s">
        <v>703</v>
      </c>
      <c r="B57" s="155" t="s">
        <v>706</v>
      </c>
      <c r="C57" s="251" t="s">
        <v>583</v>
      </c>
      <c r="D57" s="157" t="s">
        <v>584</v>
      </c>
      <c r="E57" s="160" t="s">
        <v>396</v>
      </c>
      <c r="F57" s="155" t="s">
        <v>585</v>
      </c>
      <c r="G57" s="157" t="s">
        <v>291</v>
      </c>
      <c r="H57" s="256" t="s">
        <v>582</v>
      </c>
      <c r="I57" s="252" t="s">
        <v>202</v>
      </c>
      <c r="J57" s="252" t="s">
        <v>203</v>
      </c>
      <c r="K57" s="252" t="s">
        <v>204</v>
      </c>
      <c r="L57" s="252" t="s">
        <v>205</v>
      </c>
      <c r="M57" s="252" t="s">
        <v>206</v>
      </c>
      <c r="N57" s="64">
        <f t="shared" si="0"/>
        <v>0.2</v>
      </c>
      <c r="O57" s="64">
        <f t="shared" si="1"/>
        <v>0.1</v>
      </c>
      <c r="P57" s="64">
        <f t="shared" si="2"/>
        <v>0.15</v>
      </c>
      <c r="Q57" s="64">
        <f t="shared" si="3"/>
        <v>0</v>
      </c>
      <c r="R57" s="64">
        <f t="shared" si="4"/>
        <v>0</v>
      </c>
      <c r="S57" s="154">
        <f t="shared" si="5"/>
        <v>0.45000000000000007</v>
      </c>
      <c r="T57" s="253" t="s">
        <v>119</v>
      </c>
      <c r="U57" s="65">
        <f>IFERROR((IF(A57=A56,W56,(VLOOKUP($A57,'Matriz de Riesgos'!$D$6:$Q$9951,12,0)))),0)</f>
        <v>0.24199999999999994</v>
      </c>
      <c r="V57" s="66">
        <f t="shared" si="6"/>
        <v>0.10889999999999998</v>
      </c>
      <c r="W57" s="67">
        <f t="shared" si="7"/>
        <v>0.13309999999999994</v>
      </c>
      <c r="X57" s="66">
        <f>IFERROR((IF(A57=A56,Z56,(VLOOKUP($A57,'Matriz de Riesgos'!$D$6:$Q$9951,13,0)))),0)</f>
        <v>0.4</v>
      </c>
      <c r="Y57" s="65">
        <f t="shared" si="8"/>
        <v>0</v>
      </c>
      <c r="Z57" s="67">
        <f t="shared" si="9"/>
        <v>0.4</v>
      </c>
    </row>
    <row r="58" spans="1:26" ht="78.75" x14ac:dyDescent="0.2">
      <c r="A58" s="157" t="s">
        <v>707</v>
      </c>
      <c r="B58" s="155" t="s">
        <v>708</v>
      </c>
      <c r="C58" s="251" t="s">
        <v>586</v>
      </c>
      <c r="D58" s="157" t="s">
        <v>587</v>
      </c>
      <c r="E58" s="160" t="s">
        <v>396</v>
      </c>
      <c r="F58" s="155" t="s">
        <v>588</v>
      </c>
      <c r="G58" s="160" t="s">
        <v>589</v>
      </c>
      <c r="H58" s="160" t="s">
        <v>590</v>
      </c>
      <c r="I58" s="252" t="s">
        <v>202</v>
      </c>
      <c r="J58" s="252" t="s">
        <v>203</v>
      </c>
      <c r="K58" s="252" t="s">
        <v>204</v>
      </c>
      <c r="L58" s="252" t="s">
        <v>205</v>
      </c>
      <c r="M58" s="252" t="s">
        <v>206</v>
      </c>
      <c r="N58" s="64">
        <f t="shared" si="0"/>
        <v>0.2</v>
      </c>
      <c r="O58" s="64">
        <f t="shared" si="1"/>
        <v>0.1</v>
      </c>
      <c r="P58" s="64">
        <f t="shared" si="2"/>
        <v>0.15</v>
      </c>
      <c r="Q58" s="64">
        <f t="shared" si="3"/>
        <v>0</v>
      </c>
      <c r="R58" s="64">
        <f t="shared" si="4"/>
        <v>0</v>
      </c>
      <c r="S58" s="154">
        <f t="shared" si="5"/>
        <v>0.45000000000000007</v>
      </c>
      <c r="T58" s="253" t="s">
        <v>119</v>
      </c>
      <c r="U58" s="65">
        <f>IFERROR((IF(A58=A57,W57,(VLOOKUP($A58,'Matriz de Riesgos'!$D$6:$Q$9951,12,0)))),0)</f>
        <v>0.8</v>
      </c>
      <c r="V58" s="66">
        <f t="shared" si="6"/>
        <v>0.3600000000000001</v>
      </c>
      <c r="W58" s="67">
        <f t="shared" si="7"/>
        <v>0.43999999999999995</v>
      </c>
      <c r="X58" s="66">
        <f>IFERROR((IF(A58=A57,Z57,(VLOOKUP($A58,'Matriz de Riesgos'!$D$6:$Q$9951,13,0)))),0)</f>
        <v>0.2</v>
      </c>
      <c r="Y58" s="65">
        <f t="shared" si="8"/>
        <v>0</v>
      </c>
      <c r="Z58" s="67">
        <f t="shared" si="9"/>
        <v>0.2</v>
      </c>
    </row>
    <row r="59" spans="1:26" ht="56.25" x14ac:dyDescent="0.2">
      <c r="A59" s="157" t="s">
        <v>707</v>
      </c>
      <c r="B59" s="158" t="s">
        <v>709</v>
      </c>
      <c r="C59" s="251" t="s">
        <v>591</v>
      </c>
      <c r="D59" s="157" t="s">
        <v>592</v>
      </c>
      <c r="E59" s="160" t="s">
        <v>396</v>
      </c>
      <c r="F59" s="155" t="s">
        <v>593</v>
      </c>
      <c r="G59" s="160" t="s">
        <v>589</v>
      </c>
      <c r="H59" s="160" t="s">
        <v>594</v>
      </c>
      <c r="I59" s="252" t="s">
        <v>202</v>
      </c>
      <c r="J59" s="252" t="s">
        <v>203</v>
      </c>
      <c r="K59" s="252" t="s">
        <v>204</v>
      </c>
      <c r="L59" s="252" t="s">
        <v>205</v>
      </c>
      <c r="M59" s="252" t="s">
        <v>206</v>
      </c>
      <c r="N59" s="64">
        <f t="shared" si="0"/>
        <v>0.2</v>
      </c>
      <c r="O59" s="64">
        <f t="shared" si="1"/>
        <v>0.1</v>
      </c>
      <c r="P59" s="64">
        <f t="shared" si="2"/>
        <v>0.15</v>
      </c>
      <c r="Q59" s="64">
        <f t="shared" si="3"/>
        <v>0</v>
      </c>
      <c r="R59" s="64">
        <f t="shared" si="4"/>
        <v>0</v>
      </c>
      <c r="S59" s="154">
        <f t="shared" si="5"/>
        <v>0.45000000000000007</v>
      </c>
      <c r="T59" s="253" t="s">
        <v>119</v>
      </c>
      <c r="U59" s="65">
        <f>IFERROR((IF(A59=A58,W58,(VLOOKUP($A59,'Matriz de Riesgos'!$D$6:$Q$9951,12,0)))),0)</f>
        <v>0.43999999999999995</v>
      </c>
      <c r="V59" s="66">
        <f t="shared" si="6"/>
        <v>0.19800000000000001</v>
      </c>
      <c r="W59" s="67">
        <f t="shared" si="7"/>
        <v>0.24199999999999994</v>
      </c>
      <c r="X59" s="66">
        <f>IFERROR((IF(A59=A58,Z58,(VLOOKUP($A59,'Matriz de Riesgos'!$D$6:$Q$9951,13,0)))),0)</f>
        <v>0.2</v>
      </c>
      <c r="Y59" s="65">
        <f t="shared" si="8"/>
        <v>0</v>
      </c>
      <c r="Z59" s="67">
        <f t="shared" si="9"/>
        <v>0.2</v>
      </c>
    </row>
    <row r="60" spans="1:26" ht="49.5" x14ac:dyDescent="0.2">
      <c r="A60" s="60" t="s">
        <v>710</v>
      </c>
      <c r="B60" s="155" t="s">
        <v>711</v>
      </c>
      <c r="C60" s="251" t="s">
        <v>296</v>
      </c>
      <c r="D60" s="157" t="s">
        <v>595</v>
      </c>
      <c r="E60" s="157" t="s">
        <v>595</v>
      </c>
      <c r="F60" s="157" t="s">
        <v>595</v>
      </c>
      <c r="G60" s="157" t="s">
        <v>595</v>
      </c>
      <c r="H60" s="157" t="s">
        <v>595</v>
      </c>
      <c r="I60" s="252" t="s">
        <v>202</v>
      </c>
      <c r="J60" s="252" t="s">
        <v>203</v>
      </c>
      <c r="K60" s="252" t="s">
        <v>204</v>
      </c>
      <c r="L60" s="252" t="s">
        <v>205</v>
      </c>
      <c r="M60" s="252" t="s">
        <v>206</v>
      </c>
      <c r="N60" s="64">
        <f t="shared" si="0"/>
        <v>0.2</v>
      </c>
      <c r="O60" s="64">
        <f t="shared" si="1"/>
        <v>0.1</v>
      </c>
      <c r="P60" s="64">
        <f t="shared" si="2"/>
        <v>0.15</v>
      </c>
      <c r="Q60" s="64">
        <f t="shared" si="3"/>
        <v>0</v>
      </c>
      <c r="R60" s="64">
        <f t="shared" si="4"/>
        <v>0</v>
      </c>
      <c r="S60" s="154">
        <f t="shared" si="5"/>
        <v>0.45000000000000007</v>
      </c>
      <c r="T60" s="253" t="s">
        <v>119</v>
      </c>
      <c r="U60" s="65">
        <f>IFERROR((IF(A60=A59,W59,(VLOOKUP($A60,'Matriz de Riesgos'!$D$6:$Q$9951,12,0)))),0)</f>
        <v>0.4</v>
      </c>
      <c r="V60" s="66">
        <f t="shared" si="6"/>
        <v>0.18000000000000005</v>
      </c>
      <c r="W60" s="67">
        <f t="shared" si="7"/>
        <v>0.21999999999999997</v>
      </c>
      <c r="X60" s="66">
        <f>IFERROR((IF(A60=A59,Z59,(VLOOKUP($A60,'Matriz de Riesgos'!$D$6:$Q$9951,13,0)))),0)</f>
        <v>0.4</v>
      </c>
      <c r="Y60" s="65">
        <f t="shared" si="8"/>
        <v>0</v>
      </c>
      <c r="Z60" s="67">
        <f t="shared" si="9"/>
        <v>0.4</v>
      </c>
    </row>
    <row r="61" spans="1:26" ht="49.5" x14ac:dyDescent="0.2">
      <c r="A61" s="60" t="s">
        <v>712</v>
      </c>
      <c r="B61" s="155" t="s">
        <v>713</v>
      </c>
      <c r="C61" s="251" t="s">
        <v>296</v>
      </c>
      <c r="D61" s="157" t="s">
        <v>596</v>
      </c>
      <c r="E61" s="157" t="s">
        <v>596</v>
      </c>
      <c r="F61" s="157" t="s">
        <v>596</v>
      </c>
      <c r="G61" s="157" t="s">
        <v>596</v>
      </c>
      <c r="H61" s="157" t="s">
        <v>596</v>
      </c>
      <c r="I61" s="252" t="s">
        <v>202</v>
      </c>
      <c r="J61" s="252" t="s">
        <v>203</v>
      </c>
      <c r="K61" s="252" t="s">
        <v>204</v>
      </c>
      <c r="L61" s="252" t="s">
        <v>205</v>
      </c>
      <c r="M61" s="252" t="s">
        <v>206</v>
      </c>
      <c r="N61" s="64">
        <f t="shared" si="0"/>
        <v>0.2</v>
      </c>
      <c r="O61" s="64">
        <f t="shared" si="1"/>
        <v>0.1</v>
      </c>
      <c r="P61" s="64">
        <f t="shared" si="2"/>
        <v>0.15</v>
      </c>
      <c r="Q61" s="64">
        <f t="shared" si="3"/>
        <v>0</v>
      </c>
      <c r="R61" s="64">
        <f t="shared" si="4"/>
        <v>0</v>
      </c>
      <c r="S61" s="154">
        <f t="shared" si="5"/>
        <v>0.45000000000000007</v>
      </c>
      <c r="T61" s="253" t="s">
        <v>119</v>
      </c>
      <c r="U61" s="65">
        <f>IFERROR((IF(A61=A60,W60,(VLOOKUP($A61,'Matriz de Riesgos'!$D$6:$Q$9951,12,0)))),0)</f>
        <v>0.8</v>
      </c>
      <c r="V61" s="66">
        <f t="shared" si="6"/>
        <v>0.3600000000000001</v>
      </c>
      <c r="W61" s="67">
        <f t="shared" si="7"/>
        <v>0.43999999999999995</v>
      </c>
      <c r="X61" s="66">
        <f>IFERROR((IF(A61=A60,Z60,(VLOOKUP($A61,'Matriz de Riesgos'!$D$6:$Q$9951,13,0)))),0)</f>
        <v>0.4</v>
      </c>
      <c r="Y61" s="65">
        <f t="shared" si="8"/>
        <v>0</v>
      </c>
      <c r="Z61" s="67">
        <f t="shared" si="9"/>
        <v>0.4</v>
      </c>
    </row>
    <row r="62" spans="1:26" ht="49.5" x14ac:dyDescent="0.2">
      <c r="A62" s="60" t="s">
        <v>712</v>
      </c>
      <c r="B62" s="155" t="s">
        <v>714</v>
      </c>
      <c r="C62" s="251" t="s">
        <v>296</v>
      </c>
      <c r="D62" s="157" t="s">
        <v>596</v>
      </c>
      <c r="E62" s="157" t="s">
        <v>596</v>
      </c>
      <c r="F62" s="157" t="s">
        <v>596</v>
      </c>
      <c r="G62" s="157" t="s">
        <v>596</v>
      </c>
      <c r="H62" s="157" t="s">
        <v>596</v>
      </c>
      <c r="I62" s="252" t="s">
        <v>202</v>
      </c>
      <c r="J62" s="252" t="s">
        <v>203</v>
      </c>
      <c r="K62" s="252" t="s">
        <v>204</v>
      </c>
      <c r="L62" s="252" t="s">
        <v>205</v>
      </c>
      <c r="M62" s="252" t="s">
        <v>206</v>
      </c>
      <c r="N62" s="64">
        <f t="shared" si="0"/>
        <v>0.2</v>
      </c>
      <c r="O62" s="64">
        <f t="shared" si="1"/>
        <v>0.1</v>
      </c>
      <c r="P62" s="64">
        <f t="shared" si="2"/>
        <v>0.15</v>
      </c>
      <c r="Q62" s="64">
        <f t="shared" si="3"/>
        <v>0</v>
      </c>
      <c r="R62" s="64">
        <f t="shared" si="4"/>
        <v>0</v>
      </c>
      <c r="S62" s="154">
        <f t="shared" si="5"/>
        <v>0.45000000000000007</v>
      </c>
      <c r="T62" s="253" t="s">
        <v>119</v>
      </c>
      <c r="U62" s="65">
        <f>IFERROR((IF(A62=A61,W61,(VLOOKUP($A62,'Matriz de Riesgos'!$D$6:$Q$9951,12,0)))),0)</f>
        <v>0.43999999999999995</v>
      </c>
      <c r="V62" s="66">
        <f t="shared" si="6"/>
        <v>0.19800000000000001</v>
      </c>
      <c r="W62" s="67">
        <f t="shared" si="7"/>
        <v>0.24199999999999994</v>
      </c>
      <c r="X62" s="66">
        <f>IFERROR((IF(A62=A61,Z61,(VLOOKUP($A62,'Matriz de Riesgos'!$D$6:$Q$9951,13,0)))),0)</f>
        <v>0.4</v>
      </c>
      <c r="Y62" s="65">
        <f t="shared" si="8"/>
        <v>0</v>
      </c>
      <c r="Z62" s="67">
        <f t="shared" si="9"/>
        <v>0.4</v>
      </c>
    </row>
    <row r="63" spans="1:26" ht="49.5" x14ac:dyDescent="0.2">
      <c r="A63" s="60" t="s">
        <v>715</v>
      </c>
      <c r="B63" s="155" t="s">
        <v>716</v>
      </c>
      <c r="C63" s="251" t="s">
        <v>296</v>
      </c>
      <c r="D63" s="157" t="s">
        <v>597</v>
      </c>
      <c r="E63" s="157" t="s">
        <v>597</v>
      </c>
      <c r="F63" s="157" t="s">
        <v>597</v>
      </c>
      <c r="G63" s="157" t="s">
        <v>597</v>
      </c>
      <c r="H63" s="157" t="s">
        <v>597</v>
      </c>
      <c r="I63" s="252" t="s">
        <v>202</v>
      </c>
      <c r="J63" s="252" t="s">
        <v>203</v>
      </c>
      <c r="K63" s="252" t="s">
        <v>204</v>
      </c>
      <c r="L63" s="252" t="s">
        <v>205</v>
      </c>
      <c r="M63" s="252" t="s">
        <v>206</v>
      </c>
      <c r="N63" s="64">
        <f t="shared" si="0"/>
        <v>0.2</v>
      </c>
      <c r="O63" s="64">
        <f t="shared" si="1"/>
        <v>0.1</v>
      </c>
      <c r="P63" s="64">
        <f t="shared" si="2"/>
        <v>0.15</v>
      </c>
      <c r="Q63" s="64">
        <f t="shared" si="3"/>
        <v>0</v>
      </c>
      <c r="R63" s="64">
        <f t="shared" si="4"/>
        <v>0</v>
      </c>
      <c r="S63" s="154">
        <f t="shared" si="5"/>
        <v>0.45000000000000007</v>
      </c>
      <c r="T63" s="253" t="s">
        <v>119</v>
      </c>
      <c r="U63" s="65">
        <f>IFERROR((IF(A63=A62,W62,(VLOOKUP($A63,'Matriz de Riesgos'!$D$6:$Q$9951,12,0)))),0)</f>
        <v>0.8</v>
      </c>
      <c r="V63" s="66">
        <f t="shared" si="6"/>
        <v>0.3600000000000001</v>
      </c>
      <c r="W63" s="67">
        <f t="shared" si="7"/>
        <v>0.43999999999999995</v>
      </c>
      <c r="X63" s="66">
        <f>IFERROR((IF(A63=A62,Z62,(VLOOKUP($A63,'Matriz de Riesgos'!$D$6:$Q$9951,13,0)))),0)</f>
        <v>0.2</v>
      </c>
      <c r="Y63" s="65">
        <f t="shared" si="8"/>
        <v>0</v>
      </c>
      <c r="Z63" s="67">
        <f t="shared" si="9"/>
        <v>0.2</v>
      </c>
    </row>
    <row r="64" spans="1:26" ht="49.5" x14ac:dyDescent="0.2">
      <c r="A64" s="60" t="s">
        <v>715</v>
      </c>
      <c r="B64" s="158" t="s">
        <v>717</v>
      </c>
      <c r="C64" s="251" t="s">
        <v>296</v>
      </c>
      <c r="D64" s="157" t="s">
        <v>597</v>
      </c>
      <c r="E64" s="157" t="s">
        <v>598</v>
      </c>
      <c r="F64" s="157" t="s">
        <v>598</v>
      </c>
      <c r="G64" s="157" t="s">
        <v>598</v>
      </c>
      <c r="H64" s="157" t="s">
        <v>598</v>
      </c>
      <c r="I64" s="252" t="s">
        <v>202</v>
      </c>
      <c r="J64" s="252" t="s">
        <v>203</v>
      </c>
      <c r="K64" s="252" t="s">
        <v>204</v>
      </c>
      <c r="L64" s="252" t="s">
        <v>205</v>
      </c>
      <c r="M64" s="252" t="s">
        <v>206</v>
      </c>
      <c r="N64" s="64">
        <f t="shared" si="0"/>
        <v>0.2</v>
      </c>
      <c r="O64" s="64">
        <f t="shared" si="1"/>
        <v>0.1</v>
      </c>
      <c r="P64" s="64">
        <f t="shared" si="2"/>
        <v>0.15</v>
      </c>
      <c r="Q64" s="64">
        <f t="shared" si="3"/>
        <v>0</v>
      </c>
      <c r="R64" s="64">
        <f t="shared" si="4"/>
        <v>0</v>
      </c>
      <c r="S64" s="154">
        <f t="shared" si="5"/>
        <v>0.45000000000000007</v>
      </c>
      <c r="T64" s="253" t="s">
        <v>119</v>
      </c>
      <c r="U64" s="65">
        <f>IFERROR((IF(A64=A63,W63,(VLOOKUP($A64,'Matriz de Riesgos'!$D$6:$Q$9951,12,0)))),0)</f>
        <v>0.43999999999999995</v>
      </c>
      <c r="V64" s="66">
        <f t="shared" si="6"/>
        <v>0.19800000000000001</v>
      </c>
      <c r="W64" s="67">
        <f t="shared" si="7"/>
        <v>0.24199999999999994</v>
      </c>
      <c r="X64" s="66">
        <f>IFERROR((IF(A64=A63,Z63,(VLOOKUP($A64,'Matriz de Riesgos'!$D$6:$Q$9951,13,0)))),0)</f>
        <v>0.2</v>
      </c>
      <c r="Y64" s="65">
        <f t="shared" si="8"/>
        <v>0</v>
      </c>
      <c r="Z64" s="67">
        <f t="shared" si="9"/>
        <v>0.2</v>
      </c>
    </row>
    <row r="65" spans="1:26" ht="56.25" x14ac:dyDescent="0.2">
      <c r="A65" s="60" t="s">
        <v>718</v>
      </c>
      <c r="B65" s="155" t="s">
        <v>719</v>
      </c>
      <c r="C65" s="251" t="s">
        <v>599</v>
      </c>
      <c r="D65" s="157" t="s">
        <v>600</v>
      </c>
      <c r="E65" s="160" t="s">
        <v>396</v>
      </c>
      <c r="F65" s="155" t="s">
        <v>601</v>
      </c>
      <c r="G65" s="160" t="s">
        <v>602</v>
      </c>
      <c r="H65" s="160" t="s">
        <v>603</v>
      </c>
      <c r="I65" s="252" t="s">
        <v>202</v>
      </c>
      <c r="J65" s="252" t="s">
        <v>203</v>
      </c>
      <c r="K65" s="252" t="s">
        <v>204</v>
      </c>
      <c r="L65" s="252" t="s">
        <v>205</v>
      </c>
      <c r="M65" s="252" t="s">
        <v>206</v>
      </c>
      <c r="N65" s="64">
        <f t="shared" si="0"/>
        <v>0.2</v>
      </c>
      <c r="O65" s="64">
        <f t="shared" si="1"/>
        <v>0.1</v>
      </c>
      <c r="P65" s="64">
        <f t="shared" si="2"/>
        <v>0.15</v>
      </c>
      <c r="Q65" s="64">
        <f t="shared" si="3"/>
        <v>0</v>
      </c>
      <c r="R65" s="64">
        <f t="shared" si="4"/>
        <v>0</v>
      </c>
      <c r="S65" s="154">
        <f t="shared" si="5"/>
        <v>0.45000000000000007</v>
      </c>
      <c r="T65" s="253" t="s">
        <v>119</v>
      </c>
      <c r="U65" s="65">
        <f>IFERROR((IF(A65=A64,W64,(VLOOKUP($A65,'Matriz de Riesgos'!$D$6:$Q$9951,12,0)))),0)</f>
        <v>0.8</v>
      </c>
      <c r="V65" s="66">
        <f t="shared" si="6"/>
        <v>0.3600000000000001</v>
      </c>
      <c r="W65" s="67">
        <f t="shared" si="7"/>
        <v>0.43999999999999995</v>
      </c>
      <c r="X65" s="66">
        <f>IFERROR((IF(A65=A64,Z64,(VLOOKUP($A65,'Matriz de Riesgos'!$D$6:$Q$9951,13,0)))),0)</f>
        <v>0.4</v>
      </c>
      <c r="Y65" s="65">
        <f t="shared" si="8"/>
        <v>0</v>
      </c>
      <c r="Z65" s="67">
        <f t="shared" si="9"/>
        <v>0.4</v>
      </c>
    </row>
    <row r="66" spans="1:26" ht="49.5" x14ac:dyDescent="0.2">
      <c r="A66" s="157" t="s">
        <v>718</v>
      </c>
      <c r="B66" s="155" t="s">
        <v>720</v>
      </c>
      <c r="C66" s="251" t="s">
        <v>604</v>
      </c>
      <c r="D66" s="157" t="s">
        <v>605</v>
      </c>
      <c r="E66" s="160" t="s">
        <v>396</v>
      </c>
      <c r="F66" s="155" t="s">
        <v>606</v>
      </c>
      <c r="G66" s="160" t="s">
        <v>607</v>
      </c>
      <c r="H66" s="160" t="s">
        <v>608</v>
      </c>
      <c r="I66" s="252" t="s">
        <v>202</v>
      </c>
      <c r="J66" s="252" t="s">
        <v>203</v>
      </c>
      <c r="K66" s="252" t="s">
        <v>204</v>
      </c>
      <c r="L66" s="252" t="s">
        <v>205</v>
      </c>
      <c r="M66" s="252" t="s">
        <v>206</v>
      </c>
      <c r="N66" s="64">
        <f t="shared" si="0"/>
        <v>0.2</v>
      </c>
      <c r="O66" s="64">
        <f t="shared" si="1"/>
        <v>0.1</v>
      </c>
      <c r="P66" s="64">
        <f t="shared" si="2"/>
        <v>0.15</v>
      </c>
      <c r="Q66" s="64">
        <f t="shared" si="3"/>
        <v>0</v>
      </c>
      <c r="R66" s="64">
        <f t="shared" si="4"/>
        <v>0</v>
      </c>
      <c r="S66" s="154">
        <f t="shared" si="5"/>
        <v>0.45000000000000007</v>
      </c>
      <c r="T66" s="253" t="s">
        <v>119</v>
      </c>
      <c r="U66" s="65">
        <f>IFERROR((IF(A66=A65,W65,(VLOOKUP($A66,'Matriz de Riesgos'!$D$6:$Q$9951,12,0)))),0)</f>
        <v>0.43999999999999995</v>
      </c>
      <c r="V66" s="66">
        <f t="shared" si="6"/>
        <v>0.19800000000000001</v>
      </c>
      <c r="W66" s="67">
        <f t="shared" si="7"/>
        <v>0.24199999999999994</v>
      </c>
      <c r="X66" s="66">
        <f>IFERROR((IF(A66=A65,Z65,(VLOOKUP($A66,'Matriz de Riesgos'!$D$6:$Q$9951,13,0)))),0)</f>
        <v>0.4</v>
      </c>
      <c r="Y66" s="65">
        <f t="shared" si="8"/>
        <v>0</v>
      </c>
      <c r="Z66" s="67">
        <f t="shared" si="9"/>
        <v>0.4</v>
      </c>
    </row>
    <row r="67" spans="1:26" ht="49.5" x14ac:dyDescent="0.2">
      <c r="A67" s="60" t="s">
        <v>721</v>
      </c>
      <c r="B67" s="155" t="s">
        <v>722</v>
      </c>
      <c r="C67" s="251" t="s">
        <v>609</v>
      </c>
      <c r="D67" s="157" t="s">
        <v>610</v>
      </c>
      <c r="E67" s="160" t="s">
        <v>611</v>
      </c>
      <c r="F67" s="155" t="s">
        <v>612</v>
      </c>
      <c r="G67" s="160" t="s">
        <v>613</v>
      </c>
      <c r="H67" s="160" t="s">
        <v>614</v>
      </c>
      <c r="I67" s="252" t="s">
        <v>202</v>
      </c>
      <c r="J67" s="252" t="s">
        <v>203</v>
      </c>
      <c r="K67" s="252" t="s">
        <v>204</v>
      </c>
      <c r="L67" s="252" t="s">
        <v>205</v>
      </c>
      <c r="M67" s="252" t="s">
        <v>206</v>
      </c>
      <c r="N67" s="64">
        <f t="shared" si="0"/>
        <v>0.2</v>
      </c>
      <c r="O67" s="64">
        <f t="shared" si="1"/>
        <v>0.1</v>
      </c>
      <c r="P67" s="64">
        <f t="shared" si="2"/>
        <v>0.15</v>
      </c>
      <c r="Q67" s="64">
        <f t="shared" si="3"/>
        <v>0</v>
      </c>
      <c r="R67" s="64">
        <f t="shared" si="4"/>
        <v>0</v>
      </c>
      <c r="S67" s="154">
        <f t="shared" si="5"/>
        <v>0.45000000000000007</v>
      </c>
      <c r="T67" s="253" t="s">
        <v>119</v>
      </c>
      <c r="U67" s="65">
        <f>IFERROR((IF(A67=A66,W66,(VLOOKUP($A67,'Matriz de Riesgos'!$D$6:$Q$9951,12,0)))),0)</f>
        <v>1</v>
      </c>
      <c r="V67" s="66">
        <f t="shared" si="6"/>
        <v>0.45000000000000007</v>
      </c>
      <c r="W67" s="67">
        <f t="shared" si="7"/>
        <v>0.54999999999999993</v>
      </c>
      <c r="X67" s="66">
        <f>IFERROR((IF(A67=A66,Z66,(VLOOKUP($A67,'Matriz de Riesgos'!$D$6:$Q$9951,13,0)))),0)</f>
        <v>1</v>
      </c>
      <c r="Y67" s="65">
        <f t="shared" si="8"/>
        <v>0</v>
      </c>
      <c r="Z67" s="67">
        <f t="shared" si="9"/>
        <v>1</v>
      </c>
    </row>
    <row r="68" spans="1:26" ht="56.25" x14ac:dyDescent="0.2">
      <c r="A68" s="60" t="s">
        <v>721</v>
      </c>
      <c r="B68" s="155" t="s">
        <v>722</v>
      </c>
      <c r="C68" s="251" t="s">
        <v>615</v>
      </c>
      <c r="D68" s="157" t="s">
        <v>616</v>
      </c>
      <c r="E68" s="160" t="s">
        <v>198</v>
      </c>
      <c r="F68" s="155" t="s">
        <v>617</v>
      </c>
      <c r="G68" s="160" t="s">
        <v>618</v>
      </c>
      <c r="H68" s="160" t="s">
        <v>619</v>
      </c>
      <c r="I68" s="252" t="s">
        <v>202</v>
      </c>
      <c r="J68" s="252" t="s">
        <v>203</v>
      </c>
      <c r="K68" s="252" t="s">
        <v>258</v>
      </c>
      <c r="L68" s="252" t="s">
        <v>620</v>
      </c>
      <c r="M68" s="252" t="s">
        <v>259</v>
      </c>
      <c r="N68" s="64">
        <f t="shared" si="0"/>
        <v>0.2</v>
      </c>
      <c r="O68" s="64">
        <f t="shared" si="1"/>
        <v>0.1</v>
      </c>
      <c r="P68" s="64">
        <f t="shared" si="2"/>
        <v>0.05</v>
      </c>
      <c r="Q68" s="64">
        <f t="shared" si="3"/>
        <v>0</v>
      </c>
      <c r="R68" s="64">
        <f t="shared" si="4"/>
        <v>0</v>
      </c>
      <c r="S68" s="154">
        <f t="shared" si="5"/>
        <v>0.35000000000000003</v>
      </c>
      <c r="T68" s="253" t="s">
        <v>119</v>
      </c>
      <c r="U68" s="65">
        <f>IFERROR((IF(A68=A67,W67,(VLOOKUP($A68,'Matriz de Riesgos'!$D$6:$Q$9951,12,0)))),0)</f>
        <v>0.54999999999999993</v>
      </c>
      <c r="V68" s="66">
        <f t="shared" si="6"/>
        <v>0.1925</v>
      </c>
      <c r="W68" s="67">
        <f t="shared" si="7"/>
        <v>0.35749999999999993</v>
      </c>
      <c r="X68" s="66">
        <f>IFERROR((IF(A68=A67,Z67,(VLOOKUP($A68,'Matriz de Riesgos'!$D$6:$Q$9951,13,0)))),0)</f>
        <v>1</v>
      </c>
      <c r="Y68" s="65">
        <f t="shared" si="8"/>
        <v>0</v>
      </c>
      <c r="Z68" s="67">
        <f t="shared" si="9"/>
        <v>1</v>
      </c>
    </row>
    <row r="69" spans="1:26" ht="56.25" x14ac:dyDescent="0.2">
      <c r="A69" s="60" t="s">
        <v>721</v>
      </c>
      <c r="B69" s="155" t="s">
        <v>723</v>
      </c>
      <c r="C69" s="251" t="s">
        <v>621</v>
      </c>
      <c r="D69" s="157" t="s">
        <v>622</v>
      </c>
      <c r="E69" s="160" t="s">
        <v>198</v>
      </c>
      <c r="F69" s="155" t="s">
        <v>623</v>
      </c>
      <c r="G69" s="160" t="s">
        <v>618</v>
      </c>
      <c r="H69" s="160" t="s">
        <v>624</v>
      </c>
      <c r="I69" s="252" t="s">
        <v>202</v>
      </c>
      <c r="J69" s="252" t="s">
        <v>203</v>
      </c>
      <c r="K69" s="252" t="s">
        <v>258</v>
      </c>
      <c r="L69" s="252" t="s">
        <v>205</v>
      </c>
      <c r="M69" s="252" t="s">
        <v>259</v>
      </c>
      <c r="N69" s="64">
        <f t="shared" si="0"/>
        <v>0.2</v>
      </c>
      <c r="O69" s="64">
        <f t="shared" si="1"/>
        <v>0.1</v>
      </c>
      <c r="P69" s="64">
        <f t="shared" si="2"/>
        <v>0.05</v>
      </c>
      <c r="Q69" s="64">
        <f t="shared" si="3"/>
        <v>0</v>
      </c>
      <c r="R69" s="64">
        <f t="shared" si="4"/>
        <v>0</v>
      </c>
      <c r="S69" s="154">
        <f t="shared" si="5"/>
        <v>0.35000000000000003</v>
      </c>
      <c r="T69" s="253" t="s">
        <v>119</v>
      </c>
      <c r="U69" s="65">
        <f>IFERROR((IF(A69=A68,W68,(VLOOKUP($A69,'Matriz de Riesgos'!$D$6:$Q$9951,12,0)))),0)</f>
        <v>0.35749999999999993</v>
      </c>
      <c r="V69" s="66">
        <f t="shared" si="6"/>
        <v>0.12512499999999999</v>
      </c>
      <c r="W69" s="67">
        <f t="shared" si="7"/>
        <v>0.23237499999999994</v>
      </c>
      <c r="X69" s="66">
        <f>IFERROR((IF(A69=A68,Z68,(VLOOKUP($A69,'Matriz de Riesgos'!$D$6:$Q$9951,13,0)))),0)</f>
        <v>1</v>
      </c>
      <c r="Y69" s="65">
        <f t="shared" si="8"/>
        <v>0</v>
      </c>
      <c r="Z69" s="67">
        <f t="shared" si="9"/>
        <v>1</v>
      </c>
    </row>
    <row r="70" spans="1:26" ht="67.5" x14ac:dyDescent="0.2">
      <c r="A70" s="60" t="s">
        <v>721</v>
      </c>
      <c r="B70" s="155" t="s">
        <v>724</v>
      </c>
      <c r="C70" s="251" t="s">
        <v>625</v>
      </c>
      <c r="D70" s="157" t="s">
        <v>622</v>
      </c>
      <c r="E70" s="160" t="s">
        <v>626</v>
      </c>
      <c r="F70" s="155" t="s">
        <v>627</v>
      </c>
      <c r="G70" s="160" t="s">
        <v>618</v>
      </c>
      <c r="H70" s="159" t="s">
        <v>628</v>
      </c>
      <c r="I70" s="252" t="s">
        <v>202</v>
      </c>
      <c r="J70" s="252" t="s">
        <v>203</v>
      </c>
      <c r="K70" s="252" t="s">
        <v>258</v>
      </c>
      <c r="L70" s="252" t="s">
        <v>205</v>
      </c>
      <c r="M70" s="252" t="s">
        <v>259</v>
      </c>
      <c r="N70" s="64">
        <f t="shared" si="0"/>
        <v>0.2</v>
      </c>
      <c r="O70" s="64">
        <f t="shared" si="1"/>
        <v>0.1</v>
      </c>
      <c r="P70" s="64">
        <f t="shared" si="2"/>
        <v>0.05</v>
      </c>
      <c r="Q70" s="64">
        <f t="shared" si="3"/>
        <v>0</v>
      </c>
      <c r="R70" s="64">
        <f t="shared" si="4"/>
        <v>0</v>
      </c>
      <c r="S70" s="154">
        <f t="shared" si="5"/>
        <v>0.35000000000000003</v>
      </c>
      <c r="T70" s="253" t="s">
        <v>119</v>
      </c>
      <c r="U70" s="65">
        <f>IFERROR((IF(A70=A69,W69,(VLOOKUP($A70,'Matriz de Riesgos'!$D$6:$Q$9951,12,0)))),0)</f>
        <v>0.23237499999999994</v>
      </c>
      <c r="V70" s="66">
        <f t="shared" si="6"/>
        <v>8.1331249999999994E-2</v>
      </c>
      <c r="W70" s="67">
        <f t="shared" si="7"/>
        <v>0.15104374999999995</v>
      </c>
      <c r="X70" s="66">
        <f>IFERROR((IF(A70=A69,Z69,(VLOOKUP($A70,'Matriz de Riesgos'!$D$6:$Q$9951,13,0)))),0)</f>
        <v>1</v>
      </c>
      <c r="Y70" s="65">
        <f t="shared" si="8"/>
        <v>0</v>
      </c>
      <c r="Z70" s="67">
        <f t="shared" si="9"/>
        <v>1</v>
      </c>
    </row>
    <row r="71" spans="1:26" ht="101.25" x14ac:dyDescent="0.2">
      <c r="A71" s="60" t="s">
        <v>725</v>
      </c>
      <c r="B71" s="155" t="s">
        <v>726</v>
      </c>
      <c r="C71" s="251" t="s">
        <v>629</v>
      </c>
      <c r="D71" s="157" t="s">
        <v>630</v>
      </c>
      <c r="E71" s="160" t="s">
        <v>198</v>
      </c>
      <c r="F71" s="222" t="s">
        <v>631</v>
      </c>
      <c r="G71" s="157" t="s">
        <v>632</v>
      </c>
      <c r="H71" s="254" t="s">
        <v>633</v>
      </c>
      <c r="I71" s="252" t="s">
        <v>202</v>
      </c>
      <c r="J71" s="252" t="s">
        <v>203</v>
      </c>
      <c r="K71" s="252" t="s">
        <v>204</v>
      </c>
      <c r="L71" s="252" t="s">
        <v>205</v>
      </c>
      <c r="M71" s="252" t="s">
        <v>259</v>
      </c>
      <c r="N71" s="64">
        <f t="shared" si="0"/>
        <v>0.2</v>
      </c>
      <c r="O71" s="64">
        <f t="shared" si="1"/>
        <v>0.1</v>
      </c>
      <c r="P71" s="64">
        <f t="shared" si="2"/>
        <v>0.15</v>
      </c>
      <c r="Q71" s="64">
        <f t="shared" si="3"/>
        <v>0</v>
      </c>
      <c r="R71" s="64">
        <f t="shared" si="4"/>
        <v>0</v>
      </c>
      <c r="S71" s="154">
        <f t="shared" si="5"/>
        <v>0.45000000000000007</v>
      </c>
      <c r="T71" s="253" t="s">
        <v>119</v>
      </c>
      <c r="U71" s="65">
        <f>IFERROR((IF(A71=A70,W70,(VLOOKUP($A71,'Matriz de Riesgos'!$D$6:$Q$9951,12,0)))),0)</f>
        <v>1</v>
      </c>
      <c r="V71" s="66">
        <f t="shared" si="6"/>
        <v>0.45000000000000007</v>
      </c>
      <c r="W71" s="67">
        <f t="shared" si="7"/>
        <v>0.54999999999999993</v>
      </c>
      <c r="X71" s="66">
        <f>IFERROR((IF(A71=A70,Z70,(VLOOKUP($A71,'Matriz de Riesgos'!$D$6:$Q$9951,13,0)))),0)</f>
        <v>1</v>
      </c>
      <c r="Y71" s="65">
        <f t="shared" si="8"/>
        <v>0</v>
      </c>
      <c r="Z71" s="67">
        <f t="shared" si="9"/>
        <v>1</v>
      </c>
    </row>
    <row r="72" spans="1:26" ht="78.75" x14ac:dyDescent="0.2">
      <c r="A72" s="157" t="s">
        <v>727</v>
      </c>
      <c r="B72" s="155" t="s">
        <v>728</v>
      </c>
      <c r="C72" s="251" t="s">
        <v>634</v>
      </c>
      <c r="D72" s="157" t="s">
        <v>635</v>
      </c>
      <c r="E72" s="160" t="s">
        <v>198</v>
      </c>
      <c r="F72" s="222" t="s">
        <v>636</v>
      </c>
      <c r="G72" s="157" t="s">
        <v>632</v>
      </c>
      <c r="H72" s="254" t="s">
        <v>633</v>
      </c>
      <c r="I72" s="252" t="s">
        <v>202</v>
      </c>
      <c r="J72" s="252" t="s">
        <v>203</v>
      </c>
      <c r="K72" s="252" t="s">
        <v>204</v>
      </c>
      <c r="L72" s="252" t="s">
        <v>205</v>
      </c>
      <c r="M72" s="252" t="s">
        <v>259</v>
      </c>
      <c r="N72" s="64">
        <f t="shared" si="0"/>
        <v>0.2</v>
      </c>
      <c r="O72" s="64">
        <f t="shared" si="1"/>
        <v>0.1</v>
      </c>
      <c r="P72" s="64">
        <f t="shared" si="2"/>
        <v>0.15</v>
      </c>
      <c r="Q72" s="64">
        <f t="shared" si="3"/>
        <v>0</v>
      </c>
      <c r="R72" s="64">
        <f t="shared" si="4"/>
        <v>0</v>
      </c>
      <c r="S72" s="154">
        <f t="shared" si="5"/>
        <v>0.45000000000000007</v>
      </c>
      <c r="T72" s="253" t="s">
        <v>119</v>
      </c>
      <c r="U72" s="65">
        <f>IFERROR((IF(A72=A71,W71,(VLOOKUP($A72,'Matriz de Riesgos'!$D$6:$Q$9951,12,0)))),0)</f>
        <v>1</v>
      </c>
      <c r="V72" s="66">
        <f t="shared" si="6"/>
        <v>0.45000000000000007</v>
      </c>
      <c r="W72" s="67">
        <f t="shared" si="7"/>
        <v>0.54999999999999993</v>
      </c>
      <c r="X72" s="66">
        <f>IFERROR((IF(A72=A71,Z71,(VLOOKUP($A72,'Matriz de Riesgos'!$D$6:$Q$9951,13,0)))),0)</f>
        <v>1</v>
      </c>
      <c r="Y72" s="65">
        <f t="shared" si="8"/>
        <v>0</v>
      </c>
      <c r="Z72" s="67">
        <f t="shared" si="9"/>
        <v>1</v>
      </c>
    </row>
    <row r="73" spans="1:26" ht="78.75" x14ac:dyDescent="0.2">
      <c r="A73" s="157" t="s">
        <v>727</v>
      </c>
      <c r="B73" s="158" t="s">
        <v>729</v>
      </c>
      <c r="C73" s="251" t="s">
        <v>634</v>
      </c>
      <c r="D73" s="157" t="s">
        <v>406</v>
      </c>
      <c r="E73" s="160" t="s">
        <v>396</v>
      </c>
      <c r="F73" s="155" t="s">
        <v>637</v>
      </c>
      <c r="G73" s="160" t="s">
        <v>408</v>
      </c>
      <c r="H73" s="160" t="s">
        <v>409</v>
      </c>
      <c r="I73" s="252" t="s">
        <v>202</v>
      </c>
      <c r="J73" s="252" t="s">
        <v>203</v>
      </c>
      <c r="K73" s="252" t="s">
        <v>204</v>
      </c>
      <c r="L73" s="252" t="s">
        <v>205</v>
      </c>
      <c r="M73" s="252" t="s">
        <v>206</v>
      </c>
      <c r="N73" s="64">
        <f t="shared" ref="N73:N136" si="10">IF(I73="detectivo",10%,IF(I73="correctivo",5%,IF(I73="preventivo",20%,0)))</f>
        <v>0.2</v>
      </c>
      <c r="O73" s="64">
        <f t="shared" ref="O73:O136" si="11">IF(J73="manual",10%,IF(J73="automático",20%,0))</f>
        <v>0.1</v>
      </c>
      <c r="P73" s="64">
        <f t="shared" ref="P73:P136" si="12">IF(K73="documentado",15%,IF(K73="sin documentar",5%,0))</f>
        <v>0.15</v>
      </c>
      <c r="Q73" s="64">
        <f t="shared" ref="Q73:Q136" si="13">IF(L73="Definida",10%,IF(L73="Sin definir",0%,0))</f>
        <v>0</v>
      </c>
      <c r="R73" s="64">
        <f t="shared" ref="R73:R136" si="14">IF(M73="Continua",5%,IF(M73="Aleatoria",0%,0))</f>
        <v>0</v>
      </c>
      <c r="S73" s="154">
        <f t="shared" ref="S73:S136" si="15">SUM(N73:R73)</f>
        <v>0.45000000000000007</v>
      </c>
      <c r="T73" s="253" t="s">
        <v>119</v>
      </c>
      <c r="U73" s="65">
        <f>IFERROR((IF(A73=A72,W72,(VLOOKUP($A73,'Matriz de Riesgos'!$D$6:$Q$9951,12,0)))),0)</f>
        <v>0.54999999999999993</v>
      </c>
      <c r="V73" s="66">
        <f t="shared" ref="V73:V136" si="16">IF(T73="probabilidad",(U73*S73),0)</f>
        <v>0.2475</v>
      </c>
      <c r="W73" s="67">
        <f t="shared" ref="W73:W136" si="17">+U73-V73</f>
        <v>0.30249999999999994</v>
      </c>
      <c r="X73" s="66">
        <f>IFERROR((IF(A73=A72,Z72,(VLOOKUP($A73,'Matriz de Riesgos'!$D$6:$Q$9951,13,0)))),0)</f>
        <v>1</v>
      </c>
      <c r="Y73" s="65">
        <f t="shared" ref="Y73:Y136" si="18">IF(T73="impacto",(X73*S73),0)</f>
        <v>0</v>
      </c>
      <c r="Z73" s="67">
        <f t="shared" ref="Z73:Z136" si="19">+X73-Y73</f>
        <v>1</v>
      </c>
    </row>
    <row r="74" spans="1:26" ht="49.5" x14ac:dyDescent="0.2">
      <c r="A74" s="60" t="s">
        <v>730</v>
      </c>
      <c r="B74" s="159" t="s">
        <v>731</v>
      </c>
      <c r="C74" s="251" t="s">
        <v>638</v>
      </c>
      <c r="D74" s="157" t="s">
        <v>639</v>
      </c>
      <c r="E74" s="160" t="s">
        <v>640</v>
      </c>
      <c r="F74" s="155" t="s">
        <v>641</v>
      </c>
      <c r="G74" s="160" t="s">
        <v>642</v>
      </c>
      <c r="H74" s="160" t="s">
        <v>643</v>
      </c>
      <c r="I74" s="252" t="s">
        <v>202</v>
      </c>
      <c r="J74" s="252" t="s">
        <v>203</v>
      </c>
      <c r="K74" s="252" t="s">
        <v>204</v>
      </c>
      <c r="L74" s="252" t="s">
        <v>205</v>
      </c>
      <c r="M74" s="252" t="s">
        <v>206</v>
      </c>
      <c r="N74" s="64">
        <f t="shared" si="10"/>
        <v>0.2</v>
      </c>
      <c r="O74" s="64">
        <f t="shared" si="11"/>
        <v>0.1</v>
      </c>
      <c r="P74" s="64">
        <f t="shared" si="12"/>
        <v>0.15</v>
      </c>
      <c r="Q74" s="64">
        <f t="shared" si="13"/>
        <v>0</v>
      </c>
      <c r="R74" s="64">
        <f t="shared" si="14"/>
        <v>0</v>
      </c>
      <c r="S74" s="154">
        <f t="shared" si="15"/>
        <v>0.45000000000000007</v>
      </c>
      <c r="T74" s="253" t="s">
        <v>119</v>
      </c>
      <c r="U74" s="65">
        <f>IFERROR((IF(A74=A73,W73,(VLOOKUP($A74,'Matriz de Riesgos'!$D$6:$Q$9951,12,0)))),0)</f>
        <v>1</v>
      </c>
      <c r="V74" s="66">
        <f t="shared" si="16"/>
        <v>0.45000000000000007</v>
      </c>
      <c r="W74" s="67">
        <f t="shared" si="17"/>
        <v>0.54999999999999993</v>
      </c>
      <c r="X74" s="66">
        <f>IFERROR((IF(A74=A73,Z73,(VLOOKUP($A74,'Matriz de Riesgos'!$D$6:$Q$9951,13,0)))),0)</f>
        <v>1</v>
      </c>
      <c r="Y74" s="65">
        <f t="shared" si="18"/>
        <v>0</v>
      </c>
      <c r="Z74" s="67">
        <f t="shared" si="19"/>
        <v>1</v>
      </c>
    </row>
    <row r="75" spans="1:26" ht="22.5" x14ac:dyDescent="0.2">
      <c r="A75" s="60" t="s">
        <v>730</v>
      </c>
      <c r="B75" s="159" t="s">
        <v>732</v>
      </c>
      <c r="C75" s="251" t="s">
        <v>644</v>
      </c>
      <c r="D75" s="157" t="s">
        <v>645</v>
      </c>
      <c r="E75" s="157" t="s">
        <v>645</v>
      </c>
      <c r="F75" s="157" t="s">
        <v>645</v>
      </c>
      <c r="G75" s="157" t="s">
        <v>645</v>
      </c>
      <c r="H75" s="157" t="s">
        <v>645</v>
      </c>
      <c r="I75" s="252" t="s">
        <v>296</v>
      </c>
      <c r="J75" s="252" t="s">
        <v>296</v>
      </c>
      <c r="K75" s="252" t="s">
        <v>296</v>
      </c>
      <c r="L75" s="252" t="s">
        <v>296</v>
      </c>
      <c r="M75" s="252" t="s">
        <v>296</v>
      </c>
      <c r="N75" s="64">
        <f t="shared" si="10"/>
        <v>0</v>
      </c>
      <c r="O75" s="64">
        <f t="shared" si="11"/>
        <v>0</v>
      </c>
      <c r="P75" s="64">
        <f t="shared" si="12"/>
        <v>0</v>
      </c>
      <c r="Q75" s="64">
        <f t="shared" si="13"/>
        <v>0</v>
      </c>
      <c r="R75" s="64">
        <f t="shared" si="14"/>
        <v>0</v>
      </c>
      <c r="S75" s="154">
        <f t="shared" si="15"/>
        <v>0</v>
      </c>
      <c r="T75" s="253" t="s">
        <v>296</v>
      </c>
      <c r="U75" s="65">
        <f>IFERROR((IF(A75=A74,W74,(VLOOKUP($A75,'Matriz de Riesgos'!$D$6:$Q$9951,12,0)))),0)</f>
        <v>0.54999999999999993</v>
      </c>
      <c r="V75" s="66">
        <f t="shared" si="16"/>
        <v>0</v>
      </c>
      <c r="W75" s="67">
        <f t="shared" si="17"/>
        <v>0.54999999999999993</v>
      </c>
      <c r="X75" s="66">
        <f>IFERROR((IF(A75=A74,Z74,(VLOOKUP($A75,'Matriz de Riesgos'!$D$6:$Q$9951,13,0)))),0)</f>
        <v>1</v>
      </c>
      <c r="Y75" s="65">
        <f t="shared" si="18"/>
        <v>0</v>
      </c>
      <c r="Z75" s="67">
        <f t="shared" si="19"/>
        <v>1</v>
      </c>
    </row>
    <row r="76" spans="1:26" ht="67.5" x14ac:dyDescent="0.2">
      <c r="A76" s="60" t="s">
        <v>730</v>
      </c>
      <c r="B76" s="155" t="s">
        <v>733</v>
      </c>
      <c r="C76" s="251" t="s">
        <v>646</v>
      </c>
      <c r="D76" s="157" t="s">
        <v>647</v>
      </c>
      <c r="E76" s="160" t="s">
        <v>648</v>
      </c>
      <c r="F76" s="155" t="s">
        <v>649</v>
      </c>
      <c r="G76" s="160" t="s">
        <v>239</v>
      </c>
      <c r="H76" s="160" t="s">
        <v>650</v>
      </c>
      <c r="I76" s="252" t="s">
        <v>202</v>
      </c>
      <c r="J76" s="252" t="s">
        <v>203</v>
      </c>
      <c r="K76" s="252" t="s">
        <v>204</v>
      </c>
      <c r="L76" s="252" t="s">
        <v>205</v>
      </c>
      <c r="M76" s="252" t="s">
        <v>206</v>
      </c>
      <c r="N76" s="64">
        <f t="shared" si="10"/>
        <v>0.2</v>
      </c>
      <c r="O76" s="64">
        <f t="shared" si="11"/>
        <v>0.1</v>
      </c>
      <c r="P76" s="64">
        <f t="shared" si="12"/>
        <v>0.15</v>
      </c>
      <c r="Q76" s="64">
        <f t="shared" si="13"/>
        <v>0</v>
      </c>
      <c r="R76" s="64">
        <f t="shared" si="14"/>
        <v>0</v>
      </c>
      <c r="S76" s="154">
        <f t="shared" si="15"/>
        <v>0.45000000000000007</v>
      </c>
      <c r="T76" s="253" t="s">
        <v>119</v>
      </c>
      <c r="U76" s="65">
        <f>IFERROR((IF(A76=A75,W75,(VLOOKUP($A76,'Matriz de Riesgos'!$D$6:$Q$9951,12,0)))),0)</f>
        <v>0.54999999999999993</v>
      </c>
      <c r="V76" s="66">
        <f t="shared" si="16"/>
        <v>0.2475</v>
      </c>
      <c r="W76" s="67">
        <f t="shared" si="17"/>
        <v>0.30249999999999994</v>
      </c>
      <c r="X76" s="66">
        <f>IFERROR((IF(A76=A75,Z75,(VLOOKUP($A76,'Matriz de Riesgos'!$D$6:$Q$9951,13,0)))),0)</f>
        <v>1</v>
      </c>
      <c r="Y76" s="65">
        <f t="shared" si="18"/>
        <v>0</v>
      </c>
      <c r="Z76" s="67">
        <f t="shared" si="19"/>
        <v>1</v>
      </c>
    </row>
    <row r="77" spans="1:26" ht="49.5" x14ac:dyDescent="0.2">
      <c r="A77" s="60" t="s">
        <v>730</v>
      </c>
      <c r="B77" s="155" t="s">
        <v>733</v>
      </c>
      <c r="C77" s="251" t="s">
        <v>651</v>
      </c>
      <c r="D77" s="157" t="s">
        <v>647</v>
      </c>
      <c r="E77" s="160" t="s">
        <v>640</v>
      </c>
      <c r="F77" s="155" t="s">
        <v>652</v>
      </c>
      <c r="G77" s="160" t="s">
        <v>653</v>
      </c>
      <c r="H77" s="160" t="s">
        <v>654</v>
      </c>
      <c r="I77" s="252" t="s">
        <v>293</v>
      </c>
      <c r="J77" s="252" t="s">
        <v>203</v>
      </c>
      <c r="K77" s="252" t="s">
        <v>258</v>
      </c>
      <c r="L77" s="252" t="s">
        <v>205</v>
      </c>
      <c r="M77" s="252" t="s">
        <v>259</v>
      </c>
      <c r="N77" s="64">
        <f t="shared" si="10"/>
        <v>0.05</v>
      </c>
      <c r="O77" s="64">
        <f t="shared" si="11"/>
        <v>0.1</v>
      </c>
      <c r="P77" s="64">
        <f t="shared" si="12"/>
        <v>0.05</v>
      </c>
      <c r="Q77" s="64">
        <f t="shared" si="13"/>
        <v>0</v>
      </c>
      <c r="R77" s="64">
        <f t="shared" si="14"/>
        <v>0</v>
      </c>
      <c r="S77" s="154">
        <f t="shared" si="15"/>
        <v>0.2</v>
      </c>
      <c r="T77" s="253" t="s">
        <v>119</v>
      </c>
      <c r="U77" s="65">
        <f>IFERROR((IF(A77=A76,W76,(VLOOKUP($A77,'Matriz de Riesgos'!$D$6:$Q$9951,12,0)))),0)</f>
        <v>0.30249999999999994</v>
      </c>
      <c r="V77" s="66">
        <f t="shared" si="16"/>
        <v>6.0499999999999991E-2</v>
      </c>
      <c r="W77" s="67">
        <f t="shared" si="17"/>
        <v>0.24199999999999994</v>
      </c>
      <c r="X77" s="66">
        <f>IFERROR((IF(A77=A76,Z76,(VLOOKUP($A77,'Matriz de Riesgos'!$D$6:$Q$9951,13,0)))),0)</f>
        <v>1</v>
      </c>
      <c r="Y77" s="65">
        <f t="shared" si="18"/>
        <v>0</v>
      </c>
      <c r="Z77" s="67">
        <f t="shared" si="19"/>
        <v>1</v>
      </c>
    </row>
    <row r="78" spans="1:26" ht="49.5" x14ac:dyDescent="0.2">
      <c r="A78" s="60" t="s">
        <v>734</v>
      </c>
      <c r="B78" s="155" t="s">
        <v>735</v>
      </c>
      <c r="C78" s="251" t="s">
        <v>655</v>
      </c>
      <c r="D78" s="157" t="s">
        <v>656</v>
      </c>
      <c r="E78" s="160" t="s">
        <v>640</v>
      </c>
      <c r="F78" s="155" t="s">
        <v>657</v>
      </c>
      <c r="G78" s="160" t="s">
        <v>658</v>
      </c>
      <c r="H78" s="160" t="s">
        <v>643</v>
      </c>
      <c r="I78" s="252" t="s">
        <v>202</v>
      </c>
      <c r="J78" s="252" t="s">
        <v>203</v>
      </c>
      <c r="K78" s="252" t="s">
        <v>204</v>
      </c>
      <c r="L78" s="252" t="s">
        <v>205</v>
      </c>
      <c r="M78" s="252" t="s">
        <v>206</v>
      </c>
      <c r="N78" s="64">
        <f t="shared" si="10"/>
        <v>0.2</v>
      </c>
      <c r="O78" s="64">
        <f t="shared" si="11"/>
        <v>0.1</v>
      </c>
      <c r="P78" s="64">
        <f t="shared" si="12"/>
        <v>0.15</v>
      </c>
      <c r="Q78" s="64">
        <f t="shared" si="13"/>
        <v>0</v>
      </c>
      <c r="R78" s="64">
        <f t="shared" si="14"/>
        <v>0</v>
      </c>
      <c r="S78" s="154">
        <f t="shared" si="15"/>
        <v>0.45000000000000007</v>
      </c>
      <c r="T78" s="253" t="s">
        <v>119</v>
      </c>
      <c r="U78" s="65">
        <f>IFERROR((IF(A78=A77,W77,(VLOOKUP($A78,'Matriz de Riesgos'!$D$6:$Q$9951,12,0)))),0)</f>
        <v>1</v>
      </c>
      <c r="V78" s="66">
        <f t="shared" si="16"/>
        <v>0.45000000000000007</v>
      </c>
      <c r="W78" s="67">
        <f t="shared" si="17"/>
        <v>0.54999999999999993</v>
      </c>
      <c r="X78" s="66">
        <f ca="1">IFERROR((IF(A78=A77,Z77,(VLOOKUP($A78,'Matriz de Riesgos'!$D$6:$Q$9951,13,0)))),0)</f>
        <v>0</v>
      </c>
      <c r="Y78" s="65">
        <f t="shared" si="18"/>
        <v>0</v>
      </c>
      <c r="Z78" s="67">
        <f t="shared" ca="1" si="19"/>
        <v>0</v>
      </c>
    </row>
    <row r="79" spans="1:26" ht="49.5" x14ac:dyDescent="0.2">
      <c r="A79" s="157" t="s">
        <v>734</v>
      </c>
      <c r="B79" s="155" t="s">
        <v>736</v>
      </c>
      <c r="C79" s="251" t="s">
        <v>659</v>
      </c>
      <c r="D79" s="157" t="s">
        <v>656</v>
      </c>
      <c r="E79" s="160" t="s">
        <v>660</v>
      </c>
      <c r="F79" s="155" t="s">
        <v>661</v>
      </c>
      <c r="G79" s="160" t="s">
        <v>662</v>
      </c>
      <c r="H79" s="160" t="s">
        <v>663</v>
      </c>
      <c r="I79" s="252" t="s">
        <v>202</v>
      </c>
      <c r="J79" s="252" t="s">
        <v>203</v>
      </c>
      <c r="K79" s="252" t="s">
        <v>204</v>
      </c>
      <c r="L79" s="252" t="s">
        <v>205</v>
      </c>
      <c r="M79" s="252" t="s">
        <v>206</v>
      </c>
      <c r="N79" s="64">
        <f t="shared" si="10"/>
        <v>0.2</v>
      </c>
      <c r="O79" s="64">
        <f t="shared" si="11"/>
        <v>0.1</v>
      </c>
      <c r="P79" s="64">
        <f t="shared" si="12"/>
        <v>0.15</v>
      </c>
      <c r="Q79" s="64">
        <f t="shared" si="13"/>
        <v>0</v>
      </c>
      <c r="R79" s="64">
        <f t="shared" si="14"/>
        <v>0</v>
      </c>
      <c r="S79" s="154">
        <f t="shared" si="15"/>
        <v>0.45000000000000007</v>
      </c>
      <c r="T79" s="253" t="s">
        <v>119</v>
      </c>
      <c r="U79" s="65">
        <f>IFERROR((IF(A79=A78,W78,(VLOOKUP($A79,'Matriz de Riesgos'!$D$6:$Q$9951,12,0)))),0)</f>
        <v>0.54999999999999993</v>
      </c>
      <c r="V79" s="66">
        <f t="shared" si="16"/>
        <v>0.2475</v>
      </c>
      <c r="W79" s="67">
        <f t="shared" si="17"/>
        <v>0.30249999999999994</v>
      </c>
      <c r="X79" s="66">
        <f ca="1">IFERROR((IF(A79=A78,Z78,(VLOOKUP($A79,'Matriz de Riesgos'!$D$6:$Q$9951,13,0)))),0)</f>
        <v>0</v>
      </c>
      <c r="Y79" s="65">
        <f t="shared" si="18"/>
        <v>0</v>
      </c>
      <c r="Z79" s="67">
        <f t="shared" ca="1" si="19"/>
        <v>0</v>
      </c>
    </row>
    <row r="80" spans="1:26" ht="45" x14ac:dyDescent="0.2">
      <c r="A80" s="157" t="s">
        <v>737</v>
      </c>
      <c r="B80" s="155" t="s">
        <v>738</v>
      </c>
      <c r="C80" s="251" t="s">
        <v>664</v>
      </c>
      <c r="D80" s="157" t="s">
        <v>645</v>
      </c>
      <c r="E80" s="157" t="s">
        <v>645</v>
      </c>
      <c r="F80" s="157" t="s">
        <v>645</v>
      </c>
      <c r="G80" s="157" t="s">
        <v>645</v>
      </c>
      <c r="H80" s="157" t="s">
        <v>645</v>
      </c>
      <c r="I80" s="252" t="s">
        <v>296</v>
      </c>
      <c r="J80" s="252" t="s">
        <v>296</v>
      </c>
      <c r="K80" s="252" t="s">
        <v>296</v>
      </c>
      <c r="L80" s="252" t="s">
        <v>296</v>
      </c>
      <c r="M80" s="252" t="s">
        <v>296</v>
      </c>
      <c r="N80" s="64">
        <f t="shared" si="10"/>
        <v>0</v>
      </c>
      <c r="O80" s="64">
        <f t="shared" si="11"/>
        <v>0</v>
      </c>
      <c r="P80" s="64">
        <f t="shared" si="12"/>
        <v>0</v>
      </c>
      <c r="Q80" s="64">
        <f t="shared" si="13"/>
        <v>0</v>
      </c>
      <c r="R80" s="64">
        <f t="shared" si="14"/>
        <v>0</v>
      </c>
      <c r="S80" s="154">
        <f t="shared" si="15"/>
        <v>0</v>
      </c>
      <c r="T80" s="253" t="s">
        <v>296</v>
      </c>
      <c r="U80" s="65">
        <f>IFERROR((IF(A80=A79,W79,(VLOOKUP($A80,'Matriz de Riesgos'!$D$6:$Q$9951,12,0)))),0)</f>
        <v>1</v>
      </c>
      <c r="V80" s="66">
        <f t="shared" si="16"/>
        <v>0</v>
      </c>
      <c r="W80" s="67">
        <f t="shared" si="17"/>
        <v>1</v>
      </c>
      <c r="X80" s="66">
        <f ca="1">IFERROR((IF(A80=A79,Z79,(VLOOKUP($A80,'Matriz de Riesgos'!$D$6:$Q$9951,13,0)))),0)</f>
        <v>0</v>
      </c>
      <c r="Y80" s="65">
        <f t="shared" si="18"/>
        <v>0</v>
      </c>
      <c r="Z80" s="67">
        <f t="shared" ca="1" si="19"/>
        <v>0</v>
      </c>
    </row>
    <row r="81" spans="1:26" ht="49.5" x14ac:dyDescent="0.2">
      <c r="A81" s="157" t="s">
        <v>737</v>
      </c>
      <c r="B81" s="155" t="s">
        <v>739</v>
      </c>
      <c r="C81" s="251" t="s">
        <v>665</v>
      </c>
      <c r="D81" s="157" t="s">
        <v>645</v>
      </c>
      <c r="E81" s="157" t="s">
        <v>645</v>
      </c>
      <c r="F81" s="157" t="s">
        <v>645</v>
      </c>
      <c r="G81" s="157" t="s">
        <v>645</v>
      </c>
      <c r="H81" s="157" t="s">
        <v>645</v>
      </c>
      <c r="I81" s="252" t="s">
        <v>296</v>
      </c>
      <c r="J81" s="252" t="s">
        <v>296</v>
      </c>
      <c r="K81" s="252" t="s">
        <v>296</v>
      </c>
      <c r="L81" s="252" t="s">
        <v>296</v>
      </c>
      <c r="M81" s="252" t="s">
        <v>296</v>
      </c>
      <c r="N81" s="64">
        <f t="shared" si="10"/>
        <v>0</v>
      </c>
      <c r="O81" s="64">
        <f t="shared" si="11"/>
        <v>0</v>
      </c>
      <c r="P81" s="64">
        <f t="shared" si="12"/>
        <v>0</v>
      </c>
      <c r="Q81" s="64">
        <f t="shared" si="13"/>
        <v>0</v>
      </c>
      <c r="R81" s="64">
        <f t="shared" si="14"/>
        <v>0</v>
      </c>
      <c r="S81" s="154">
        <f t="shared" si="15"/>
        <v>0</v>
      </c>
      <c r="T81" s="253" t="s">
        <v>119</v>
      </c>
      <c r="U81" s="65">
        <f>IFERROR((IF(A81=A80,W80,(VLOOKUP($A81,'Matriz de Riesgos'!$D$6:$Q$9951,12,0)))),0)</f>
        <v>1</v>
      </c>
      <c r="V81" s="66">
        <f t="shared" si="16"/>
        <v>0</v>
      </c>
      <c r="W81" s="67">
        <f t="shared" si="17"/>
        <v>1</v>
      </c>
      <c r="X81" s="66">
        <f ca="1">IFERROR((IF(A81=A80,Z80,(VLOOKUP($A81,'Matriz de Riesgos'!$D$6:$Q$9951,13,0)))),0)</f>
        <v>0</v>
      </c>
      <c r="Y81" s="65">
        <f t="shared" si="18"/>
        <v>0</v>
      </c>
      <c r="Z81" s="67">
        <f t="shared" ca="1" si="19"/>
        <v>0</v>
      </c>
    </row>
    <row r="82" spans="1:26" ht="49.5" x14ac:dyDescent="0.2">
      <c r="A82" s="157" t="s">
        <v>737</v>
      </c>
      <c r="B82" s="155" t="s">
        <v>740</v>
      </c>
      <c r="C82" s="251" t="s">
        <v>666</v>
      </c>
      <c r="D82" s="157" t="s">
        <v>645</v>
      </c>
      <c r="E82" s="157" t="s">
        <v>645</v>
      </c>
      <c r="F82" s="157" t="s">
        <v>645</v>
      </c>
      <c r="G82" s="157" t="s">
        <v>645</v>
      </c>
      <c r="H82" s="157" t="s">
        <v>645</v>
      </c>
      <c r="I82" s="252" t="s">
        <v>296</v>
      </c>
      <c r="J82" s="252" t="s">
        <v>296</v>
      </c>
      <c r="K82" s="252" t="s">
        <v>296</v>
      </c>
      <c r="L82" s="252" t="s">
        <v>296</v>
      </c>
      <c r="M82" s="252" t="s">
        <v>296</v>
      </c>
      <c r="N82" s="64">
        <f t="shared" si="10"/>
        <v>0</v>
      </c>
      <c r="O82" s="64">
        <f t="shared" si="11"/>
        <v>0</v>
      </c>
      <c r="P82" s="64">
        <f t="shared" si="12"/>
        <v>0</v>
      </c>
      <c r="Q82" s="64">
        <f t="shared" si="13"/>
        <v>0</v>
      </c>
      <c r="R82" s="64">
        <f t="shared" si="14"/>
        <v>0</v>
      </c>
      <c r="S82" s="154">
        <f t="shared" si="15"/>
        <v>0</v>
      </c>
      <c r="T82" s="253" t="s">
        <v>119</v>
      </c>
      <c r="U82" s="65">
        <f>IFERROR((IF(A82=A81,W81,(VLOOKUP($A82,'Matriz de Riesgos'!$D$6:$Q$9951,12,0)))),0)</f>
        <v>1</v>
      </c>
      <c r="V82" s="66">
        <f t="shared" si="16"/>
        <v>0</v>
      </c>
      <c r="W82" s="67">
        <f t="shared" si="17"/>
        <v>1</v>
      </c>
      <c r="X82" s="66">
        <f ca="1">IFERROR((IF(A82=A81,Z81,(VLOOKUP($A82,'Matriz de Riesgos'!$D$6:$Q$9951,13,0)))),0)</f>
        <v>0</v>
      </c>
      <c r="Y82" s="65">
        <f t="shared" si="18"/>
        <v>0</v>
      </c>
      <c r="Z82" s="67">
        <f t="shared" ca="1" si="19"/>
        <v>0</v>
      </c>
    </row>
    <row r="83" spans="1:26" ht="49.5" x14ac:dyDescent="0.2">
      <c r="A83" s="157" t="s">
        <v>741</v>
      </c>
      <c r="B83" s="155" t="s">
        <v>742</v>
      </c>
      <c r="C83" s="251" t="s">
        <v>667</v>
      </c>
      <c r="D83" s="157" t="s">
        <v>668</v>
      </c>
      <c r="E83" s="160" t="s">
        <v>640</v>
      </c>
      <c r="F83" s="159" t="s">
        <v>669</v>
      </c>
      <c r="G83" s="160" t="s">
        <v>239</v>
      </c>
      <c r="H83" s="160" t="s">
        <v>670</v>
      </c>
      <c r="I83" s="252" t="s">
        <v>293</v>
      </c>
      <c r="J83" s="252" t="s">
        <v>203</v>
      </c>
      <c r="K83" s="252" t="s">
        <v>258</v>
      </c>
      <c r="L83" s="252" t="s">
        <v>620</v>
      </c>
      <c r="M83" s="252" t="s">
        <v>259</v>
      </c>
      <c r="N83" s="64">
        <f t="shared" si="10"/>
        <v>0.05</v>
      </c>
      <c r="O83" s="64">
        <f t="shared" si="11"/>
        <v>0.1</v>
      </c>
      <c r="P83" s="64">
        <f t="shared" si="12"/>
        <v>0.05</v>
      </c>
      <c r="Q83" s="64">
        <f t="shared" si="13"/>
        <v>0</v>
      </c>
      <c r="R83" s="64">
        <f t="shared" si="14"/>
        <v>0</v>
      </c>
      <c r="S83" s="154">
        <f t="shared" si="15"/>
        <v>0.2</v>
      </c>
      <c r="T83" s="253" t="s">
        <v>119</v>
      </c>
      <c r="U83" s="65">
        <f>IFERROR((IF(A83=A82,W82,(VLOOKUP($A83,'Matriz de Riesgos'!$D$6:$Q$9951,12,0)))),0)</f>
        <v>1</v>
      </c>
      <c r="V83" s="66">
        <f t="shared" si="16"/>
        <v>0.2</v>
      </c>
      <c r="W83" s="67">
        <f t="shared" si="17"/>
        <v>0.8</v>
      </c>
      <c r="X83" s="66">
        <f ca="1">IFERROR((IF(A83=A82,Z82,(VLOOKUP($A83,'Matriz de Riesgos'!$D$6:$Q$9951,13,0)))),0)</f>
        <v>0</v>
      </c>
      <c r="Y83" s="65">
        <f t="shared" si="18"/>
        <v>0</v>
      </c>
      <c r="Z83" s="67">
        <f t="shared" ca="1" si="19"/>
        <v>0</v>
      </c>
    </row>
    <row r="84" spans="1:26" ht="78.75" x14ac:dyDescent="0.2">
      <c r="A84" s="157" t="s">
        <v>743</v>
      </c>
      <c r="B84" s="155" t="s">
        <v>744</v>
      </c>
      <c r="C84" s="251" t="s">
        <v>671</v>
      </c>
      <c r="D84" s="157" t="s">
        <v>406</v>
      </c>
      <c r="E84" s="160" t="s">
        <v>396</v>
      </c>
      <c r="F84" s="155" t="s">
        <v>637</v>
      </c>
      <c r="G84" s="160" t="s">
        <v>408</v>
      </c>
      <c r="H84" s="160" t="s">
        <v>409</v>
      </c>
      <c r="I84" s="252" t="s">
        <v>202</v>
      </c>
      <c r="J84" s="252" t="s">
        <v>203</v>
      </c>
      <c r="K84" s="252" t="s">
        <v>204</v>
      </c>
      <c r="L84" s="252" t="s">
        <v>205</v>
      </c>
      <c r="M84" s="252" t="s">
        <v>206</v>
      </c>
      <c r="N84" s="64">
        <f t="shared" si="10"/>
        <v>0.2</v>
      </c>
      <c r="O84" s="64">
        <f t="shared" si="11"/>
        <v>0.1</v>
      </c>
      <c r="P84" s="64">
        <f t="shared" si="12"/>
        <v>0.15</v>
      </c>
      <c r="Q84" s="64">
        <f t="shared" si="13"/>
        <v>0</v>
      </c>
      <c r="R84" s="64">
        <f t="shared" si="14"/>
        <v>0</v>
      </c>
      <c r="S84" s="154">
        <f t="shared" si="15"/>
        <v>0.45000000000000007</v>
      </c>
      <c r="T84" s="253" t="s">
        <v>119</v>
      </c>
      <c r="U84" s="65">
        <f>IFERROR((IF(A84=A83,W83,(VLOOKUP($A84,'Matriz de Riesgos'!$D$6:$Q$9951,12,0)))),0)</f>
        <v>0.8</v>
      </c>
      <c r="V84" s="66">
        <f t="shared" si="16"/>
        <v>0.3600000000000001</v>
      </c>
      <c r="W84" s="67">
        <f t="shared" si="17"/>
        <v>0.43999999999999995</v>
      </c>
      <c r="X84" s="66">
        <f>IFERROR((IF(A84=A83,Z83,(VLOOKUP($A84,'Matriz de Riesgos'!$D$6:$Q$9951,13,0)))),0)</f>
        <v>0.8</v>
      </c>
      <c r="Y84" s="65">
        <f t="shared" si="18"/>
        <v>0</v>
      </c>
      <c r="Z84" s="67">
        <f t="shared" si="19"/>
        <v>0.8</v>
      </c>
    </row>
    <row r="85" spans="1:26" ht="56.25" x14ac:dyDescent="0.2">
      <c r="A85" s="157" t="s">
        <v>743</v>
      </c>
      <c r="B85" s="155" t="s">
        <v>745</v>
      </c>
      <c r="C85" s="251" t="s">
        <v>672</v>
      </c>
      <c r="D85" s="157" t="s">
        <v>673</v>
      </c>
      <c r="E85" s="160" t="s">
        <v>271</v>
      </c>
      <c r="F85" s="159" t="s">
        <v>674</v>
      </c>
      <c r="G85" s="160" t="s">
        <v>675</v>
      </c>
      <c r="H85" s="159" t="s">
        <v>676</v>
      </c>
      <c r="I85" s="252" t="s">
        <v>202</v>
      </c>
      <c r="J85" s="252" t="s">
        <v>203</v>
      </c>
      <c r="K85" s="252" t="s">
        <v>204</v>
      </c>
      <c r="L85" s="252" t="s">
        <v>205</v>
      </c>
      <c r="M85" s="252" t="s">
        <v>677</v>
      </c>
      <c r="N85" s="64">
        <f t="shared" si="10"/>
        <v>0.2</v>
      </c>
      <c r="O85" s="64">
        <f t="shared" si="11"/>
        <v>0.1</v>
      </c>
      <c r="P85" s="64">
        <f t="shared" si="12"/>
        <v>0.15</v>
      </c>
      <c r="Q85" s="64">
        <f t="shared" si="13"/>
        <v>0</v>
      </c>
      <c r="R85" s="64">
        <f t="shared" si="14"/>
        <v>0</v>
      </c>
      <c r="S85" s="154">
        <f t="shared" si="15"/>
        <v>0.45000000000000007</v>
      </c>
      <c r="T85" s="253" t="s">
        <v>119</v>
      </c>
      <c r="U85" s="65">
        <f>IFERROR((IF(A85=A84,W84,(VLOOKUP($A85,'Matriz de Riesgos'!$D$6:$Q$9951,12,0)))),0)</f>
        <v>0.43999999999999995</v>
      </c>
      <c r="V85" s="66">
        <f t="shared" si="16"/>
        <v>0.19800000000000001</v>
      </c>
      <c r="W85" s="67">
        <f t="shared" si="17"/>
        <v>0.24199999999999994</v>
      </c>
      <c r="X85" s="66">
        <f>IFERROR((IF(A85=A84,Z84,(VLOOKUP($A85,'Matriz de Riesgos'!$D$6:$Q$9951,13,0)))),0)</f>
        <v>0.8</v>
      </c>
      <c r="Y85" s="65">
        <f t="shared" si="18"/>
        <v>0</v>
      </c>
      <c r="Z85" s="67">
        <f t="shared" si="19"/>
        <v>0.8</v>
      </c>
    </row>
    <row r="86" spans="1:26" ht="49.5" x14ac:dyDescent="0.2">
      <c r="A86" s="157" t="s">
        <v>743</v>
      </c>
      <c r="B86" s="155" t="s">
        <v>746</v>
      </c>
      <c r="C86" s="251" t="s">
        <v>678</v>
      </c>
      <c r="D86" s="157" t="s">
        <v>679</v>
      </c>
      <c r="E86" s="160" t="s">
        <v>271</v>
      </c>
      <c r="F86" s="159" t="s">
        <v>680</v>
      </c>
      <c r="G86" s="160" t="s">
        <v>681</v>
      </c>
      <c r="H86" s="160" t="s">
        <v>682</v>
      </c>
      <c r="I86" s="252" t="s">
        <v>293</v>
      </c>
      <c r="J86" s="252" t="s">
        <v>203</v>
      </c>
      <c r="K86" s="252" t="s">
        <v>258</v>
      </c>
      <c r="L86" s="252" t="s">
        <v>205</v>
      </c>
      <c r="M86" s="252" t="s">
        <v>677</v>
      </c>
      <c r="N86" s="64">
        <f t="shared" si="10"/>
        <v>0.05</v>
      </c>
      <c r="O86" s="64">
        <f t="shared" si="11"/>
        <v>0.1</v>
      </c>
      <c r="P86" s="64">
        <f t="shared" si="12"/>
        <v>0.05</v>
      </c>
      <c r="Q86" s="64">
        <f t="shared" si="13"/>
        <v>0</v>
      </c>
      <c r="R86" s="64">
        <f t="shared" si="14"/>
        <v>0</v>
      </c>
      <c r="S86" s="154">
        <f t="shared" si="15"/>
        <v>0.2</v>
      </c>
      <c r="T86" s="253" t="s">
        <v>119</v>
      </c>
      <c r="U86" s="65">
        <f>IFERROR((IF(A86=A85,W85,(VLOOKUP($A86,'Matriz de Riesgos'!$D$6:$Q$9951,12,0)))),0)</f>
        <v>0.24199999999999994</v>
      </c>
      <c r="V86" s="66">
        <f t="shared" si="16"/>
        <v>4.8399999999999992E-2</v>
      </c>
      <c r="W86" s="67">
        <f t="shared" si="17"/>
        <v>0.19359999999999994</v>
      </c>
      <c r="X86" s="66">
        <f>IFERROR((IF(A86=A85,Z85,(VLOOKUP($A86,'Matriz de Riesgos'!$D$6:$Q$9951,13,0)))),0)</f>
        <v>0.8</v>
      </c>
      <c r="Y86" s="65">
        <f t="shared" si="18"/>
        <v>0</v>
      </c>
      <c r="Z86" s="67">
        <f t="shared" si="19"/>
        <v>0.8</v>
      </c>
    </row>
    <row r="87" spans="1:26" ht="56.25" x14ac:dyDescent="0.2">
      <c r="A87" s="60" t="s">
        <v>747</v>
      </c>
      <c r="B87" s="155" t="s">
        <v>745</v>
      </c>
      <c r="C87" s="251" t="s">
        <v>683</v>
      </c>
      <c r="D87" s="157" t="s">
        <v>673</v>
      </c>
      <c r="E87" s="160" t="s">
        <v>271</v>
      </c>
      <c r="F87" s="159" t="s">
        <v>674</v>
      </c>
      <c r="G87" s="160" t="s">
        <v>675</v>
      </c>
      <c r="H87" s="159" t="s">
        <v>676</v>
      </c>
      <c r="I87" s="252" t="s">
        <v>202</v>
      </c>
      <c r="J87" s="252" t="s">
        <v>203</v>
      </c>
      <c r="K87" s="252" t="s">
        <v>258</v>
      </c>
      <c r="L87" s="252" t="s">
        <v>205</v>
      </c>
      <c r="M87" s="252" t="s">
        <v>677</v>
      </c>
      <c r="N87" s="64">
        <f t="shared" si="10"/>
        <v>0.2</v>
      </c>
      <c r="O87" s="64">
        <f t="shared" si="11"/>
        <v>0.1</v>
      </c>
      <c r="P87" s="64">
        <f t="shared" si="12"/>
        <v>0.05</v>
      </c>
      <c r="Q87" s="64">
        <f t="shared" si="13"/>
        <v>0</v>
      </c>
      <c r="R87" s="64">
        <f t="shared" si="14"/>
        <v>0</v>
      </c>
      <c r="S87" s="154">
        <f t="shared" si="15"/>
        <v>0.35000000000000003</v>
      </c>
      <c r="T87" s="253" t="s">
        <v>119</v>
      </c>
      <c r="U87" s="65">
        <f>IFERROR((IF(A87=A86,W86,(VLOOKUP($A87,'Matriz de Riesgos'!$D$6:$Q$9951,12,0)))),0)</f>
        <v>0.8</v>
      </c>
      <c r="V87" s="66">
        <f t="shared" si="16"/>
        <v>0.28000000000000003</v>
      </c>
      <c r="W87" s="67">
        <f t="shared" si="17"/>
        <v>0.52</v>
      </c>
      <c r="X87" s="66">
        <f>IFERROR((IF(A87=A86,Z86,(VLOOKUP($A87,'Matriz de Riesgos'!$D$6:$Q$9951,13,0)))),0)</f>
        <v>0.8</v>
      </c>
      <c r="Y87" s="65">
        <f t="shared" si="18"/>
        <v>0</v>
      </c>
      <c r="Z87" s="67">
        <f t="shared" si="19"/>
        <v>0.8</v>
      </c>
    </row>
    <row r="88" spans="1:26" ht="56.25" x14ac:dyDescent="0.2">
      <c r="A88" s="60" t="s">
        <v>747</v>
      </c>
      <c r="B88" s="155" t="s">
        <v>748</v>
      </c>
      <c r="C88" s="251" t="s">
        <v>684</v>
      </c>
      <c r="D88" s="157" t="s">
        <v>685</v>
      </c>
      <c r="E88" s="160" t="s">
        <v>271</v>
      </c>
      <c r="F88" s="155" t="s">
        <v>686</v>
      </c>
      <c r="G88" s="160" t="s">
        <v>687</v>
      </c>
      <c r="H88" s="159" t="s">
        <v>688</v>
      </c>
      <c r="I88" s="252" t="s">
        <v>202</v>
      </c>
      <c r="J88" s="252" t="s">
        <v>203</v>
      </c>
      <c r="K88" s="252" t="s">
        <v>258</v>
      </c>
      <c r="L88" s="252" t="s">
        <v>205</v>
      </c>
      <c r="M88" s="252" t="s">
        <v>677</v>
      </c>
      <c r="N88" s="64">
        <f t="shared" si="10"/>
        <v>0.2</v>
      </c>
      <c r="O88" s="64">
        <f t="shared" si="11"/>
        <v>0.1</v>
      </c>
      <c r="P88" s="64">
        <f t="shared" si="12"/>
        <v>0.05</v>
      </c>
      <c r="Q88" s="64">
        <f t="shared" si="13"/>
        <v>0</v>
      </c>
      <c r="R88" s="64">
        <f t="shared" si="14"/>
        <v>0</v>
      </c>
      <c r="S88" s="154">
        <f t="shared" si="15"/>
        <v>0.35000000000000003</v>
      </c>
      <c r="T88" s="253" t="s">
        <v>119</v>
      </c>
      <c r="U88" s="65">
        <f>IFERROR((IF(A88=A87,W87,(VLOOKUP($A88,'Matriz de Riesgos'!$D$6:$Q$9951,12,0)))),0)</f>
        <v>0.52</v>
      </c>
      <c r="V88" s="66">
        <f t="shared" si="16"/>
        <v>0.18200000000000002</v>
      </c>
      <c r="W88" s="67">
        <f t="shared" si="17"/>
        <v>0.33799999999999997</v>
      </c>
      <c r="X88" s="66">
        <f>IFERROR((IF(A88=A87,Z87,(VLOOKUP($A88,'Matriz de Riesgos'!$D$6:$Q$9951,13,0)))),0)</f>
        <v>0.8</v>
      </c>
      <c r="Y88" s="65">
        <f t="shared" si="18"/>
        <v>0</v>
      </c>
      <c r="Z88" s="67">
        <f t="shared" si="19"/>
        <v>0.8</v>
      </c>
    </row>
    <row r="89" spans="1:26" ht="49.5" x14ac:dyDescent="0.2">
      <c r="A89" s="157" t="s">
        <v>749</v>
      </c>
      <c r="B89" s="155" t="s">
        <v>750</v>
      </c>
      <c r="C89" s="251" t="s">
        <v>689</v>
      </c>
      <c r="D89" s="157" t="s">
        <v>690</v>
      </c>
      <c r="E89" s="160" t="s">
        <v>271</v>
      </c>
      <c r="F89" s="155" t="s">
        <v>691</v>
      </c>
      <c r="G89" s="160" t="s">
        <v>692</v>
      </c>
      <c r="H89" s="159" t="s">
        <v>693</v>
      </c>
      <c r="I89" s="252" t="s">
        <v>202</v>
      </c>
      <c r="J89" s="252" t="s">
        <v>203</v>
      </c>
      <c r="K89" s="252" t="s">
        <v>204</v>
      </c>
      <c r="L89" s="252" t="s">
        <v>205</v>
      </c>
      <c r="M89" s="252" t="s">
        <v>677</v>
      </c>
      <c r="N89" s="64">
        <f t="shared" si="10"/>
        <v>0.2</v>
      </c>
      <c r="O89" s="64">
        <f t="shared" si="11"/>
        <v>0.1</v>
      </c>
      <c r="P89" s="64">
        <f t="shared" si="12"/>
        <v>0.15</v>
      </c>
      <c r="Q89" s="64">
        <f t="shared" si="13"/>
        <v>0</v>
      </c>
      <c r="R89" s="64">
        <f t="shared" si="14"/>
        <v>0</v>
      </c>
      <c r="S89" s="154">
        <f t="shared" si="15"/>
        <v>0.45000000000000007</v>
      </c>
      <c r="T89" s="253" t="s">
        <v>119</v>
      </c>
      <c r="U89" s="65">
        <f>IFERROR((IF(A89=A88,W88,(VLOOKUP($A89,'Matriz de Riesgos'!$D$6:$Q$9951,12,0)))),0)</f>
        <v>0.8</v>
      </c>
      <c r="V89" s="66">
        <f t="shared" si="16"/>
        <v>0.3600000000000001</v>
      </c>
      <c r="W89" s="67">
        <f t="shared" si="17"/>
        <v>0.43999999999999995</v>
      </c>
      <c r="X89" s="66">
        <f>IFERROR((IF(A89=A88,Z88,(VLOOKUP($A89,'Matriz de Riesgos'!$D$6:$Q$9951,13,0)))),0)</f>
        <v>0.4</v>
      </c>
      <c r="Y89" s="65">
        <f t="shared" si="18"/>
        <v>0</v>
      </c>
      <c r="Z89" s="67">
        <f t="shared" si="19"/>
        <v>0.4</v>
      </c>
    </row>
    <row r="90" spans="1:26" ht="49.5" x14ac:dyDescent="0.2">
      <c r="A90" s="157" t="s">
        <v>791</v>
      </c>
      <c r="B90" s="155" t="s">
        <v>792</v>
      </c>
      <c r="C90" s="251" t="s">
        <v>819</v>
      </c>
      <c r="D90" s="157" t="s">
        <v>793</v>
      </c>
      <c r="E90" s="160" t="s">
        <v>396</v>
      </c>
      <c r="F90" s="155" t="s">
        <v>794</v>
      </c>
      <c r="G90" s="160" t="s">
        <v>234</v>
      </c>
      <c r="H90" s="160" t="s">
        <v>795</v>
      </c>
      <c r="I90" s="252" t="s">
        <v>202</v>
      </c>
      <c r="J90" s="252" t="s">
        <v>203</v>
      </c>
      <c r="K90" s="252" t="s">
        <v>204</v>
      </c>
      <c r="L90" s="252" t="s">
        <v>205</v>
      </c>
      <c r="M90" s="252" t="s">
        <v>206</v>
      </c>
      <c r="N90" s="64">
        <f t="shared" si="10"/>
        <v>0.2</v>
      </c>
      <c r="O90" s="64">
        <f t="shared" si="11"/>
        <v>0.1</v>
      </c>
      <c r="P90" s="64">
        <f t="shared" si="12"/>
        <v>0.15</v>
      </c>
      <c r="Q90" s="64">
        <f t="shared" si="13"/>
        <v>0</v>
      </c>
      <c r="R90" s="64">
        <f t="shared" si="14"/>
        <v>0</v>
      </c>
      <c r="S90" s="154">
        <f t="shared" si="15"/>
        <v>0.45000000000000007</v>
      </c>
      <c r="T90" s="253" t="s">
        <v>119</v>
      </c>
      <c r="U90" s="65">
        <f>IFERROR((IF(A90=A89,W89,(VLOOKUP($A90,'Matriz de Riesgos'!$D$6:$Q$9951,12,0)))),0)</f>
        <v>0.4</v>
      </c>
      <c r="V90" s="66">
        <f t="shared" si="16"/>
        <v>0.18000000000000005</v>
      </c>
      <c r="W90" s="67">
        <f t="shared" si="17"/>
        <v>0.21999999999999997</v>
      </c>
      <c r="X90" s="66">
        <f ca="1">IFERROR((IF(A90=A89,Z89,(VLOOKUP($A90,'Matriz de Riesgos'!$D$6:$Q$9951,13,0)))),0)</f>
        <v>0</v>
      </c>
      <c r="Y90" s="65">
        <f t="shared" si="18"/>
        <v>0</v>
      </c>
      <c r="Z90" s="67">
        <f t="shared" ca="1" si="19"/>
        <v>0</v>
      </c>
    </row>
    <row r="91" spans="1:26" ht="67.5" x14ac:dyDescent="0.2">
      <c r="A91" s="157" t="s">
        <v>791</v>
      </c>
      <c r="B91" s="155" t="s">
        <v>796</v>
      </c>
      <c r="C91" s="251" t="s">
        <v>821</v>
      </c>
      <c r="D91" s="157" t="s">
        <v>797</v>
      </c>
      <c r="E91" s="160" t="s">
        <v>396</v>
      </c>
      <c r="F91" s="155" t="s">
        <v>798</v>
      </c>
      <c r="G91" s="160" t="s">
        <v>234</v>
      </c>
      <c r="H91" s="160" t="s">
        <v>795</v>
      </c>
      <c r="I91" s="252" t="s">
        <v>202</v>
      </c>
      <c r="J91" s="252" t="s">
        <v>203</v>
      </c>
      <c r="K91" s="252" t="s">
        <v>258</v>
      </c>
      <c r="L91" s="252" t="s">
        <v>620</v>
      </c>
      <c r="M91" s="252" t="s">
        <v>259</v>
      </c>
      <c r="N91" s="64">
        <f t="shared" si="10"/>
        <v>0.2</v>
      </c>
      <c r="O91" s="64">
        <f t="shared" si="11"/>
        <v>0.1</v>
      </c>
      <c r="P91" s="64">
        <f t="shared" si="12"/>
        <v>0.05</v>
      </c>
      <c r="Q91" s="64">
        <f t="shared" si="13"/>
        <v>0</v>
      </c>
      <c r="R91" s="64">
        <f t="shared" si="14"/>
        <v>0</v>
      </c>
      <c r="S91" s="154">
        <f t="shared" si="15"/>
        <v>0.35000000000000003</v>
      </c>
      <c r="T91" s="253" t="s">
        <v>119</v>
      </c>
      <c r="U91" s="65">
        <f>IFERROR((IF(A91=A90,W90,(VLOOKUP($A91,'Matriz de Riesgos'!$D$6:$Q$9951,12,0)))),0)</f>
        <v>0.21999999999999997</v>
      </c>
      <c r="V91" s="66">
        <f t="shared" si="16"/>
        <v>7.6999999999999999E-2</v>
      </c>
      <c r="W91" s="67">
        <f t="shared" si="17"/>
        <v>0.14299999999999996</v>
      </c>
      <c r="X91" s="66">
        <f ca="1">IFERROR((IF(A91=A90,Z90,(VLOOKUP($A91,'Matriz de Riesgos'!$D$6:$Q$9951,13,0)))),0)</f>
        <v>0</v>
      </c>
      <c r="Y91" s="65">
        <f t="shared" si="18"/>
        <v>0</v>
      </c>
      <c r="Z91" s="67">
        <f t="shared" ca="1" si="19"/>
        <v>0</v>
      </c>
    </row>
    <row r="92" spans="1:26" ht="33.75" x14ac:dyDescent="0.2">
      <c r="A92" s="60" t="s">
        <v>799</v>
      </c>
      <c r="B92" s="155" t="s">
        <v>800</v>
      </c>
      <c r="C92" s="251" t="s">
        <v>822</v>
      </c>
      <c r="D92" s="157" t="s">
        <v>801</v>
      </c>
      <c r="E92" s="160" t="s">
        <v>802</v>
      </c>
      <c r="F92" s="155" t="s">
        <v>802</v>
      </c>
      <c r="G92" s="160" t="s">
        <v>803</v>
      </c>
      <c r="H92" s="160" t="s">
        <v>803</v>
      </c>
      <c r="I92" s="252" t="s">
        <v>296</v>
      </c>
      <c r="J92" s="252" t="s">
        <v>296</v>
      </c>
      <c r="K92" s="252" t="s">
        <v>296</v>
      </c>
      <c r="L92" s="252" t="s">
        <v>296</v>
      </c>
      <c r="M92" s="252" t="s">
        <v>296</v>
      </c>
      <c r="N92" s="64">
        <f t="shared" si="10"/>
        <v>0</v>
      </c>
      <c r="O92" s="64">
        <f t="shared" si="11"/>
        <v>0</v>
      </c>
      <c r="P92" s="64">
        <f t="shared" si="12"/>
        <v>0</v>
      </c>
      <c r="Q92" s="64">
        <f t="shared" si="13"/>
        <v>0</v>
      </c>
      <c r="R92" s="64">
        <f t="shared" si="14"/>
        <v>0</v>
      </c>
      <c r="S92" s="154">
        <f t="shared" si="15"/>
        <v>0</v>
      </c>
      <c r="T92" s="253" t="s">
        <v>296</v>
      </c>
      <c r="U92" s="65">
        <f>IFERROR((IF(A92=A91,W91,(VLOOKUP($A92,'Matriz de Riesgos'!$D$6:$Q$9951,12,0)))),0)</f>
        <v>0.4</v>
      </c>
      <c r="V92" s="66">
        <f t="shared" si="16"/>
        <v>0</v>
      </c>
      <c r="W92" s="67">
        <f t="shared" si="17"/>
        <v>0.4</v>
      </c>
      <c r="X92" s="66">
        <f>IFERROR((IF(A92=A91,Z91,(VLOOKUP($A92,'Matriz de Riesgos'!$D$6:$Q$9951,13,0)))),0)</f>
        <v>0.6</v>
      </c>
      <c r="Y92" s="65">
        <f t="shared" si="18"/>
        <v>0</v>
      </c>
      <c r="Z92" s="67">
        <f t="shared" si="19"/>
        <v>0.6</v>
      </c>
    </row>
    <row r="93" spans="1:26" ht="56.25" x14ac:dyDescent="0.2">
      <c r="A93" s="60" t="s">
        <v>799</v>
      </c>
      <c r="B93" s="155" t="s">
        <v>804</v>
      </c>
      <c r="C93" s="251" t="s">
        <v>820</v>
      </c>
      <c r="D93" s="157" t="s">
        <v>805</v>
      </c>
      <c r="E93" s="160" t="s">
        <v>396</v>
      </c>
      <c r="F93" s="155" t="s">
        <v>806</v>
      </c>
      <c r="G93" s="157" t="s">
        <v>807</v>
      </c>
      <c r="H93" s="254" t="s">
        <v>808</v>
      </c>
      <c r="I93" s="252" t="s">
        <v>202</v>
      </c>
      <c r="J93" s="252" t="s">
        <v>203</v>
      </c>
      <c r="K93" s="252" t="s">
        <v>204</v>
      </c>
      <c r="L93" s="252" t="s">
        <v>205</v>
      </c>
      <c r="M93" s="252" t="s">
        <v>259</v>
      </c>
      <c r="N93" s="64">
        <f t="shared" si="10"/>
        <v>0.2</v>
      </c>
      <c r="O93" s="64">
        <f t="shared" si="11"/>
        <v>0.1</v>
      </c>
      <c r="P93" s="64">
        <f t="shared" si="12"/>
        <v>0.15</v>
      </c>
      <c r="Q93" s="64">
        <f t="shared" si="13"/>
        <v>0</v>
      </c>
      <c r="R93" s="64">
        <f t="shared" si="14"/>
        <v>0</v>
      </c>
      <c r="S93" s="154">
        <f t="shared" si="15"/>
        <v>0.45000000000000007</v>
      </c>
      <c r="T93" s="253" t="s">
        <v>119</v>
      </c>
      <c r="U93" s="65">
        <f>IFERROR((IF(A93=A92,W92,(VLOOKUP($A93,'Matriz de Riesgos'!$D$6:$Q$9951,12,0)))),0)</f>
        <v>0.4</v>
      </c>
      <c r="V93" s="66">
        <f t="shared" si="16"/>
        <v>0.18000000000000005</v>
      </c>
      <c r="W93" s="67">
        <f t="shared" si="17"/>
        <v>0.21999999999999997</v>
      </c>
      <c r="X93" s="66">
        <f>IFERROR((IF(A93=A92,Z92,(VLOOKUP($A93,'Matriz de Riesgos'!$D$6:$Q$9951,13,0)))),0)</f>
        <v>0.6</v>
      </c>
      <c r="Y93" s="65">
        <f t="shared" si="18"/>
        <v>0</v>
      </c>
      <c r="Z93" s="67">
        <f t="shared" si="19"/>
        <v>0.6</v>
      </c>
    </row>
    <row r="94" spans="1:26" ht="33.75" x14ac:dyDescent="0.2">
      <c r="A94" s="60" t="s">
        <v>799</v>
      </c>
      <c r="B94" s="155" t="s">
        <v>809</v>
      </c>
      <c r="C94" s="251" t="s">
        <v>823</v>
      </c>
      <c r="D94" s="157" t="s">
        <v>810</v>
      </c>
      <c r="E94" s="160" t="s">
        <v>396</v>
      </c>
      <c r="F94" s="155" t="s">
        <v>811</v>
      </c>
      <c r="G94" s="160" t="s">
        <v>234</v>
      </c>
      <c r="H94" s="160" t="s">
        <v>812</v>
      </c>
      <c r="I94" s="252" t="s">
        <v>296</v>
      </c>
      <c r="J94" s="252" t="s">
        <v>296</v>
      </c>
      <c r="K94" s="252" t="s">
        <v>296</v>
      </c>
      <c r="L94" s="252" t="s">
        <v>296</v>
      </c>
      <c r="M94" s="252" t="s">
        <v>296</v>
      </c>
      <c r="N94" s="64">
        <f t="shared" si="10"/>
        <v>0</v>
      </c>
      <c r="O94" s="64">
        <f t="shared" si="11"/>
        <v>0</v>
      </c>
      <c r="P94" s="64">
        <f t="shared" si="12"/>
        <v>0</v>
      </c>
      <c r="Q94" s="64">
        <f t="shared" si="13"/>
        <v>0</v>
      </c>
      <c r="R94" s="64">
        <f t="shared" si="14"/>
        <v>0</v>
      </c>
      <c r="S94" s="154">
        <f t="shared" si="15"/>
        <v>0</v>
      </c>
      <c r="T94" s="253" t="s">
        <v>296</v>
      </c>
      <c r="U94" s="65">
        <f>IFERROR((IF(A94=A93,W93,(VLOOKUP($A94,'Matriz de Riesgos'!$D$6:$Q$9951,12,0)))),0)</f>
        <v>0.21999999999999997</v>
      </c>
      <c r="V94" s="66">
        <f t="shared" si="16"/>
        <v>0</v>
      </c>
      <c r="W94" s="67">
        <f t="shared" si="17"/>
        <v>0.21999999999999997</v>
      </c>
      <c r="X94" s="66">
        <f>IFERROR((IF(A94=A93,Z93,(VLOOKUP($A94,'Matriz de Riesgos'!$D$6:$Q$9951,13,0)))),0)</f>
        <v>0.6</v>
      </c>
      <c r="Y94" s="65">
        <f t="shared" si="18"/>
        <v>0</v>
      </c>
      <c r="Z94" s="67">
        <f t="shared" si="19"/>
        <v>0.6</v>
      </c>
    </row>
    <row r="95" spans="1:26" ht="49.5" x14ac:dyDescent="0.2">
      <c r="A95" s="60" t="s">
        <v>799</v>
      </c>
      <c r="B95" s="155" t="s">
        <v>813</v>
      </c>
      <c r="C95" s="251" t="s">
        <v>824</v>
      </c>
      <c r="D95" s="160" t="s">
        <v>814</v>
      </c>
      <c r="E95" s="160" t="s">
        <v>396</v>
      </c>
      <c r="F95" s="155" t="s">
        <v>815</v>
      </c>
      <c r="G95" s="157" t="s">
        <v>816</v>
      </c>
      <c r="H95" s="254" t="s">
        <v>817</v>
      </c>
      <c r="I95" s="252" t="s">
        <v>202</v>
      </c>
      <c r="J95" s="252" t="s">
        <v>203</v>
      </c>
      <c r="K95" s="252" t="s">
        <v>258</v>
      </c>
      <c r="L95" s="252" t="s">
        <v>620</v>
      </c>
      <c r="M95" s="252" t="s">
        <v>259</v>
      </c>
      <c r="N95" s="64">
        <f t="shared" si="10"/>
        <v>0.2</v>
      </c>
      <c r="O95" s="64">
        <f t="shared" si="11"/>
        <v>0.1</v>
      </c>
      <c r="P95" s="64">
        <f t="shared" si="12"/>
        <v>0.05</v>
      </c>
      <c r="Q95" s="64">
        <f t="shared" si="13"/>
        <v>0</v>
      </c>
      <c r="R95" s="64">
        <f t="shared" si="14"/>
        <v>0</v>
      </c>
      <c r="S95" s="154">
        <f t="shared" si="15"/>
        <v>0.35000000000000003</v>
      </c>
      <c r="T95" s="253" t="s">
        <v>119</v>
      </c>
      <c r="U95" s="65">
        <f>IFERROR((IF(A95=A94,W94,(VLOOKUP($A95,'Matriz de Riesgos'!$D$6:$Q$9951,12,0)))),0)</f>
        <v>0.21999999999999997</v>
      </c>
      <c r="V95" s="66">
        <f t="shared" si="16"/>
        <v>7.6999999999999999E-2</v>
      </c>
      <c r="W95" s="67">
        <f t="shared" si="17"/>
        <v>0.14299999999999996</v>
      </c>
      <c r="X95" s="66">
        <f>IFERROR((IF(A95=A94,Z94,(VLOOKUP($A95,'Matriz de Riesgos'!$D$6:$Q$9951,13,0)))),0)</f>
        <v>0.6</v>
      </c>
      <c r="Y95" s="65">
        <f t="shared" si="18"/>
        <v>0</v>
      </c>
      <c r="Z95" s="67">
        <f t="shared" si="19"/>
        <v>0.6</v>
      </c>
    </row>
    <row r="96" spans="1:26" ht="33.75" x14ac:dyDescent="0.2">
      <c r="A96" s="60" t="s">
        <v>799</v>
      </c>
      <c r="B96" s="155" t="s">
        <v>818</v>
      </c>
      <c r="C96" s="251" t="s">
        <v>296</v>
      </c>
      <c r="D96" s="157" t="s">
        <v>801</v>
      </c>
      <c r="E96" s="160" t="s">
        <v>802</v>
      </c>
      <c r="F96" s="155" t="s">
        <v>802</v>
      </c>
      <c r="G96" s="160" t="s">
        <v>803</v>
      </c>
      <c r="H96" s="160" t="s">
        <v>803</v>
      </c>
      <c r="I96" s="252" t="s">
        <v>296</v>
      </c>
      <c r="J96" s="252" t="s">
        <v>296</v>
      </c>
      <c r="K96" s="252" t="s">
        <v>296</v>
      </c>
      <c r="L96" s="252" t="s">
        <v>296</v>
      </c>
      <c r="M96" s="252" t="s">
        <v>296</v>
      </c>
      <c r="N96" s="64">
        <f t="shared" si="10"/>
        <v>0</v>
      </c>
      <c r="O96" s="64">
        <f t="shared" si="11"/>
        <v>0</v>
      </c>
      <c r="P96" s="64">
        <f t="shared" si="12"/>
        <v>0</v>
      </c>
      <c r="Q96" s="64">
        <f t="shared" si="13"/>
        <v>0</v>
      </c>
      <c r="R96" s="64">
        <f t="shared" si="14"/>
        <v>0</v>
      </c>
      <c r="S96" s="154">
        <f t="shared" si="15"/>
        <v>0</v>
      </c>
      <c r="T96" s="253" t="s">
        <v>296</v>
      </c>
      <c r="U96" s="65">
        <f>IFERROR((IF(A96=A95,W95,(VLOOKUP($A96,'Matriz de Riesgos'!$D$6:$Q$9951,12,0)))),0)</f>
        <v>0.14299999999999996</v>
      </c>
      <c r="V96" s="66">
        <f t="shared" si="16"/>
        <v>0</v>
      </c>
      <c r="W96" s="67">
        <f t="shared" si="17"/>
        <v>0.14299999999999996</v>
      </c>
      <c r="X96" s="66">
        <f>IFERROR((IF(A96=A95,Z95,(VLOOKUP($A96,'Matriz de Riesgos'!$D$6:$Q$9951,13,0)))),0)</f>
        <v>0.6</v>
      </c>
      <c r="Y96" s="65">
        <f t="shared" si="18"/>
        <v>0</v>
      </c>
      <c r="Z96" s="67">
        <f t="shared" si="19"/>
        <v>0.6</v>
      </c>
    </row>
    <row r="97" spans="1:26" ht="49.5" x14ac:dyDescent="0.2">
      <c r="A97" s="157" t="s">
        <v>847</v>
      </c>
      <c r="B97" s="155" t="s">
        <v>848</v>
      </c>
      <c r="C97" s="251" t="s">
        <v>888</v>
      </c>
      <c r="D97" s="160" t="s">
        <v>862</v>
      </c>
      <c r="E97" s="160" t="s">
        <v>863</v>
      </c>
      <c r="F97" s="155" t="s">
        <v>864</v>
      </c>
      <c r="G97" s="160" t="s">
        <v>865</v>
      </c>
      <c r="H97" s="155" t="s">
        <v>866</v>
      </c>
      <c r="I97" s="252" t="s">
        <v>202</v>
      </c>
      <c r="J97" s="252" t="s">
        <v>203</v>
      </c>
      <c r="K97" s="252" t="s">
        <v>204</v>
      </c>
      <c r="L97" s="252" t="s">
        <v>205</v>
      </c>
      <c r="M97" s="252" t="s">
        <v>206</v>
      </c>
      <c r="N97" s="64">
        <f t="shared" si="10"/>
        <v>0.2</v>
      </c>
      <c r="O97" s="64">
        <f t="shared" si="11"/>
        <v>0.1</v>
      </c>
      <c r="P97" s="64">
        <f t="shared" si="12"/>
        <v>0.15</v>
      </c>
      <c r="Q97" s="64">
        <f t="shared" si="13"/>
        <v>0</v>
      </c>
      <c r="R97" s="64">
        <f t="shared" si="14"/>
        <v>0</v>
      </c>
      <c r="S97" s="154">
        <f t="shared" si="15"/>
        <v>0.45000000000000007</v>
      </c>
      <c r="T97" s="253" t="s">
        <v>119</v>
      </c>
      <c r="U97" s="65">
        <f>IFERROR((IF(A97=A96,W96,(VLOOKUP($A97,'Matriz de Riesgos'!$D$6:$Q$9951,12,0)))),0)</f>
        <v>1</v>
      </c>
      <c r="V97" s="66">
        <f t="shared" si="16"/>
        <v>0.45000000000000007</v>
      </c>
      <c r="W97" s="67">
        <f t="shared" si="17"/>
        <v>0.54999999999999993</v>
      </c>
      <c r="X97" s="66">
        <f>IFERROR((IF(A97=A96,Z96,(VLOOKUP($A97,'Matriz de Riesgos'!$D$6:$Q$9951,13,0)))),0)</f>
        <v>0.4</v>
      </c>
      <c r="Y97" s="65">
        <f t="shared" si="18"/>
        <v>0</v>
      </c>
      <c r="Z97" s="67">
        <f t="shared" si="19"/>
        <v>0.4</v>
      </c>
    </row>
    <row r="98" spans="1:26" ht="56.25" x14ac:dyDescent="0.2">
      <c r="A98" s="157" t="s">
        <v>847</v>
      </c>
      <c r="B98" s="155" t="s">
        <v>849</v>
      </c>
      <c r="C98" s="251" t="s">
        <v>889</v>
      </c>
      <c r="D98" s="160" t="s">
        <v>867</v>
      </c>
      <c r="E98" s="160" t="s">
        <v>198</v>
      </c>
      <c r="F98" s="155" t="s">
        <v>868</v>
      </c>
      <c r="G98" s="160" t="s">
        <v>869</v>
      </c>
      <c r="H98" s="155" t="s">
        <v>870</v>
      </c>
      <c r="I98" s="252" t="s">
        <v>202</v>
      </c>
      <c r="J98" s="252" t="s">
        <v>203</v>
      </c>
      <c r="K98" s="252" t="s">
        <v>258</v>
      </c>
      <c r="L98" s="252" t="s">
        <v>205</v>
      </c>
      <c r="M98" s="252" t="s">
        <v>206</v>
      </c>
      <c r="N98" s="64">
        <f t="shared" si="10"/>
        <v>0.2</v>
      </c>
      <c r="O98" s="64">
        <f t="shared" si="11"/>
        <v>0.1</v>
      </c>
      <c r="P98" s="64">
        <f t="shared" si="12"/>
        <v>0.05</v>
      </c>
      <c r="Q98" s="64">
        <f t="shared" si="13"/>
        <v>0</v>
      </c>
      <c r="R98" s="64">
        <f t="shared" si="14"/>
        <v>0</v>
      </c>
      <c r="S98" s="154">
        <f t="shared" si="15"/>
        <v>0.35000000000000003</v>
      </c>
      <c r="T98" s="253" t="s">
        <v>119</v>
      </c>
      <c r="U98" s="65">
        <f>IFERROR((IF(A98=A97,W97,(VLOOKUP($A98,'Matriz de Riesgos'!$D$6:$Q$9951,12,0)))),0)</f>
        <v>0.54999999999999993</v>
      </c>
      <c r="V98" s="66">
        <f t="shared" si="16"/>
        <v>0.1925</v>
      </c>
      <c r="W98" s="67">
        <f t="shared" si="17"/>
        <v>0.35749999999999993</v>
      </c>
      <c r="X98" s="66">
        <f>IFERROR((IF(A98=A97,Z97,(VLOOKUP($A98,'Matriz de Riesgos'!$D$6:$Q$9951,13,0)))),0)</f>
        <v>0.4</v>
      </c>
      <c r="Y98" s="65">
        <f t="shared" si="18"/>
        <v>0</v>
      </c>
      <c r="Z98" s="67">
        <f t="shared" si="19"/>
        <v>0.4</v>
      </c>
    </row>
    <row r="99" spans="1:26" ht="56.25" x14ac:dyDescent="0.2">
      <c r="A99" s="157" t="s">
        <v>847</v>
      </c>
      <c r="B99" s="155" t="s">
        <v>849</v>
      </c>
      <c r="C99" s="251" t="s">
        <v>890</v>
      </c>
      <c r="D99" s="160" t="s">
        <v>871</v>
      </c>
      <c r="E99" s="160" t="s">
        <v>198</v>
      </c>
      <c r="F99" s="155" t="s">
        <v>872</v>
      </c>
      <c r="G99" s="160" t="s">
        <v>873</v>
      </c>
      <c r="H99" s="155" t="s">
        <v>874</v>
      </c>
      <c r="I99" s="252" t="s">
        <v>202</v>
      </c>
      <c r="J99" s="252" t="s">
        <v>203</v>
      </c>
      <c r="K99" s="252" t="s">
        <v>258</v>
      </c>
      <c r="L99" s="252" t="s">
        <v>205</v>
      </c>
      <c r="M99" s="252" t="s">
        <v>206</v>
      </c>
      <c r="N99" s="64">
        <f t="shared" si="10"/>
        <v>0.2</v>
      </c>
      <c r="O99" s="64">
        <f t="shared" si="11"/>
        <v>0.1</v>
      </c>
      <c r="P99" s="64">
        <f t="shared" si="12"/>
        <v>0.05</v>
      </c>
      <c r="Q99" s="64">
        <f t="shared" si="13"/>
        <v>0</v>
      </c>
      <c r="R99" s="64">
        <f t="shared" si="14"/>
        <v>0</v>
      </c>
      <c r="S99" s="154">
        <f t="shared" si="15"/>
        <v>0.35000000000000003</v>
      </c>
      <c r="T99" s="253" t="s">
        <v>119</v>
      </c>
      <c r="U99" s="65">
        <f>IFERROR((IF(A99=A98,W98,(VLOOKUP($A99,'Matriz de Riesgos'!$D$6:$Q$9951,12,0)))),0)</f>
        <v>0.35749999999999993</v>
      </c>
      <c r="V99" s="66">
        <f t="shared" si="16"/>
        <v>0.12512499999999999</v>
      </c>
      <c r="W99" s="67">
        <f t="shared" si="17"/>
        <v>0.23237499999999994</v>
      </c>
      <c r="X99" s="66">
        <f>IFERROR((IF(A99=A98,Z98,(VLOOKUP($A99,'Matriz de Riesgos'!$D$6:$Q$9951,13,0)))),0)</f>
        <v>0.4</v>
      </c>
      <c r="Y99" s="65">
        <f t="shared" si="18"/>
        <v>0</v>
      </c>
      <c r="Z99" s="67">
        <f t="shared" si="19"/>
        <v>0.4</v>
      </c>
    </row>
    <row r="100" spans="1:26" ht="42" customHeight="1" x14ac:dyDescent="0.2">
      <c r="A100" s="157" t="s">
        <v>847</v>
      </c>
      <c r="B100" s="155" t="s">
        <v>850</v>
      </c>
      <c r="C100" s="251" t="s">
        <v>891</v>
      </c>
      <c r="D100" s="160" t="s">
        <v>875</v>
      </c>
      <c r="E100" s="160" t="s">
        <v>396</v>
      </c>
      <c r="F100" s="155" t="s">
        <v>901</v>
      </c>
      <c r="G100" s="160" t="s">
        <v>234</v>
      </c>
      <c r="H100" s="155" t="s">
        <v>900</v>
      </c>
      <c r="I100" s="252" t="s">
        <v>202</v>
      </c>
      <c r="J100" s="252" t="s">
        <v>203</v>
      </c>
      <c r="K100" s="252" t="s">
        <v>258</v>
      </c>
      <c r="L100" s="252" t="s">
        <v>205</v>
      </c>
      <c r="M100" s="252" t="s">
        <v>206</v>
      </c>
      <c r="N100" s="64">
        <f t="shared" si="10"/>
        <v>0.2</v>
      </c>
      <c r="O100" s="64">
        <f t="shared" si="11"/>
        <v>0.1</v>
      </c>
      <c r="P100" s="64">
        <f t="shared" si="12"/>
        <v>0.05</v>
      </c>
      <c r="Q100" s="64">
        <f t="shared" si="13"/>
        <v>0</v>
      </c>
      <c r="R100" s="64">
        <f t="shared" si="14"/>
        <v>0</v>
      </c>
      <c r="S100" s="154">
        <f t="shared" si="15"/>
        <v>0.35000000000000003</v>
      </c>
      <c r="T100" s="253" t="s">
        <v>119</v>
      </c>
      <c r="U100" s="65">
        <f>IFERROR((IF(A100=A99,W99,(VLOOKUP($A100,'Matriz de Riesgos'!$D$6:$Q$9951,12,0)))),0)</f>
        <v>0.23237499999999994</v>
      </c>
      <c r="V100" s="66">
        <f t="shared" si="16"/>
        <v>8.1331249999999994E-2</v>
      </c>
      <c r="W100" s="67">
        <f t="shared" si="17"/>
        <v>0.15104374999999995</v>
      </c>
      <c r="X100" s="66">
        <f>IFERROR((IF(A100=A99,Z99,(VLOOKUP($A100,'Matriz de Riesgos'!$D$6:$Q$9951,13,0)))),0)</f>
        <v>0.4</v>
      </c>
      <c r="Y100" s="65">
        <f t="shared" si="18"/>
        <v>0</v>
      </c>
      <c r="Z100" s="67">
        <f t="shared" si="19"/>
        <v>0.4</v>
      </c>
    </row>
    <row r="101" spans="1:26" ht="49.5" x14ac:dyDescent="0.2">
      <c r="A101" s="157" t="s">
        <v>851</v>
      </c>
      <c r="B101" s="155" t="s">
        <v>852</v>
      </c>
      <c r="C101" s="251" t="s">
        <v>892</v>
      </c>
      <c r="D101" s="160" t="s">
        <v>877</v>
      </c>
      <c r="E101" s="160" t="s">
        <v>396</v>
      </c>
      <c r="F101" s="155" t="s">
        <v>902</v>
      </c>
      <c r="G101" s="160" t="s">
        <v>878</v>
      </c>
      <c r="H101" s="155" t="s">
        <v>876</v>
      </c>
      <c r="I101" s="252" t="s">
        <v>202</v>
      </c>
      <c r="J101" s="252" t="s">
        <v>203</v>
      </c>
      <c r="K101" s="252" t="s">
        <v>258</v>
      </c>
      <c r="L101" s="252" t="s">
        <v>205</v>
      </c>
      <c r="M101" s="252" t="s">
        <v>206</v>
      </c>
      <c r="N101" s="64">
        <f t="shared" si="10"/>
        <v>0.2</v>
      </c>
      <c r="O101" s="64">
        <f t="shared" si="11"/>
        <v>0.1</v>
      </c>
      <c r="P101" s="64">
        <f t="shared" si="12"/>
        <v>0.05</v>
      </c>
      <c r="Q101" s="64">
        <f t="shared" si="13"/>
        <v>0</v>
      </c>
      <c r="R101" s="64">
        <f t="shared" si="14"/>
        <v>0</v>
      </c>
      <c r="S101" s="154">
        <f t="shared" si="15"/>
        <v>0.35000000000000003</v>
      </c>
      <c r="T101" s="253" t="s">
        <v>119</v>
      </c>
      <c r="U101" s="65">
        <f>IFERROR((IF(A101=A100,W100,(VLOOKUP($A101,'Matriz de Riesgos'!$D$6:$Q$9951,12,0)))),0)</f>
        <v>0.4</v>
      </c>
      <c r="V101" s="66">
        <f t="shared" si="16"/>
        <v>0.14000000000000001</v>
      </c>
      <c r="W101" s="67">
        <f t="shared" si="17"/>
        <v>0.26</v>
      </c>
      <c r="X101" s="66">
        <f>IFERROR((IF(A101=A100,Z100,(VLOOKUP($A101,'Matriz de Riesgos'!$D$6:$Q$9951,13,0)))),0)</f>
        <v>0.4</v>
      </c>
      <c r="Y101" s="65">
        <f t="shared" si="18"/>
        <v>0</v>
      </c>
      <c r="Z101" s="67">
        <f t="shared" si="19"/>
        <v>0.4</v>
      </c>
    </row>
    <row r="102" spans="1:26" ht="49.5" x14ac:dyDescent="0.2">
      <c r="A102" s="157" t="s">
        <v>853</v>
      </c>
      <c r="B102" s="155" t="s">
        <v>854</v>
      </c>
      <c r="C102" s="251" t="s">
        <v>893</v>
      </c>
      <c r="D102" s="157" t="s">
        <v>879</v>
      </c>
      <c r="E102" s="160" t="s">
        <v>903</v>
      </c>
      <c r="F102" s="155" t="s">
        <v>904</v>
      </c>
      <c r="G102" s="160" t="s">
        <v>234</v>
      </c>
      <c r="H102" s="155" t="s">
        <v>880</v>
      </c>
      <c r="I102" s="252" t="s">
        <v>202</v>
      </c>
      <c r="J102" s="252" t="s">
        <v>203</v>
      </c>
      <c r="K102" s="252" t="s">
        <v>258</v>
      </c>
      <c r="L102" s="252" t="s">
        <v>205</v>
      </c>
      <c r="M102" s="252" t="s">
        <v>206</v>
      </c>
      <c r="N102" s="64">
        <f t="shared" si="10"/>
        <v>0.2</v>
      </c>
      <c r="O102" s="64">
        <f t="shared" si="11"/>
        <v>0.1</v>
      </c>
      <c r="P102" s="64">
        <f t="shared" si="12"/>
        <v>0.05</v>
      </c>
      <c r="Q102" s="64">
        <f t="shared" si="13"/>
        <v>0</v>
      </c>
      <c r="R102" s="64">
        <f t="shared" si="14"/>
        <v>0</v>
      </c>
      <c r="S102" s="154">
        <f t="shared" si="15"/>
        <v>0.35000000000000003</v>
      </c>
      <c r="T102" s="253" t="s">
        <v>119</v>
      </c>
      <c r="U102" s="65">
        <f>IFERROR((IF(A102=A101,W101,(VLOOKUP($A102,'Matriz de Riesgos'!$D$6:$Q$9951,12,0)))),0)</f>
        <v>0.6</v>
      </c>
      <c r="V102" s="66">
        <f t="shared" si="16"/>
        <v>0.21000000000000002</v>
      </c>
      <c r="W102" s="67">
        <f t="shared" si="17"/>
        <v>0.38999999999999996</v>
      </c>
      <c r="X102" s="66">
        <f>IFERROR((IF(A102=A101,Z101,(VLOOKUP($A102,'Matriz de Riesgos'!$D$6:$Q$9951,13,0)))),0)</f>
        <v>0.4</v>
      </c>
      <c r="Y102" s="65">
        <f t="shared" si="18"/>
        <v>0</v>
      </c>
      <c r="Z102" s="67">
        <f t="shared" si="19"/>
        <v>0.4</v>
      </c>
    </row>
    <row r="103" spans="1:26" ht="56.25" x14ac:dyDescent="0.2">
      <c r="A103" s="157" t="s">
        <v>853</v>
      </c>
      <c r="B103" s="155" t="s">
        <v>855</v>
      </c>
      <c r="C103" s="251" t="s">
        <v>894</v>
      </c>
      <c r="D103" s="157" t="s">
        <v>879</v>
      </c>
      <c r="E103" s="160" t="s">
        <v>903</v>
      </c>
      <c r="F103" s="155" t="s">
        <v>905</v>
      </c>
      <c r="G103" s="160" t="s">
        <v>234</v>
      </c>
      <c r="H103" s="155" t="s">
        <v>880</v>
      </c>
      <c r="I103" s="252" t="s">
        <v>202</v>
      </c>
      <c r="J103" s="252" t="s">
        <v>203</v>
      </c>
      <c r="K103" s="252" t="s">
        <v>258</v>
      </c>
      <c r="L103" s="252" t="s">
        <v>205</v>
      </c>
      <c r="M103" s="252" t="s">
        <v>206</v>
      </c>
      <c r="N103" s="64">
        <f t="shared" si="10"/>
        <v>0.2</v>
      </c>
      <c r="O103" s="64">
        <f t="shared" si="11"/>
        <v>0.1</v>
      </c>
      <c r="P103" s="64">
        <f t="shared" si="12"/>
        <v>0.05</v>
      </c>
      <c r="Q103" s="64">
        <f t="shared" si="13"/>
        <v>0</v>
      </c>
      <c r="R103" s="64">
        <f t="shared" si="14"/>
        <v>0</v>
      </c>
      <c r="S103" s="154">
        <f t="shared" si="15"/>
        <v>0.35000000000000003</v>
      </c>
      <c r="T103" s="253" t="s">
        <v>119</v>
      </c>
      <c r="U103" s="65">
        <f>IFERROR((IF(A103=A102,W102,(VLOOKUP($A103,'Matriz de Riesgos'!$D$6:$Q$9951,12,0)))),0)</f>
        <v>0.38999999999999996</v>
      </c>
      <c r="V103" s="66">
        <f t="shared" si="16"/>
        <v>0.13650000000000001</v>
      </c>
      <c r="W103" s="67">
        <f t="shared" si="17"/>
        <v>0.25349999999999995</v>
      </c>
      <c r="X103" s="66">
        <f>IFERROR((IF(A103=A102,Z102,(VLOOKUP($A103,'Matriz de Riesgos'!$D$6:$Q$9951,13,0)))),0)</f>
        <v>0.4</v>
      </c>
      <c r="Y103" s="65">
        <f t="shared" si="18"/>
        <v>0</v>
      </c>
      <c r="Z103" s="67">
        <f t="shared" si="19"/>
        <v>0.4</v>
      </c>
    </row>
    <row r="104" spans="1:26" ht="56.25" x14ac:dyDescent="0.2">
      <c r="A104" s="157" t="s">
        <v>853</v>
      </c>
      <c r="B104" s="155" t="s">
        <v>856</v>
      </c>
      <c r="C104" s="251" t="s">
        <v>895</v>
      </c>
      <c r="D104" s="157" t="s">
        <v>881</v>
      </c>
      <c r="E104" s="160" t="s">
        <v>899</v>
      </c>
      <c r="F104" s="155" t="s">
        <v>882</v>
      </c>
      <c r="G104" s="160" t="s">
        <v>234</v>
      </c>
      <c r="H104" s="157" t="s">
        <v>906</v>
      </c>
      <c r="I104" s="252" t="s">
        <v>202</v>
      </c>
      <c r="J104" s="252" t="s">
        <v>203</v>
      </c>
      <c r="K104" s="252" t="s">
        <v>258</v>
      </c>
      <c r="L104" s="252" t="s">
        <v>205</v>
      </c>
      <c r="M104" s="252" t="s">
        <v>206</v>
      </c>
      <c r="N104" s="64">
        <f t="shared" si="10"/>
        <v>0.2</v>
      </c>
      <c r="O104" s="64">
        <f t="shared" si="11"/>
        <v>0.1</v>
      </c>
      <c r="P104" s="64">
        <f t="shared" si="12"/>
        <v>0.05</v>
      </c>
      <c r="Q104" s="64">
        <f t="shared" si="13"/>
        <v>0</v>
      </c>
      <c r="R104" s="64">
        <f t="shared" si="14"/>
        <v>0</v>
      </c>
      <c r="S104" s="154">
        <f t="shared" si="15"/>
        <v>0.35000000000000003</v>
      </c>
      <c r="T104" s="253" t="s">
        <v>119</v>
      </c>
      <c r="U104" s="65">
        <f>IFERROR((IF(A104=A103,W103,(VLOOKUP($A104,'Matriz de Riesgos'!$D$6:$Q$9951,12,0)))),0)</f>
        <v>0.25349999999999995</v>
      </c>
      <c r="V104" s="66">
        <f t="shared" si="16"/>
        <v>8.8724999999999984E-2</v>
      </c>
      <c r="W104" s="67">
        <f t="shared" si="17"/>
        <v>0.16477499999999995</v>
      </c>
      <c r="X104" s="66">
        <f>IFERROR((IF(A104=A103,Z103,(VLOOKUP($A104,'Matriz de Riesgos'!$D$6:$Q$9951,13,0)))),0)</f>
        <v>0.4</v>
      </c>
      <c r="Y104" s="65">
        <f t="shared" si="18"/>
        <v>0</v>
      </c>
      <c r="Z104" s="67">
        <f t="shared" si="19"/>
        <v>0.4</v>
      </c>
    </row>
    <row r="105" spans="1:26" ht="67.5" x14ac:dyDescent="0.2">
      <c r="A105" s="157" t="s">
        <v>857</v>
      </c>
      <c r="B105" s="155" t="s">
        <v>858</v>
      </c>
      <c r="C105" s="251" t="s">
        <v>896</v>
      </c>
      <c r="D105" s="157" t="s">
        <v>883</v>
      </c>
      <c r="E105" s="160" t="s">
        <v>903</v>
      </c>
      <c r="F105" s="155" t="s">
        <v>905</v>
      </c>
      <c r="G105" s="160" t="s">
        <v>234</v>
      </c>
      <c r="H105" s="155" t="s">
        <v>884</v>
      </c>
      <c r="I105" s="252" t="s">
        <v>202</v>
      </c>
      <c r="J105" s="252" t="s">
        <v>203</v>
      </c>
      <c r="K105" s="252" t="s">
        <v>258</v>
      </c>
      <c r="L105" s="252" t="s">
        <v>205</v>
      </c>
      <c r="M105" s="252" t="s">
        <v>206</v>
      </c>
      <c r="N105" s="64">
        <f t="shared" si="10"/>
        <v>0.2</v>
      </c>
      <c r="O105" s="64">
        <f t="shared" si="11"/>
        <v>0.1</v>
      </c>
      <c r="P105" s="64">
        <f t="shared" si="12"/>
        <v>0.05</v>
      </c>
      <c r="Q105" s="64">
        <f t="shared" si="13"/>
        <v>0</v>
      </c>
      <c r="R105" s="64">
        <f t="shared" si="14"/>
        <v>0</v>
      </c>
      <c r="S105" s="154">
        <f t="shared" si="15"/>
        <v>0.35000000000000003</v>
      </c>
      <c r="T105" s="253" t="s">
        <v>119</v>
      </c>
      <c r="U105" s="65">
        <f>IFERROR((IF(A105=A104,W104,(VLOOKUP($A105,'Matriz de Riesgos'!$D$6:$Q$9951,12,0)))),0)</f>
        <v>0.6</v>
      </c>
      <c r="V105" s="66">
        <f t="shared" si="16"/>
        <v>0.21000000000000002</v>
      </c>
      <c r="W105" s="67">
        <f t="shared" si="17"/>
        <v>0.38999999999999996</v>
      </c>
      <c r="X105" s="66">
        <f>IFERROR((IF(A105=A104,Z104,(VLOOKUP($A105,'Matriz de Riesgos'!$D$6:$Q$9951,13,0)))),0)</f>
        <v>0.4</v>
      </c>
      <c r="Y105" s="65">
        <f t="shared" si="18"/>
        <v>0</v>
      </c>
      <c r="Z105" s="67">
        <f t="shared" si="19"/>
        <v>0.4</v>
      </c>
    </row>
    <row r="106" spans="1:26" ht="67.5" x14ac:dyDescent="0.2">
      <c r="A106" s="157" t="s">
        <v>857</v>
      </c>
      <c r="B106" s="155" t="s">
        <v>859</v>
      </c>
      <c r="C106" s="251" t="s">
        <v>897</v>
      </c>
      <c r="D106" s="157" t="s">
        <v>883</v>
      </c>
      <c r="E106" s="160" t="s">
        <v>903</v>
      </c>
      <c r="F106" s="155" t="s">
        <v>905</v>
      </c>
      <c r="G106" s="160" t="s">
        <v>234</v>
      </c>
      <c r="H106" s="155" t="s">
        <v>884</v>
      </c>
      <c r="I106" s="252" t="s">
        <v>202</v>
      </c>
      <c r="J106" s="252" t="s">
        <v>203</v>
      </c>
      <c r="K106" s="252" t="s">
        <v>258</v>
      </c>
      <c r="L106" s="252" t="s">
        <v>205</v>
      </c>
      <c r="M106" s="252" t="s">
        <v>206</v>
      </c>
      <c r="N106" s="64">
        <f t="shared" si="10"/>
        <v>0.2</v>
      </c>
      <c r="O106" s="64">
        <f t="shared" si="11"/>
        <v>0.1</v>
      </c>
      <c r="P106" s="64">
        <f t="shared" si="12"/>
        <v>0.05</v>
      </c>
      <c r="Q106" s="64">
        <f t="shared" si="13"/>
        <v>0</v>
      </c>
      <c r="R106" s="64">
        <f t="shared" si="14"/>
        <v>0</v>
      </c>
      <c r="S106" s="154">
        <f t="shared" si="15"/>
        <v>0.35000000000000003</v>
      </c>
      <c r="T106" s="253" t="s">
        <v>119</v>
      </c>
      <c r="U106" s="65">
        <f>IFERROR((IF(A106=A105,W105,(VLOOKUP($A106,'Matriz de Riesgos'!$D$6:$Q$9951,12,0)))),0)</f>
        <v>0.38999999999999996</v>
      </c>
      <c r="V106" s="66">
        <f t="shared" si="16"/>
        <v>0.13650000000000001</v>
      </c>
      <c r="W106" s="67">
        <f t="shared" si="17"/>
        <v>0.25349999999999995</v>
      </c>
      <c r="X106" s="66">
        <f>IFERROR((IF(A106=A105,Z105,(VLOOKUP($A106,'Matriz de Riesgos'!$D$6:$Q$9951,13,0)))),0)</f>
        <v>0.4</v>
      </c>
      <c r="Y106" s="65">
        <f t="shared" si="18"/>
        <v>0</v>
      </c>
      <c r="Z106" s="67">
        <f t="shared" si="19"/>
        <v>0.4</v>
      </c>
    </row>
    <row r="107" spans="1:26" ht="56.25" x14ac:dyDescent="0.2">
      <c r="A107" s="157" t="s">
        <v>860</v>
      </c>
      <c r="B107" s="155" t="s">
        <v>861</v>
      </c>
      <c r="C107" s="251" t="s">
        <v>898</v>
      </c>
      <c r="D107" s="157" t="s">
        <v>885</v>
      </c>
      <c r="E107" s="160" t="s">
        <v>908</v>
      </c>
      <c r="F107" s="155" t="s">
        <v>907</v>
      </c>
      <c r="G107" s="160" t="s">
        <v>886</v>
      </c>
      <c r="H107" s="160" t="s">
        <v>887</v>
      </c>
      <c r="I107" s="252" t="s">
        <v>202</v>
      </c>
      <c r="J107" s="252" t="s">
        <v>203</v>
      </c>
      <c r="K107" s="252" t="s">
        <v>258</v>
      </c>
      <c r="L107" s="252" t="s">
        <v>205</v>
      </c>
      <c r="M107" s="252" t="s">
        <v>206</v>
      </c>
      <c r="N107" s="64">
        <f t="shared" si="10"/>
        <v>0.2</v>
      </c>
      <c r="O107" s="64">
        <f t="shared" si="11"/>
        <v>0.1</v>
      </c>
      <c r="P107" s="64">
        <f t="shared" si="12"/>
        <v>0.05</v>
      </c>
      <c r="Q107" s="64">
        <f t="shared" si="13"/>
        <v>0</v>
      </c>
      <c r="R107" s="64">
        <f t="shared" si="14"/>
        <v>0</v>
      </c>
      <c r="S107" s="154">
        <f t="shared" si="15"/>
        <v>0.35000000000000003</v>
      </c>
      <c r="T107" s="253" t="s">
        <v>119</v>
      </c>
      <c r="U107" s="65">
        <f>IFERROR((IF(A107=A106,W106,(VLOOKUP($A107,'Matriz de Riesgos'!$D$6:$Q$9951,12,0)))),0)</f>
        <v>0.8</v>
      </c>
      <c r="V107" s="66">
        <f t="shared" si="16"/>
        <v>0.28000000000000003</v>
      </c>
      <c r="W107" s="67">
        <f t="shared" si="17"/>
        <v>0.52</v>
      </c>
      <c r="X107" s="66">
        <f>IFERROR((IF(A107=A106,Z106,(VLOOKUP($A107,'Matriz de Riesgos'!$D$6:$Q$9951,13,0)))),0)</f>
        <v>0.4</v>
      </c>
      <c r="Y107" s="65">
        <f t="shared" si="18"/>
        <v>0</v>
      </c>
      <c r="Z107" s="67">
        <f t="shared" si="19"/>
        <v>0.4</v>
      </c>
    </row>
    <row r="108" spans="1:26" ht="49.5" x14ac:dyDescent="0.2">
      <c r="A108" s="157" t="s">
        <v>910</v>
      </c>
      <c r="B108" s="155" t="s">
        <v>911</v>
      </c>
      <c r="C108" s="251" t="s">
        <v>916</v>
      </c>
      <c r="D108" s="160" t="s">
        <v>920</v>
      </c>
      <c r="E108" s="160" t="s">
        <v>198</v>
      </c>
      <c r="F108" s="155" t="s">
        <v>921</v>
      </c>
      <c r="G108" s="160" t="s">
        <v>304</v>
      </c>
      <c r="H108" s="160" t="s">
        <v>934</v>
      </c>
      <c r="I108" s="252" t="s">
        <v>202</v>
      </c>
      <c r="J108" s="252" t="s">
        <v>203</v>
      </c>
      <c r="K108" s="252" t="s">
        <v>204</v>
      </c>
      <c r="L108" s="252" t="s">
        <v>205</v>
      </c>
      <c r="M108" s="252" t="s">
        <v>206</v>
      </c>
      <c r="N108" s="64">
        <f t="shared" si="10"/>
        <v>0.2</v>
      </c>
      <c r="O108" s="64">
        <f t="shared" si="11"/>
        <v>0.1</v>
      </c>
      <c r="P108" s="64">
        <f t="shared" si="12"/>
        <v>0.15</v>
      </c>
      <c r="Q108" s="64">
        <f t="shared" si="13"/>
        <v>0</v>
      </c>
      <c r="R108" s="64">
        <f t="shared" si="14"/>
        <v>0</v>
      </c>
      <c r="S108" s="154">
        <f t="shared" si="15"/>
        <v>0.45000000000000007</v>
      </c>
      <c r="T108" s="253" t="s">
        <v>119</v>
      </c>
      <c r="U108" s="65">
        <f>IFERROR((IF(A108=A107,W107,(VLOOKUP($A108,'Matriz de Riesgos'!$D$6:$Q$9951,12,0)))),0)</f>
        <v>0.4</v>
      </c>
      <c r="V108" s="66">
        <f t="shared" si="16"/>
        <v>0.18000000000000005</v>
      </c>
      <c r="W108" s="67">
        <f t="shared" si="17"/>
        <v>0.21999999999999997</v>
      </c>
      <c r="X108" s="66">
        <f>IFERROR((IF(A108=A107,Z107,(VLOOKUP($A108,'Matriz de Riesgos'!$D$6:$Q$9951,13,0)))),0)</f>
        <v>0.4</v>
      </c>
      <c r="Y108" s="65">
        <f t="shared" si="18"/>
        <v>0</v>
      </c>
      <c r="Z108" s="67">
        <f t="shared" si="19"/>
        <v>0.4</v>
      </c>
    </row>
    <row r="109" spans="1:26" ht="90" x14ac:dyDescent="0.2">
      <c r="A109" s="157" t="s">
        <v>910</v>
      </c>
      <c r="B109" s="155" t="s">
        <v>912</v>
      </c>
      <c r="C109" s="251" t="s">
        <v>917</v>
      </c>
      <c r="D109" s="160" t="s">
        <v>922</v>
      </c>
      <c r="E109" s="160" t="s">
        <v>198</v>
      </c>
      <c r="F109" s="155" t="s">
        <v>923</v>
      </c>
      <c r="G109" s="160" t="s">
        <v>924</v>
      </c>
      <c r="H109" s="160" t="s">
        <v>933</v>
      </c>
      <c r="I109" s="252" t="s">
        <v>202</v>
      </c>
      <c r="J109" s="252" t="s">
        <v>203</v>
      </c>
      <c r="K109" s="252" t="s">
        <v>258</v>
      </c>
      <c r="L109" s="252" t="s">
        <v>620</v>
      </c>
      <c r="M109" s="252" t="s">
        <v>259</v>
      </c>
      <c r="N109" s="64">
        <f t="shared" si="10"/>
        <v>0.2</v>
      </c>
      <c r="O109" s="64">
        <f t="shared" si="11"/>
        <v>0.1</v>
      </c>
      <c r="P109" s="64">
        <f t="shared" si="12"/>
        <v>0.05</v>
      </c>
      <c r="Q109" s="64">
        <f t="shared" si="13"/>
        <v>0</v>
      </c>
      <c r="R109" s="64">
        <f t="shared" si="14"/>
        <v>0</v>
      </c>
      <c r="S109" s="154">
        <f t="shared" si="15"/>
        <v>0.35000000000000003</v>
      </c>
      <c r="T109" s="253" t="s">
        <v>119</v>
      </c>
      <c r="U109" s="65">
        <f>IFERROR((IF(A109=A108,W108,(VLOOKUP($A109,'Matriz de Riesgos'!$D$6:$Q$9951,12,0)))),0)</f>
        <v>0.21999999999999997</v>
      </c>
      <c r="V109" s="66">
        <f t="shared" si="16"/>
        <v>7.6999999999999999E-2</v>
      </c>
      <c r="W109" s="67">
        <f t="shared" si="17"/>
        <v>0.14299999999999996</v>
      </c>
      <c r="X109" s="66">
        <f>IFERROR((IF(A109=A108,Z108,(VLOOKUP($A109,'Matriz de Riesgos'!$D$6:$Q$9951,13,0)))),0)</f>
        <v>0.4</v>
      </c>
      <c r="Y109" s="65">
        <f t="shared" si="18"/>
        <v>0</v>
      </c>
      <c r="Z109" s="67">
        <f t="shared" si="19"/>
        <v>0.4</v>
      </c>
    </row>
    <row r="110" spans="1:26" ht="49.5" x14ac:dyDescent="0.2">
      <c r="A110" s="157" t="s">
        <v>910</v>
      </c>
      <c r="B110" s="155" t="s">
        <v>913</v>
      </c>
      <c r="C110" s="251" t="s">
        <v>918</v>
      </c>
      <c r="D110" s="160" t="s">
        <v>925</v>
      </c>
      <c r="E110" s="160" t="s">
        <v>198</v>
      </c>
      <c r="F110" s="155" t="s">
        <v>926</v>
      </c>
      <c r="G110" s="160" t="s">
        <v>927</v>
      </c>
      <c r="H110" s="160" t="s">
        <v>928</v>
      </c>
      <c r="I110" s="252" t="s">
        <v>202</v>
      </c>
      <c r="J110" s="252" t="s">
        <v>203</v>
      </c>
      <c r="K110" s="252" t="s">
        <v>258</v>
      </c>
      <c r="L110" s="252" t="s">
        <v>620</v>
      </c>
      <c r="M110" s="252" t="s">
        <v>259</v>
      </c>
      <c r="N110" s="64">
        <f t="shared" si="10"/>
        <v>0.2</v>
      </c>
      <c r="O110" s="64">
        <f t="shared" si="11"/>
        <v>0.1</v>
      </c>
      <c r="P110" s="64">
        <f t="shared" si="12"/>
        <v>0.05</v>
      </c>
      <c r="Q110" s="64">
        <f t="shared" si="13"/>
        <v>0</v>
      </c>
      <c r="R110" s="64">
        <f t="shared" si="14"/>
        <v>0</v>
      </c>
      <c r="S110" s="154">
        <f t="shared" si="15"/>
        <v>0.35000000000000003</v>
      </c>
      <c r="T110" s="253" t="s">
        <v>119</v>
      </c>
      <c r="U110" s="65">
        <f>IFERROR((IF(A110=A109,W109,(VLOOKUP($A110,'Matriz de Riesgos'!$D$6:$Q$9951,12,0)))),0)</f>
        <v>0.14299999999999996</v>
      </c>
      <c r="V110" s="66">
        <f t="shared" si="16"/>
        <v>5.004999999999999E-2</v>
      </c>
      <c r="W110" s="67">
        <f t="shared" si="17"/>
        <v>9.2949999999999977E-2</v>
      </c>
      <c r="X110" s="66">
        <f>IFERROR((IF(A110=A109,Z109,(VLOOKUP($A110,'Matriz de Riesgos'!$D$6:$Q$9951,13,0)))),0)</f>
        <v>0.4</v>
      </c>
      <c r="Y110" s="65">
        <f t="shared" si="18"/>
        <v>0</v>
      </c>
      <c r="Z110" s="67">
        <f t="shared" si="19"/>
        <v>0.4</v>
      </c>
    </row>
    <row r="111" spans="1:26" ht="49.5" x14ac:dyDescent="0.2">
      <c r="A111" s="60" t="s">
        <v>914</v>
      </c>
      <c r="B111" s="155" t="s">
        <v>915</v>
      </c>
      <c r="C111" s="251" t="s">
        <v>919</v>
      </c>
      <c r="D111" s="157" t="s">
        <v>929</v>
      </c>
      <c r="E111" s="160" t="s">
        <v>198</v>
      </c>
      <c r="F111" s="155" t="s">
        <v>930</v>
      </c>
      <c r="G111" s="160" t="s">
        <v>931</v>
      </c>
      <c r="H111" s="160" t="s">
        <v>932</v>
      </c>
      <c r="I111" s="252" t="s">
        <v>202</v>
      </c>
      <c r="J111" s="252" t="s">
        <v>203</v>
      </c>
      <c r="K111" s="252" t="s">
        <v>204</v>
      </c>
      <c r="L111" s="252" t="s">
        <v>205</v>
      </c>
      <c r="M111" s="252" t="s">
        <v>206</v>
      </c>
      <c r="N111" s="64">
        <f t="shared" si="10"/>
        <v>0.2</v>
      </c>
      <c r="O111" s="64">
        <f t="shared" si="11"/>
        <v>0.1</v>
      </c>
      <c r="P111" s="64">
        <f t="shared" si="12"/>
        <v>0.15</v>
      </c>
      <c r="Q111" s="64">
        <f t="shared" si="13"/>
        <v>0</v>
      </c>
      <c r="R111" s="64">
        <f t="shared" si="14"/>
        <v>0</v>
      </c>
      <c r="S111" s="154">
        <f t="shared" si="15"/>
        <v>0.45000000000000007</v>
      </c>
      <c r="T111" s="253" t="s">
        <v>119</v>
      </c>
      <c r="U111" s="65">
        <f>IFERROR((IF(A111=A110,W110,(VLOOKUP($A111,'Matriz de Riesgos'!$D$6:$Q$9951,12,0)))),0)</f>
        <v>0.4</v>
      </c>
      <c r="V111" s="66">
        <f t="shared" si="16"/>
        <v>0.18000000000000005</v>
      </c>
      <c r="W111" s="67">
        <f t="shared" si="17"/>
        <v>0.21999999999999997</v>
      </c>
      <c r="X111" s="66">
        <f>IFERROR((IF(A111=A110,Z110,(VLOOKUP($A111,'Matriz de Riesgos'!$D$6:$Q$9951,13,0)))),0)</f>
        <v>0.4</v>
      </c>
      <c r="Y111" s="65">
        <f t="shared" si="18"/>
        <v>0</v>
      </c>
      <c r="Z111" s="67">
        <f t="shared" si="19"/>
        <v>0.4</v>
      </c>
    </row>
    <row r="112" spans="1:26" ht="112.5" x14ac:dyDescent="0.2">
      <c r="A112" s="257" t="s">
        <v>942</v>
      </c>
      <c r="B112" s="206" t="s">
        <v>943</v>
      </c>
      <c r="C112" s="251" t="s">
        <v>950</v>
      </c>
      <c r="D112" s="157" t="s">
        <v>958</v>
      </c>
      <c r="E112" s="206" t="s">
        <v>959</v>
      </c>
      <c r="F112" s="206" t="s">
        <v>960</v>
      </c>
      <c r="G112" s="157" t="s">
        <v>234</v>
      </c>
      <c r="H112" s="209" t="s">
        <v>961</v>
      </c>
      <c r="I112" s="252" t="s">
        <v>296</v>
      </c>
      <c r="J112" s="252" t="s">
        <v>296</v>
      </c>
      <c r="K112" s="252" t="s">
        <v>296</v>
      </c>
      <c r="L112" s="252" t="s">
        <v>296</v>
      </c>
      <c r="M112" s="252" t="s">
        <v>296</v>
      </c>
      <c r="N112" s="64">
        <f t="shared" si="10"/>
        <v>0</v>
      </c>
      <c r="O112" s="64">
        <f t="shared" si="11"/>
        <v>0</v>
      </c>
      <c r="P112" s="64">
        <f t="shared" si="12"/>
        <v>0</v>
      </c>
      <c r="Q112" s="64">
        <f t="shared" si="13"/>
        <v>0</v>
      </c>
      <c r="R112" s="64">
        <f t="shared" si="14"/>
        <v>0</v>
      </c>
      <c r="S112" s="154">
        <f t="shared" si="15"/>
        <v>0</v>
      </c>
      <c r="T112" s="253" t="s">
        <v>119</v>
      </c>
      <c r="U112" s="65">
        <f>IFERROR((IF(A112=A111,W111,(VLOOKUP($A112,'Matriz de Riesgos'!$D$6:$Q$9951,12,0)))),0)</f>
        <v>0.4</v>
      </c>
      <c r="V112" s="66">
        <f t="shared" si="16"/>
        <v>0</v>
      </c>
      <c r="W112" s="67">
        <f t="shared" si="17"/>
        <v>0.4</v>
      </c>
      <c r="X112" s="66">
        <f>IFERROR((IF(A112=A111,Z111,(VLOOKUP($A112,'Matriz de Riesgos'!$D$6:$Q$9951,13,0)))),0)</f>
        <v>0.8</v>
      </c>
      <c r="Y112" s="65">
        <f t="shared" si="18"/>
        <v>0</v>
      </c>
      <c r="Z112" s="67">
        <f t="shared" si="19"/>
        <v>0.8</v>
      </c>
    </row>
    <row r="113" spans="1:26" ht="112.5" x14ac:dyDescent="0.2">
      <c r="A113" s="257" t="s">
        <v>942</v>
      </c>
      <c r="B113" s="206" t="s">
        <v>944</v>
      </c>
      <c r="C113" s="251" t="s">
        <v>952</v>
      </c>
      <c r="D113" s="157" t="s">
        <v>962</v>
      </c>
      <c r="E113" s="206" t="s">
        <v>959</v>
      </c>
      <c r="F113" s="206" t="s">
        <v>963</v>
      </c>
      <c r="G113" s="157" t="s">
        <v>234</v>
      </c>
      <c r="H113" s="209" t="s">
        <v>964</v>
      </c>
      <c r="I113" s="252" t="s">
        <v>202</v>
      </c>
      <c r="J113" s="252" t="s">
        <v>203</v>
      </c>
      <c r="K113" s="252" t="s">
        <v>204</v>
      </c>
      <c r="L113" s="252" t="s">
        <v>965</v>
      </c>
      <c r="M113" s="252" t="s">
        <v>677</v>
      </c>
      <c r="N113" s="64">
        <f t="shared" si="10"/>
        <v>0.2</v>
      </c>
      <c r="O113" s="64">
        <f t="shared" si="11"/>
        <v>0.1</v>
      </c>
      <c r="P113" s="64">
        <f t="shared" si="12"/>
        <v>0.15</v>
      </c>
      <c r="Q113" s="64">
        <f t="shared" si="13"/>
        <v>0</v>
      </c>
      <c r="R113" s="64">
        <f t="shared" si="14"/>
        <v>0</v>
      </c>
      <c r="S113" s="154">
        <f t="shared" si="15"/>
        <v>0.45000000000000007</v>
      </c>
      <c r="T113" s="253" t="s">
        <v>119</v>
      </c>
      <c r="U113" s="65">
        <f>IFERROR((IF(A113=A112,W112,(VLOOKUP($A113,'Matriz de Riesgos'!$D$6:$Q$9951,12,0)))),0)</f>
        <v>0.4</v>
      </c>
      <c r="V113" s="66">
        <f t="shared" si="16"/>
        <v>0.18000000000000005</v>
      </c>
      <c r="W113" s="67">
        <f t="shared" si="17"/>
        <v>0.21999999999999997</v>
      </c>
      <c r="X113" s="66">
        <f>IFERROR((IF(A113=A112,Z112,(VLOOKUP($A113,'Matriz de Riesgos'!$D$6:$Q$9951,13,0)))),0)</f>
        <v>0.8</v>
      </c>
      <c r="Y113" s="65">
        <f t="shared" si="18"/>
        <v>0</v>
      </c>
      <c r="Z113" s="67">
        <f t="shared" si="19"/>
        <v>0.8</v>
      </c>
    </row>
    <row r="114" spans="1:26" ht="49.5" x14ac:dyDescent="0.2">
      <c r="A114" s="257" t="s">
        <v>942</v>
      </c>
      <c r="B114" s="206" t="s">
        <v>945</v>
      </c>
      <c r="C114" s="251" t="s">
        <v>953</v>
      </c>
      <c r="D114" s="160" t="s">
        <v>802</v>
      </c>
      <c r="E114" s="155" t="s">
        <v>802</v>
      </c>
      <c r="F114" s="155" t="s">
        <v>802</v>
      </c>
      <c r="G114" s="160" t="s">
        <v>802</v>
      </c>
      <c r="H114" s="155" t="s">
        <v>802</v>
      </c>
      <c r="I114" s="252" t="s">
        <v>296</v>
      </c>
      <c r="J114" s="252" t="s">
        <v>296</v>
      </c>
      <c r="K114" s="252" t="s">
        <v>296</v>
      </c>
      <c r="L114" s="252" t="s">
        <v>296</v>
      </c>
      <c r="M114" s="252" t="s">
        <v>677</v>
      </c>
      <c r="N114" s="64">
        <f t="shared" si="10"/>
        <v>0</v>
      </c>
      <c r="O114" s="64">
        <f t="shared" si="11"/>
        <v>0</v>
      </c>
      <c r="P114" s="64">
        <f t="shared" si="12"/>
        <v>0</v>
      </c>
      <c r="Q114" s="64">
        <f t="shared" si="13"/>
        <v>0</v>
      </c>
      <c r="R114" s="64">
        <f t="shared" si="14"/>
        <v>0</v>
      </c>
      <c r="S114" s="154">
        <f t="shared" si="15"/>
        <v>0</v>
      </c>
      <c r="T114" s="253" t="s">
        <v>119</v>
      </c>
      <c r="U114" s="65">
        <f>IFERROR((IF(A114=A113,W113,(VLOOKUP($A114,'Matriz de Riesgos'!$D$6:$Q$9951,12,0)))),0)</f>
        <v>0.21999999999999997</v>
      </c>
      <c r="V114" s="66">
        <f t="shared" si="16"/>
        <v>0</v>
      </c>
      <c r="W114" s="67">
        <f t="shared" si="17"/>
        <v>0.21999999999999997</v>
      </c>
      <c r="X114" s="66">
        <f>IFERROR((IF(A114=A113,Z113,(VLOOKUP($A114,'Matriz de Riesgos'!$D$6:$Q$9951,13,0)))),0)</f>
        <v>0.8</v>
      </c>
      <c r="Y114" s="65">
        <f t="shared" si="18"/>
        <v>0</v>
      </c>
      <c r="Z114" s="67">
        <f t="shared" si="19"/>
        <v>0.8</v>
      </c>
    </row>
    <row r="115" spans="1:26" ht="135" x14ac:dyDescent="0.2">
      <c r="A115" s="257" t="s">
        <v>946</v>
      </c>
      <c r="B115" s="206" t="s">
        <v>944</v>
      </c>
      <c r="C115" s="251" t="s">
        <v>954</v>
      </c>
      <c r="D115" s="157" t="s">
        <v>966</v>
      </c>
      <c r="E115" s="206" t="s">
        <v>959</v>
      </c>
      <c r="F115" s="206" t="s">
        <v>967</v>
      </c>
      <c r="G115" s="157" t="s">
        <v>304</v>
      </c>
      <c r="H115" s="256" t="s">
        <v>968</v>
      </c>
      <c r="I115" s="252" t="s">
        <v>202</v>
      </c>
      <c r="J115" s="252" t="s">
        <v>203</v>
      </c>
      <c r="K115" s="252" t="s">
        <v>204</v>
      </c>
      <c r="L115" s="252" t="s">
        <v>965</v>
      </c>
      <c r="M115" s="252" t="s">
        <v>677</v>
      </c>
      <c r="N115" s="64">
        <f t="shared" si="10"/>
        <v>0.2</v>
      </c>
      <c r="O115" s="64">
        <f t="shared" si="11"/>
        <v>0.1</v>
      </c>
      <c r="P115" s="64">
        <f t="shared" si="12"/>
        <v>0.15</v>
      </c>
      <c r="Q115" s="64">
        <f t="shared" si="13"/>
        <v>0</v>
      </c>
      <c r="R115" s="64">
        <f t="shared" si="14"/>
        <v>0</v>
      </c>
      <c r="S115" s="154">
        <f t="shared" si="15"/>
        <v>0.45000000000000007</v>
      </c>
      <c r="T115" s="253" t="s">
        <v>119</v>
      </c>
      <c r="U115" s="65">
        <f>IFERROR((IF(A115=A114,W114,(VLOOKUP($A115,'Matriz de Riesgos'!$D$6:$Q$9951,12,0)))),0)</f>
        <v>0.4</v>
      </c>
      <c r="V115" s="66">
        <f t="shared" si="16"/>
        <v>0.18000000000000005</v>
      </c>
      <c r="W115" s="67">
        <f t="shared" si="17"/>
        <v>0.21999999999999997</v>
      </c>
      <c r="X115" s="66">
        <f>IFERROR((IF(A115=A114,Z114,(VLOOKUP($A115,'Matriz de Riesgos'!$D$6:$Q$9951,13,0)))),0)</f>
        <v>0.8</v>
      </c>
      <c r="Y115" s="65">
        <f t="shared" si="18"/>
        <v>0</v>
      </c>
      <c r="Z115" s="67">
        <f t="shared" si="19"/>
        <v>0.8</v>
      </c>
    </row>
    <row r="116" spans="1:26" ht="49.5" x14ac:dyDescent="0.2">
      <c r="A116" s="60" t="s">
        <v>946</v>
      </c>
      <c r="B116" s="206" t="s">
        <v>947</v>
      </c>
      <c r="C116" s="251" t="s">
        <v>951</v>
      </c>
      <c r="D116" s="157" t="s">
        <v>969</v>
      </c>
      <c r="E116" s="206" t="s">
        <v>396</v>
      </c>
      <c r="F116" s="206" t="s">
        <v>970</v>
      </c>
      <c r="G116" s="157" t="s">
        <v>291</v>
      </c>
      <c r="H116" s="256" t="s">
        <v>971</v>
      </c>
      <c r="I116" s="252" t="s">
        <v>202</v>
      </c>
      <c r="J116" s="252" t="s">
        <v>203</v>
      </c>
      <c r="K116" s="252" t="s">
        <v>258</v>
      </c>
      <c r="L116" s="252" t="s">
        <v>965</v>
      </c>
      <c r="M116" s="252" t="s">
        <v>677</v>
      </c>
      <c r="N116" s="64">
        <f t="shared" si="10"/>
        <v>0.2</v>
      </c>
      <c r="O116" s="64">
        <f t="shared" si="11"/>
        <v>0.1</v>
      </c>
      <c r="P116" s="64">
        <f t="shared" si="12"/>
        <v>0.05</v>
      </c>
      <c r="Q116" s="64">
        <f t="shared" si="13"/>
        <v>0</v>
      </c>
      <c r="R116" s="64">
        <f t="shared" si="14"/>
        <v>0</v>
      </c>
      <c r="S116" s="154">
        <f t="shared" si="15"/>
        <v>0.35000000000000003</v>
      </c>
      <c r="T116" s="253" t="s">
        <v>119</v>
      </c>
      <c r="U116" s="65">
        <f>IFERROR((IF(A116=A115,W115,(VLOOKUP($A116,'Matriz de Riesgos'!$D$6:$Q$9951,12,0)))),0)</f>
        <v>0.21999999999999997</v>
      </c>
      <c r="V116" s="66">
        <f t="shared" si="16"/>
        <v>7.6999999999999999E-2</v>
      </c>
      <c r="W116" s="67">
        <f t="shared" si="17"/>
        <v>0.14299999999999996</v>
      </c>
      <c r="X116" s="66">
        <f>IFERROR((IF(A116=A115,Z115,(VLOOKUP($A116,'Matriz de Riesgos'!$D$6:$Q$9951,13,0)))),0)</f>
        <v>0.8</v>
      </c>
      <c r="Y116" s="65">
        <f t="shared" si="18"/>
        <v>0</v>
      </c>
      <c r="Z116" s="67">
        <f t="shared" si="19"/>
        <v>0.8</v>
      </c>
    </row>
    <row r="117" spans="1:26" ht="56.25" x14ac:dyDescent="0.2">
      <c r="A117" s="60" t="s">
        <v>946</v>
      </c>
      <c r="B117" s="206" t="s">
        <v>947</v>
      </c>
      <c r="C117" s="251" t="s">
        <v>955</v>
      </c>
      <c r="D117" s="157" t="s">
        <v>972</v>
      </c>
      <c r="E117" s="206" t="s">
        <v>959</v>
      </c>
      <c r="F117" s="206" t="s">
        <v>973</v>
      </c>
      <c r="G117" s="157" t="s">
        <v>246</v>
      </c>
      <c r="H117" s="256" t="s">
        <v>971</v>
      </c>
      <c r="I117" s="252" t="s">
        <v>202</v>
      </c>
      <c r="J117" s="252" t="s">
        <v>203</v>
      </c>
      <c r="K117" s="252" t="s">
        <v>204</v>
      </c>
      <c r="L117" s="252" t="s">
        <v>965</v>
      </c>
      <c r="M117" s="252" t="s">
        <v>677</v>
      </c>
      <c r="N117" s="64">
        <f t="shared" si="10"/>
        <v>0.2</v>
      </c>
      <c r="O117" s="64">
        <f t="shared" si="11"/>
        <v>0.1</v>
      </c>
      <c r="P117" s="64">
        <f t="shared" si="12"/>
        <v>0.15</v>
      </c>
      <c r="Q117" s="64">
        <f t="shared" si="13"/>
        <v>0</v>
      </c>
      <c r="R117" s="64">
        <f t="shared" si="14"/>
        <v>0</v>
      </c>
      <c r="S117" s="154">
        <f t="shared" si="15"/>
        <v>0.45000000000000007</v>
      </c>
      <c r="T117" s="253" t="s">
        <v>119</v>
      </c>
      <c r="U117" s="65">
        <f>IFERROR((IF(A117=A116,W116,(VLOOKUP($A117,'Matriz de Riesgos'!$D$6:$Q$9951,12,0)))),0)</f>
        <v>0.14299999999999996</v>
      </c>
      <c r="V117" s="66">
        <f t="shared" si="16"/>
        <v>6.4349999999999991E-2</v>
      </c>
      <c r="W117" s="67">
        <f t="shared" si="17"/>
        <v>7.864999999999997E-2</v>
      </c>
      <c r="X117" s="66">
        <f>IFERROR((IF(A117=A116,Z116,(VLOOKUP($A117,'Matriz de Riesgos'!$D$6:$Q$9951,13,0)))),0)</f>
        <v>0.8</v>
      </c>
      <c r="Y117" s="65">
        <f t="shared" si="18"/>
        <v>0</v>
      </c>
      <c r="Z117" s="67">
        <f t="shared" si="19"/>
        <v>0.8</v>
      </c>
    </row>
    <row r="118" spans="1:26" ht="78.75" x14ac:dyDescent="0.2">
      <c r="A118" s="157" t="s">
        <v>948</v>
      </c>
      <c r="B118" s="206" t="s">
        <v>949</v>
      </c>
      <c r="C118" s="251" t="s">
        <v>956</v>
      </c>
      <c r="D118" s="157" t="s">
        <v>974</v>
      </c>
      <c r="E118" s="206" t="s">
        <v>959</v>
      </c>
      <c r="F118" s="206" t="s">
        <v>975</v>
      </c>
      <c r="G118" s="157" t="s">
        <v>304</v>
      </c>
      <c r="H118" s="209" t="s">
        <v>964</v>
      </c>
      <c r="I118" s="252" t="s">
        <v>202</v>
      </c>
      <c r="J118" s="252" t="s">
        <v>203</v>
      </c>
      <c r="K118" s="252" t="s">
        <v>204</v>
      </c>
      <c r="L118" s="252" t="s">
        <v>965</v>
      </c>
      <c r="M118" s="252" t="s">
        <v>677</v>
      </c>
      <c r="N118" s="64">
        <f t="shared" si="10"/>
        <v>0.2</v>
      </c>
      <c r="O118" s="64">
        <f t="shared" si="11"/>
        <v>0.1</v>
      </c>
      <c r="P118" s="64">
        <f t="shared" si="12"/>
        <v>0.15</v>
      </c>
      <c r="Q118" s="64">
        <f t="shared" si="13"/>
        <v>0</v>
      </c>
      <c r="R118" s="64">
        <f t="shared" si="14"/>
        <v>0</v>
      </c>
      <c r="S118" s="154">
        <f t="shared" si="15"/>
        <v>0.45000000000000007</v>
      </c>
      <c r="T118" s="253" t="s">
        <v>119</v>
      </c>
      <c r="U118" s="65">
        <f>IFERROR((IF(A118=A117,W117,(VLOOKUP($A118,'Matriz de Riesgos'!$D$6:$Q$9951,12,0)))),0)</f>
        <v>0</v>
      </c>
      <c r="V118" s="66">
        <f t="shared" si="16"/>
        <v>0</v>
      </c>
      <c r="W118" s="67">
        <f t="shared" si="17"/>
        <v>0</v>
      </c>
      <c r="X118" s="66">
        <f>IFERROR((IF(A118=A117,Z117,(VLOOKUP($A118,'Matriz de Riesgos'!$D$6:$Q$9951,13,0)))),0)</f>
        <v>0</v>
      </c>
      <c r="Y118" s="65">
        <f t="shared" si="18"/>
        <v>0</v>
      </c>
      <c r="Z118" s="67">
        <f t="shared" si="19"/>
        <v>0</v>
      </c>
    </row>
    <row r="119" spans="1:26" ht="49.5" x14ac:dyDescent="0.2">
      <c r="A119" s="157" t="s">
        <v>948</v>
      </c>
      <c r="B119" s="206" t="s">
        <v>949</v>
      </c>
      <c r="C119" s="251" t="s">
        <v>957</v>
      </c>
      <c r="D119" s="157" t="s">
        <v>976</v>
      </c>
      <c r="E119" s="206" t="s">
        <v>959</v>
      </c>
      <c r="F119" s="206" t="s">
        <v>977</v>
      </c>
      <c r="G119" s="157" t="s">
        <v>234</v>
      </c>
      <c r="H119" s="155" t="s">
        <v>978</v>
      </c>
      <c r="I119" s="252" t="s">
        <v>202</v>
      </c>
      <c r="J119" s="252" t="s">
        <v>203</v>
      </c>
      <c r="K119" s="252" t="s">
        <v>204</v>
      </c>
      <c r="L119" s="252" t="s">
        <v>965</v>
      </c>
      <c r="M119" s="252" t="s">
        <v>677</v>
      </c>
      <c r="N119" s="64">
        <f t="shared" si="10"/>
        <v>0.2</v>
      </c>
      <c r="O119" s="64">
        <f t="shared" si="11"/>
        <v>0.1</v>
      </c>
      <c r="P119" s="64">
        <f t="shared" si="12"/>
        <v>0.15</v>
      </c>
      <c r="Q119" s="64">
        <f t="shared" si="13"/>
        <v>0</v>
      </c>
      <c r="R119" s="64">
        <f t="shared" si="14"/>
        <v>0</v>
      </c>
      <c r="S119" s="154">
        <f t="shared" si="15"/>
        <v>0.45000000000000007</v>
      </c>
      <c r="T119" s="253" t="s">
        <v>119</v>
      </c>
      <c r="U119" s="65">
        <f>IFERROR((IF(A119=A118,W118,(VLOOKUP($A119,'Matriz de Riesgos'!$D$6:$Q$9951,12,0)))),0)</f>
        <v>0</v>
      </c>
      <c r="V119" s="66">
        <f t="shared" si="16"/>
        <v>0</v>
      </c>
      <c r="W119" s="67">
        <f t="shared" si="17"/>
        <v>0</v>
      </c>
      <c r="X119" s="66">
        <f>IFERROR((IF(A119=A118,Z118,(VLOOKUP($A119,'Matriz de Riesgos'!$D$6:$Q$9951,13,0)))),0)</f>
        <v>0</v>
      </c>
      <c r="Y119" s="65">
        <f t="shared" si="18"/>
        <v>0</v>
      </c>
      <c r="Z119" s="67">
        <f t="shared" si="19"/>
        <v>0</v>
      </c>
    </row>
    <row r="120" spans="1:26" ht="49.5" x14ac:dyDescent="0.2">
      <c r="A120" s="157" t="s">
        <v>994</v>
      </c>
      <c r="B120" s="155" t="s">
        <v>995</v>
      </c>
      <c r="C120" s="251" t="s">
        <v>996</v>
      </c>
      <c r="D120" s="219" t="s">
        <v>997</v>
      </c>
      <c r="E120" s="160" t="s">
        <v>998</v>
      </c>
      <c r="F120" s="258" t="s">
        <v>999</v>
      </c>
      <c r="G120" s="160" t="s">
        <v>1000</v>
      </c>
      <c r="H120" s="155" t="s">
        <v>1001</v>
      </c>
      <c r="I120" s="252" t="s">
        <v>202</v>
      </c>
      <c r="J120" s="252" t="s">
        <v>203</v>
      </c>
      <c r="K120" s="252" t="s">
        <v>204</v>
      </c>
      <c r="L120" s="252" t="s">
        <v>205</v>
      </c>
      <c r="M120" s="252" t="s">
        <v>206</v>
      </c>
      <c r="N120" s="64">
        <f t="shared" si="10"/>
        <v>0.2</v>
      </c>
      <c r="O120" s="64">
        <f t="shared" si="11"/>
        <v>0.1</v>
      </c>
      <c r="P120" s="64">
        <f t="shared" si="12"/>
        <v>0.15</v>
      </c>
      <c r="Q120" s="64">
        <f t="shared" si="13"/>
        <v>0</v>
      </c>
      <c r="R120" s="64">
        <f t="shared" si="14"/>
        <v>0</v>
      </c>
      <c r="S120" s="154">
        <f t="shared" si="15"/>
        <v>0.45000000000000007</v>
      </c>
      <c r="T120" s="253" t="s">
        <v>119</v>
      </c>
      <c r="U120" s="65">
        <f>IFERROR((IF(A120=A119,W119,(VLOOKUP($A120,'Matriz de Riesgos'!$D$6:$Q$9951,12,0)))),0)</f>
        <v>0.4</v>
      </c>
      <c r="V120" s="66">
        <f t="shared" si="16"/>
        <v>0.18000000000000005</v>
      </c>
      <c r="W120" s="67">
        <f t="shared" si="17"/>
        <v>0.21999999999999997</v>
      </c>
      <c r="X120" s="66">
        <f>IFERROR((IF(A120=A119,Z119,(VLOOKUP($A120,'Matriz de Riesgos'!$D$6:$Q$9951,13,0)))),0)</f>
        <v>0.2</v>
      </c>
      <c r="Y120" s="65">
        <f t="shared" si="18"/>
        <v>0</v>
      </c>
      <c r="Z120" s="67">
        <f t="shared" si="19"/>
        <v>0.2</v>
      </c>
    </row>
    <row r="121" spans="1:26" ht="67.5" x14ac:dyDescent="0.2">
      <c r="A121" s="157" t="s">
        <v>1002</v>
      </c>
      <c r="B121" s="155" t="s">
        <v>1003</v>
      </c>
      <c r="C121" s="251" t="s">
        <v>1004</v>
      </c>
      <c r="D121" s="219" t="s">
        <v>1005</v>
      </c>
      <c r="E121" s="160" t="s">
        <v>998</v>
      </c>
      <c r="F121" s="259" t="s">
        <v>1006</v>
      </c>
      <c r="G121" s="160" t="s">
        <v>1007</v>
      </c>
      <c r="H121" s="155" t="s">
        <v>1008</v>
      </c>
      <c r="I121" s="252" t="s">
        <v>202</v>
      </c>
      <c r="J121" s="252" t="s">
        <v>203</v>
      </c>
      <c r="K121" s="252" t="s">
        <v>204</v>
      </c>
      <c r="L121" s="252" t="s">
        <v>205</v>
      </c>
      <c r="M121" s="252" t="s">
        <v>206</v>
      </c>
      <c r="N121" s="64">
        <f t="shared" si="10"/>
        <v>0.2</v>
      </c>
      <c r="O121" s="64">
        <f t="shared" si="11"/>
        <v>0.1</v>
      </c>
      <c r="P121" s="64">
        <f t="shared" si="12"/>
        <v>0.15</v>
      </c>
      <c r="Q121" s="64">
        <f t="shared" si="13"/>
        <v>0</v>
      </c>
      <c r="R121" s="64">
        <f t="shared" si="14"/>
        <v>0</v>
      </c>
      <c r="S121" s="154">
        <f t="shared" si="15"/>
        <v>0.45000000000000007</v>
      </c>
      <c r="T121" s="253" t="s">
        <v>119</v>
      </c>
      <c r="U121" s="65">
        <f>IFERROR((IF(A121=A120,W120,(VLOOKUP($A121,'Matriz de Riesgos'!$D$6:$Q$9951,12,0)))),0)</f>
        <v>0.4</v>
      </c>
      <c r="V121" s="66">
        <f t="shared" si="16"/>
        <v>0.18000000000000005</v>
      </c>
      <c r="W121" s="67">
        <f t="shared" si="17"/>
        <v>0.21999999999999997</v>
      </c>
      <c r="X121" s="66">
        <f>IFERROR((IF(A121=A120,Z120,(VLOOKUP($A121,'Matriz de Riesgos'!$D$6:$Q$9951,13,0)))),0)</f>
        <v>0.6</v>
      </c>
      <c r="Y121" s="65">
        <f t="shared" si="18"/>
        <v>0</v>
      </c>
      <c r="Z121" s="67">
        <f t="shared" si="19"/>
        <v>0.6</v>
      </c>
    </row>
    <row r="122" spans="1:26" ht="49.5" x14ac:dyDescent="0.2">
      <c r="A122" s="157" t="s">
        <v>1002</v>
      </c>
      <c r="B122" s="155" t="s">
        <v>1003</v>
      </c>
      <c r="C122" s="251" t="s">
        <v>1009</v>
      </c>
      <c r="D122" s="219" t="s">
        <v>1010</v>
      </c>
      <c r="E122" s="160" t="s">
        <v>998</v>
      </c>
      <c r="F122" s="206" t="s">
        <v>1011</v>
      </c>
      <c r="G122" s="160" t="s">
        <v>1012</v>
      </c>
      <c r="H122" s="155" t="s">
        <v>1013</v>
      </c>
      <c r="I122" s="252" t="s">
        <v>202</v>
      </c>
      <c r="J122" s="252" t="s">
        <v>203</v>
      </c>
      <c r="K122" s="252" t="s">
        <v>204</v>
      </c>
      <c r="L122" s="252" t="s">
        <v>205</v>
      </c>
      <c r="M122" s="252" t="s">
        <v>206</v>
      </c>
      <c r="N122" s="64">
        <f t="shared" si="10"/>
        <v>0.2</v>
      </c>
      <c r="O122" s="64">
        <f t="shared" si="11"/>
        <v>0.1</v>
      </c>
      <c r="P122" s="64">
        <f t="shared" si="12"/>
        <v>0.15</v>
      </c>
      <c r="Q122" s="64">
        <f t="shared" si="13"/>
        <v>0</v>
      </c>
      <c r="R122" s="64">
        <f t="shared" si="14"/>
        <v>0</v>
      </c>
      <c r="S122" s="154">
        <f t="shared" si="15"/>
        <v>0.45000000000000007</v>
      </c>
      <c r="T122" s="253" t="s">
        <v>119</v>
      </c>
      <c r="U122" s="65">
        <f>IFERROR((IF(A122=A121,W121,(VLOOKUP($A122,'Matriz de Riesgos'!$D$6:$Q$9951,12,0)))),0)</f>
        <v>0.21999999999999997</v>
      </c>
      <c r="V122" s="66">
        <f t="shared" si="16"/>
        <v>9.9000000000000005E-2</v>
      </c>
      <c r="W122" s="67">
        <f t="shared" si="17"/>
        <v>0.12099999999999997</v>
      </c>
      <c r="X122" s="66">
        <f>IFERROR((IF(A122=A121,Z121,(VLOOKUP($A122,'Matriz de Riesgos'!$D$6:$Q$9951,13,0)))),0)</f>
        <v>0.6</v>
      </c>
      <c r="Y122" s="65">
        <f t="shared" si="18"/>
        <v>0</v>
      </c>
      <c r="Z122" s="67">
        <f t="shared" si="19"/>
        <v>0.6</v>
      </c>
    </row>
    <row r="123" spans="1:26" ht="56.25" x14ac:dyDescent="0.2">
      <c r="A123" s="157" t="s">
        <v>1002</v>
      </c>
      <c r="B123" s="155" t="s">
        <v>1014</v>
      </c>
      <c r="C123" s="251" t="s">
        <v>1009</v>
      </c>
      <c r="D123" s="219" t="s">
        <v>1015</v>
      </c>
      <c r="E123" s="160" t="s">
        <v>998</v>
      </c>
      <c r="F123" s="206" t="s">
        <v>1016</v>
      </c>
      <c r="G123" s="160" t="s">
        <v>1017</v>
      </c>
      <c r="H123" s="155" t="s">
        <v>1018</v>
      </c>
      <c r="I123" s="252" t="s">
        <v>202</v>
      </c>
      <c r="J123" s="252" t="s">
        <v>203</v>
      </c>
      <c r="K123" s="252" t="s">
        <v>204</v>
      </c>
      <c r="L123" s="252" t="s">
        <v>205</v>
      </c>
      <c r="M123" s="252" t="s">
        <v>206</v>
      </c>
      <c r="N123" s="64">
        <f t="shared" si="10"/>
        <v>0.2</v>
      </c>
      <c r="O123" s="64">
        <f t="shared" si="11"/>
        <v>0.1</v>
      </c>
      <c r="P123" s="64">
        <f t="shared" si="12"/>
        <v>0.15</v>
      </c>
      <c r="Q123" s="64">
        <f t="shared" si="13"/>
        <v>0</v>
      </c>
      <c r="R123" s="64">
        <f t="shared" si="14"/>
        <v>0</v>
      </c>
      <c r="S123" s="154">
        <f t="shared" si="15"/>
        <v>0.45000000000000007</v>
      </c>
      <c r="T123" s="253" t="s">
        <v>119</v>
      </c>
      <c r="U123" s="65">
        <f>IFERROR((IF(A123=A122,W122,(VLOOKUP($A123,'Matriz de Riesgos'!$D$6:$Q$9951,12,0)))),0)</f>
        <v>0.12099999999999997</v>
      </c>
      <c r="V123" s="66">
        <f t="shared" si="16"/>
        <v>5.4449999999999991E-2</v>
      </c>
      <c r="W123" s="67">
        <f t="shared" si="17"/>
        <v>6.654999999999997E-2</v>
      </c>
      <c r="X123" s="66">
        <f>IFERROR((IF(A123=A122,Z122,(VLOOKUP($A123,'Matriz de Riesgos'!$D$6:$Q$9951,13,0)))),0)</f>
        <v>0.6</v>
      </c>
      <c r="Y123" s="65">
        <f t="shared" si="18"/>
        <v>0</v>
      </c>
      <c r="Z123" s="67">
        <f t="shared" si="19"/>
        <v>0.6</v>
      </c>
    </row>
    <row r="124" spans="1:26" ht="101.25" x14ac:dyDescent="0.2">
      <c r="A124" s="157" t="s">
        <v>1002</v>
      </c>
      <c r="B124" s="155" t="s">
        <v>1014</v>
      </c>
      <c r="C124" s="251" t="s">
        <v>1009</v>
      </c>
      <c r="D124" s="219" t="s">
        <v>1019</v>
      </c>
      <c r="E124" s="160" t="s">
        <v>1020</v>
      </c>
      <c r="F124" s="258" t="s">
        <v>1021</v>
      </c>
      <c r="G124" s="160" t="s">
        <v>1017</v>
      </c>
      <c r="H124" s="160" t="s">
        <v>1022</v>
      </c>
      <c r="I124" s="252" t="s">
        <v>202</v>
      </c>
      <c r="J124" s="252" t="s">
        <v>203</v>
      </c>
      <c r="K124" s="252" t="s">
        <v>204</v>
      </c>
      <c r="L124" s="252" t="s">
        <v>205</v>
      </c>
      <c r="M124" s="252" t="s">
        <v>206</v>
      </c>
      <c r="N124" s="64">
        <f t="shared" si="10"/>
        <v>0.2</v>
      </c>
      <c r="O124" s="64">
        <f t="shared" si="11"/>
        <v>0.1</v>
      </c>
      <c r="P124" s="64">
        <f t="shared" si="12"/>
        <v>0.15</v>
      </c>
      <c r="Q124" s="64">
        <f t="shared" si="13"/>
        <v>0</v>
      </c>
      <c r="R124" s="64">
        <f t="shared" si="14"/>
        <v>0</v>
      </c>
      <c r="S124" s="154">
        <f t="shared" si="15"/>
        <v>0.45000000000000007</v>
      </c>
      <c r="T124" s="253" t="s">
        <v>119</v>
      </c>
      <c r="U124" s="65">
        <f>IFERROR((IF(A124=A123,W123,(VLOOKUP($A124,'Matriz de Riesgos'!$D$6:$Q$9951,12,0)))),0)</f>
        <v>6.654999999999997E-2</v>
      </c>
      <c r="V124" s="66">
        <f t="shared" si="16"/>
        <v>2.9947499999999991E-2</v>
      </c>
      <c r="W124" s="67">
        <f t="shared" si="17"/>
        <v>3.6602499999999982E-2</v>
      </c>
      <c r="X124" s="66">
        <f>IFERROR((IF(A124=A123,Z123,(VLOOKUP($A124,'Matriz de Riesgos'!$D$6:$Q$9951,13,0)))),0)</f>
        <v>0.6</v>
      </c>
      <c r="Y124" s="65">
        <f t="shared" si="18"/>
        <v>0</v>
      </c>
      <c r="Z124" s="67">
        <f t="shared" si="19"/>
        <v>0.6</v>
      </c>
    </row>
    <row r="125" spans="1:26" ht="101.25" x14ac:dyDescent="0.2">
      <c r="A125" s="157" t="s">
        <v>1023</v>
      </c>
      <c r="B125" s="155" t="s">
        <v>1014</v>
      </c>
      <c r="C125" s="251" t="s">
        <v>1024</v>
      </c>
      <c r="D125" s="219" t="s">
        <v>1019</v>
      </c>
      <c r="E125" s="160" t="s">
        <v>1020</v>
      </c>
      <c r="F125" s="258" t="s">
        <v>1021</v>
      </c>
      <c r="G125" s="160" t="s">
        <v>1017</v>
      </c>
      <c r="H125" s="160" t="s">
        <v>1022</v>
      </c>
      <c r="I125" s="252" t="s">
        <v>202</v>
      </c>
      <c r="J125" s="252" t="s">
        <v>203</v>
      </c>
      <c r="K125" s="252" t="s">
        <v>204</v>
      </c>
      <c r="L125" s="252" t="s">
        <v>205</v>
      </c>
      <c r="M125" s="252" t="s">
        <v>206</v>
      </c>
      <c r="N125" s="64">
        <f t="shared" si="10"/>
        <v>0.2</v>
      </c>
      <c r="O125" s="64">
        <f t="shared" si="11"/>
        <v>0.1</v>
      </c>
      <c r="P125" s="64">
        <f t="shared" si="12"/>
        <v>0.15</v>
      </c>
      <c r="Q125" s="64">
        <f t="shared" si="13"/>
        <v>0</v>
      </c>
      <c r="R125" s="64">
        <f t="shared" si="14"/>
        <v>0</v>
      </c>
      <c r="S125" s="154">
        <f t="shared" si="15"/>
        <v>0.45000000000000007</v>
      </c>
      <c r="T125" s="253" t="s">
        <v>119</v>
      </c>
      <c r="U125" s="65">
        <f>IFERROR((IF(A125=A124,W124,(VLOOKUP($A125,'Matriz de Riesgos'!$D$6:$Q$9951,12,0)))),0)</f>
        <v>0.4</v>
      </c>
      <c r="V125" s="66">
        <f t="shared" si="16"/>
        <v>0.18000000000000005</v>
      </c>
      <c r="W125" s="67">
        <f t="shared" si="17"/>
        <v>0.21999999999999997</v>
      </c>
      <c r="X125" s="66">
        <f>IFERROR((IF(A125=A124,Z124,(VLOOKUP($A125,'Matriz de Riesgos'!$D$6:$Q$9951,13,0)))),0)</f>
        <v>0.6</v>
      </c>
      <c r="Y125" s="65">
        <f t="shared" si="18"/>
        <v>0</v>
      </c>
      <c r="Z125" s="67">
        <f t="shared" si="19"/>
        <v>0.6</v>
      </c>
    </row>
    <row r="126" spans="1:26" ht="49.5" x14ac:dyDescent="0.2">
      <c r="A126" s="157" t="s">
        <v>1023</v>
      </c>
      <c r="B126" s="155" t="s">
        <v>1025</v>
      </c>
      <c r="C126" s="251" t="s">
        <v>1026</v>
      </c>
      <c r="D126" s="155" t="s">
        <v>1027</v>
      </c>
      <c r="E126" s="160" t="s">
        <v>998</v>
      </c>
      <c r="F126" s="258" t="s">
        <v>1028</v>
      </c>
      <c r="G126" s="160" t="s">
        <v>1017</v>
      </c>
      <c r="H126" s="160" t="s">
        <v>1029</v>
      </c>
      <c r="I126" s="252" t="s">
        <v>202</v>
      </c>
      <c r="J126" s="252" t="s">
        <v>203</v>
      </c>
      <c r="K126" s="252" t="s">
        <v>204</v>
      </c>
      <c r="L126" s="252" t="s">
        <v>205</v>
      </c>
      <c r="M126" s="252" t="s">
        <v>206</v>
      </c>
      <c r="N126" s="64">
        <f t="shared" si="10"/>
        <v>0.2</v>
      </c>
      <c r="O126" s="64">
        <f t="shared" si="11"/>
        <v>0.1</v>
      </c>
      <c r="P126" s="64">
        <f t="shared" si="12"/>
        <v>0.15</v>
      </c>
      <c r="Q126" s="64">
        <f t="shared" si="13"/>
        <v>0</v>
      </c>
      <c r="R126" s="64">
        <f t="shared" si="14"/>
        <v>0</v>
      </c>
      <c r="S126" s="154">
        <f t="shared" si="15"/>
        <v>0.45000000000000007</v>
      </c>
      <c r="T126" s="253" t="s">
        <v>119</v>
      </c>
      <c r="U126" s="65">
        <f>IFERROR((IF(A126=A125,W125,(VLOOKUP($A126,'Matriz de Riesgos'!$D$6:$Q$9951,12,0)))),0)</f>
        <v>0.21999999999999997</v>
      </c>
      <c r="V126" s="66">
        <f t="shared" si="16"/>
        <v>9.9000000000000005E-2</v>
      </c>
      <c r="W126" s="67">
        <f t="shared" si="17"/>
        <v>0.12099999999999997</v>
      </c>
      <c r="X126" s="66">
        <f>IFERROR((IF(A126=A125,Z125,(VLOOKUP($A126,'Matriz de Riesgos'!$D$6:$Q$9951,13,0)))),0)</f>
        <v>0.6</v>
      </c>
      <c r="Y126" s="65">
        <f t="shared" si="18"/>
        <v>0</v>
      </c>
      <c r="Z126" s="67">
        <f t="shared" si="19"/>
        <v>0.6</v>
      </c>
    </row>
    <row r="127" spans="1:26" ht="101.25" x14ac:dyDescent="0.2">
      <c r="A127" s="157" t="s">
        <v>1030</v>
      </c>
      <c r="B127" s="155" t="s">
        <v>1031</v>
      </c>
      <c r="C127" s="251" t="s">
        <v>1032</v>
      </c>
      <c r="D127" s="219" t="s">
        <v>1019</v>
      </c>
      <c r="E127" s="160" t="s">
        <v>1020</v>
      </c>
      <c r="F127" s="258" t="s">
        <v>1021</v>
      </c>
      <c r="G127" s="160" t="s">
        <v>1017</v>
      </c>
      <c r="H127" s="160" t="s">
        <v>1022</v>
      </c>
      <c r="I127" s="252" t="s">
        <v>202</v>
      </c>
      <c r="J127" s="252" t="s">
        <v>203</v>
      </c>
      <c r="K127" s="252" t="s">
        <v>204</v>
      </c>
      <c r="L127" s="252" t="s">
        <v>205</v>
      </c>
      <c r="M127" s="252" t="s">
        <v>206</v>
      </c>
      <c r="N127" s="64">
        <f t="shared" si="10"/>
        <v>0.2</v>
      </c>
      <c r="O127" s="64">
        <f t="shared" si="11"/>
        <v>0.1</v>
      </c>
      <c r="P127" s="64">
        <f t="shared" si="12"/>
        <v>0.15</v>
      </c>
      <c r="Q127" s="64">
        <f t="shared" si="13"/>
        <v>0</v>
      </c>
      <c r="R127" s="64">
        <f t="shared" si="14"/>
        <v>0</v>
      </c>
      <c r="S127" s="154">
        <f t="shared" si="15"/>
        <v>0.45000000000000007</v>
      </c>
      <c r="T127" s="253" t="s">
        <v>119</v>
      </c>
      <c r="U127" s="65">
        <f>IFERROR((IF(A127=A126,W126,(VLOOKUP($A127,'Matriz de Riesgos'!$D$6:$Q$9951,12,0)))),0)</f>
        <v>0.4</v>
      </c>
      <c r="V127" s="66">
        <f t="shared" si="16"/>
        <v>0.18000000000000005</v>
      </c>
      <c r="W127" s="67">
        <f t="shared" si="17"/>
        <v>0.21999999999999997</v>
      </c>
      <c r="X127" s="66">
        <f>IFERROR((IF(A127=A126,Z126,(VLOOKUP($A127,'Matriz de Riesgos'!$D$6:$Q$9951,13,0)))),0)</f>
        <v>0.6</v>
      </c>
      <c r="Y127" s="65">
        <f t="shared" si="18"/>
        <v>0</v>
      </c>
      <c r="Z127" s="67">
        <f t="shared" si="19"/>
        <v>0.6</v>
      </c>
    </row>
    <row r="128" spans="1:26" ht="67.5" x14ac:dyDescent="0.2">
      <c r="A128" s="157" t="s">
        <v>1030</v>
      </c>
      <c r="B128" s="155" t="s">
        <v>1033</v>
      </c>
      <c r="C128" s="251" t="s">
        <v>1034</v>
      </c>
      <c r="D128" s="206" t="s">
        <v>1035</v>
      </c>
      <c r="E128" s="160" t="s">
        <v>1020</v>
      </c>
      <c r="F128" s="155" t="s">
        <v>1036</v>
      </c>
      <c r="G128" s="160" t="s">
        <v>1037</v>
      </c>
      <c r="H128" s="155" t="s">
        <v>1038</v>
      </c>
      <c r="I128" s="252" t="s">
        <v>202</v>
      </c>
      <c r="J128" s="252" t="s">
        <v>203</v>
      </c>
      <c r="K128" s="252" t="s">
        <v>204</v>
      </c>
      <c r="L128" s="252" t="s">
        <v>205</v>
      </c>
      <c r="M128" s="252" t="s">
        <v>206</v>
      </c>
      <c r="N128" s="64">
        <f t="shared" si="10"/>
        <v>0.2</v>
      </c>
      <c r="O128" s="64">
        <f t="shared" si="11"/>
        <v>0.1</v>
      </c>
      <c r="P128" s="64">
        <f t="shared" si="12"/>
        <v>0.15</v>
      </c>
      <c r="Q128" s="64">
        <f t="shared" si="13"/>
        <v>0</v>
      </c>
      <c r="R128" s="64">
        <f t="shared" si="14"/>
        <v>0</v>
      </c>
      <c r="S128" s="154">
        <f t="shared" si="15"/>
        <v>0.45000000000000007</v>
      </c>
      <c r="T128" s="253" t="s">
        <v>119</v>
      </c>
      <c r="U128" s="65">
        <f>IFERROR((IF(A128=A127,W127,(VLOOKUP($A128,'Matriz de Riesgos'!$D$6:$Q$9951,12,0)))),0)</f>
        <v>0.21999999999999997</v>
      </c>
      <c r="V128" s="66">
        <f t="shared" si="16"/>
        <v>9.9000000000000005E-2</v>
      </c>
      <c r="W128" s="67">
        <f t="shared" si="17"/>
        <v>0.12099999999999997</v>
      </c>
      <c r="X128" s="66">
        <f>IFERROR((IF(A128=A127,Z127,(VLOOKUP($A128,'Matriz de Riesgos'!$D$6:$Q$9951,13,0)))),0)</f>
        <v>0.6</v>
      </c>
      <c r="Y128" s="65">
        <f t="shared" si="18"/>
        <v>0</v>
      </c>
      <c r="Z128" s="67">
        <f t="shared" si="19"/>
        <v>0.6</v>
      </c>
    </row>
    <row r="129" spans="1:26" ht="78.75" x14ac:dyDescent="0.2">
      <c r="A129" s="157" t="s">
        <v>1030</v>
      </c>
      <c r="B129" s="155" t="s">
        <v>1039</v>
      </c>
      <c r="C129" s="251" t="s">
        <v>1040</v>
      </c>
      <c r="D129" s="206" t="s">
        <v>1041</v>
      </c>
      <c r="E129" s="160" t="s">
        <v>998</v>
      </c>
      <c r="F129" s="155" t="s">
        <v>1042</v>
      </c>
      <c r="G129" s="160" t="s">
        <v>1037</v>
      </c>
      <c r="H129" s="160" t="s">
        <v>1043</v>
      </c>
      <c r="I129" s="252" t="s">
        <v>202</v>
      </c>
      <c r="J129" s="252" t="s">
        <v>203</v>
      </c>
      <c r="K129" s="252" t="s">
        <v>204</v>
      </c>
      <c r="L129" s="252" t="s">
        <v>205</v>
      </c>
      <c r="M129" s="252" t="s">
        <v>206</v>
      </c>
      <c r="N129" s="64">
        <f t="shared" si="10"/>
        <v>0.2</v>
      </c>
      <c r="O129" s="64">
        <f t="shared" si="11"/>
        <v>0.1</v>
      </c>
      <c r="P129" s="64">
        <f t="shared" si="12"/>
        <v>0.15</v>
      </c>
      <c r="Q129" s="64">
        <f t="shared" si="13"/>
        <v>0</v>
      </c>
      <c r="R129" s="64">
        <f t="shared" si="14"/>
        <v>0</v>
      </c>
      <c r="S129" s="154">
        <f t="shared" si="15"/>
        <v>0.45000000000000007</v>
      </c>
      <c r="T129" s="253" t="s">
        <v>119</v>
      </c>
      <c r="U129" s="65">
        <f>IFERROR((IF(A129=A128,W128,(VLOOKUP($A129,'Matriz de Riesgos'!$D$6:$Q$9951,12,0)))),0)</f>
        <v>0.12099999999999997</v>
      </c>
      <c r="V129" s="66">
        <f t="shared" si="16"/>
        <v>5.4449999999999991E-2</v>
      </c>
      <c r="W129" s="67">
        <f t="shared" si="17"/>
        <v>6.654999999999997E-2</v>
      </c>
      <c r="X129" s="66">
        <f>IFERROR((IF(A129=A128,Z128,(VLOOKUP($A129,'Matriz de Riesgos'!$D$6:$Q$9951,13,0)))),0)</f>
        <v>0.6</v>
      </c>
      <c r="Y129" s="65">
        <f t="shared" si="18"/>
        <v>0</v>
      </c>
      <c r="Z129" s="67">
        <f t="shared" si="19"/>
        <v>0.6</v>
      </c>
    </row>
    <row r="130" spans="1:26" ht="101.25" x14ac:dyDescent="0.2">
      <c r="A130" s="157" t="s">
        <v>1044</v>
      </c>
      <c r="B130" s="155" t="s">
        <v>1045</v>
      </c>
      <c r="C130" s="251" t="s">
        <v>1046</v>
      </c>
      <c r="D130" s="219" t="s">
        <v>1019</v>
      </c>
      <c r="E130" s="160" t="s">
        <v>1020</v>
      </c>
      <c r="F130" s="258" t="s">
        <v>1021</v>
      </c>
      <c r="G130" s="160" t="s">
        <v>1017</v>
      </c>
      <c r="H130" s="160" t="s">
        <v>1022</v>
      </c>
      <c r="I130" s="252" t="s">
        <v>202</v>
      </c>
      <c r="J130" s="252" t="s">
        <v>203</v>
      </c>
      <c r="K130" s="252" t="s">
        <v>204</v>
      </c>
      <c r="L130" s="252" t="s">
        <v>205</v>
      </c>
      <c r="M130" s="252" t="s">
        <v>206</v>
      </c>
      <c r="N130" s="64">
        <f t="shared" si="10"/>
        <v>0.2</v>
      </c>
      <c r="O130" s="64">
        <f t="shared" si="11"/>
        <v>0.1</v>
      </c>
      <c r="P130" s="64">
        <f t="shared" si="12"/>
        <v>0.15</v>
      </c>
      <c r="Q130" s="64">
        <f t="shared" si="13"/>
        <v>0</v>
      </c>
      <c r="R130" s="64">
        <f t="shared" si="14"/>
        <v>0</v>
      </c>
      <c r="S130" s="154">
        <f t="shared" si="15"/>
        <v>0.45000000000000007</v>
      </c>
      <c r="T130" s="253" t="s">
        <v>119</v>
      </c>
      <c r="U130" s="65">
        <f>IFERROR((IF(A130=A129,W129,(VLOOKUP($A130,'Matriz de Riesgos'!$D$6:$Q$9951,12,0)))),0)</f>
        <v>0.4</v>
      </c>
      <c r="V130" s="66">
        <f t="shared" si="16"/>
        <v>0.18000000000000005</v>
      </c>
      <c r="W130" s="67">
        <f t="shared" si="17"/>
        <v>0.21999999999999997</v>
      </c>
      <c r="X130" s="66">
        <f>IFERROR((IF(A130=A129,Z129,(VLOOKUP($A130,'Matriz de Riesgos'!$D$6:$Q$9951,13,0)))),0)</f>
        <v>0.4</v>
      </c>
      <c r="Y130" s="65">
        <f t="shared" si="18"/>
        <v>0</v>
      </c>
      <c r="Z130" s="67">
        <f t="shared" si="19"/>
        <v>0.4</v>
      </c>
    </row>
    <row r="131" spans="1:26" ht="78.75" x14ac:dyDescent="0.2">
      <c r="A131" s="157" t="s">
        <v>1044</v>
      </c>
      <c r="B131" s="158" t="s">
        <v>1047</v>
      </c>
      <c r="C131" s="251" t="s">
        <v>1048</v>
      </c>
      <c r="D131" s="206" t="s">
        <v>1049</v>
      </c>
      <c r="E131" s="160" t="s">
        <v>1020</v>
      </c>
      <c r="F131" s="155" t="s">
        <v>1050</v>
      </c>
      <c r="G131" s="160" t="s">
        <v>1037</v>
      </c>
      <c r="H131" s="160" t="s">
        <v>1051</v>
      </c>
      <c r="I131" s="252" t="s">
        <v>202</v>
      </c>
      <c r="J131" s="252" t="s">
        <v>203</v>
      </c>
      <c r="K131" s="252" t="s">
        <v>204</v>
      </c>
      <c r="L131" s="252" t="s">
        <v>205</v>
      </c>
      <c r="M131" s="252" t="s">
        <v>206</v>
      </c>
      <c r="N131" s="64">
        <f t="shared" si="10"/>
        <v>0.2</v>
      </c>
      <c r="O131" s="64">
        <f t="shared" si="11"/>
        <v>0.1</v>
      </c>
      <c r="P131" s="64">
        <f t="shared" si="12"/>
        <v>0.15</v>
      </c>
      <c r="Q131" s="64">
        <f t="shared" si="13"/>
        <v>0</v>
      </c>
      <c r="R131" s="64">
        <f t="shared" si="14"/>
        <v>0</v>
      </c>
      <c r="S131" s="154">
        <f t="shared" si="15"/>
        <v>0.45000000000000007</v>
      </c>
      <c r="T131" s="253" t="s">
        <v>119</v>
      </c>
      <c r="U131" s="65">
        <f>IFERROR((IF(A131=A130,W130,(VLOOKUP($A131,'Matriz de Riesgos'!$D$6:$Q$9951,12,0)))),0)</f>
        <v>0.21999999999999997</v>
      </c>
      <c r="V131" s="66">
        <f t="shared" si="16"/>
        <v>9.9000000000000005E-2</v>
      </c>
      <c r="W131" s="67">
        <f t="shared" si="17"/>
        <v>0.12099999999999997</v>
      </c>
      <c r="X131" s="66">
        <f>IFERROR((IF(A131=A130,Z130,(VLOOKUP($A131,'Matriz de Riesgos'!$D$6:$Q$9951,13,0)))),0)</f>
        <v>0.4</v>
      </c>
      <c r="Y131" s="65">
        <f t="shared" si="18"/>
        <v>0</v>
      </c>
      <c r="Z131" s="67">
        <f t="shared" si="19"/>
        <v>0.4</v>
      </c>
    </row>
    <row r="132" spans="1:26" ht="78.75" x14ac:dyDescent="0.2">
      <c r="A132" s="157" t="s">
        <v>1044</v>
      </c>
      <c r="B132" s="158" t="s">
        <v>1039</v>
      </c>
      <c r="C132" s="251" t="s">
        <v>1052</v>
      </c>
      <c r="D132" s="206" t="s">
        <v>1053</v>
      </c>
      <c r="E132" s="160" t="s">
        <v>998</v>
      </c>
      <c r="F132" s="155" t="s">
        <v>1042</v>
      </c>
      <c r="G132" s="160" t="s">
        <v>1037</v>
      </c>
      <c r="H132" s="160" t="s">
        <v>1043</v>
      </c>
      <c r="I132" s="252" t="s">
        <v>202</v>
      </c>
      <c r="J132" s="252" t="s">
        <v>203</v>
      </c>
      <c r="K132" s="252" t="s">
        <v>204</v>
      </c>
      <c r="L132" s="252" t="s">
        <v>205</v>
      </c>
      <c r="M132" s="252" t="s">
        <v>206</v>
      </c>
      <c r="N132" s="64">
        <f t="shared" si="10"/>
        <v>0.2</v>
      </c>
      <c r="O132" s="64">
        <f t="shared" si="11"/>
        <v>0.1</v>
      </c>
      <c r="P132" s="64">
        <f t="shared" si="12"/>
        <v>0.15</v>
      </c>
      <c r="Q132" s="64">
        <f t="shared" si="13"/>
        <v>0</v>
      </c>
      <c r="R132" s="64">
        <f t="shared" si="14"/>
        <v>0</v>
      </c>
      <c r="S132" s="154">
        <f t="shared" si="15"/>
        <v>0.45000000000000007</v>
      </c>
      <c r="T132" s="253" t="s">
        <v>119</v>
      </c>
      <c r="U132" s="65">
        <f>IFERROR((IF(A132=A131,W131,(VLOOKUP($A132,'Matriz de Riesgos'!$D$6:$Q$9951,12,0)))),0)</f>
        <v>0.12099999999999997</v>
      </c>
      <c r="V132" s="66">
        <f t="shared" si="16"/>
        <v>5.4449999999999991E-2</v>
      </c>
      <c r="W132" s="67">
        <f t="shared" si="17"/>
        <v>6.654999999999997E-2</v>
      </c>
      <c r="X132" s="66">
        <f>IFERROR((IF(A132=A131,Z131,(VLOOKUP($A132,'Matriz de Riesgos'!$D$6:$Q$9951,13,0)))),0)</f>
        <v>0.4</v>
      </c>
      <c r="Y132" s="65">
        <f t="shared" si="18"/>
        <v>0</v>
      </c>
      <c r="Z132" s="67">
        <f t="shared" si="19"/>
        <v>0.4</v>
      </c>
    </row>
    <row r="133" spans="1:26" ht="49.5" x14ac:dyDescent="0.2">
      <c r="A133" s="157" t="s">
        <v>1054</v>
      </c>
      <c r="B133" s="158" t="s">
        <v>1055</v>
      </c>
      <c r="C133" s="251" t="s">
        <v>1056</v>
      </c>
      <c r="D133" s="206" t="s">
        <v>1057</v>
      </c>
      <c r="E133" s="160" t="s">
        <v>998</v>
      </c>
      <c r="F133" s="155" t="s">
        <v>1058</v>
      </c>
      <c r="G133" s="160" t="s">
        <v>1059</v>
      </c>
      <c r="H133" s="160" t="s">
        <v>1060</v>
      </c>
      <c r="I133" s="252" t="s">
        <v>202</v>
      </c>
      <c r="J133" s="252" t="s">
        <v>203</v>
      </c>
      <c r="K133" s="252" t="s">
        <v>204</v>
      </c>
      <c r="L133" s="252" t="s">
        <v>205</v>
      </c>
      <c r="M133" s="252" t="s">
        <v>206</v>
      </c>
      <c r="N133" s="64">
        <f t="shared" si="10"/>
        <v>0.2</v>
      </c>
      <c r="O133" s="64">
        <f t="shared" si="11"/>
        <v>0.1</v>
      </c>
      <c r="P133" s="64">
        <f t="shared" si="12"/>
        <v>0.15</v>
      </c>
      <c r="Q133" s="64">
        <f t="shared" si="13"/>
        <v>0</v>
      </c>
      <c r="R133" s="64">
        <f t="shared" si="14"/>
        <v>0</v>
      </c>
      <c r="S133" s="154">
        <f t="shared" si="15"/>
        <v>0.45000000000000007</v>
      </c>
      <c r="T133" s="253" t="s">
        <v>119</v>
      </c>
      <c r="U133" s="65">
        <f>IFERROR((IF(A133=A132,W132,(VLOOKUP($A133,'Matriz de Riesgos'!$D$6:$Q$9951,12,0)))),0)</f>
        <v>0.4</v>
      </c>
      <c r="V133" s="66">
        <f t="shared" si="16"/>
        <v>0.18000000000000005</v>
      </c>
      <c r="W133" s="67">
        <f t="shared" si="17"/>
        <v>0.21999999999999997</v>
      </c>
      <c r="X133" s="66">
        <f>IFERROR((IF(A133=A132,Z132,(VLOOKUP($A133,'Matriz de Riesgos'!$D$6:$Q$9951,13,0)))),0)</f>
        <v>0.4</v>
      </c>
      <c r="Y133" s="65">
        <f t="shared" si="18"/>
        <v>0</v>
      </c>
      <c r="Z133" s="67">
        <f t="shared" si="19"/>
        <v>0.4</v>
      </c>
    </row>
    <row r="134" spans="1:26" ht="78.75" x14ac:dyDescent="0.2">
      <c r="A134" s="157" t="s">
        <v>1054</v>
      </c>
      <c r="B134" s="158" t="s">
        <v>1061</v>
      </c>
      <c r="C134" s="251" t="s">
        <v>1062</v>
      </c>
      <c r="D134" s="206" t="s">
        <v>1053</v>
      </c>
      <c r="E134" s="160" t="s">
        <v>998</v>
      </c>
      <c r="F134" s="155" t="s">
        <v>1042</v>
      </c>
      <c r="G134" s="160" t="s">
        <v>1037</v>
      </c>
      <c r="H134" s="160" t="s">
        <v>1043</v>
      </c>
      <c r="I134" s="252" t="s">
        <v>202</v>
      </c>
      <c r="J134" s="252" t="s">
        <v>203</v>
      </c>
      <c r="K134" s="252" t="s">
        <v>204</v>
      </c>
      <c r="L134" s="252" t="s">
        <v>205</v>
      </c>
      <c r="M134" s="252" t="s">
        <v>206</v>
      </c>
      <c r="N134" s="64">
        <f t="shared" si="10"/>
        <v>0.2</v>
      </c>
      <c r="O134" s="64">
        <f t="shared" si="11"/>
        <v>0.1</v>
      </c>
      <c r="P134" s="64">
        <f t="shared" si="12"/>
        <v>0.15</v>
      </c>
      <c r="Q134" s="64">
        <f t="shared" si="13"/>
        <v>0</v>
      </c>
      <c r="R134" s="64">
        <f t="shared" si="14"/>
        <v>0</v>
      </c>
      <c r="S134" s="154">
        <f t="shared" si="15"/>
        <v>0.45000000000000007</v>
      </c>
      <c r="T134" s="253" t="s">
        <v>119</v>
      </c>
      <c r="U134" s="65">
        <f>IFERROR((IF(A134=A133,W133,(VLOOKUP($A134,'Matriz de Riesgos'!$D$6:$Q$9951,12,0)))),0)</f>
        <v>0.21999999999999997</v>
      </c>
      <c r="V134" s="66">
        <f t="shared" si="16"/>
        <v>9.9000000000000005E-2</v>
      </c>
      <c r="W134" s="67">
        <f t="shared" si="17"/>
        <v>0.12099999999999997</v>
      </c>
      <c r="X134" s="66">
        <f>IFERROR((IF(A134=A133,Z133,(VLOOKUP($A134,'Matriz de Riesgos'!$D$6:$Q$9951,13,0)))),0)</f>
        <v>0.4</v>
      </c>
      <c r="Y134" s="65">
        <f t="shared" si="18"/>
        <v>0</v>
      </c>
      <c r="Z134" s="67">
        <f t="shared" si="19"/>
        <v>0.4</v>
      </c>
    </row>
    <row r="135" spans="1:26" ht="101.25" x14ac:dyDescent="0.2">
      <c r="A135" s="157" t="s">
        <v>1063</v>
      </c>
      <c r="B135" s="155" t="s">
        <v>1045</v>
      </c>
      <c r="C135" s="251" t="s">
        <v>1064</v>
      </c>
      <c r="D135" s="219" t="s">
        <v>1019</v>
      </c>
      <c r="E135" s="160" t="s">
        <v>1020</v>
      </c>
      <c r="F135" s="258" t="s">
        <v>1021</v>
      </c>
      <c r="G135" s="160" t="s">
        <v>1017</v>
      </c>
      <c r="H135" s="160" t="s">
        <v>1022</v>
      </c>
      <c r="I135" s="252" t="s">
        <v>202</v>
      </c>
      <c r="J135" s="252" t="s">
        <v>203</v>
      </c>
      <c r="K135" s="252" t="s">
        <v>204</v>
      </c>
      <c r="L135" s="252" t="s">
        <v>205</v>
      </c>
      <c r="M135" s="252" t="s">
        <v>206</v>
      </c>
      <c r="N135" s="64">
        <f t="shared" si="10"/>
        <v>0.2</v>
      </c>
      <c r="O135" s="64">
        <f t="shared" si="11"/>
        <v>0.1</v>
      </c>
      <c r="P135" s="64">
        <f t="shared" si="12"/>
        <v>0.15</v>
      </c>
      <c r="Q135" s="64">
        <f t="shared" si="13"/>
        <v>0</v>
      </c>
      <c r="R135" s="64">
        <f t="shared" si="14"/>
        <v>0</v>
      </c>
      <c r="S135" s="154">
        <f t="shared" si="15"/>
        <v>0.45000000000000007</v>
      </c>
      <c r="T135" s="253" t="s">
        <v>119</v>
      </c>
      <c r="U135" s="65">
        <f>IFERROR((IF(A135=A134,W134,(VLOOKUP($A135,'Matriz de Riesgos'!$D$6:$Q$9951,12,0)))),0)</f>
        <v>0.4</v>
      </c>
      <c r="V135" s="66">
        <f t="shared" si="16"/>
        <v>0.18000000000000005</v>
      </c>
      <c r="W135" s="67">
        <f t="shared" si="17"/>
        <v>0.21999999999999997</v>
      </c>
      <c r="X135" s="66">
        <f>IFERROR((IF(A135=A134,Z134,(VLOOKUP($A135,'Matriz de Riesgos'!$D$6:$Q$9951,13,0)))),0)</f>
        <v>0.2</v>
      </c>
      <c r="Y135" s="65">
        <f t="shared" si="18"/>
        <v>0</v>
      </c>
      <c r="Z135" s="67">
        <f t="shared" si="19"/>
        <v>0.2</v>
      </c>
    </row>
    <row r="136" spans="1:26" hidden="1" x14ac:dyDescent="0.2">
      <c r="A136" s="40"/>
      <c r="B136" s="10"/>
      <c r="C136" s="221"/>
      <c r="D136" s="40"/>
      <c r="E136" s="38"/>
      <c r="F136" s="39"/>
      <c r="G136" s="38"/>
      <c r="H136" s="38"/>
      <c r="I136" s="36"/>
      <c r="J136" s="36"/>
      <c r="K136" s="36"/>
      <c r="L136" s="36"/>
      <c r="M136" s="36"/>
      <c r="N136" s="64">
        <f t="shared" si="10"/>
        <v>0</v>
      </c>
      <c r="O136" s="64">
        <f t="shared" si="11"/>
        <v>0</v>
      </c>
      <c r="P136" s="64">
        <f t="shared" si="12"/>
        <v>0</v>
      </c>
      <c r="Q136" s="64">
        <f t="shared" si="13"/>
        <v>0</v>
      </c>
      <c r="R136" s="64">
        <f t="shared" si="14"/>
        <v>0</v>
      </c>
      <c r="S136" s="154">
        <f t="shared" si="15"/>
        <v>0</v>
      </c>
      <c r="T136" s="79"/>
      <c r="U136" s="65">
        <f>IFERROR((IF(A136=A135,W135,(VLOOKUP($A136,'Matriz de Riesgos'!$D$6:$Q$9951,12,0)))),0)</f>
        <v>0</v>
      </c>
      <c r="V136" s="66">
        <f t="shared" si="16"/>
        <v>0</v>
      </c>
      <c r="W136" s="67">
        <f t="shared" si="17"/>
        <v>0</v>
      </c>
      <c r="X136" s="66">
        <f>IFERROR((IF(A136=A135,Z135,(VLOOKUP($A136,'Matriz de Riesgos'!$D$6:$Q$9951,13,0)))),0)</f>
        <v>0</v>
      </c>
      <c r="Y136" s="65">
        <f t="shared" si="18"/>
        <v>0</v>
      </c>
      <c r="Z136" s="67">
        <f t="shared" si="19"/>
        <v>0</v>
      </c>
    </row>
    <row r="137" spans="1:26" hidden="1" x14ac:dyDescent="0.2">
      <c r="A137" s="40"/>
      <c r="B137" s="10"/>
      <c r="C137" s="221"/>
      <c r="D137" s="40"/>
      <c r="E137" s="38"/>
      <c r="F137" s="39"/>
      <c r="G137" s="38"/>
      <c r="H137" s="38"/>
      <c r="I137" s="36"/>
      <c r="J137" s="36"/>
      <c r="K137" s="36"/>
      <c r="L137" s="36"/>
      <c r="M137" s="36"/>
      <c r="N137" s="64">
        <f t="shared" ref="N137:N200" si="20">IF(I137="detectivo",10%,IF(I137="correctivo",5%,IF(I137="preventivo",20%,0)))</f>
        <v>0</v>
      </c>
      <c r="O137" s="64">
        <f t="shared" ref="O137:O200" si="21">IF(J137="manual",10%,IF(J137="automático",20%,0))</f>
        <v>0</v>
      </c>
      <c r="P137" s="64">
        <f t="shared" ref="P137:P200" si="22">IF(K137="documentado",15%,IF(K137="sin documentar",5%,0))</f>
        <v>0</v>
      </c>
      <c r="Q137" s="64">
        <f t="shared" ref="Q137:Q200" si="23">IF(L137="Definida",10%,IF(L137="Sin definir",0%,0))</f>
        <v>0</v>
      </c>
      <c r="R137" s="64">
        <f t="shared" ref="R137:R200" si="24">IF(M137="Continua",5%,IF(M137="Aleatoria",0%,0))</f>
        <v>0</v>
      </c>
      <c r="S137" s="154">
        <f t="shared" ref="S137:S200" si="25">SUM(N137:R137)</f>
        <v>0</v>
      </c>
      <c r="T137" s="79"/>
      <c r="U137" s="65">
        <f>IFERROR((IF(A137=A136,W136,(VLOOKUP($A137,'Matriz de Riesgos'!$D$6:$Q$9951,12,0)))),0)</f>
        <v>0</v>
      </c>
      <c r="V137" s="66">
        <f t="shared" ref="V137:V200" si="26">IF(T137="probabilidad",(U137*S137),0)</f>
        <v>0</v>
      </c>
      <c r="W137" s="67">
        <f t="shared" ref="W137:W200" si="27">+U137-V137</f>
        <v>0</v>
      </c>
      <c r="X137" s="66">
        <f>IFERROR((IF(A137=A136,Z136,(VLOOKUP($A137,'Matriz de Riesgos'!$D$6:$Q$9951,13,0)))),0)</f>
        <v>0</v>
      </c>
      <c r="Y137" s="65">
        <f t="shared" ref="Y137:Y200" si="28">IF(T137="impacto",(X137*S137),0)</f>
        <v>0</v>
      </c>
      <c r="Z137" s="67">
        <f t="shared" ref="Z137:Z200" si="29">+X137-Y137</f>
        <v>0</v>
      </c>
    </row>
    <row r="138" spans="1:26" hidden="1" x14ac:dyDescent="0.2">
      <c r="A138" s="40"/>
      <c r="B138" s="10"/>
      <c r="C138" s="221"/>
      <c r="D138" s="40"/>
      <c r="E138" s="38"/>
      <c r="F138" s="39"/>
      <c r="G138" s="38"/>
      <c r="H138" s="38"/>
      <c r="I138" s="36"/>
      <c r="J138" s="36"/>
      <c r="K138" s="36"/>
      <c r="L138" s="36"/>
      <c r="M138" s="36"/>
      <c r="N138" s="64">
        <f t="shared" si="20"/>
        <v>0</v>
      </c>
      <c r="O138" s="64">
        <f t="shared" si="21"/>
        <v>0</v>
      </c>
      <c r="P138" s="64">
        <f t="shared" si="22"/>
        <v>0</v>
      </c>
      <c r="Q138" s="64">
        <f t="shared" si="23"/>
        <v>0</v>
      </c>
      <c r="R138" s="64">
        <f t="shared" si="24"/>
        <v>0</v>
      </c>
      <c r="S138" s="154">
        <f t="shared" si="25"/>
        <v>0</v>
      </c>
      <c r="T138" s="79"/>
      <c r="U138" s="65">
        <f>IFERROR((IF(A138=A137,W137,(VLOOKUP($A138,'Matriz de Riesgos'!$D$6:$Q$9951,12,0)))),0)</f>
        <v>0</v>
      </c>
      <c r="V138" s="66">
        <f t="shared" si="26"/>
        <v>0</v>
      </c>
      <c r="W138" s="67">
        <f t="shared" si="27"/>
        <v>0</v>
      </c>
      <c r="X138" s="66">
        <f>IFERROR((IF(A138=A137,Z137,(VLOOKUP($A138,'Matriz de Riesgos'!$D$6:$Q$9951,13,0)))),0)</f>
        <v>0</v>
      </c>
      <c r="Y138" s="65">
        <f t="shared" si="28"/>
        <v>0</v>
      </c>
      <c r="Z138" s="67">
        <f t="shared" si="29"/>
        <v>0</v>
      </c>
    </row>
    <row r="139" spans="1:26" hidden="1" x14ac:dyDescent="0.2">
      <c r="A139" s="40"/>
      <c r="B139" s="10"/>
      <c r="C139" s="221"/>
      <c r="D139" s="40"/>
      <c r="E139" s="38"/>
      <c r="F139" s="39"/>
      <c r="G139" s="38"/>
      <c r="H139" s="38"/>
      <c r="I139" s="36"/>
      <c r="J139" s="36"/>
      <c r="K139" s="36"/>
      <c r="L139" s="36"/>
      <c r="M139" s="36"/>
      <c r="N139" s="64">
        <f t="shared" si="20"/>
        <v>0</v>
      </c>
      <c r="O139" s="64">
        <f t="shared" si="21"/>
        <v>0</v>
      </c>
      <c r="P139" s="64">
        <f t="shared" si="22"/>
        <v>0</v>
      </c>
      <c r="Q139" s="64">
        <f t="shared" si="23"/>
        <v>0</v>
      </c>
      <c r="R139" s="64">
        <f t="shared" si="24"/>
        <v>0</v>
      </c>
      <c r="S139" s="154">
        <f t="shared" si="25"/>
        <v>0</v>
      </c>
      <c r="T139" s="79"/>
      <c r="U139" s="65">
        <f>IFERROR((IF(A139=A138,W138,(VLOOKUP($A139,'Matriz de Riesgos'!$D$6:$Q$9951,12,0)))),0)</f>
        <v>0</v>
      </c>
      <c r="V139" s="66">
        <f t="shared" si="26"/>
        <v>0</v>
      </c>
      <c r="W139" s="67">
        <f t="shared" si="27"/>
        <v>0</v>
      </c>
      <c r="X139" s="66">
        <f>IFERROR((IF(A139=A138,Z138,(VLOOKUP($A139,'Matriz de Riesgos'!$D$6:$Q$9951,13,0)))),0)</f>
        <v>0</v>
      </c>
      <c r="Y139" s="65">
        <f t="shared" si="28"/>
        <v>0</v>
      </c>
      <c r="Z139" s="67">
        <f t="shared" si="29"/>
        <v>0</v>
      </c>
    </row>
    <row r="140" spans="1:26" hidden="1" x14ac:dyDescent="0.2">
      <c r="A140" s="40"/>
      <c r="B140" s="10"/>
      <c r="C140" s="221"/>
      <c r="D140" s="40"/>
      <c r="E140" s="38"/>
      <c r="F140" s="39"/>
      <c r="G140" s="38"/>
      <c r="H140" s="38"/>
      <c r="I140" s="36"/>
      <c r="J140" s="36"/>
      <c r="K140" s="36"/>
      <c r="L140" s="36"/>
      <c r="M140" s="36"/>
      <c r="N140" s="64">
        <f t="shared" si="20"/>
        <v>0</v>
      </c>
      <c r="O140" s="64">
        <f t="shared" si="21"/>
        <v>0</v>
      </c>
      <c r="P140" s="64">
        <f t="shared" si="22"/>
        <v>0</v>
      </c>
      <c r="Q140" s="64">
        <f t="shared" si="23"/>
        <v>0</v>
      </c>
      <c r="R140" s="64">
        <f t="shared" si="24"/>
        <v>0</v>
      </c>
      <c r="S140" s="154">
        <f t="shared" si="25"/>
        <v>0</v>
      </c>
      <c r="T140" s="79"/>
      <c r="U140" s="65">
        <f>IFERROR((IF(A140=A139,W139,(VLOOKUP($A140,'Matriz de Riesgos'!$D$6:$Q$9951,12,0)))),0)</f>
        <v>0</v>
      </c>
      <c r="V140" s="66">
        <f t="shared" si="26"/>
        <v>0</v>
      </c>
      <c r="W140" s="67">
        <f t="shared" si="27"/>
        <v>0</v>
      </c>
      <c r="X140" s="66">
        <f>IFERROR((IF(A140=A139,Z139,(VLOOKUP($A140,'Matriz de Riesgos'!$D$6:$Q$9951,13,0)))),0)</f>
        <v>0</v>
      </c>
      <c r="Y140" s="65">
        <f t="shared" si="28"/>
        <v>0</v>
      </c>
      <c r="Z140" s="67">
        <f t="shared" si="29"/>
        <v>0</v>
      </c>
    </row>
    <row r="141" spans="1:26" hidden="1" x14ac:dyDescent="0.2">
      <c r="A141" s="40"/>
      <c r="B141" s="10"/>
      <c r="C141" s="221"/>
      <c r="D141" s="40"/>
      <c r="E141" s="38"/>
      <c r="F141" s="39"/>
      <c r="G141" s="38"/>
      <c r="H141" s="38"/>
      <c r="I141" s="36"/>
      <c r="J141" s="36"/>
      <c r="K141" s="36"/>
      <c r="L141" s="36"/>
      <c r="M141" s="36"/>
      <c r="N141" s="64">
        <f t="shared" si="20"/>
        <v>0</v>
      </c>
      <c r="O141" s="64">
        <f t="shared" si="21"/>
        <v>0</v>
      </c>
      <c r="P141" s="64">
        <f t="shared" si="22"/>
        <v>0</v>
      </c>
      <c r="Q141" s="64">
        <f t="shared" si="23"/>
        <v>0</v>
      </c>
      <c r="R141" s="64">
        <f t="shared" si="24"/>
        <v>0</v>
      </c>
      <c r="S141" s="154">
        <f t="shared" si="25"/>
        <v>0</v>
      </c>
      <c r="T141" s="79"/>
      <c r="U141" s="65">
        <f>IFERROR((IF(A141=A140,W140,(VLOOKUP($A141,'Matriz de Riesgos'!$D$6:$Q$9951,12,0)))),0)</f>
        <v>0</v>
      </c>
      <c r="V141" s="66">
        <f t="shared" si="26"/>
        <v>0</v>
      </c>
      <c r="W141" s="67">
        <f t="shared" si="27"/>
        <v>0</v>
      </c>
      <c r="X141" s="66">
        <f>IFERROR((IF(A141=A140,Z140,(VLOOKUP($A141,'Matriz de Riesgos'!$D$6:$Q$9951,13,0)))),0)</f>
        <v>0</v>
      </c>
      <c r="Y141" s="65">
        <f t="shared" si="28"/>
        <v>0</v>
      </c>
      <c r="Z141" s="67">
        <f t="shared" si="29"/>
        <v>0</v>
      </c>
    </row>
    <row r="142" spans="1:26" hidden="1" x14ac:dyDescent="0.2">
      <c r="A142" s="40"/>
      <c r="B142" s="10"/>
      <c r="C142" s="221"/>
      <c r="D142" s="40"/>
      <c r="E142" s="38"/>
      <c r="F142" s="39"/>
      <c r="G142" s="38"/>
      <c r="H142" s="38"/>
      <c r="I142" s="36"/>
      <c r="J142" s="36"/>
      <c r="K142" s="36"/>
      <c r="L142" s="36"/>
      <c r="M142" s="36"/>
      <c r="N142" s="64">
        <f t="shared" si="20"/>
        <v>0</v>
      </c>
      <c r="O142" s="64">
        <f t="shared" si="21"/>
        <v>0</v>
      </c>
      <c r="P142" s="64">
        <f t="shared" si="22"/>
        <v>0</v>
      </c>
      <c r="Q142" s="64">
        <f t="shared" si="23"/>
        <v>0</v>
      </c>
      <c r="R142" s="64">
        <f t="shared" si="24"/>
        <v>0</v>
      </c>
      <c r="S142" s="154">
        <f t="shared" si="25"/>
        <v>0</v>
      </c>
      <c r="T142" s="79"/>
      <c r="U142" s="65">
        <f>IFERROR((IF(A142=A141,W141,(VLOOKUP($A142,'Matriz de Riesgos'!$D$6:$Q$9951,12,0)))),0)</f>
        <v>0</v>
      </c>
      <c r="V142" s="66">
        <f t="shared" si="26"/>
        <v>0</v>
      </c>
      <c r="W142" s="67">
        <f t="shared" si="27"/>
        <v>0</v>
      </c>
      <c r="X142" s="66">
        <f>IFERROR((IF(A142=A141,Z141,(VLOOKUP($A142,'Matriz de Riesgos'!$D$6:$Q$9951,13,0)))),0)</f>
        <v>0</v>
      </c>
      <c r="Y142" s="65">
        <f t="shared" si="28"/>
        <v>0</v>
      </c>
      <c r="Z142" s="67">
        <f t="shared" si="29"/>
        <v>0</v>
      </c>
    </row>
    <row r="143" spans="1:26" hidden="1" x14ac:dyDescent="0.2">
      <c r="A143" s="40"/>
      <c r="B143" s="10"/>
      <c r="C143" s="221"/>
      <c r="D143" s="40"/>
      <c r="E143" s="38"/>
      <c r="F143" s="39"/>
      <c r="G143" s="38"/>
      <c r="H143" s="38"/>
      <c r="I143" s="36"/>
      <c r="J143" s="36"/>
      <c r="K143" s="36"/>
      <c r="L143" s="36"/>
      <c r="M143" s="36"/>
      <c r="N143" s="64">
        <f t="shared" si="20"/>
        <v>0</v>
      </c>
      <c r="O143" s="64">
        <f t="shared" si="21"/>
        <v>0</v>
      </c>
      <c r="P143" s="64">
        <f t="shared" si="22"/>
        <v>0</v>
      </c>
      <c r="Q143" s="64">
        <f t="shared" si="23"/>
        <v>0</v>
      </c>
      <c r="R143" s="64">
        <f t="shared" si="24"/>
        <v>0</v>
      </c>
      <c r="S143" s="154">
        <f t="shared" si="25"/>
        <v>0</v>
      </c>
      <c r="T143" s="79"/>
      <c r="U143" s="65">
        <f>IFERROR((IF(A143=A142,W142,(VLOOKUP($A143,'Matriz de Riesgos'!$D$6:$Q$9951,12,0)))),0)</f>
        <v>0</v>
      </c>
      <c r="V143" s="66">
        <f t="shared" si="26"/>
        <v>0</v>
      </c>
      <c r="W143" s="67">
        <f t="shared" si="27"/>
        <v>0</v>
      </c>
      <c r="X143" s="66">
        <f>IFERROR((IF(A143=A142,Z142,(VLOOKUP($A143,'Matriz de Riesgos'!$D$6:$Q$9951,13,0)))),0)</f>
        <v>0</v>
      </c>
      <c r="Y143" s="65">
        <f t="shared" si="28"/>
        <v>0</v>
      </c>
      <c r="Z143" s="67">
        <f t="shared" si="29"/>
        <v>0</v>
      </c>
    </row>
    <row r="144" spans="1:26" hidden="1" x14ac:dyDescent="0.2">
      <c r="A144" s="40"/>
      <c r="B144" s="10"/>
      <c r="C144" s="221"/>
      <c r="D144" s="40"/>
      <c r="E144" s="38"/>
      <c r="F144" s="39"/>
      <c r="G144" s="38"/>
      <c r="H144" s="38"/>
      <c r="I144" s="36"/>
      <c r="J144" s="36"/>
      <c r="K144" s="36"/>
      <c r="L144" s="36"/>
      <c r="M144" s="36"/>
      <c r="N144" s="64">
        <f t="shared" si="20"/>
        <v>0</v>
      </c>
      <c r="O144" s="64">
        <f t="shared" si="21"/>
        <v>0</v>
      </c>
      <c r="P144" s="64">
        <f t="shared" si="22"/>
        <v>0</v>
      </c>
      <c r="Q144" s="64">
        <f t="shared" si="23"/>
        <v>0</v>
      </c>
      <c r="R144" s="64">
        <f t="shared" si="24"/>
        <v>0</v>
      </c>
      <c r="S144" s="154">
        <f t="shared" si="25"/>
        <v>0</v>
      </c>
      <c r="T144" s="79"/>
      <c r="U144" s="65">
        <f>IFERROR((IF(A144=A143,W143,(VLOOKUP($A144,'Matriz de Riesgos'!$D$6:$Q$9951,12,0)))),0)</f>
        <v>0</v>
      </c>
      <c r="V144" s="66">
        <f t="shared" si="26"/>
        <v>0</v>
      </c>
      <c r="W144" s="67">
        <f t="shared" si="27"/>
        <v>0</v>
      </c>
      <c r="X144" s="66">
        <f>IFERROR((IF(A144=A143,Z143,(VLOOKUP($A144,'Matriz de Riesgos'!$D$6:$Q$9951,13,0)))),0)</f>
        <v>0</v>
      </c>
      <c r="Y144" s="65">
        <f t="shared" si="28"/>
        <v>0</v>
      </c>
      <c r="Z144" s="67">
        <f t="shared" si="29"/>
        <v>0</v>
      </c>
    </row>
    <row r="145" spans="1:26" hidden="1" x14ac:dyDescent="0.2">
      <c r="A145" s="40"/>
      <c r="B145" s="10"/>
      <c r="C145" s="221"/>
      <c r="D145" s="40"/>
      <c r="E145" s="38"/>
      <c r="F145" s="39"/>
      <c r="G145" s="38"/>
      <c r="H145" s="38"/>
      <c r="I145" s="36"/>
      <c r="J145" s="36"/>
      <c r="K145" s="36"/>
      <c r="L145" s="36"/>
      <c r="M145" s="36"/>
      <c r="N145" s="64">
        <f t="shared" si="20"/>
        <v>0</v>
      </c>
      <c r="O145" s="64">
        <f t="shared" si="21"/>
        <v>0</v>
      </c>
      <c r="P145" s="64">
        <f t="shared" si="22"/>
        <v>0</v>
      </c>
      <c r="Q145" s="64">
        <f t="shared" si="23"/>
        <v>0</v>
      </c>
      <c r="R145" s="64">
        <f t="shared" si="24"/>
        <v>0</v>
      </c>
      <c r="S145" s="154">
        <f t="shared" si="25"/>
        <v>0</v>
      </c>
      <c r="T145" s="79"/>
      <c r="U145" s="65">
        <f>IFERROR((IF(A145=A144,W144,(VLOOKUP($A145,'Matriz de Riesgos'!$D$6:$Q$9951,12,0)))),0)</f>
        <v>0</v>
      </c>
      <c r="V145" s="66">
        <f t="shared" si="26"/>
        <v>0</v>
      </c>
      <c r="W145" s="67">
        <f t="shared" si="27"/>
        <v>0</v>
      </c>
      <c r="X145" s="66">
        <f>IFERROR((IF(A145=A144,Z144,(VLOOKUP($A145,'Matriz de Riesgos'!$D$6:$Q$9951,13,0)))),0)</f>
        <v>0</v>
      </c>
      <c r="Y145" s="65">
        <f t="shared" si="28"/>
        <v>0</v>
      </c>
      <c r="Z145" s="67">
        <f t="shared" si="29"/>
        <v>0</v>
      </c>
    </row>
    <row r="146" spans="1:26" hidden="1" x14ac:dyDescent="0.2">
      <c r="A146" s="40"/>
      <c r="B146" s="10"/>
      <c r="C146" s="221"/>
      <c r="D146" s="40"/>
      <c r="E146" s="38"/>
      <c r="F146" s="39"/>
      <c r="G146" s="38"/>
      <c r="H146" s="38"/>
      <c r="I146" s="36"/>
      <c r="J146" s="36"/>
      <c r="K146" s="36"/>
      <c r="L146" s="36"/>
      <c r="M146" s="36"/>
      <c r="N146" s="64">
        <f t="shared" si="20"/>
        <v>0</v>
      </c>
      <c r="O146" s="64">
        <f t="shared" si="21"/>
        <v>0</v>
      </c>
      <c r="P146" s="64">
        <f t="shared" si="22"/>
        <v>0</v>
      </c>
      <c r="Q146" s="64">
        <f t="shared" si="23"/>
        <v>0</v>
      </c>
      <c r="R146" s="64">
        <f t="shared" si="24"/>
        <v>0</v>
      </c>
      <c r="S146" s="154">
        <f t="shared" si="25"/>
        <v>0</v>
      </c>
      <c r="T146" s="79"/>
      <c r="U146" s="65">
        <f>IFERROR((IF(A146=A145,W145,(VLOOKUP($A146,'Matriz de Riesgos'!$D$6:$Q$9951,12,0)))),0)</f>
        <v>0</v>
      </c>
      <c r="V146" s="66">
        <f t="shared" si="26"/>
        <v>0</v>
      </c>
      <c r="W146" s="67">
        <f t="shared" si="27"/>
        <v>0</v>
      </c>
      <c r="X146" s="66">
        <f>IFERROR((IF(A146=A145,Z145,(VLOOKUP($A146,'Matriz de Riesgos'!$D$6:$Q$9951,13,0)))),0)</f>
        <v>0</v>
      </c>
      <c r="Y146" s="65">
        <f t="shared" si="28"/>
        <v>0</v>
      </c>
      <c r="Z146" s="67">
        <f t="shared" si="29"/>
        <v>0</v>
      </c>
    </row>
    <row r="147" spans="1:26" hidden="1" x14ac:dyDescent="0.2">
      <c r="A147" s="40"/>
      <c r="B147" s="10"/>
      <c r="C147" s="221"/>
      <c r="D147" s="40"/>
      <c r="E147" s="38"/>
      <c r="F147" s="39"/>
      <c r="G147" s="38"/>
      <c r="H147" s="38"/>
      <c r="I147" s="36"/>
      <c r="J147" s="36"/>
      <c r="K147" s="36"/>
      <c r="L147" s="36"/>
      <c r="M147" s="36"/>
      <c r="N147" s="64">
        <f t="shared" si="20"/>
        <v>0</v>
      </c>
      <c r="O147" s="64">
        <f t="shared" si="21"/>
        <v>0</v>
      </c>
      <c r="P147" s="64">
        <f t="shared" si="22"/>
        <v>0</v>
      </c>
      <c r="Q147" s="64">
        <f t="shared" si="23"/>
        <v>0</v>
      </c>
      <c r="R147" s="64">
        <f t="shared" si="24"/>
        <v>0</v>
      </c>
      <c r="S147" s="154">
        <f t="shared" si="25"/>
        <v>0</v>
      </c>
      <c r="T147" s="79"/>
      <c r="U147" s="65">
        <f>IFERROR((IF(A147=A146,W146,(VLOOKUP($A147,'Matriz de Riesgos'!$D$6:$Q$9951,12,0)))),0)</f>
        <v>0</v>
      </c>
      <c r="V147" s="66">
        <f t="shared" si="26"/>
        <v>0</v>
      </c>
      <c r="W147" s="67">
        <f t="shared" si="27"/>
        <v>0</v>
      </c>
      <c r="X147" s="66">
        <f>IFERROR((IF(A147=A146,Z146,(VLOOKUP($A147,'Matriz de Riesgos'!$D$6:$Q$9951,13,0)))),0)</f>
        <v>0</v>
      </c>
      <c r="Y147" s="65">
        <f t="shared" si="28"/>
        <v>0</v>
      </c>
      <c r="Z147" s="67">
        <f t="shared" si="29"/>
        <v>0</v>
      </c>
    </row>
    <row r="148" spans="1:26" hidden="1" x14ac:dyDescent="0.2">
      <c r="A148" s="40"/>
      <c r="B148" s="10"/>
      <c r="C148" s="221"/>
      <c r="D148" s="40"/>
      <c r="E148" s="38"/>
      <c r="F148" s="39"/>
      <c r="G148" s="38"/>
      <c r="H148" s="38"/>
      <c r="I148" s="36"/>
      <c r="J148" s="36"/>
      <c r="K148" s="36"/>
      <c r="L148" s="36"/>
      <c r="M148" s="36"/>
      <c r="N148" s="64">
        <f t="shared" si="20"/>
        <v>0</v>
      </c>
      <c r="O148" s="64">
        <f t="shared" si="21"/>
        <v>0</v>
      </c>
      <c r="P148" s="64">
        <f t="shared" si="22"/>
        <v>0</v>
      </c>
      <c r="Q148" s="64">
        <f t="shared" si="23"/>
        <v>0</v>
      </c>
      <c r="R148" s="64">
        <f t="shared" si="24"/>
        <v>0</v>
      </c>
      <c r="S148" s="154">
        <f t="shared" si="25"/>
        <v>0</v>
      </c>
      <c r="T148" s="79"/>
      <c r="U148" s="65">
        <f>IFERROR((IF(A148=A147,W147,(VLOOKUP($A148,'Matriz de Riesgos'!$D$6:$Q$9951,12,0)))),0)</f>
        <v>0</v>
      </c>
      <c r="V148" s="66">
        <f t="shared" si="26"/>
        <v>0</v>
      </c>
      <c r="W148" s="67">
        <f t="shared" si="27"/>
        <v>0</v>
      </c>
      <c r="X148" s="66">
        <f>IFERROR((IF(A148=A147,Z147,(VLOOKUP($A148,'Matriz de Riesgos'!$D$6:$Q$9951,13,0)))),0)</f>
        <v>0</v>
      </c>
      <c r="Y148" s="65">
        <f t="shared" si="28"/>
        <v>0</v>
      </c>
      <c r="Z148" s="67">
        <f t="shared" si="29"/>
        <v>0</v>
      </c>
    </row>
    <row r="149" spans="1:26" hidden="1" x14ac:dyDescent="0.2">
      <c r="A149" s="40"/>
      <c r="B149" s="10"/>
      <c r="C149" s="221"/>
      <c r="D149" s="40"/>
      <c r="E149" s="38"/>
      <c r="F149" s="39"/>
      <c r="G149" s="38"/>
      <c r="H149" s="38"/>
      <c r="I149" s="36"/>
      <c r="J149" s="36"/>
      <c r="K149" s="36"/>
      <c r="L149" s="36"/>
      <c r="M149" s="36"/>
      <c r="N149" s="64">
        <f t="shared" si="20"/>
        <v>0</v>
      </c>
      <c r="O149" s="64">
        <f t="shared" si="21"/>
        <v>0</v>
      </c>
      <c r="P149" s="64">
        <f t="shared" si="22"/>
        <v>0</v>
      </c>
      <c r="Q149" s="64">
        <f t="shared" si="23"/>
        <v>0</v>
      </c>
      <c r="R149" s="64">
        <f t="shared" si="24"/>
        <v>0</v>
      </c>
      <c r="S149" s="154">
        <f t="shared" si="25"/>
        <v>0</v>
      </c>
      <c r="T149" s="79"/>
      <c r="U149" s="65">
        <f>IFERROR((IF(A149=A148,W148,(VLOOKUP($A149,'Matriz de Riesgos'!$D$6:$Q$9951,12,0)))),0)</f>
        <v>0</v>
      </c>
      <c r="V149" s="66">
        <f t="shared" si="26"/>
        <v>0</v>
      </c>
      <c r="W149" s="67">
        <f t="shared" si="27"/>
        <v>0</v>
      </c>
      <c r="X149" s="66">
        <f>IFERROR((IF(A149=A148,Z148,(VLOOKUP($A149,'Matriz de Riesgos'!$D$6:$Q$9951,13,0)))),0)</f>
        <v>0</v>
      </c>
      <c r="Y149" s="65">
        <f t="shared" si="28"/>
        <v>0</v>
      </c>
      <c r="Z149" s="67">
        <f t="shared" si="29"/>
        <v>0</v>
      </c>
    </row>
    <row r="150" spans="1:26" hidden="1" x14ac:dyDescent="0.2">
      <c r="A150" s="40"/>
      <c r="B150" s="10"/>
      <c r="C150" s="221"/>
      <c r="D150" s="40"/>
      <c r="E150" s="38"/>
      <c r="F150" s="39"/>
      <c r="G150" s="38"/>
      <c r="H150" s="38"/>
      <c r="I150" s="36"/>
      <c r="J150" s="36"/>
      <c r="K150" s="36"/>
      <c r="L150" s="36"/>
      <c r="M150" s="36"/>
      <c r="N150" s="64">
        <f t="shared" si="20"/>
        <v>0</v>
      </c>
      <c r="O150" s="64">
        <f t="shared" si="21"/>
        <v>0</v>
      </c>
      <c r="P150" s="64">
        <f t="shared" si="22"/>
        <v>0</v>
      </c>
      <c r="Q150" s="64">
        <f t="shared" si="23"/>
        <v>0</v>
      </c>
      <c r="R150" s="64">
        <f t="shared" si="24"/>
        <v>0</v>
      </c>
      <c r="S150" s="154">
        <f t="shared" si="25"/>
        <v>0</v>
      </c>
      <c r="T150" s="79"/>
      <c r="U150" s="65">
        <f>IFERROR((IF(A150=A149,W149,(VLOOKUP($A150,'Matriz de Riesgos'!$D$6:$Q$9951,12,0)))),0)</f>
        <v>0</v>
      </c>
      <c r="V150" s="66">
        <f t="shared" si="26"/>
        <v>0</v>
      </c>
      <c r="W150" s="67">
        <f t="shared" si="27"/>
        <v>0</v>
      </c>
      <c r="X150" s="66">
        <f>IFERROR((IF(A150=A149,Z149,(VLOOKUP($A150,'Matriz de Riesgos'!$D$6:$Q$9951,13,0)))),0)</f>
        <v>0</v>
      </c>
      <c r="Y150" s="65">
        <f t="shared" si="28"/>
        <v>0</v>
      </c>
      <c r="Z150" s="67">
        <f t="shared" si="29"/>
        <v>0</v>
      </c>
    </row>
    <row r="151" spans="1:26" hidden="1" x14ac:dyDescent="0.2">
      <c r="A151" s="40"/>
      <c r="B151" s="10"/>
      <c r="C151" s="221"/>
      <c r="D151" s="40"/>
      <c r="E151" s="38"/>
      <c r="F151" s="39"/>
      <c r="G151" s="38"/>
      <c r="H151" s="38"/>
      <c r="I151" s="36"/>
      <c r="J151" s="36"/>
      <c r="K151" s="36"/>
      <c r="L151" s="36"/>
      <c r="M151" s="36"/>
      <c r="N151" s="64">
        <f t="shared" si="20"/>
        <v>0</v>
      </c>
      <c r="O151" s="64">
        <f t="shared" si="21"/>
        <v>0</v>
      </c>
      <c r="P151" s="64">
        <f t="shared" si="22"/>
        <v>0</v>
      </c>
      <c r="Q151" s="64">
        <f t="shared" si="23"/>
        <v>0</v>
      </c>
      <c r="R151" s="64">
        <f t="shared" si="24"/>
        <v>0</v>
      </c>
      <c r="S151" s="154">
        <f t="shared" si="25"/>
        <v>0</v>
      </c>
      <c r="T151" s="79"/>
      <c r="U151" s="65">
        <f>IFERROR((IF(A151=A150,W150,(VLOOKUP($A151,'Matriz de Riesgos'!$D$6:$Q$9951,12,0)))),0)</f>
        <v>0</v>
      </c>
      <c r="V151" s="66">
        <f t="shared" si="26"/>
        <v>0</v>
      </c>
      <c r="W151" s="67">
        <f t="shared" si="27"/>
        <v>0</v>
      </c>
      <c r="X151" s="66">
        <f>IFERROR((IF(A151=A150,Z150,(VLOOKUP($A151,'Matriz de Riesgos'!$D$6:$Q$9951,13,0)))),0)</f>
        <v>0</v>
      </c>
      <c r="Y151" s="65">
        <f t="shared" si="28"/>
        <v>0</v>
      </c>
      <c r="Z151" s="67">
        <f t="shared" si="29"/>
        <v>0</v>
      </c>
    </row>
    <row r="152" spans="1:26" hidden="1" x14ac:dyDescent="0.2">
      <c r="A152" s="40"/>
      <c r="B152" s="10"/>
      <c r="C152" s="221"/>
      <c r="D152" s="40"/>
      <c r="E152" s="38"/>
      <c r="F152" s="39"/>
      <c r="G152" s="38"/>
      <c r="H152" s="38"/>
      <c r="I152" s="36"/>
      <c r="J152" s="36"/>
      <c r="K152" s="36"/>
      <c r="L152" s="36"/>
      <c r="M152" s="36"/>
      <c r="N152" s="64">
        <f t="shared" si="20"/>
        <v>0</v>
      </c>
      <c r="O152" s="64">
        <f t="shared" si="21"/>
        <v>0</v>
      </c>
      <c r="P152" s="64">
        <f t="shared" si="22"/>
        <v>0</v>
      </c>
      <c r="Q152" s="64">
        <f t="shared" si="23"/>
        <v>0</v>
      </c>
      <c r="R152" s="64">
        <f t="shared" si="24"/>
        <v>0</v>
      </c>
      <c r="S152" s="154">
        <f t="shared" si="25"/>
        <v>0</v>
      </c>
      <c r="T152" s="79"/>
      <c r="U152" s="65">
        <f>IFERROR((IF(A152=A151,W151,(VLOOKUP($A152,'Matriz de Riesgos'!$D$6:$Q$9951,12,0)))),0)</f>
        <v>0</v>
      </c>
      <c r="V152" s="66">
        <f t="shared" si="26"/>
        <v>0</v>
      </c>
      <c r="W152" s="67">
        <f t="shared" si="27"/>
        <v>0</v>
      </c>
      <c r="X152" s="66">
        <f>IFERROR((IF(A152=A151,Z151,(VLOOKUP($A152,'Matriz de Riesgos'!$D$6:$Q$9951,13,0)))),0)</f>
        <v>0</v>
      </c>
      <c r="Y152" s="65">
        <f t="shared" si="28"/>
        <v>0</v>
      </c>
      <c r="Z152" s="67">
        <f t="shared" si="29"/>
        <v>0</v>
      </c>
    </row>
    <row r="153" spans="1:26" hidden="1" x14ac:dyDescent="0.2">
      <c r="A153" s="40"/>
      <c r="B153" s="10"/>
      <c r="C153" s="221"/>
      <c r="D153" s="40"/>
      <c r="E153" s="38"/>
      <c r="F153" s="39"/>
      <c r="G153" s="38"/>
      <c r="H153" s="38"/>
      <c r="I153" s="36"/>
      <c r="J153" s="36"/>
      <c r="K153" s="36"/>
      <c r="L153" s="36"/>
      <c r="M153" s="36"/>
      <c r="N153" s="64">
        <f t="shared" si="20"/>
        <v>0</v>
      </c>
      <c r="O153" s="64">
        <f t="shared" si="21"/>
        <v>0</v>
      </c>
      <c r="P153" s="64">
        <f t="shared" si="22"/>
        <v>0</v>
      </c>
      <c r="Q153" s="64">
        <f t="shared" si="23"/>
        <v>0</v>
      </c>
      <c r="R153" s="64">
        <f t="shared" si="24"/>
        <v>0</v>
      </c>
      <c r="S153" s="154">
        <f t="shared" si="25"/>
        <v>0</v>
      </c>
      <c r="T153" s="79"/>
      <c r="U153" s="65">
        <f>IFERROR((IF(A153=A152,W152,(VLOOKUP($A153,'Matriz de Riesgos'!$D$6:$Q$9951,12,0)))),0)</f>
        <v>0</v>
      </c>
      <c r="V153" s="66">
        <f t="shared" si="26"/>
        <v>0</v>
      </c>
      <c r="W153" s="67">
        <f t="shared" si="27"/>
        <v>0</v>
      </c>
      <c r="X153" s="66">
        <f>IFERROR((IF(A153=A152,Z152,(VLOOKUP($A153,'Matriz de Riesgos'!$D$6:$Q$9951,13,0)))),0)</f>
        <v>0</v>
      </c>
      <c r="Y153" s="65">
        <f t="shared" si="28"/>
        <v>0</v>
      </c>
      <c r="Z153" s="67">
        <f t="shared" si="29"/>
        <v>0</v>
      </c>
    </row>
    <row r="154" spans="1:26" hidden="1" x14ac:dyDescent="0.2">
      <c r="A154" s="40"/>
      <c r="B154" s="10"/>
      <c r="C154" s="221"/>
      <c r="D154" s="40"/>
      <c r="E154" s="38"/>
      <c r="F154" s="39"/>
      <c r="G154" s="38"/>
      <c r="H154" s="38"/>
      <c r="I154" s="36"/>
      <c r="J154" s="36"/>
      <c r="K154" s="36"/>
      <c r="L154" s="36"/>
      <c r="M154" s="36"/>
      <c r="N154" s="64">
        <f t="shared" si="20"/>
        <v>0</v>
      </c>
      <c r="O154" s="64">
        <f t="shared" si="21"/>
        <v>0</v>
      </c>
      <c r="P154" s="64">
        <f t="shared" si="22"/>
        <v>0</v>
      </c>
      <c r="Q154" s="64">
        <f t="shared" si="23"/>
        <v>0</v>
      </c>
      <c r="R154" s="64">
        <f t="shared" si="24"/>
        <v>0</v>
      </c>
      <c r="S154" s="154">
        <f t="shared" si="25"/>
        <v>0</v>
      </c>
      <c r="T154" s="79"/>
      <c r="U154" s="65">
        <f>IFERROR((IF(A154=A153,W153,(VLOOKUP($A154,'Matriz de Riesgos'!$D$6:$Q$9951,12,0)))),0)</f>
        <v>0</v>
      </c>
      <c r="V154" s="66">
        <f t="shared" si="26"/>
        <v>0</v>
      </c>
      <c r="W154" s="67">
        <f t="shared" si="27"/>
        <v>0</v>
      </c>
      <c r="X154" s="66">
        <f>IFERROR((IF(A154=A153,Z153,(VLOOKUP($A154,'Matriz de Riesgos'!$D$6:$Q$9951,13,0)))),0)</f>
        <v>0</v>
      </c>
      <c r="Y154" s="65">
        <f t="shared" si="28"/>
        <v>0</v>
      </c>
      <c r="Z154" s="67">
        <f t="shared" si="29"/>
        <v>0</v>
      </c>
    </row>
    <row r="155" spans="1:26" hidden="1" x14ac:dyDescent="0.2">
      <c r="A155" s="40"/>
      <c r="B155" s="10"/>
      <c r="C155" s="221"/>
      <c r="D155" s="40"/>
      <c r="E155" s="38"/>
      <c r="F155" s="39"/>
      <c r="G155" s="38"/>
      <c r="H155" s="38"/>
      <c r="I155" s="36"/>
      <c r="J155" s="36"/>
      <c r="K155" s="36"/>
      <c r="L155" s="36"/>
      <c r="M155" s="36"/>
      <c r="N155" s="64">
        <f t="shared" si="20"/>
        <v>0</v>
      </c>
      <c r="O155" s="64">
        <f t="shared" si="21"/>
        <v>0</v>
      </c>
      <c r="P155" s="64">
        <f t="shared" si="22"/>
        <v>0</v>
      </c>
      <c r="Q155" s="64">
        <f t="shared" si="23"/>
        <v>0</v>
      </c>
      <c r="R155" s="64">
        <f t="shared" si="24"/>
        <v>0</v>
      </c>
      <c r="S155" s="154">
        <f t="shared" si="25"/>
        <v>0</v>
      </c>
      <c r="T155" s="79"/>
      <c r="U155" s="65">
        <f>IFERROR((IF(A155=A154,W154,(VLOOKUP($A155,'Matriz de Riesgos'!$D$6:$Q$9951,12,0)))),0)</f>
        <v>0</v>
      </c>
      <c r="V155" s="66">
        <f t="shared" si="26"/>
        <v>0</v>
      </c>
      <c r="W155" s="67">
        <f t="shared" si="27"/>
        <v>0</v>
      </c>
      <c r="X155" s="66">
        <f>IFERROR((IF(A155=A154,Z154,(VLOOKUP($A155,'Matriz de Riesgos'!$D$6:$Q$9951,13,0)))),0)</f>
        <v>0</v>
      </c>
      <c r="Y155" s="65">
        <f t="shared" si="28"/>
        <v>0</v>
      </c>
      <c r="Z155" s="67">
        <f t="shared" si="29"/>
        <v>0</v>
      </c>
    </row>
    <row r="156" spans="1:26" hidden="1" x14ac:dyDescent="0.2">
      <c r="A156" s="40"/>
      <c r="B156" s="10"/>
      <c r="C156" s="221"/>
      <c r="D156" s="40"/>
      <c r="E156" s="38"/>
      <c r="F156" s="39"/>
      <c r="G156" s="38"/>
      <c r="H156" s="38"/>
      <c r="I156" s="36"/>
      <c r="J156" s="36"/>
      <c r="K156" s="36"/>
      <c r="L156" s="36"/>
      <c r="M156" s="36"/>
      <c r="N156" s="64">
        <f t="shared" si="20"/>
        <v>0</v>
      </c>
      <c r="O156" s="64">
        <f t="shared" si="21"/>
        <v>0</v>
      </c>
      <c r="P156" s="64">
        <f t="shared" si="22"/>
        <v>0</v>
      </c>
      <c r="Q156" s="64">
        <f t="shared" si="23"/>
        <v>0</v>
      </c>
      <c r="R156" s="64">
        <f t="shared" si="24"/>
        <v>0</v>
      </c>
      <c r="S156" s="154">
        <f t="shared" si="25"/>
        <v>0</v>
      </c>
      <c r="T156" s="79"/>
      <c r="U156" s="65">
        <f>IFERROR((IF(A156=A155,W155,(VLOOKUP($A156,'Matriz de Riesgos'!$D$6:$Q$9951,12,0)))),0)</f>
        <v>0</v>
      </c>
      <c r="V156" s="66">
        <f t="shared" si="26"/>
        <v>0</v>
      </c>
      <c r="W156" s="67">
        <f t="shared" si="27"/>
        <v>0</v>
      </c>
      <c r="X156" s="66">
        <f>IFERROR((IF(A156=A155,Z155,(VLOOKUP($A156,'Matriz de Riesgos'!$D$6:$Q$9951,13,0)))),0)</f>
        <v>0</v>
      </c>
      <c r="Y156" s="65">
        <f t="shared" si="28"/>
        <v>0</v>
      </c>
      <c r="Z156" s="67">
        <f t="shared" si="29"/>
        <v>0</v>
      </c>
    </row>
    <row r="157" spans="1:26" hidden="1" x14ac:dyDescent="0.2">
      <c r="A157" s="40"/>
      <c r="B157" s="10"/>
      <c r="C157" s="221"/>
      <c r="D157" s="40"/>
      <c r="E157" s="38"/>
      <c r="F157" s="39"/>
      <c r="G157" s="38"/>
      <c r="H157" s="38"/>
      <c r="I157" s="36"/>
      <c r="J157" s="36"/>
      <c r="K157" s="36"/>
      <c r="L157" s="36"/>
      <c r="M157" s="36"/>
      <c r="N157" s="64">
        <f t="shared" si="20"/>
        <v>0</v>
      </c>
      <c r="O157" s="64">
        <f t="shared" si="21"/>
        <v>0</v>
      </c>
      <c r="P157" s="64">
        <f t="shared" si="22"/>
        <v>0</v>
      </c>
      <c r="Q157" s="64">
        <f t="shared" si="23"/>
        <v>0</v>
      </c>
      <c r="R157" s="64">
        <f t="shared" si="24"/>
        <v>0</v>
      </c>
      <c r="S157" s="154">
        <f t="shared" si="25"/>
        <v>0</v>
      </c>
      <c r="T157" s="79"/>
      <c r="U157" s="65">
        <f>IFERROR((IF(A157=A156,W156,(VLOOKUP($A157,'Matriz de Riesgos'!$D$6:$Q$9951,12,0)))),0)</f>
        <v>0</v>
      </c>
      <c r="V157" s="66">
        <f t="shared" si="26"/>
        <v>0</v>
      </c>
      <c r="W157" s="67">
        <f t="shared" si="27"/>
        <v>0</v>
      </c>
      <c r="X157" s="66">
        <f>IFERROR((IF(A157=A156,Z156,(VLOOKUP($A157,'Matriz de Riesgos'!$D$6:$Q$9951,13,0)))),0)</f>
        <v>0</v>
      </c>
      <c r="Y157" s="65">
        <f t="shared" si="28"/>
        <v>0</v>
      </c>
      <c r="Z157" s="67">
        <f t="shared" si="29"/>
        <v>0</v>
      </c>
    </row>
    <row r="158" spans="1:26" hidden="1" x14ac:dyDescent="0.2">
      <c r="A158" s="40"/>
      <c r="B158" s="10"/>
      <c r="C158" s="221"/>
      <c r="D158" s="40"/>
      <c r="E158" s="38"/>
      <c r="F158" s="39"/>
      <c r="G158" s="38"/>
      <c r="H158" s="38"/>
      <c r="I158" s="36"/>
      <c r="J158" s="36"/>
      <c r="K158" s="36"/>
      <c r="L158" s="36"/>
      <c r="M158" s="36"/>
      <c r="N158" s="64">
        <f t="shared" si="20"/>
        <v>0</v>
      </c>
      <c r="O158" s="64">
        <f t="shared" si="21"/>
        <v>0</v>
      </c>
      <c r="P158" s="64">
        <f t="shared" si="22"/>
        <v>0</v>
      </c>
      <c r="Q158" s="64">
        <f t="shared" si="23"/>
        <v>0</v>
      </c>
      <c r="R158" s="64">
        <f t="shared" si="24"/>
        <v>0</v>
      </c>
      <c r="S158" s="154">
        <f t="shared" si="25"/>
        <v>0</v>
      </c>
      <c r="T158" s="79"/>
      <c r="U158" s="65">
        <f>IFERROR((IF(A158=A157,W157,(VLOOKUP($A158,'Matriz de Riesgos'!$D$6:$Q$9951,12,0)))),0)</f>
        <v>0</v>
      </c>
      <c r="V158" s="66">
        <f t="shared" si="26"/>
        <v>0</v>
      </c>
      <c r="W158" s="67">
        <f t="shared" si="27"/>
        <v>0</v>
      </c>
      <c r="X158" s="66">
        <f>IFERROR((IF(A158=A157,Z157,(VLOOKUP($A158,'Matriz de Riesgos'!$D$6:$Q$9951,13,0)))),0)</f>
        <v>0</v>
      </c>
      <c r="Y158" s="65">
        <f t="shared" si="28"/>
        <v>0</v>
      </c>
      <c r="Z158" s="67">
        <f t="shared" si="29"/>
        <v>0</v>
      </c>
    </row>
    <row r="159" spans="1:26" hidden="1" x14ac:dyDescent="0.2">
      <c r="A159" s="40"/>
      <c r="B159" s="10"/>
      <c r="C159" s="221"/>
      <c r="D159" s="40"/>
      <c r="E159" s="38"/>
      <c r="F159" s="39"/>
      <c r="G159" s="38"/>
      <c r="H159" s="38"/>
      <c r="I159" s="36"/>
      <c r="J159" s="36"/>
      <c r="K159" s="36"/>
      <c r="L159" s="36"/>
      <c r="M159" s="36"/>
      <c r="N159" s="64">
        <f t="shared" si="20"/>
        <v>0</v>
      </c>
      <c r="O159" s="64">
        <f t="shared" si="21"/>
        <v>0</v>
      </c>
      <c r="P159" s="64">
        <f t="shared" si="22"/>
        <v>0</v>
      </c>
      <c r="Q159" s="64">
        <f t="shared" si="23"/>
        <v>0</v>
      </c>
      <c r="R159" s="64">
        <f t="shared" si="24"/>
        <v>0</v>
      </c>
      <c r="S159" s="154">
        <f t="shared" si="25"/>
        <v>0</v>
      </c>
      <c r="T159" s="79"/>
      <c r="U159" s="65">
        <f>IFERROR((IF(A159=A158,W158,(VLOOKUP($A159,'Matriz de Riesgos'!$D$6:$Q$9951,12,0)))),0)</f>
        <v>0</v>
      </c>
      <c r="V159" s="66">
        <f t="shared" si="26"/>
        <v>0</v>
      </c>
      <c r="W159" s="67">
        <f t="shared" si="27"/>
        <v>0</v>
      </c>
      <c r="X159" s="66">
        <f>IFERROR((IF(A159=A158,Z158,(VLOOKUP($A159,'Matriz de Riesgos'!$D$6:$Q$9951,13,0)))),0)</f>
        <v>0</v>
      </c>
      <c r="Y159" s="65">
        <f t="shared" si="28"/>
        <v>0</v>
      </c>
      <c r="Z159" s="67">
        <f t="shared" si="29"/>
        <v>0</v>
      </c>
    </row>
    <row r="160" spans="1:26" hidden="1" x14ac:dyDescent="0.2">
      <c r="A160" s="40"/>
      <c r="B160" s="10"/>
      <c r="C160" s="221"/>
      <c r="D160" s="40"/>
      <c r="E160" s="38"/>
      <c r="F160" s="39"/>
      <c r="G160" s="38"/>
      <c r="H160" s="38"/>
      <c r="I160" s="36"/>
      <c r="J160" s="36"/>
      <c r="K160" s="36"/>
      <c r="L160" s="36"/>
      <c r="M160" s="36"/>
      <c r="N160" s="64">
        <f t="shared" si="20"/>
        <v>0</v>
      </c>
      <c r="O160" s="64">
        <f t="shared" si="21"/>
        <v>0</v>
      </c>
      <c r="P160" s="64">
        <f t="shared" si="22"/>
        <v>0</v>
      </c>
      <c r="Q160" s="64">
        <f t="shared" si="23"/>
        <v>0</v>
      </c>
      <c r="R160" s="64">
        <f t="shared" si="24"/>
        <v>0</v>
      </c>
      <c r="S160" s="154">
        <f t="shared" si="25"/>
        <v>0</v>
      </c>
      <c r="T160" s="79"/>
      <c r="U160" s="65">
        <f>IFERROR((IF(A160=A159,W159,(VLOOKUP($A160,'Matriz de Riesgos'!$D$6:$Q$9951,12,0)))),0)</f>
        <v>0</v>
      </c>
      <c r="V160" s="66">
        <f t="shared" si="26"/>
        <v>0</v>
      </c>
      <c r="W160" s="67">
        <f t="shared" si="27"/>
        <v>0</v>
      </c>
      <c r="X160" s="66">
        <f>IFERROR((IF(A160=A159,Z159,(VLOOKUP($A160,'Matriz de Riesgos'!$D$6:$Q$9951,13,0)))),0)</f>
        <v>0</v>
      </c>
      <c r="Y160" s="65">
        <f t="shared" si="28"/>
        <v>0</v>
      </c>
      <c r="Z160" s="67">
        <f t="shared" si="29"/>
        <v>0</v>
      </c>
    </row>
    <row r="161" spans="1:26" hidden="1" x14ac:dyDescent="0.2">
      <c r="A161" s="40"/>
      <c r="B161" s="10"/>
      <c r="C161" s="221"/>
      <c r="D161" s="40"/>
      <c r="E161" s="38"/>
      <c r="F161" s="39"/>
      <c r="G161" s="38"/>
      <c r="H161" s="38"/>
      <c r="I161" s="36"/>
      <c r="J161" s="36"/>
      <c r="K161" s="36"/>
      <c r="L161" s="36"/>
      <c r="M161" s="36"/>
      <c r="N161" s="64">
        <f t="shared" si="20"/>
        <v>0</v>
      </c>
      <c r="O161" s="64">
        <f t="shared" si="21"/>
        <v>0</v>
      </c>
      <c r="P161" s="64">
        <f t="shared" si="22"/>
        <v>0</v>
      </c>
      <c r="Q161" s="64">
        <f t="shared" si="23"/>
        <v>0</v>
      </c>
      <c r="R161" s="64">
        <f t="shared" si="24"/>
        <v>0</v>
      </c>
      <c r="S161" s="154">
        <f t="shared" si="25"/>
        <v>0</v>
      </c>
      <c r="T161" s="79"/>
      <c r="U161" s="65">
        <f>IFERROR((IF(A161=A160,W160,(VLOOKUP($A161,'Matriz de Riesgos'!$D$6:$Q$9951,12,0)))),0)</f>
        <v>0</v>
      </c>
      <c r="V161" s="66">
        <f t="shared" si="26"/>
        <v>0</v>
      </c>
      <c r="W161" s="67">
        <f t="shared" si="27"/>
        <v>0</v>
      </c>
      <c r="X161" s="66">
        <f>IFERROR((IF(A161=A160,Z160,(VLOOKUP($A161,'Matriz de Riesgos'!$D$6:$Q$9951,13,0)))),0)</f>
        <v>0</v>
      </c>
      <c r="Y161" s="65">
        <f t="shared" si="28"/>
        <v>0</v>
      </c>
      <c r="Z161" s="67">
        <f t="shared" si="29"/>
        <v>0</v>
      </c>
    </row>
    <row r="162" spans="1:26" hidden="1" x14ac:dyDescent="0.2">
      <c r="A162" s="40"/>
      <c r="B162" s="10"/>
      <c r="C162" s="221"/>
      <c r="D162" s="40"/>
      <c r="E162" s="38"/>
      <c r="F162" s="39"/>
      <c r="G162" s="38"/>
      <c r="H162" s="38"/>
      <c r="I162" s="36"/>
      <c r="J162" s="36"/>
      <c r="K162" s="36"/>
      <c r="L162" s="36"/>
      <c r="M162" s="36"/>
      <c r="N162" s="64">
        <f t="shared" si="20"/>
        <v>0</v>
      </c>
      <c r="O162" s="64">
        <f t="shared" si="21"/>
        <v>0</v>
      </c>
      <c r="P162" s="64">
        <f t="shared" si="22"/>
        <v>0</v>
      </c>
      <c r="Q162" s="64">
        <f t="shared" si="23"/>
        <v>0</v>
      </c>
      <c r="R162" s="64">
        <f t="shared" si="24"/>
        <v>0</v>
      </c>
      <c r="S162" s="154">
        <f t="shared" si="25"/>
        <v>0</v>
      </c>
      <c r="T162" s="79"/>
      <c r="U162" s="65">
        <f>IFERROR((IF(A162=A161,W161,(VLOOKUP($A162,'Matriz de Riesgos'!$D$6:$Q$9951,12,0)))),0)</f>
        <v>0</v>
      </c>
      <c r="V162" s="66">
        <f t="shared" si="26"/>
        <v>0</v>
      </c>
      <c r="W162" s="67">
        <f t="shared" si="27"/>
        <v>0</v>
      </c>
      <c r="X162" s="66">
        <f>IFERROR((IF(A162=A161,Z161,(VLOOKUP($A162,'Matriz de Riesgos'!$D$6:$Q$9951,13,0)))),0)</f>
        <v>0</v>
      </c>
      <c r="Y162" s="65">
        <f t="shared" si="28"/>
        <v>0</v>
      </c>
      <c r="Z162" s="67">
        <f t="shared" si="29"/>
        <v>0</v>
      </c>
    </row>
    <row r="163" spans="1:26" hidden="1" x14ac:dyDescent="0.2">
      <c r="A163" s="40"/>
      <c r="B163" s="10"/>
      <c r="C163" s="221"/>
      <c r="D163" s="40"/>
      <c r="E163" s="38"/>
      <c r="F163" s="39"/>
      <c r="G163" s="38"/>
      <c r="H163" s="38"/>
      <c r="I163" s="36"/>
      <c r="J163" s="36"/>
      <c r="K163" s="36"/>
      <c r="L163" s="36"/>
      <c r="M163" s="36"/>
      <c r="N163" s="64">
        <f t="shared" si="20"/>
        <v>0</v>
      </c>
      <c r="O163" s="64">
        <f t="shared" si="21"/>
        <v>0</v>
      </c>
      <c r="P163" s="64">
        <f t="shared" si="22"/>
        <v>0</v>
      </c>
      <c r="Q163" s="64">
        <f t="shared" si="23"/>
        <v>0</v>
      </c>
      <c r="R163" s="64">
        <f t="shared" si="24"/>
        <v>0</v>
      </c>
      <c r="S163" s="154">
        <f t="shared" si="25"/>
        <v>0</v>
      </c>
      <c r="T163" s="79"/>
      <c r="U163" s="65">
        <f>IFERROR((IF(A163=A162,W162,(VLOOKUP($A163,'Matriz de Riesgos'!$D$6:$Q$9951,12,0)))),0)</f>
        <v>0</v>
      </c>
      <c r="V163" s="66">
        <f t="shared" si="26"/>
        <v>0</v>
      </c>
      <c r="W163" s="67">
        <f t="shared" si="27"/>
        <v>0</v>
      </c>
      <c r="X163" s="66">
        <f>IFERROR((IF(A163=A162,Z162,(VLOOKUP($A163,'Matriz de Riesgos'!$D$6:$Q$9951,13,0)))),0)</f>
        <v>0</v>
      </c>
      <c r="Y163" s="65">
        <f t="shared" si="28"/>
        <v>0</v>
      </c>
      <c r="Z163" s="67">
        <f t="shared" si="29"/>
        <v>0</v>
      </c>
    </row>
    <row r="164" spans="1:26" hidden="1" x14ac:dyDescent="0.2">
      <c r="A164" s="40"/>
      <c r="B164" s="10"/>
      <c r="C164" s="221"/>
      <c r="D164" s="40"/>
      <c r="E164" s="38"/>
      <c r="F164" s="39"/>
      <c r="G164" s="38"/>
      <c r="H164" s="38"/>
      <c r="I164" s="36"/>
      <c r="J164" s="36"/>
      <c r="K164" s="36"/>
      <c r="L164" s="36"/>
      <c r="M164" s="36"/>
      <c r="N164" s="64">
        <f t="shared" si="20"/>
        <v>0</v>
      </c>
      <c r="O164" s="64">
        <f t="shared" si="21"/>
        <v>0</v>
      </c>
      <c r="P164" s="64">
        <f t="shared" si="22"/>
        <v>0</v>
      </c>
      <c r="Q164" s="64">
        <f t="shared" si="23"/>
        <v>0</v>
      </c>
      <c r="R164" s="64">
        <f t="shared" si="24"/>
        <v>0</v>
      </c>
      <c r="S164" s="154">
        <f t="shared" si="25"/>
        <v>0</v>
      </c>
      <c r="T164" s="79"/>
      <c r="U164" s="65">
        <f>IFERROR((IF(A164=A163,W163,(VLOOKUP($A164,'Matriz de Riesgos'!$D$6:$Q$9951,12,0)))),0)</f>
        <v>0</v>
      </c>
      <c r="V164" s="66">
        <f t="shared" si="26"/>
        <v>0</v>
      </c>
      <c r="W164" s="67">
        <f t="shared" si="27"/>
        <v>0</v>
      </c>
      <c r="X164" s="66">
        <f>IFERROR((IF(A164=A163,Z163,(VLOOKUP($A164,'Matriz de Riesgos'!$D$6:$Q$9951,13,0)))),0)</f>
        <v>0</v>
      </c>
      <c r="Y164" s="65">
        <f t="shared" si="28"/>
        <v>0</v>
      </c>
      <c r="Z164" s="67">
        <f t="shared" si="29"/>
        <v>0</v>
      </c>
    </row>
    <row r="165" spans="1:26" hidden="1" x14ac:dyDescent="0.2">
      <c r="A165" s="40"/>
      <c r="B165" s="10"/>
      <c r="C165" s="221"/>
      <c r="D165" s="40"/>
      <c r="E165" s="38"/>
      <c r="F165" s="39"/>
      <c r="G165" s="38"/>
      <c r="H165" s="38"/>
      <c r="I165" s="36"/>
      <c r="J165" s="36"/>
      <c r="K165" s="36"/>
      <c r="L165" s="36"/>
      <c r="M165" s="36"/>
      <c r="N165" s="64">
        <f t="shared" si="20"/>
        <v>0</v>
      </c>
      <c r="O165" s="64">
        <f t="shared" si="21"/>
        <v>0</v>
      </c>
      <c r="P165" s="64">
        <f t="shared" si="22"/>
        <v>0</v>
      </c>
      <c r="Q165" s="64">
        <f t="shared" si="23"/>
        <v>0</v>
      </c>
      <c r="R165" s="64">
        <f t="shared" si="24"/>
        <v>0</v>
      </c>
      <c r="S165" s="154">
        <f t="shared" si="25"/>
        <v>0</v>
      </c>
      <c r="T165" s="79"/>
      <c r="U165" s="65">
        <f>IFERROR((IF(A165=A164,W164,(VLOOKUP($A165,'Matriz de Riesgos'!$D$6:$Q$9951,12,0)))),0)</f>
        <v>0</v>
      </c>
      <c r="V165" s="66">
        <f t="shared" si="26"/>
        <v>0</v>
      </c>
      <c r="W165" s="67">
        <f t="shared" si="27"/>
        <v>0</v>
      </c>
      <c r="X165" s="66">
        <f>IFERROR((IF(A165=A164,Z164,(VLOOKUP($A165,'Matriz de Riesgos'!$D$6:$Q$9951,13,0)))),0)</f>
        <v>0</v>
      </c>
      <c r="Y165" s="65">
        <f t="shared" si="28"/>
        <v>0</v>
      </c>
      <c r="Z165" s="67">
        <f t="shared" si="29"/>
        <v>0</v>
      </c>
    </row>
    <row r="166" spans="1:26" hidden="1" x14ac:dyDescent="0.2">
      <c r="A166" s="40"/>
      <c r="B166" s="10"/>
      <c r="C166" s="221"/>
      <c r="D166" s="40"/>
      <c r="E166" s="38"/>
      <c r="F166" s="39"/>
      <c r="G166" s="38"/>
      <c r="H166" s="38"/>
      <c r="I166" s="36"/>
      <c r="J166" s="36"/>
      <c r="K166" s="36"/>
      <c r="L166" s="36"/>
      <c r="M166" s="36"/>
      <c r="N166" s="64">
        <f t="shared" si="20"/>
        <v>0</v>
      </c>
      <c r="O166" s="64">
        <f t="shared" si="21"/>
        <v>0</v>
      </c>
      <c r="P166" s="64">
        <f t="shared" si="22"/>
        <v>0</v>
      </c>
      <c r="Q166" s="64">
        <f t="shared" si="23"/>
        <v>0</v>
      </c>
      <c r="R166" s="64">
        <f t="shared" si="24"/>
        <v>0</v>
      </c>
      <c r="S166" s="154">
        <f t="shared" si="25"/>
        <v>0</v>
      </c>
      <c r="T166" s="79"/>
      <c r="U166" s="65">
        <f>IFERROR((IF(A166=A165,W165,(VLOOKUP($A166,'Matriz de Riesgos'!$D$6:$Q$9951,12,0)))),0)</f>
        <v>0</v>
      </c>
      <c r="V166" s="66">
        <f t="shared" si="26"/>
        <v>0</v>
      </c>
      <c r="W166" s="67">
        <f t="shared" si="27"/>
        <v>0</v>
      </c>
      <c r="X166" s="66">
        <f>IFERROR((IF(A166=A165,Z165,(VLOOKUP($A166,'Matriz de Riesgos'!$D$6:$Q$9951,13,0)))),0)</f>
        <v>0</v>
      </c>
      <c r="Y166" s="65">
        <f t="shared" si="28"/>
        <v>0</v>
      </c>
      <c r="Z166" s="67">
        <f t="shared" si="29"/>
        <v>0</v>
      </c>
    </row>
    <row r="167" spans="1:26" hidden="1" x14ac:dyDescent="0.2">
      <c r="A167" s="40"/>
      <c r="B167" s="10"/>
      <c r="C167" s="221"/>
      <c r="D167" s="40"/>
      <c r="E167" s="38"/>
      <c r="F167" s="39"/>
      <c r="G167" s="38"/>
      <c r="H167" s="38"/>
      <c r="I167" s="36"/>
      <c r="J167" s="36"/>
      <c r="K167" s="36"/>
      <c r="L167" s="36"/>
      <c r="M167" s="36"/>
      <c r="N167" s="64">
        <f t="shared" si="20"/>
        <v>0</v>
      </c>
      <c r="O167" s="64">
        <f t="shared" si="21"/>
        <v>0</v>
      </c>
      <c r="P167" s="64">
        <f t="shared" si="22"/>
        <v>0</v>
      </c>
      <c r="Q167" s="64">
        <f t="shared" si="23"/>
        <v>0</v>
      </c>
      <c r="R167" s="64">
        <f t="shared" si="24"/>
        <v>0</v>
      </c>
      <c r="S167" s="154">
        <f t="shared" si="25"/>
        <v>0</v>
      </c>
      <c r="T167" s="79"/>
      <c r="U167" s="65">
        <f>IFERROR((IF(A167=A166,W166,(VLOOKUP($A167,'Matriz de Riesgos'!$D$6:$Q$9951,12,0)))),0)</f>
        <v>0</v>
      </c>
      <c r="V167" s="66">
        <f t="shared" si="26"/>
        <v>0</v>
      </c>
      <c r="W167" s="67">
        <f t="shared" si="27"/>
        <v>0</v>
      </c>
      <c r="X167" s="66">
        <f>IFERROR((IF(A167=A166,Z166,(VLOOKUP($A167,'Matriz de Riesgos'!$D$6:$Q$9951,13,0)))),0)</f>
        <v>0</v>
      </c>
      <c r="Y167" s="65">
        <f t="shared" si="28"/>
        <v>0</v>
      </c>
      <c r="Z167" s="67">
        <f t="shared" si="29"/>
        <v>0</v>
      </c>
    </row>
    <row r="168" spans="1:26" hidden="1" x14ac:dyDescent="0.2">
      <c r="A168" s="40"/>
      <c r="B168" s="10"/>
      <c r="C168" s="221"/>
      <c r="D168" s="40"/>
      <c r="E168" s="38"/>
      <c r="F168" s="39"/>
      <c r="G168" s="38"/>
      <c r="H168" s="38"/>
      <c r="I168" s="36"/>
      <c r="J168" s="36"/>
      <c r="K168" s="36"/>
      <c r="L168" s="36"/>
      <c r="M168" s="36"/>
      <c r="N168" s="64">
        <f t="shared" si="20"/>
        <v>0</v>
      </c>
      <c r="O168" s="64">
        <f t="shared" si="21"/>
        <v>0</v>
      </c>
      <c r="P168" s="64">
        <f t="shared" si="22"/>
        <v>0</v>
      </c>
      <c r="Q168" s="64">
        <f t="shared" si="23"/>
        <v>0</v>
      </c>
      <c r="R168" s="64">
        <f t="shared" si="24"/>
        <v>0</v>
      </c>
      <c r="S168" s="154">
        <f t="shared" si="25"/>
        <v>0</v>
      </c>
      <c r="T168" s="79"/>
      <c r="U168" s="65">
        <f>IFERROR((IF(A168=A167,W167,(VLOOKUP($A168,'Matriz de Riesgos'!$D$6:$Q$9951,12,0)))),0)</f>
        <v>0</v>
      </c>
      <c r="V168" s="66">
        <f t="shared" si="26"/>
        <v>0</v>
      </c>
      <c r="W168" s="67">
        <f t="shared" si="27"/>
        <v>0</v>
      </c>
      <c r="X168" s="66">
        <f>IFERROR((IF(A168=A167,Z167,(VLOOKUP($A168,'Matriz de Riesgos'!$D$6:$Q$9951,13,0)))),0)</f>
        <v>0</v>
      </c>
      <c r="Y168" s="65">
        <f t="shared" si="28"/>
        <v>0</v>
      </c>
      <c r="Z168" s="67">
        <f t="shared" si="29"/>
        <v>0</v>
      </c>
    </row>
    <row r="169" spans="1:26" hidden="1" x14ac:dyDescent="0.2">
      <c r="A169" s="40"/>
      <c r="B169" s="10"/>
      <c r="C169" s="221"/>
      <c r="D169" s="40"/>
      <c r="E169" s="38"/>
      <c r="F169" s="39"/>
      <c r="G169" s="38"/>
      <c r="H169" s="38"/>
      <c r="I169" s="36"/>
      <c r="J169" s="36"/>
      <c r="K169" s="36"/>
      <c r="L169" s="36"/>
      <c r="M169" s="36"/>
      <c r="N169" s="64">
        <f t="shared" si="20"/>
        <v>0</v>
      </c>
      <c r="O169" s="64">
        <f t="shared" si="21"/>
        <v>0</v>
      </c>
      <c r="P169" s="64">
        <f t="shared" si="22"/>
        <v>0</v>
      </c>
      <c r="Q169" s="64">
        <f t="shared" si="23"/>
        <v>0</v>
      </c>
      <c r="R169" s="64">
        <f t="shared" si="24"/>
        <v>0</v>
      </c>
      <c r="S169" s="154">
        <f t="shared" si="25"/>
        <v>0</v>
      </c>
      <c r="T169" s="79"/>
      <c r="U169" s="65">
        <f>IFERROR((IF(A169=A168,W168,(VLOOKUP($A169,'Matriz de Riesgos'!$D$6:$Q$9951,12,0)))),0)</f>
        <v>0</v>
      </c>
      <c r="V169" s="66">
        <f t="shared" si="26"/>
        <v>0</v>
      </c>
      <c r="W169" s="67">
        <f t="shared" si="27"/>
        <v>0</v>
      </c>
      <c r="X169" s="66">
        <f>IFERROR((IF(A169=A168,Z168,(VLOOKUP($A169,'Matriz de Riesgos'!$D$6:$Q$9951,13,0)))),0)</f>
        <v>0</v>
      </c>
      <c r="Y169" s="65">
        <f t="shared" si="28"/>
        <v>0</v>
      </c>
      <c r="Z169" s="67">
        <f t="shared" si="29"/>
        <v>0</v>
      </c>
    </row>
    <row r="170" spans="1:26" hidden="1" x14ac:dyDescent="0.2">
      <c r="A170" s="40"/>
      <c r="B170" s="10"/>
      <c r="C170" s="221"/>
      <c r="D170" s="40"/>
      <c r="E170" s="38"/>
      <c r="F170" s="39"/>
      <c r="G170" s="38"/>
      <c r="H170" s="38"/>
      <c r="I170" s="36"/>
      <c r="J170" s="36"/>
      <c r="K170" s="36"/>
      <c r="L170" s="36"/>
      <c r="M170" s="36"/>
      <c r="N170" s="64">
        <f t="shared" si="20"/>
        <v>0</v>
      </c>
      <c r="O170" s="64">
        <f t="shared" si="21"/>
        <v>0</v>
      </c>
      <c r="P170" s="64">
        <f t="shared" si="22"/>
        <v>0</v>
      </c>
      <c r="Q170" s="64">
        <f t="shared" si="23"/>
        <v>0</v>
      </c>
      <c r="R170" s="64">
        <f t="shared" si="24"/>
        <v>0</v>
      </c>
      <c r="S170" s="154">
        <f t="shared" si="25"/>
        <v>0</v>
      </c>
      <c r="T170" s="79"/>
      <c r="U170" s="65">
        <f>IFERROR((IF(A170=A169,W169,(VLOOKUP($A170,'Matriz de Riesgos'!$D$6:$Q$9951,12,0)))),0)</f>
        <v>0</v>
      </c>
      <c r="V170" s="66">
        <f t="shared" si="26"/>
        <v>0</v>
      </c>
      <c r="W170" s="67">
        <f t="shared" si="27"/>
        <v>0</v>
      </c>
      <c r="X170" s="66">
        <f>IFERROR((IF(A170=A169,Z169,(VLOOKUP($A170,'Matriz de Riesgos'!$D$6:$Q$9951,13,0)))),0)</f>
        <v>0</v>
      </c>
      <c r="Y170" s="65">
        <f t="shared" si="28"/>
        <v>0</v>
      </c>
      <c r="Z170" s="67">
        <f t="shared" si="29"/>
        <v>0</v>
      </c>
    </row>
    <row r="171" spans="1:26" hidden="1" x14ac:dyDescent="0.2">
      <c r="A171" s="40"/>
      <c r="B171" s="10"/>
      <c r="C171" s="221"/>
      <c r="D171" s="40"/>
      <c r="E171" s="38"/>
      <c r="F171" s="39"/>
      <c r="G171" s="38"/>
      <c r="H171" s="38"/>
      <c r="I171" s="36"/>
      <c r="J171" s="36"/>
      <c r="K171" s="36"/>
      <c r="L171" s="36"/>
      <c r="M171" s="36"/>
      <c r="N171" s="64">
        <f t="shared" si="20"/>
        <v>0</v>
      </c>
      <c r="O171" s="64">
        <f t="shared" si="21"/>
        <v>0</v>
      </c>
      <c r="P171" s="64">
        <f t="shared" si="22"/>
        <v>0</v>
      </c>
      <c r="Q171" s="64">
        <f t="shared" si="23"/>
        <v>0</v>
      </c>
      <c r="R171" s="64">
        <f t="shared" si="24"/>
        <v>0</v>
      </c>
      <c r="S171" s="154">
        <f t="shared" si="25"/>
        <v>0</v>
      </c>
      <c r="T171" s="79"/>
      <c r="U171" s="65">
        <f>IFERROR((IF(A171=A170,W170,(VLOOKUP($A171,'Matriz de Riesgos'!$D$6:$Q$9951,12,0)))),0)</f>
        <v>0</v>
      </c>
      <c r="V171" s="66">
        <f t="shared" si="26"/>
        <v>0</v>
      </c>
      <c r="W171" s="67">
        <f t="shared" si="27"/>
        <v>0</v>
      </c>
      <c r="X171" s="66">
        <f>IFERROR((IF(A171=A170,Z170,(VLOOKUP($A171,'Matriz de Riesgos'!$D$6:$Q$9951,13,0)))),0)</f>
        <v>0</v>
      </c>
      <c r="Y171" s="65">
        <f t="shared" si="28"/>
        <v>0</v>
      </c>
      <c r="Z171" s="67">
        <f t="shared" si="29"/>
        <v>0</v>
      </c>
    </row>
    <row r="172" spans="1:26" hidden="1" x14ac:dyDescent="0.2">
      <c r="A172" s="40"/>
      <c r="B172" s="10"/>
      <c r="C172" s="221"/>
      <c r="D172" s="40"/>
      <c r="E172" s="38"/>
      <c r="F172" s="39"/>
      <c r="G172" s="38"/>
      <c r="H172" s="38"/>
      <c r="I172" s="36"/>
      <c r="J172" s="36"/>
      <c r="K172" s="36"/>
      <c r="L172" s="36"/>
      <c r="M172" s="36"/>
      <c r="N172" s="64">
        <f t="shared" si="20"/>
        <v>0</v>
      </c>
      <c r="O172" s="64">
        <f t="shared" si="21"/>
        <v>0</v>
      </c>
      <c r="P172" s="64">
        <f t="shared" si="22"/>
        <v>0</v>
      </c>
      <c r="Q172" s="64">
        <f t="shared" si="23"/>
        <v>0</v>
      </c>
      <c r="R172" s="64">
        <f t="shared" si="24"/>
        <v>0</v>
      </c>
      <c r="S172" s="154">
        <f t="shared" si="25"/>
        <v>0</v>
      </c>
      <c r="T172" s="79"/>
      <c r="U172" s="65">
        <f>IFERROR((IF(A172=A171,W171,(VLOOKUP($A172,'Matriz de Riesgos'!$D$6:$Q$9951,12,0)))),0)</f>
        <v>0</v>
      </c>
      <c r="V172" s="66">
        <f t="shared" si="26"/>
        <v>0</v>
      </c>
      <c r="W172" s="67">
        <f t="shared" si="27"/>
        <v>0</v>
      </c>
      <c r="X172" s="66">
        <f>IFERROR((IF(A172=A171,Z171,(VLOOKUP($A172,'Matriz de Riesgos'!$D$6:$Q$9951,13,0)))),0)</f>
        <v>0</v>
      </c>
      <c r="Y172" s="65">
        <f t="shared" si="28"/>
        <v>0</v>
      </c>
      <c r="Z172" s="67">
        <f t="shared" si="29"/>
        <v>0</v>
      </c>
    </row>
    <row r="173" spans="1:26" hidden="1" x14ac:dyDescent="0.2">
      <c r="A173" s="40"/>
      <c r="B173" s="10"/>
      <c r="C173" s="221"/>
      <c r="D173" s="40"/>
      <c r="E173" s="38"/>
      <c r="F173" s="39"/>
      <c r="G173" s="38"/>
      <c r="H173" s="38"/>
      <c r="I173" s="36"/>
      <c r="J173" s="36"/>
      <c r="K173" s="36"/>
      <c r="L173" s="36"/>
      <c r="M173" s="36"/>
      <c r="N173" s="64">
        <f t="shared" si="20"/>
        <v>0</v>
      </c>
      <c r="O173" s="64">
        <f t="shared" si="21"/>
        <v>0</v>
      </c>
      <c r="P173" s="64">
        <f t="shared" si="22"/>
        <v>0</v>
      </c>
      <c r="Q173" s="64">
        <f t="shared" si="23"/>
        <v>0</v>
      </c>
      <c r="R173" s="64">
        <f t="shared" si="24"/>
        <v>0</v>
      </c>
      <c r="S173" s="154">
        <f t="shared" si="25"/>
        <v>0</v>
      </c>
      <c r="T173" s="79"/>
      <c r="U173" s="65">
        <f>IFERROR((IF(A173=A172,W172,(VLOOKUP($A173,'Matriz de Riesgos'!$D$6:$Q$9951,12,0)))),0)</f>
        <v>0</v>
      </c>
      <c r="V173" s="66">
        <f t="shared" si="26"/>
        <v>0</v>
      </c>
      <c r="W173" s="67">
        <f t="shared" si="27"/>
        <v>0</v>
      </c>
      <c r="X173" s="66">
        <f>IFERROR((IF(A173=A172,Z172,(VLOOKUP($A173,'Matriz de Riesgos'!$D$6:$Q$9951,13,0)))),0)</f>
        <v>0</v>
      </c>
      <c r="Y173" s="65">
        <f t="shared" si="28"/>
        <v>0</v>
      </c>
      <c r="Z173" s="67">
        <f t="shared" si="29"/>
        <v>0</v>
      </c>
    </row>
    <row r="174" spans="1:26" hidden="1" x14ac:dyDescent="0.2">
      <c r="A174" s="40"/>
      <c r="B174" s="10"/>
      <c r="C174" s="221"/>
      <c r="D174" s="40"/>
      <c r="E174" s="38"/>
      <c r="F174" s="39"/>
      <c r="G174" s="38"/>
      <c r="H174" s="38"/>
      <c r="I174" s="36"/>
      <c r="J174" s="36"/>
      <c r="K174" s="36"/>
      <c r="L174" s="36"/>
      <c r="M174" s="36"/>
      <c r="N174" s="64">
        <f t="shared" si="20"/>
        <v>0</v>
      </c>
      <c r="O174" s="64">
        <f t="shared" si="21"/>
        <v>0</v>
      </c>
      <c r="P174" s="64">
        <f t="shared" si="22"/>
        <v>0</v>
      </c>
      <c r="Q174" s="64">
        <f t="shared" si="23"/>
        <v>0</v>
      </c>
      <c r="R174" s="64">
        <f t="shared" si="24"/>
        <v>0</v>
      </c>
      <c r="S174" s="154">
        <f t="shared" si="25"/>
        <v>0</v>
      </c>
      <c r="T174" s="79"/>
      <c r="U174" s="65">
        <f>IFERROR((IF(A174=A173,W173,(VLOOKUP($A174,'Matriz de Riesgos'!$D$6:$Q$9951,12,0)))),0)</f>
        <v>0</v>
      </c>
      <c r="V174" s="66">
        <f t="shared" si="26"/>
        <v>0</v>
      </c>
      <c r="W174" s="67">
        <f t="shared" si="27"/>
        <v>0</v>
      </c>
      <c r="X174" s="66">
        <f>IFERROR((IF(A174=A173,Z173,(VLOOKUP($A174,'Matriz de Riesgos'!$D$6:$Q$9951,13,0)))),0)</f>
        <v>0</v>
      </c>
      <c r="Y174" s="65">
        <f t="shared" si="28"/>
        <v>0</v>
      </c>
      <c r="Z174" s="67">
        <f t="shared" si="29"/>
        <v>0</v>
      </c>
    </row>
    <row r="175" spans="1:26" hidden="1" x14ac:dyDescent="0.2">
      <c r="A175" s="40"/>
      <c r="B175" s="10"/>
      <c r="C175" s="221"/>
      <c r="D175" s="40"/>
      <c r="E175" s="38"/>
      <c r="F175" s="39"/>
      <c r="G175" s="38"/>
      <c r="H175" s="38"/>
      <c r="I175" s="36"/>
      <c r="J175" s="36"/>
      <c r="K175" s="36"/>
      <c r="L175" s="36"/>
      <c r="M175" s="36"/>
      <c r="N175" s="64">
        <f t="shared" si="20"/>
        <v>0</v>
      </c>
      <c r="O175" s="64">
        <f t="shared" si="21"/>
        <v>0</v>
      </c>
      <c r="P175" s="64">
        <f t="shared" si="22"/>
        <v>0</v>
      </c>
      <c r="Q175" s="64">
        <f t="shared" si="23"/>
        <v>0</v>
      </c>
      <c r="R175" s="64">
        <f t="shared" si="24"/>
        <v>0</v>
      </c>
      <c r="S175" s="154">
        <f t="shared" si="25"/>
        <v>0</v>
      </c>
      <c r="T175" s="79"/>
      <c r="U175" s="65">
        <f>IFERROR((IF(A175=A174,W174,(VLOOKUP($A175,'Matriz de Riesgos'!$D$6:$Q$9951,12,0)))),0)</f>
        <v>0</v>
      </c>
      <c r="V175" s="66">
        <f t="shared" si="26"/>
        <v>0</v>
      </c>
      <c r="W175" s="67">
        <f t="shared" si="27"/>
        <v>0</v>
      </c>
      <c r="X175" s="66">
        <f>IFERROR((IF(A175=A174,Z174,(VLOOKUP($A175,'Matriz de Riesgos'!$D$6:$Q$9951,13,0)))),0)</f>
        <v>0</v>
      </c>
      <c r="Y175" s="65">
        <f t="shared" si="28"/>
        <v>0</v>
      </c>
      <c r="Z175" s="67">
        <f t="shared" si="29"/>
        <v>0</v>
      </c>
    </row>
    <row r="176" spans="1:26" hidden="1" x14ac:dyDescent="0.2">
      <c r="A176" s="40"/>
      <c r="B176" s="10"/>
      <c r="C176" s="221"/>
      <c r="D176" s="40"/>
      <c r="E176" s="38"/>
      <c r="F176" s="39"/>
      <c r="G176" s="38"/>
      <c r="H176" s="38"/>
      <c r="I176" s="36"/>
      <c r="J176" s="36"/>
      <c r="K176" s="36"/>
      <c r="L176" s="36"/>
      <c r="M176" s="36"/>
      <c r="N176" s="64">
        <f t="shared" si="20"/>
        <v>0</v>
      </c>
      <c r="O176" s="64">
        <f t="shared" si="21"/>
        <v>0</v>
      </c>
      <c r="P176" s="64">
        <f t="shared" si="22"/>
        <v>0</v>
      </c>
      <c r="Q176" s="64">
        <f t="shared" si="23"/>
        <v>0</v>
      </c>
      <c r="R176" s="64">
        <f t="shared" si="24"/>
        <v>0</v>
      </c>
      <c r="S176" s="154">
        <f t="shared" si="25"/>
        <v>0</v>
      </c>
      <c r="T176" s="79"/>
      <c r="U176" s="65">
        <f>IFERROR((IF(A176=A175,W175,(VLOOKUP($A176,'Matriz de Riesgos'!$D$6:$Q$9951,12,0)))),0)</f>
        <v>0</v>
      </c>
      <c r="V176" s="66">
        <f t="shared" si="26"/>
        <v>0</v>
      </c>
      <c r="W176" s="67">
        <f t="shared" si="27"/>
        <v>0</v>
      </c>
      <c r="X176" s="66">
        <f>IFERROR((IF(A176=A175,Z175,(VLOOKUP($A176,'Matriz de Riesgos'!$D$6:$Q$9951,13,0)))),0)</f>
        <v>0</v>
      </c>
      <c r="Y176" s="65">
        <f t="shared" si="28"/>
        <v>0</v>
      </c>
      <c r="Z176" s="67">
        <f t="shared" si="29"/>
        <v>0</v>
      </c>
    </row>
    <row r="177" spans="1:26" hidden="1" x14ac:dyDescent="0.2">
      <c r="A177" s="40"/>
      <c r="B177" s="10"/>
      <c r="C177" s="221"/>
      <c r="D177" s="40"/>
      <c r="E177" s="38"/>
      <c r="F177" s="39"/>
      <c r="G177" s="38"/>
      <c r="H177" s="38"/>
      <c r="I177" s="36"/>
      <c r="J177" s="36"/>
      <c r="K177" s="36"/>
      <c r="L177" s="36"/>
      <c r="M177" s="36"/>
      <c r="N177" s="64">
        <f t="shared" si="20"/>
        <v>0</v>
      </c>
      <c r="O177" s="64">
        <f t="shared" si="21"/>
        <v>0</v>
      </c>
      <c r="P177" s="64">
        <f t="shared" si="22"/>
        <v>0</v>
      </c>
      <c r="Q177" s="64">
        <f t="shared" si="23"/>
        <v>0</v>
      </c>
      <c r="R177" s="64">
        <f t="shared" si="24"/>
        <v>0</v>
      </c>
      <c r="S177" s="154">
        <f t="shared" si="25"/>
        <v>0</v>
      </c>
      <c r="T177" s="79"/>
      <c r="U177" s="65">
        <f>IFERROR((IF(A177=A176,W176,(VLOOKUP($A177,'Matriz de Riesgos'!$D$6:$Q$9951,12,0)))),0)</f>
        <v>0</v>
      </c>
      <c r="V177" s="66">
        <f t="shared" si="26"/>
        <v>0</v>
      </c>
      <c r="W177" s="67">
        <f t="shared" si="27"/>
        <v>0</v>
      </c>
      <c r="X177" s="66">
        <f>IFERROR((IF(A177=A176,Z176,(VLOOKUP($A177,'Matriz de Riesgos'!$D$6:$Q$9951,13,0)))),0)</f>
        <v>0</v>
      </c>
      <c r="Y177" s="65">
        <f t="shared" si="28"/>
        <v>0</v>
      </c>
      <c r="Z177" s="67">
        <f t="shared" si="29"/>
        <v>0</v>
      </c>
    </row>
    <row r="178" spans="1:26" hidden="1" x14ac:dyDescent="0.2">
      <c r="A178" s="40"/>
      <c r="B178" s="10"/>
      <c r="C178" s="221"/>
      <c r="D178" s="40"/>
      <c r="E178" s="38"/>
      <c r="F178" s="39"/>
      <c r="G178" s="38"/>
      <c r="H178" s="38"/>
      <c r="I178" s="36"/>
      <c r="J178" s="36"/>
      <c r="K178" s="36"/>
      <c r="L178" s="36"/>
      <c r="M178" s="36"/>
      <c r="N178" s="64">
        <f t="shared" si="20"/>
        <v>0</v>
      </c>
      <c r="O178" s="64">
        <f t="shared" si="21"/>
        <v>0</v>
      </c>
      <c r="P178" s="64">
        <f t="shared" si="22"/>
        <v>0</v>
      </c>
      <c r="Q178" s="64">
        <f t="shared" si="23"/>
        <v>0</v>
      </c>
      <c r="R178" s="64">
        <f t="shared" si="24"/>
        <v>0</v>
      </c>
      <c r="S178" s="154">
        <f t="shared" si="25"/>
        <v>0</v>
      </c>
      <c r="T178" s="79"/>
      <c r="U178" s="65">
        <f>IFERROR((IF(A178=A177,W177,(VLOOKUP($A178,'Matriz de Riesgos'!$D$6:$Q$9951,12,0)))),0)</f>
        <v>0</v>
      </c>
      <c r="V178" s="66">
        <f t="shared" si="26"/>
        <v>0</v>
      </c>
      <c r="W178" s="67">
        <f t="shared" si="27"/>
        <v>0</v>
      </c>
      <c r="X178" s="66">
        <f>IFERROR((IF(A178=A177,Z177,(VLOOKUP($A178,'Matriz de Riesgos'!$D$6:$Q$9951,13,0)))),0)</f>
        <v>0</v>
      </c>
      <c r="Y178" s="65">
        <f t="shared" si="28"/>
        <v>0</v>
      </c>
      <c r="Z178" s="67">
        <f t="shared" si="29"/>
        <v>0</v>
      </c>
    </row>
    <row r="179" spans="1:26" hidden="1" x14ac:dyDescent="0.2">
      <c r="A179" s="40"/>
      <c r="B179" s="10"/>
      <c r="C179" s="221"/>
      <c r="D179" s="40"/>
      <c r="E179" s="38"/>
      <c r="F179" s="39"/>
      <c r="G179" s="38"/>
      <c r="H179" s="38"/>
      <c r="I179" s="36"/>
      <c r="J179" s="36"/>
      <c r="K179" s="36"/>
      <c r="L179" s="36"/>
      <c r="M179" s="36"/>
      <c r="N179" s="64">
        <f t="shared" si="20"/>
        <v>0</v>
      </c>
      <c r="O179" s="64">
        <f t="shared" si="21"/>
        <v>0</v>
      </c>
      <c r="P179" s="64">
        <f t="shared" si="22"/>
        <v>0</v>
      </c>
      <c r="Q179" s="64">
        <f t="shared" si="23"/>
        <v>0</v>
      </c>
      <c r="R179" s="64">
        <f t="shared" si="24"/>
        <v>0</v>
      </c>
      <c r="S179" s="154">
        <f t="shared" si="25"/>
        <v>0</v>
      </c>
      <c r="T179" s="79"/>
      <c r="U179" s="65">
        <f>IFERROR((IF(A179=A178,W178,(VLOOKUP($A179,'Matriz de Riesgos'!$D$6:$Q$9951,12,0)))),0)</f>
        <v>0</v>
      </c>
      <c r="V179" s="66">
        <f t="shared" si="26"/>
        <v>0</v>
      </c>
      <c r="W179" s="67">
        <f t="shared" si="27"/>
        <v>0</v>
      </c>
      <c r="X179" s="66">
        <f>IFERROR((IF(A179=A178,Z178,(VLOOKUP($A179,'Matriz de Riesgos'!$D$6:$Q$9951,13,0)))),0)</f>
        <v>0</v>
      </c>
      <c r="Y179" s="65">
        <f t="shared" si="28"/>
        <v>0</v>
      </c>
      <c r="Z179" s="67">
        <f t="shared" si="29"/>
        <v>0</v>
      </c>
    </row>
    <row r="180" spans="1:26" hidden="1" x14ac:dyDescent="0.2">
      <c r="A180" s="40"/>
      <c r="B180" s="10"/>
      <c r="C180" s="221"/>
      <c r="D180" s="40"/>
      <c r="E180" s="38"/>
      <c r="F180" s="39"/>
      <c r="G180" s="38"/>
      <c r="H180" s="38"/>
      <c r="I180" s="36"/>
      <c r="J180" s="36"/>
      <c r="K180" s="36"/>
      <c r="L180" s="36"/>
      <c r="M180" s="36"/>
      <c r="N180" s="64">
        <f t="shared" si="20"/>
        <v>0</v>
      </c>
      <c r="O180" s="64">
        <f t="shared" si="21"/>
        <v>0</v>
      </c>
      <c r="P180" s="64">
        <f t="shared" si="22"/>
        <v>0</v>
      </c>
      <c r="Q180" s="64">
        <f t="shared" si="23"/>
        <v>0</v>
      </c>
      <c r="R180" s="64">
        <f t="shared" si="24"/>
        <v>0</v>
      </c>
      <c r="S180" s="154">
        <f t="shared" si="25"/>
        <v>0</v>
      </c>
      <c r="T180" s="79"/>
      <c r="U180" s="65">
        <f>IFERROR((IF(A180=A179,W179,(VLOOKUP($A180,'Matriz de Riesgos'!$D$6:$Q$9951,12,0)))),0)</f>
        <v>0</v>
      </c>
      <c r="V180" s="66">
        <f t="shared" si="26"/>
        <v>0</v>
      </c>
      <c r="W180" s="67">
        <f t="shared" si="27"/>
        <v>0</v>
      </c>
      <c r="X180" s="66">
        <f>IFERROR((IF(A180=A179,Z179,(VLOOKUP($A180,'Matriz de Riesgos'!$D$6:$Q$9951,13,0)))),0)</f>
        <v>0</v>
      </c>
      <c r="Y180" s="65">
        <f t="shared" si="28"/>
        <v>0</v>
      </c>
      <c r="Z180" s="67">
        <f t="shared" si="29"/>
        <v>0</v>
      </c>
    </row>
    <row r="181" spans="1:26" hidden="1" x14ac:dyDescent="0.2">
      <c r="A181" s="40"/>
      <c r="B181" s="10"/>
      <c r="C181" s="221"/>
      <c r="D181" s="40"/>
      <c r="E181" s="38"/>
      <c r="F181" s="39"/>
      <c r="G181" s="38"/>
      <c r="H181" s="38"/>
      <c r="I181" s="36"/>
      <c r="J181" s="36"/>
      <c r="K181" s="36"/>
      <c r="L181" s="36"/>
      <c r="M181" s="36"/>
      <c r="N181" s="64">
        <f t="shared" si="20"/>
        <v>0</v>
      </c>
      <c r="O181" s="64">
        <f t="shared" si="21"/>
        <v>0</v>
      </c>
      <c r="P181" s="64">
        <f t="shared" si="22"/>
        <v>0</v>
      </c>
      <c r="Q181" s="64">
        <f t="shared" si="23"/>
        <v>0</v>
      </c>
      <c r="R181" s="64">
        <f t="shared" si="24"/>
        <v>0</v>
      </c>
      <c r="S181" s="154">
        <f t="shared" si="25"/>
        <v>0</v>
      </c>
      <c r="T181" s="79"/>
      <c r="U181" s="65">
        <f>IFERROR((IF(A181=A180,W180,(VLOOKUP($A181,'Matriz de Riesgos'!$D$6:$Q$9951,12,0)))),0)</f>
        <v>0</v>
      </c>
      <c r="V181" s="66">
        <f t="shared" si="26"/>
        <v>0</v>
      </c>
      <c r="W181" s="67">
        <f t="shared" si="27"/>
        <v>0</v>
      </c>
      <c r="X181" s="66">
        <f>IFERROR((IF(A181=A180,Z180,(VLOOKUP($A181,'Matriz de Riesgos'!$D$6:$Q$9951,13,0)))),0)</f>
        <v>0</v>
      </c>
      <c r="Y181" s="65">
        <f t="shared" si="28"/>
        <v>0</v>
      </c>
      <c r="Z181" s="67">
        <f t="shared" si="29"/>
        <v>0</v>
      </c>
    </row>
    <row r="182" spans="1:26" hidden="1" x14ac:dyDescent="0.2">
      <c r="A182" s="40"/>
      <c r="B182" s="10"/>
      <c r="C182" s="221"/>
      <c r="D182" s="40"/>
      <c r="E182" s="38"/>
      <c r="F182" s="39"/>
      <c r="G182" s="38"/>
      <c r="H182" s="38"/>
      <c r="I182" s="36"/>
      <c r="J182" s="36"/>
      <c r="K182" s="36"/>
      <c r="L182" s="36"/>
      <c r="M182" s="36"/>
      <c r="N182" s="64">
        <f t="shared" si="20"/>
        <v>0</v>
      </c>
      <c r="O182" s="64">
        <f t="shared" si="21"/>
        <v>0</v>
      </c>
      <c r="P182" s="64">
        <f t="shared" si="22"/>
        <v>0</v>
      </c>
      <c r="Q182" s="64">
        <f t="shared" si="23"/>
        <v>0</v>
      </c>
      <c r="R182" s="64">
        <f t="shared" si="24"/>
        <v>0</v>
      </c>
      <c r="S182" s="154">
        <f t="shared" si="25"/>
        <v>0</v>
      </c>
      <c r="T182" s="79"/>
      <c r="U182" s="65">
        <f>IFERROR((IF(A182=A181,W181,(VLOOKUP($A182,'Matriz de Riesgos'!$D$6:$Q$9951,12,0)))),0)</f>
        <v>0</v>
      </c>
      <c r="V182" s="66">
        <f t="shared" si="26"/>
        <v>0</v>
      </c>
      <c r="W182" s="67">
        <f t="shared" si="27"/>
        <v>0</v>
      </c>
      <c r="X182" s="66">
        <f>IFERROR((IF(A182=A181,Z181,(VLOOKUP($A182,'Matriz de Riesgos'!$D$6:$Q$9951,13,0)))),0)</f>
        <v>0</v>
      </c>
      <c r="Y182" s="65">
        <f t="shared" si="28"/>
        <v>0</v>
      </c>
      <c r="Z182" s="67">
        <f t="shared" si="29"/>
        <v>0</v>
      </c>
    </row>
    <row r="183" spans="1:26" hidden="1" x14ac:dyDescent="0.2">
      <c r="A183" s="40"/>
      <c r="B183" s="10"/>
      <c r="C183" s="221"/>
      <c r="D183" s="40"/>
      <c r="E183" s="38"/>
      <c r="F183" s="39"/>
      <c r="G183" s="38"/>
      <c r="H183" s="38"/>
      <c r="I183" s="36"/>
      <c r="J183" s="36"/>
      <c r="K183" s="36"/>
      <c r="L183" s="36"/>
      <c r="M183" s="36"/>
      <c r="N183" s="64">
        <f t="shared" si="20"/>
        <v>0</v>
      </c>
      <c r="O183" s="64">
        <f t="shared" si="21"/>
        <v>0</v>
      </c>
      <c r="P183" s="64">
        <f t="shared" si="22"/>
        <v>0</v>
      </c>
      <c r="Q183" s="64">
        <f t="shared" si="23"/>
        <v>0</v>
      </c>
      <c r="R183" s="64">
        <f t="shared" si="24"/>
        <v>0</v>
      </c>
      <c r="S183" s="154">
        <f t="shared" si="25"/>
        <v>0</v>
      </c>
      <c r="T183" s="79"/>
      <c r="U183" s="65">
        <f>IFERROR((IF(A183=A182,W182,(VLOOKUP($A183,'Matriz de Riesgos'!$D$6:$Q$9951,12,0)))),0)</f>
        <v>0</v>
      </c>
      <c r="V183" s="66">
        <f t="shared" si="26"/>
        <v>0</v>
      </c>
      <c r="W183" s="67">
        <f t="shared" si="27"/>
        <v>0</v>
      </c>
      <c r="X183" s="66">
        <f>IFERROR((IF(A183=A182,Z182,(VLOOKUP($A183,'Matriz de Riesgos'!$D$6:$Q$9951,13,0)))),0)</f>
        <v>0</v>
      </c>
      <c r="Y183" s="65">
        <f t="shared" si="28"/>
        <v>0</v>
      </c>
      <c r="Z183" s="67">
        <f t="shared" si="29"/>
        <v>0</v>
      </c>
    </row>
    <row r="184" spans="1:26" hidden="1" x14ac:dyDescent="0.2">
      <c r="A184" s="40"/>
      <c r="B184" s="10"/>
      <c r="C184" s="221"/>
      <c r="D184" s="40"/>
      <c r="E184" s="38"/>
      <c r="F184" s="39"/>
      <c r="G184" s="38"/>
      <c r="H184" s="38"/>
      <c r="I184" s="36"/>
      <c r="J184" s="36"/>
      <c r="K184" s="36"/>
      <c r="L184" s="36"/>
      <c r="M184" s="36"/>
      <c r="N184" s="64">
        <f t="shared" si="20"/>
        <v>0</v>
      </c>
      <c r="O184" s="64">
        <f t="shared" si="21"/>
        <v>0</v>
      </c>
      <c r="P184" s="64">
        <f t="shared" si="22"/>
        <v>0</v>
      </c>
      <c r="Q184" s="64">
        <f t="shared" si="23"/>
        <v>0</v>
      </c>
      <c r="R184" s="64">
        <f t="shared" si="24"/>
        <v>0</v>
      </c>
      <c r="S184" s="154">
        <f t="shared" si="25"/>
        <v>0</v>
      </c>
      <c r="T184" s="79"/>
      <c r="U184" s="65">
        <f>IFERROR((IF(A184=A183,W183,(VLOOKUP($A184,'Matriz de Riesgos'!$D$6:$Q$9951,12,0)))),0)</f>
        <v>0</v>
      </c>
      <c r="V184" s="66">
        <f t="shared" si="26"/>
        <v>0</v>
      </c>
      <c r="W184" s="67">
        <f t="shared" si="27"/>
        <v>0</v>
      </c>
      <c r="X184" s="66">
        <f>IFERROR((IF(A184=A183,Z183,(VLOOKUP($A184,'Matriz de Riesgos'!$D$6:$Q$9951,13,0)))),0)</f>
        <v>0</v>
      </c>
      <c r="Y184" s="65">
        <f t="shared" si="28"/>
        <v>0</v>
      </c>
      <c r="Z184" s="67">
        <f t="shared" si="29"/>
        <v>0</v>
      </c>
    </row>
    <row r="185" spans="1:26" hidden="1" x14ac:dyDescent="0.2">
      <c r="A185" s="40"/>
      <c r="B185" s="10"/>
      <c r="C185" s="221"/>
      <c r="D185" s="40"/>
      <c r="E185" s="38"/>
      <c r="F185" s="39"/>
      <c r="G185" s="38"/>
      <c r="H185" s="38"/>
      <c r="I185" s="36"/>
      <c r="J185" s="36"/>
      <c r="K185" s="36"/>
      <c r="L185" s="36"/>
      <c r="M185" s="36"/>
      <c r="N185" s="64">
        <f t="shared" si="20"/>
        <v>0</v>
      </c>
      <c r="O185" s="64">
        <f t="shared" si="21"/>
        <v>0</v>
      </c>
      <c r="P185" s="64">
        <f t="shared" si="22"/>
        <v>0</v>
      </c>
      <c r="Q185" s="64">
        <f t="shared" si="23"/>
        <v>0</v>
      </c>
      <c r="R185" s="64">
        <f t="shared" si="24"/>
        <v>0</v>
      </c>
      <c r="S185" s="154">
        <f t="shared" si="25"/>
        <v>0</v>
      </c>
      <c r="T185" s="79"/>
      <c r="U185" s="65">
        <f>IFERROR((IF(A185=A184,W184,(VLOOKUP($A185,'Matriz de Riesgos'!$D$6:$Q$9951,12,0)))),0)</f>
        <v>0</v>
      </c>
      <c r="V185" s="66">
        <f t="shared" si="26"/>
        <v>0</v>
      </c>
      <c r="W185" s="67">
        <f t="shared" si="27"/>
        <v>0</v>
      </c>
      <c r="X185" s="66">
        <f>IFERROR((IF(A185=A184,Z184,(VLOOKUP($A185,'Matriz de Riesgos'!$D$6:$Q$9951,13,0)))),0)</f>
        <v>0</v>
      </c>
      <c r="Y185" s="65">
        <f t="shared" si="28"/>
        <v>0</v>
      </c>
      <c r="Z185" s="67">
        <f t="shared" si="29"/>
        <v>0</v>
      </c>
    </row>
    <row r="186" spans="1:26" hidden="1" x14ac:dyDescent="0.2">
      <c r="A186" s="40"/>
      <c r="B186" s="10"/>
      <c r="C186" s="221"/>
      <c r="D186" s="40"/>
      <c r="E186" s="38"/>
      <c r="F186" s="39"/>
      <c r="G186" s="38"/>
      <c r="H186" s="38"/>
      <c r="I186" s="36"/>
      <c r="J186" s="36"/>
      <c r="K186" s="36"/>
      <c r="L186" s="36"/>
      <c r="M186" s="36"/>
      <c r="N186" s="64">
        <f t="shared" si="20"/>
        <v>0</v>
      </c>
      <c r="O186" s="64">
        <f t="shared" si="21"/>
        <v>0</v>
      </c>
      <c r="P186" s="64">
        <f t="shared" si="22"/>
        <v>0</v>
      </c>
      <c r="Q186" s="64">
        <f t="shared" si="23"/>
        <v>0</v>
      </c>
      <c r="R186" s="64">
        <f t="shared" si="24"/>
        <v>0</v>
      </c>
      <c r="S186" s="154">
        <f t="shared" si="25"/>
        <v>0</v>
      </c>
      <c r="T186" s="79"/>
      <c r="U186" s="65">
        <f>IFERROR((IF(A186=A185,W185,(VLOOKUP($A186,'Matriz de Riesgos'!$D$6:$Q$9951,12,0)))),0)</f>
        <v>0</v>
      </c>
      <c r="V186" s="66">
        <f t="shared" si="26"/>
        <v>0</v>
      </c>
      <c r="W186" s="67">
        <f t="shared" si="27"/>
        <v>0</v>
      </c>
      <c r="X186" s="66">
        <f>IFERROR((IF(A186=A185,Z185,(VLOOKUP($A186,'Matriz de Riesgos'!$D$6:$Q$9951,13,0)))),0)</f>
        <v>0</v>
      </c>
      <c r="Y186" s="65">
        <f t="shared" si="28"/>
        <v>0</v>
      </c>
      <c r="Z186" s="67">
        <f t="shared" si="29"/>
        <v>0</v>
      </c>
    </row>
    <row r="187" spans="1:26" hidden="1" x14ac:dyDescent="0.2">
      <c r="A187" s="40"/>
      <c r="B187" s="10"/>
      <c r="C187" s="221"/>
      <c r="D187" s="40"/>
      <c r="E187" s="38"/>
      <c r="F187" s="39"/>
      <c r="G187" s="38"/>
      <c r="H187" s="38"/>
      <c r="I187" s="36"/>
      <c r="J187" s="36"/>
      <c r="K187" s="36"/>
      <c r="L187" s="36"/>
      <c r="M187" s="36"/>
      <c r="N187" s="64">
        <f t="shared" si="20"/>
        <v>0</v>
      </c>
      <c r="O187" s="64">
        <f t="shared" si="21"/>
        <v>0</v>
      </c>
      <c r="P187" s="64">
        <f t="shared" si="22"/>
        <v>0</v>
      </c>
      <c r="Q187" s="64">
        <f t="shared" si="23"/>
        <v>0</v>
      </c>
      <c r="R187" s="64">
        <f t="shared" si="24"/>
        <v>0</v>
      </c>
      <c r="S187" s="154">
        <f t="shared" si="25"/>
        <v>0</v>
      </c>
      <c r="T187" s="79"/>
      <c r="U187" s="65">
        <f>IFERROR((IF(A187=A186,W186,(VLOOKUP($A187,'Matriz de Riesgos'!$D$6:$Q$9951,12,0)))),0)</f>
        <v>0</v>
      </c>
      <c r="V187" s="66">
        <f t="shared" si="26"/>
        <v>0</v>
      </c>
      <c r="W187" s="67">
        <f t="shared" si="27"/>
        <v>0</v>
      </c>
      <c r="X187" s="66">
        <f>IFERROR((IF(A187=A186,Z186,(VLOOKUP($A187,'Matriz de Riesgos'!$D$6:$Q$9951,13,0)))),0)</f>
        <v>0</v>
      </c>
      <c r="Y187" s="65">
        <f t="shared" si="28"/>
        <v>0</v>
      </c>
      <c r="Z187" s="67">
        <f t="shared" si="29"/>
        <v>0</v>
      </c>
    </row>
    <row r="188" spans="1:26" hidden="1" x14ac:dyDescent="0.2">
      <c r="A188" s="40"/>
      <c r="B188" s="10"/>
      <c r="C188" s="221"/>
      <c r="D188" s="40"/>
      <c r="E188" s="38"/>
      <c r="F188" s="39"/>
      <c r="G188" s="38"/>
      <c r="H188" s="38"/>
      <c r="I188" s="36"/>
      <c r="J188" s="36"/>
      <c r="K188" s="36"/>
      <c r="L188" s="36"/>
      <c r="M188" s="36"/>
      <c r="N188" s="64">
        <f t="shared" si="20"/>
        <v>0</v>
      </c>
      <c r="O188" s="64">
        <f t="shared" si="21"/>
        <v>0</v>
      </c>
      <c r="P188" s="64">
        <f t="shared" si="22"/>
        <v>0</v>
      </c>
      <c r="Q188" s="64">
        <f t="shared" si="23"/>
        <v>0</v>
      </c>
      <c r="R188" s="64">
        <f t="shared" si="24"/>
        <v>0</v>
      </c>
      <c r="S188" s="154">
        <f t="shared" si="25"/>
        <v>0</v>
      </c>
      <c r="T188" s="79"/>
      <c r="U188" s="65">
        <f>IFERROR((IF(A188=A187,W187,(VLOOKUP($A188,'Matriz de Riesgos'!$D$6:$Q$9951,12,0)))),0)</f>
        <v>0</v>
      </c>
      <c r="V188" s="66">
        <f t="shared" si="26"/>
        <v>0</v>
      </c>
      <c r="W188" s="67">
        <f t="shared" si="27"/>
        <v>0</v>
      </c>
      <c r="X188" s="66">
        <f>IFERROR((IF(A188=A187,Z187,(VLOOKUP($A188,'Matriz de Riesgos'!$D$6:$Q$9951,13,0)))),0)</f>
        <v>0</v>
      </c>
      <c r="Y188" s="65">
        <f t="shared" si="28"/>
        <v>0</v>
      </c>
      <c r="Z188" s="67">
        <f t="shared" si="29"/>
        <v>0</v>
      </c>
    </row>
    <row r="189" spans="1:26" hidden="1" x14ac:dyDescent="0.2">
      <c r="A189" s="40"/>
      <c r="B189" s="10"/>
      <c r="C189" s="221"/>
      <c r="D189" s="40"/>
      <c r="E189" s="38"/>
      <c r="F189" s="39"/>
      <c r="G189" s="38"/>
      <c r="H189" s="38"/>
      <c r="I189" s="36"/>
      <c r="J189" s="36"/>
      <c r="K189" s="36"/>
      <c r="L189" s="36"/>
      <c r="M189" s="36"/>
      <c r="N189" s="64">
        <f t="shared" si="20"/>
        <v>0</v>
      </c>
      <c r="O189" s="64">
        <f t="shared" si="21"/>
        <v>0</v>
      </c>
      <c r="P189" s="64">
        <f t="shared" si="22"/>
        <v>0</v>
      </c>
      <c r="Q189" s="64">
        <f t="shared" si="23"/>
        <v>0</v>
      </c>
      <c r="R189" s="64">
        <f t="shared" si="24"/>
        <v>0</v>
      </c>
      <c r="S189" s="154">
        <f t="shared" si="25"/>
        <v>0</v>
      </c>
      <c r="T189" s="79"/>
      <c r="U189" s="65">
        <f>IFERROR((IF(A189=A188,W188,(VLOOKUP($A189,'Matriz de Riesgos'!$D$6:$Q$9951,12,0)))),0)</f>
        <v>0</v>
      </c>
      <c r="V189" s="66">
        <f t="shared" si="26"/>
        <v>0</v>
      </c>
      <c r="W189" s="67">
        <f t="shared" si="27"/>
        <v>0</v>
      </c>
      <c r="X189" s="66">
        <f>IFERROR((IF(A189=A188,Z188,(VLOOKUP($A189,'Matriz de Riesgos'!$D$6:$Q$9951,13,0)))),0)</f>
        <v>0</v>
      </c>
      <c r="Y189" s="65">
        <f t="shared" si="28"/>
        <v>0</v>
      </c>
      <c r="Z189" s="67">
        <f t="shared" si="29"/>
        <v>0</v>
      </c>
    </row>
    <row r="190" spans="1:26" hidden="1" x14ac:dyDescent="0.2">
      <c r="A190" s="40"/>
      <c r="B190" s="10"/>
      <c r="C190" s="221"/>
      <c r="D190" s="40"/>
      <c r="E190" s="38"/>
      <c r="F190" s="39"/>
      <c r="G190" s="38"/>
      <c r="H190" s="38"/>
      <c r="I190" s="36"/>
      <c r="J190" s="36"/>
      <c r="K190" s="36"/>
      <c r="L190" s="36"/>
      <c r="M190" s="36"/>
      <c r="N190" s="64">
        <f t="shared" si="20"/>
        <v>0</v>
      </c>
      <c r="O190" s="64">
        <f t="shared" si="21"/>
        <v>0</v>
      </c>
      <c r="P190" s="64">
        <f t="shared" si="22"/>
        <v>0</v>
      </c>
      <c r="Q190" s="64">
        <f t="shared" si="23"/>
        <v>0</v>
      </c>
      <c r="R190" s="64">
        <f t="shared" si="24"/>
        <v>0</v>
      </c>
      <c r="S190" s="154">
        <f t="shared" si="25"/>
        <v>0</v>
      </c>
      <c r="T190" s="79"/>
      <c r="U190" s="65">
        <f>IFERROR((IF(A190=A189,W189,(VLOOKUP($A190,'Matriz de Riesgos'!$D$6:$Q$9951,12,0)))),0)</f>
        <v>0</v>
      </c>
      <c r="V190" s="66">
        <f t="shared" si="26"/>
        <v>0</v>
      </c>
      <c r="W190" s="67">
        <f t="shared" si="27"/>
        <v>0</v>
      </c>
      <c r="X190" s="66">
        <f>IFERROR((IF(A190=A189,Z189,(VLOOKUP($A190,'Matriz de Riesgos'!$D$6:$Q$9951,13,0)))),0)</f>
        <v>0</v>
      </c>
      <c r="Y190" s="65">
        <f t="shared" si="28"/>
        <v>0</v>
      </c>
      <c r="Z190" s="67">
        <f t="shared" si="29"/>
        <v>0</v>
      </c>
    </row>
    <row r="191" spans="1:26" hidden="1" x14ac:dyDescent="0.2">
      <c r="A191" s="40"/>
      <c r="B191" s="10"/>
      <c r="C191" s="221"/>
      <c r="D191" s="40"/>
      <c r="E191" s="38"/>
      <c r="F191" s="39"/>
      <c r="G191" s="38"/>
      <c r="H191" s="38"/>
      <c r="I191" s="36"/>
      <c r="J191" s="36"/>
      <c r="K191" s="36"/>
      <c r="L191" s="36"/>
      <c r="M191" s="36"/>
      <c r="N191" s="64">
        <f t="shared" si="20"/>
        <v>0</v>
      </c>
      <c r="O191" s="64">
        <f t="shared" si="21"/>
        <v>0</v>
      </c>
      <c r="P191" s="64">
        <f t="shared" si="22"/>
        <v>0</v>
      </c>
      <c r="Q191" s="64">
        <f t="shared" si="23"/>
        <v>0</v>
      </c>
      <c r="R191" s="64">
        <f t="shared" si="24"/>
        <v>0</v>
      </c>
      <c r="S191" s="154">
        <f t="shared" si="25"/>
        <v>0</v>
      </c>
      <c r="T191" s="79"/>
      <c r="U191" s="65">
        <f>IFERROR((IF(A191=A190,W190,(VLOOKUP($A191,'Matriz de Riesgos'!$D$6:$Q$9951,12,0)))),0)</f>
        <v>0</v>
      </c>
      <c r="V191" s="66">
        <f t="shared" si="26"/>
        <v>0</v>
      </c>
      <c r="W191" s="67">
        <f t="shared" si="27"/>
        <v>0</v>
      </c>
      <c r="X191" s="66">
        <f>IFERROR((IF(A191=A190,Z190,(VLOOKUP($A191,'Matriz de Riesgos'!$D$6:$Q$9951,13,0)))),0)</f>
        <v>0</v>
      </c>
      <c r="Y191" s="65">
        <f t="shared" si="28"/>
        <v>0</v>
      </c>
      <c r="Z191" s="67">
        <f t="shared" si="29"/>
        <v>0</v>
      </c>
    </row>
    <row r="192" spans="1:26" hidden="1" x14ac:dyDescent="0.2">
      <c r="A192" s="40"/>
      <c r="B192" s="10"/>
      <c r="C192" s="221"/>
      <c r="D192" s="40"/>
      <c r="E192" s="38"/>
      <c r="F192" s="39"/>
      <c r="G192" s="38"/>
      <c r="H192" s="38"/>
      <c r="I192" s="36"/>
      <c r="J192" s="36"/>
      <c r="K192" s="36"/>
      <c r="L192" s="36"/>
      <c r="M192" s="36"/>
      <c r="N192" s="64">
        <f t="shared" si="20"/>
        <v>0</v>
      </c>
      <c r="O192" s="64">
        <f t="shared" si="21"/>
        <v>0</v>
      </c>
      <c r="P192" s="64">
        <f t="shared" si="22"/>
        <v>0</v>
      </c>
      <c r="Q192" s="64">
        <f t="shared" si="23"/>
        <v>0</v>
      </c>
      <c r="R192" s="64">
        <f t="shared" si="24"/>
        <v>0</v>
      </c>
      <c r="S192" s="154">
        <f t="shared" si="25"/>
        <v>0</v>
      </c>
      <c r="T192" s="79"/>
      <c r="U192" s="65">
        <f>IFERROR((IF(A192=A191,W191,(VLOOKUP($A192,'Matriz de Riesgos'!$D$6:$Q$9951,12,0)))),0)</f>
        <v>0</v>
      </c>
      <c r="V192" s="66">
        <f t="shared" si="26"/>
        <v>0</v>
      </c>
      <c r="W192" s="67">
        <f t="shared" si="27"/>
        <v>0</v>
      </c>
      <c r="X192" s="66">
        <f>IFERROR((IF(A192=A191,Z191,(VLOOKUP($A192,'Matriz de Riesgos'!$D$6:$Q$9951,13,0)))),0)</f>
        <v>0</v>
      </c>
      <c r="Y192" s="65">
        <f t="shared" si="28"/>
        <v>0</v>
      </c>
      <c r="Z192" s="67">
        <f t="shared" si="29"/>
        <v>0</v>
      </c>
    </row>
    <row r="193" spans="1:26" hidden="1" x14ac:dyDescent="0.2">
      <c r="A193" s="40"/>
      <c r="B193" s="10"/>
      <c r="C193" s="221"/>
      <c r="D193" s="40"/>
      <c r="E193" s="38"/>
      <c r="F193" s="39"/>
      <c r="G193" s="38"/>
      <c r="H193" s="38"/>
      <c r="I193" s="36"/>
      <c r="J193" s="36"/>
      <c r="K193" s="36"/>
      <c r="L193" s="36"/>
      <c r="M193" s="36"/>
      <c r="N193" s="64">
        <f t="shared" si="20"/>
        <v>0</v>
      </c>
      <c r="O193" s="64">
        <f t="shared" si="21"/>
        <v>0</v>
      </c>
      <c r="P193" s="64">
        <f t="shared" si="22"/>
        <v>0</v>
      </c>
      <c r="Q193" s="64">
        <f t="shared" si="23"/>
        <v>0</v>
      </c>
      <c r="R193" s="64">
        <f t="shared" si="24"/>
        <v>0</v>
      </c>
      <c r="S193" s="154">
        <f t="shared" si="25"/>
        <v>0</v>
      </c>
      <c r="T193" s="79"/>
      <c r="U193" s="65">
        <f>IFERROR((IF(A193=A192,W192,(VLOOKUP($A193,'Matriz de Riesgos'!$D$6:$Q$9951,12,0)))),0)</f>
        <v>0</v>
      </c>
      <c r="V193" s="66">
        <f t="shared" si="26"/>
        <v>0</v>
      </c>
      <c r="W193" s="67">
        <f t="shared" si="27"/>
        <v>0</v>
      </c>
      <c r="X193" s="66">
        <f>IFERROR((IF(A193=A192,Z192,(VLOOKUP($A193,'Matriz de Riesgos'!$D$6:$Q$9951,13,0)))),0)</f>
        <v>0</v>
      </c>
      <c r="Y193" s="65">
        <f t="shared" si="28"/>
        <v>0</v>
      </c>
      <c r="Z193" s="67">
        <f t="shared" si="29"/>
        <v>0</v>
      </c>
    </row>
    <row r="194" spans="1:26" hidden="1" x14ac:dyDescent="0.2">
      <c r="A194" s="40"/>
      <c r="B194" s="10"/>
      <c r="C194" s="221"/>
      <c r="D194" s="40"/>
      <c r="E194" s="38"/>
      <c r="F194" s="39"/>
      <c r="G194" s="38"/>
      <c r="H194" s="38"/>
      <c r="I194" s="36"/>
      <c r="J194" s="36"/>
      <c r="K194" s="36"/>
      <c r="L194" s="36"/>
      <c r="M194" s="36"/>
      <c r="N194" s="64">
        <f t="shared" si="20"/>
        <v>0</v>
      </c>
      <c r="O194" s="64">
        <f t="shared" si="21"/>
        <v>0</v>
      </c>
      <c r="P194" s="64">
        <f t="shared" si="22"/>
        <v>0</v>
      </c>
      <c r="Q194" s="64">
        <f t="shared" si="23"/>
        <v>0</v>
      </c>
      <c r="R194" s="64">
        <f t="shared" si="24"/>
        <v>0</v>
      </c>
      <c r="S194" s="154">
        <f t="shared" si="25"/>
        <v>0</v>
      </c>
      <c r="T194" s="79"/>
      <c r="U194" s="65">
        <f>IFERROR((IF(A194=A193,W193,(VLOOKUP($A194,'Matriz de Riesgos'!$D$6:$Q$9951,12,0)))),0)</f>
        <v>0</v>
      </c>
      <c r="V194" s="66">
        <f t="shared" si="26"/>
        <v>0</v>
      </c>
      <c r="W194" s="67">
        <f t="shared" si="27"/>
        <v>0</v>
      </c>
      <c r="X194" s="66">
        <f>IFERROR((IF(A194=A193,Z193,(VLOOKUP($A194,'Matriz de Riesgos'!$D$6:$Q$9951,13,0)))),0)</f>
        <v>0</v>
      </c>
      <c r="Y194" s="65">
        <f t="shared" si="28"/>
        <v>0</v>
      </c>
      <c r="Z194" s="67">
        <f t="shared" si="29"/>
        <v>0</v>
      </c>
    </row>
    <row r="195" spans="1:26" hidden="1" x14ac:dyDescent="0.2">
      <c r="A195" s="40"/>
      <c r="B195" s="10"/>
      <c r="C195" s="221"/>
      <c r="D195" s="40"/>
      <c r="E195" s="38"/>
      <c r="F195" s="39"/>
      <c r="G195" s="38"/>
      <c r="H195" s="38"/>
      <c r="I195" s="36"/>
      <c r="J195" s="36"/>
      <c r="K195" s="36"/>
      <c r="L195" s="36"/>
      <c r="M195" s="36"/>
      <c r="N195" s="64">
        <f t="shared" si="20"/>
        <v>0</v>
      </c>
      <c r="O195" s="64">
        <f t="shared" si="21"/>
        <v>0</v>
      </c>
      <c r="P195" s="64">
        <f t="shared" si="22"/>
        <v>0</v>
      </c>
      <c r="Q195" s="64">
        <f t="shared" si="23"/>
        <v>0</v>
      </c>
      <c r="R195" s="64">
        <f t="shared" si="24"/>
        <v>0</v>
      </c>
      <c r="S195" s="154">
        <f t="shared" si="25"/>
        <v>0</v>
      </c>
      <c r="T195" s="79"/>
      <c r="U195" s="65">
        <f>IFERROR((IF(A195=A194,W194,(VLOOKUP($A195,'Matriz de Riesgos'!$D$6:$Q$9951,12,0)))),0)</f>
        <v>0</v>
      </c>
      <c r="V195" s="66">
        <f t="shared" si="26"/>
        <v>0</v>
      </c>
      <c r="W195" s="67">
        <f t="shared" si="27"/>
        <v>0</v>
      </c>
      <c r="X195" s="66">
        <f>IFERROR((IF(A195=A194,Z194,(VLOOKUP($A195,'Matriz de Riesgos'!$D$6:$Q$9951,13,0)))),0)</f>
        <v>0</v>
      </c>
      <c r="Y195" s="65">
        <f t="shared" si="28"/>
        <v>0</v>
      </c>
      <c r="Z195" s="67">
        <f t="shared" si="29"/>
        <v>0</v>
      </c>
    </row>
    <row r="196" spans="1:26" hidden="1" x14ac:dyDescent="0.2">
      <c r="A196" s="40"/>
      <c r="B196" s="10"/>
      <c r="C196" s="221"/>
      <c r="D196" s="40"/>
      <c r="E196" s="38"/>
      <c r="F196" s="39"/>
      <c r="G196" s="38"/>
      <c r="H196" s="38"/>
      <c r="I196" s="36"/>
      <c r="J196" s="36"/>
      <c r="K196" s="36"/>
      <c r="L196" s="36"/>
      <c r="M196" s="36"/>
      <c r="N196" s="64">
        <f t="shared" si="20"/>
        <v>0</v>
      </c>
      <c r="O196" s="64">
        <f t="shared" si="21"/>
        <v>0</v>
      </c>
      <c r="P196" s="64">
        <f t="shared" si="22"/>
        <v>0</v>
      </c>
      <c r="Q196" s="64">
        <f t="shared" si="23"/>
        <v>0</v>
      </c>
      <c r="R196" s="64">
        <f t="shared" si="24"/>
        <v>0</v>
      </c>
      <c r="S196" s="154">
        <f t="shared" si="25"/>
        <v>0</v>
      </c>
      <c r="T196" s="79"/>
      <c r="U196" s="65">
        <f>IFERROR((IF(A196=A195,W195,(VLOOKUP($A196,'Matriz de Riesgos'!$D$6:$Q$9951,12,0)))),0)</f>
        <v>0</v>
      </c>
      <c r="V196" s="66">
        <f t="shared" si="26"/>
        <v>0</v>
      </c>
      <c r="W196" s="67">
        <f t="shared" si="27"/>
        <v>0</v>
      </c>
      <c r="X196" s="66">
        <f>IFERROR((IF(A196=A195,Z195,(VLOOKUP($A196,'Matriz de Riesgos'!$D$6:$Q$9951,13,0)))),0)</f>
        <v>0</v>
      </c>
      <c r="Y196" s="65">
        <f t="shared" si="28"/>
        <v>0</v>
      </c>
      <c r="Z196" s="67">
        <f t="shared" si="29"/>
        <v>0</v>
      </c>
    </row>
    <row r="197" spans="1:26" hidden="1" x14ac:dyDescent="0.2">
      <c r="A197" s="40"/>
      <c r="B197" s="10"/>
      <c r="C197" s="221"/>
      <c r="D197" s="40"/>
      <c r="E197" s="38"/>
      <c r="F197" s="39"/>
      <c r="G197" s="38"/>
      <c r="H197" s="38"/>
      <c r="I197" s="36"/>
      <c r="J197" s="36"/>
      <c r="K197" s="36"/>
      <c r="L197" s="36"/>
      <c r="M197" s="36"/>
      <c r="N197" s="64">
        <f t="shared" si="20"/>
        <v>0</v>
      </c>
      <c r="O197" s="64">
        <f t="shared" si="21"/>
        <v>0</v>
      </c>
      <c r="P197" s="64">
        <f t="shared" si="22"/>
        <v>0</v>
      </c>
      <c r="Q197" s="64">
        <f t="shared" si="23"/>
        <v>0</v>
      </c>
      <c r="R197" s="64">
        <f t="shared" si="24"/>
        <v>0</v>
      </c>
      <c r="S197" s="154">
        <f t="shared" si="25"/>
        <v>0</v>
      </c>
      <c r="T197" s="79"/>
      <c r="U197" s="65">
        <f>IFERROR((IF(A197=A196,W196,(VLOOKUP($A197,'Matriz de Riesgos'!$D$6:$Q$9951,12,0)))),0)</f>
        <v>0</v>
      </c>
      <c r="V197" s="66">
        <f t="shared" si="26"/>
        <v>0</v>
      </c>
      <c r="W197" s="67">
        <f t="shared" si="27"/>
        <v>0</v>
      </c>
      <c r="X197" s="66">
        <f>IFERROR((IF(A197=A196,Z196,(VLOOKUP($A197,'Matriz de Riesgos'!$D$6:$Q$9951,13,0)))),0)</f>
        <v>0</v>
      </c>
      <c r="Y197" s="65">
        <f t="shared" si="28"/>
        <v>0</v>
      </c>
      <c r="Z197" s="67">
        <f t="shared" si="29"/>
        <v>0</v>
      </c>
    </row>
    <row r="198" spans="1:26" hidden="1" x14ac:dyDescent="0.2">
      <c r="A198" s="40"/>
      <c r="B198" s="10"/>
      <c r="C198" s="221"/>
      <c r="D198" s="40"/>
      <c r="E198" s="38"/>
      <c r="F198" s="39"/>
      <c r="G198" s="38"/>
      <c r="H198" s="38"/>
      <c r="I198" s="36"/>
      <c r="J198" s="36"/>
      <c r="K198" s="36"/>
      <c r="L198" s="36"/>
      <c r="M198" s="36"/>
      <c r="N198" s="64">
        <f t="shared" si="20"/>
        <v>0</v>
      </c>
      <c r="O198" s="64">
        <f t="shared" si="21"/>
        <v>0</v>
      </c>
      <c r="P198" s="64">
        <f t="shared" si="22"/>
        <v>0</v>
      </c>
      <c r="Q198" s="64">
        <f t="shared" si="23"/>
        <v>0</v>
      </c>
      <c r="R198" s="64">
        <f t="shared" si="24"/>
        <v>0</v>
      </c>
      <c r="S198" s="154">
        <f t="shared" si="25"/>
        <v>0</v>
      </c>
      <c r="T198" s="79"/>
      <c r="U198" s="65">
        <f>IFERROR((IF(A198=A197,W197,(VLOOKUP($A198,'Matriz de Riesgos'!$D$6:$Q$9951,12,0)))),0)</f>
        <v>0</v>
      </c>
      <c r="V198" s="66">
        <f t="shared" si="26"/>
        <v>0</v>
      </c>
      <c r="W198" s="67">
        <f t="shared" si="27"/>
        <v>0</v>
      </c>
      <c r="X198" s="66">
        <f>IFERROR((IF(A198=A197,Z197,(VLOOKUP($A198,'Matriz de Riesgos'!$D$6:$Q$9951,13,0)))),0)</f>
        <v>0</v>
      </c>
      <c r="Y198" s="65">
        <f t="shared" si="28"/>
        <v>0</v>
      </c>
      <c r="Z198" s="67">
        <f t="shared" si="29"/>
        <v>0</v>
      </c>
    </row>
    <row r="199" spans="1:26" hidden="1" x14ac:dyDescent="0.2">
      <c r="A199" s="40"/>
      <c r="B199" s="10"/>
      <c r="C199" s="221"/>
      <c r="D199" s="40"/>
      <c r="E199" s="38"/>
      <c r="F199" s="39"/>
      <c r="G199" s="38"/>
      <c r="H199" s="38"/>
      <c r="I199" s="36"/>
      <c r="J199" s="36"/>
      <c r="K199" s="36"/>
      <c r="L199" s="36"/>
      <c r="M199" s="36"/>
      <c r="N199" s="64">
        <f t="shared" si="20"/>
        <v>0</v>
      </c>
      <c r="O199" s="64">
        <f t="shared" si="21"/>
        <v>0</v>
      </c>
      <c r="P199" s="64">
        <f t="shared" si="22"/>
        <v>0</v>
      </c>
      <c r="Q199" s="64">
        <f t="shared" si="23"/>
        <v>0</v>
      </c>
      <c r="R199" s="64">
        <f t="shared" si="24"/>
        <v>0</v>
      </c>
      <c r="S199" s="154">
        <f t="shared" si="25"/>
        <v>0</v>
      </c>
      <c r="T199" s="79"/>
      <c r="U199" s="65">
        <f>IFERROR((IF(A199=A198,W198,(VLOOKUP($A199,'Matriz de Riesgos'!$D$6:$Q$9951,12,0)))),0)</f>
        <v>0</v>
      </c>
      <c r="V199" s="66">
        <f t="shared" si="26"/>
        <v>0</v>
      </c>
      <c r="W199" s="67">
        <f t="shared" si="27"/>
        <v>0</v>
      </c>
      <c r="X199" s="66">
        <f>IFERROR((IF(A199=A198,Z198,(VLOOKUP($A199,'Matriz de Riesgos'!$D$6:$Q$9951,13,0)))),0)</f>
        <v>0</v>
      </c>
      <c r="Y199" s="65">
        <f t="shared" si="28"/>
        <v>0</v>
      </c>
      <c r="Z199" s="67">
        <f t="shared" si="29"/>
        <v>0</v>
      </c>
    </row>
    <row r="200" spans="1:26" hidden="1" x14ac:dyDescent="0.2">
      <c r="A200" s="40"/>
      <c r="B200" s="10"/>
      <c r="C200" s="221"/>
      <c r="D200" s="40"/>
      <c r="E200" s="38"/>
      <c r="F200" s="39"/>
      <c r="G200" s="38"/>
      <c r="H200" s="38"/>
      <c r="I200" s="36"/>
      <c r="J200" s="36"/>
      <c r="K200" s="36"/>
      <c r="L200" s="36"/>
      <c r="M200" s="36"/>
      <c r="N200" s="64">
        <f t="shared" si="20"/>
        <v>0</v>
      </c>
      <c r="O200" s="64">
        <f t="shared" si="21"/>
        <v>0</v>
      </c>
      <c r="P200" s="64">
        <f t="shared" si="22"/>
        <v>0</v>
      </c>
      <c r="Q200" s="64">
        <f t="shared" si="23"/>
        <v>0</v>
      </c>
      <c r="R200" s="64">
        <f t="shared" si="24"/>
        <v>0</v>
      </c>
      <c r="S200" s="154">
        <f t="shared" si="25"/>
        <v>0</v>
      </c>
      <c r="T200" s="79"/>
      <c r="U200" s="65">
        <f>IFERROR((IF(A200=A199,W199,(VLOOKUP($A200,'Matriz de Riesgos'!$D$6:$Q$9951,12,0)))),0)</f>
        <v>0</v>
      </c>
      <c r="V200" s="66">
        <f t="shared" si="26"/>
        <v>0</v>
      </c>
      <c r="W200" s="67">
        <f t="shared" si="27"/>
        <v>0</v>
      </c>
      <c r="X200" s="66">
        <f>IFERROR((IF(A200=A199,Z199,(VLOOKUP($A200,'Matriz de Riesgos'!$D$6:$Q$9951,13,0)))),0)</f>
        <v>0</v>
      </c>
      <c r="Y200" s="65">
        <f t="shared" si="28"/>
        <v>0</v>
      </c>
      <c r="Z200" s="67">
        <f t="shared" si="29"/>
        <v>0</v>
      </c>
    </row>
    <row r="201" spans="1:26" hidden="1" x14ac:dyDescent="0.2">
      <c r="A201" s="40"/>
      <c r="B201" s="10"/>
      <c r="C201" s="221"/>
      <c r="D201" s="40"/>
      <c r="E201" s="38"/>
      <c r="F201" s="39"/>
      <c r="G201" s="38"/>
      <c r="H201" s="38"/>
      <c r="I201" s="36"/>
      <c r="J201" s="36"/>
      <c r="K201" s="36"/>
      <c r="L201" s="36"/>
      <c r="M201" s="36"/>
      <c r="N201" s="64">
        <f t="shared" ref="N201:N264" si="30">IF(I201="detectivo",10%,IF(I201="correctivo",5%,IF(I201="preventivo",20%,0)))</f>
        <v>0</v>
      </c>
      <c r="O201" s="64">
        <f t="shared" ref="O201:O264" si="31">IF(J201="manual",10%,IF(J201="automático",20%,0))</f>
        <v>0</v>
      </c>
      <c r="P201" s="64">
        <f t="shared" ref="P201:P264" si="32">IF(K201="documentado",15%,IF(K201="sin documentar",5%,0))</f>
        <v>0</v>
      </c>
      <c r="Q201" s="64">
        <f t="shared" ref="Q201:Q264" si="33">IF(L201="Definida",10%,IF(L201="Sin definir",0%,0))</f>
        <v>0</v>
      </c>
      <c r="R201" s="64">
        <f t="shared" ref="R201:R264" si="34">IF(M201="Continua",5%,IF(M201="Aleatoria",0%,0))</f>
        <v>0</v>
      </c>
      <c r="S201" s="154">
        <f t="shared" ref="S201:S264" si="35">SUM(N201:R201)</f>
        <v>0</v>
      </c>
      <c r="T201" s="79"/>
      <c r="U201" s="65">
        <f>IFERROR((IF(A201=A200,W200,(VLOOKUP($A201,'Matriz de Riesgos'!$D$6:$Q$9951,12,0)))),0)</f>
        <v>0</v>
      </c>
      <c r="V201" s="66">
        <f t="shared" ref="V201:V264" si="36">IF(T201="probabilidad",(U201*S201),0)</f>
        <v>0</v>
      </c>
      <c r="W201" s="67">
        <f t="shared" ref="W201:W264" si="37">+U201-V201</f>
        <v>0</v>
      </c>
      <c r="X201" s="66">
        <f>IFERROR((IF(A201=A200,Z200,(VLOOKUP($A201,'Matriz de Riesgos'!$D$6:$Q$9951,13,0)))),0)</f>
        <v>0</v>
      </c>
      <c r="Y201" s="65">
        <f t="shared" ref="Y201:Y264" si="38">IF(T201="impacto",(X201*S201),0)</f>
        <v>0</v>
      </c>
      <c r="Z201" s="67">
        <f t="shared" ref="Z201:Z264" si="39">+X201-Y201</f>
        <v>0</v>
      </c>
    </row>
    <row r="202" spans="1:26" hidden="1" x14ac:dyDescent="0.2">
      <c r="A202" s="40"/>
      <c r="B202" s="10"/>
      <c r="C202" s="221"/>
      <c r="D202" s="40"/>
      <c r="E202" s="38"/>
      <c r="F202" s="39"/>
      <c r="G202" s="38"/>
      <c r="H202" s="38"/>
      <c r="I202" s="36"/>
      <c r="J202" s="36"/>
      <c r="K202" s="36"/>
      <c r="L202" s="36"/>
      <c r="M202" s="36"/>
      <c r="N202" s="64">
        <f t="shared" si="30"/>
        <v>0</v>
      </c>
      <c r="O202" s="64">
        <f t="shared" si="31"/>
        <v>0</v>
      </c>
      <c r="P202" s="64">
        <f t="shared" si="32"/>
        <v>0</v>
      </c>
      <c r="Q202" s="64">
        <f t="shared" si="33"/>
        <v>0</v>
      </c>
      <c r="R202" s="64">
        <f t="shared" si="34"/>
        <v>0</v>
      </c>
      <c r="S202" s="154">
        <f t="shared" si="35"/>
        <v>0</v>
      </c>
      <c r="T202" s="79"/>
      <c r="U202" s="65">
        <f>IFERROR((IF(A202=A201,W201,(VLOOKUP($A202,'Matriz de Riesgos'!$D$6:$Q$9951,12,0)))),0)</f>
        <v>0</v>
      </c>
      <c r="V202" s="66">
        <f t="shared" si="36"/>
        <v>0</v>
      </c>
      <c r="W202" s="67">
        <f t="shared" si="37"/>
        <v>0</v>
      </c>
      <c r="X202" s="66">
        <f>IFERROR((IF(A202=A201,Z201,(VLOOKUP($A202,'Matriz de Riesgos'!$D$6:$Q$9951,13,0)))),0)</f>
        <v>0</v>
      </c>
      <c r="Y202" s="65">
        <f t="shared" si="38"/>
        <v>0</v>
      </c>
      <c r="Z202" s="67">
        <f t="shared" si="39"/>
        <v>0</v>
      </c>
    </row>
    <row r="203" spans="1:26" hidden="1" x14ac:dyDescent="0.2">
      <c r="A203" s="40"/>
      <c r="B203" s="10"/>
      <c r="C203" s="221"/>
      <c r="D203" s="40"/>
      <c r="E203" s="38"/>
      <c r="F203" s="39"/>
      <c r="G203" s="38"/>
      <c r="H203" s="38"/>
      <c r="I203" s="36"/>
      <c r="J203" s="36"/>
      <c r="K203" s="36"/>
      <c r="L203" s="36"/>
      <c r="M203" s="36"/>
      <c r="N203" s="64">
        <f t="shared" si="30"/>
        <v>0</v>
      </c>
      <c r="O203" s="64">
        <f t="shared" si="31"/>
        <v>0</v>
      </c>
      <c r="P203" s="64">
        <f t="shared" si="32"/>
        <v>0</v>
      </c>
      <c r="Q203" s="64">
        <f t="shared" si="33"/>
        <v>0</v>
      </c>
      <c r="R203" s="64">
        <f t="shared" si="34"/>
        <v>0</v>
      </c>
      <c r="S203" s="154">
        <f t="shared" si="35"/>
        <v>0</v>
      </c>
      <c r="T203" s="79"/>
      <c r="U203" s="65">
        <f>IFERROR((IF(A203=A202,W202,(VLOOKUP($A203,'Matriz de Riesgos'!$D$6:$Q$9951,12,0)))),0)</f>
        <v>0</v>
      </c>
      <c r="V203" s="66">
        <f t="shared" si="36"/>
        <v>0</v>
      </c>
      <c r="W203" s="67">
        <f t="shared" si="37"/>
        <v>0</v>
      </c>
      <c r="X203" s="66">
        <f>IFERROR((IF(A203=A202,Z202,(VLOOKUP($A203,'Matriz de Riesgos'!$D$6:$Q$9951,13,0)))),0)</f>
        <v>0</v>
      </c>
      <c r="Y203" s="65">
        <f t="shared" si="38"/>
        <v>0</v>
      </c>
      <c r="Z203" s="67">
        <f t="shared" si="39"/>
        <v>0</v>
      </c>
    </row>
    <row r="204" spans="1:26" hidden="1" x14ac:dyDescent="0.2">
      <c r="A204" s="40"/>
      <c r="B204" s="10"/>
      <c r="C204" s="221"/>
      <c r="D204" s="40"/>
      <c r="E204" s="38"/>
      <c r="F204" s="39"/>
      <c r="G204" s="38"/>
      <c r="H204" s="38"/>
      <c r="I204" s="36"/>
      <c r="J204" s="36"/>
      <c r="K204" s="36"/>
      <c r="L204" s="36"/>
      <c r="M204" s="36"/>
      <c r="N204" s="64">
        <f t="shared" si="30"/>
        <v>0</v>
      </c>
      <c r="O204" s="64">
        <f t="shared" si="31"/>
        <v>0</v>
      </c>
      <c r="P204" s="64">
        <f t="shared" si="32"/>
        <v>0</v>
      </c>
      <c r="Q204" s="64">
        <f t="shared" si="33"/>
        <v>0</v>
      </c>
      <c r="R204" s="64">
        <f t="shared" si="34"/>
        <v>0</v>
      </c>
      <c r="S204" s="154">
        <f t="shared" si="35"/>
        <v>0</v>
      </c>
      <c r="T204" s="79"/>
      <c r="U204" s="65">
        <f>IFERROR((IF(A204=A203,W203,(VLOOKUP($A204,'Matriz de Riesgos'!$D$6:$Q$9951,12,0)))),0)</f>
        <v>0</v>
      </c>
      <c r="V204" s="66">
        <f t="shared" si="36"/>
        <v>0</v>
      </c>
      <c r="W204" s="67">
        <f t="shared" si="37"/>
        <v>0</v>
      </c>
      <c r="X204" s="66">
        <f>IFERROR((IF(A204=A203,Z203,(VLOOKUP($A204,'Matriz de Riesgos'!$D$6:$Q$9951,13,0)))),0)</f>
        <v>0</v>
      </c>
      <c r="Y204" s="65">
        <f t="shared" si="38"/>
        <v>0</v>
      </c>
      <c r="Z204" s="67">
        <f t="shared" si="39"/>
        <v>0</v>
      </c>
    </row>
    <row r="205" spans="1:26" hidden="1" x14ac:dyDescent="0.2">
      <c r="A205" s="40"/>
      <c r="B205" s="10"/>
      <c r="C205" s="221"/>
      <c r="D205" s="40"/>
      <c r="E205" s="38"/>
      <c r="F205" s="39"/>
      <c r="G205" s="38"/>
      <c r="H205" s="38"/>
      <c r="I205" s="36"/>
      <c r="J205" s="36"/>
      <c r="K205" s="36"/>
      <c r="L205" s="36"/>
      <c r="M205" s="36"/>
      <c r="N205" s="64">
        <f t="shared" si="30"/>
        <v>0</v>
      </c>
      <c r="O205" s="64">
        <f t="shared" si="31"/>
        <v>0</v>
      </c>
      <c r="P205" s="64">
        <f t="shared" si="32"/>
        <v>0</v>
      </c>
      <c r="Q205" s="64">
        <f t="shared" si="33"/>
        <v>0</v>
      </c>
      <c r="R205" s="64">
        <f t="shared" si="34"/>
        <v>0</v>
      </c>
      <c r="S205" s="154">
        <f t="shared" si="35"/>
        <v>0</v>
      </c>
      <c r="T205" s="79"/>
      <c r="U205" s="65">
        <f>IFERROR((IF(A205=A204,W204,(VLOOKUP($A205,'Matriz de Riesgos'!$D$6:$Q$9951,12,0)))),0)</f>
        <v>0</v>
      </c>
      <c r="V205" s="66">
        <f t="shared" si="36"/>
        <v>0</v>
      </c>
      <c r="W205" s="67">
        <f t="shared" si="37"/>
        <v>0</v>
      </c>
      <c r="X205" s="66">
        <f>IFERROR((IF(A205=A204,Z204,(VLOOKUP($A205,'Matriz de Riesgos'!$D$6:$Q$9951,13,0)))),0)</f>
        <v>0</v>
      </c>
      <c r="Y205" s="65">
        <f t="shared" si="38"/>
        <v>0</v>
      </c>
      <c r="Z205" s="67">
        <f t="shared" si="39"/>
        <v>0</v>
      </c>
    </row>
    <row r="206" spans="1:26" hidden="1" x14ac:dyDescent="0.2">
      <c r="A206" s="40"/>
      <c r="B206" s="10"/>
      <c r="C206" s="221"/>
      <c r="D206" s="40"/>
      <c r="E206" s="38"/>
      <c r="F206" s="39"/>
      <c r="G206" s="38"/>
      <c r="H206" s="38"/>
      <c r="I206" s="36"/>
      <c r="J206" s="36"/>
      <c r="K206" s="36"/>
      <c r="L206" s="36"/>
      <c r="M206" s="36"/>
      <c r="N206" s="64">
        <f t="shared" si="30"/>
        <v>0</v>
      </c>
      <c r="O206" s="64">
        <f t="shared" si="31"/>
        <v>0</v>
      </c>
      <c r="P206" s="64">
        <f t="shared" si="32"/>
        <v>0</v>
      </c>
      <c r="Q206" s="64">
        <f t="shared" si="33"/>
        <v>0</v>
      </c>
      <c r="R206" s="64">
        <f t="shared" si="34"/>
        <v>0</v>
      </c>
      <c r="S206" s="154">
        <f t="shared" si="35"/>
        <v>0</v>
      </c>
      <c r="T206" s="79"/>
      <c r="U206" s="65">
        <f>IFERROR((IF(A206=A205,W205,(VLOOKUP($A206,'Matriz de Riesgos'!$D$6:$Q$9951,12,0)))),0)</f>
        <v>0</v>
      </c>
      <c r="V206" s="66">
        <f t="shared" si="36"/>
        <v>0</v>
      </c>
      <c r="W206" s="67">
        <f t="shared" si="37"/>
        <v>0</v>
      </c>
      <c r="X206" s="66">
        <f>IFERROR((IF(A206=A205,Z205,(VLOOKUP($A206,'Matriz de Riesgos'!$D$6:$Q$9951,13,0)))),0)</f>
        <v>0</v>
      </c>
      <c r="Y206" s="65">
        <f t="shared" si="38"/>
        <v>0</v>
      </c>
      <c r="Z206" s="67">
        <f t="shared" si="39"/>
        <v>0</v>
      </c>
    </row>
    <row r="207" spans="1:26" hidden="1" x14ac:dyDescent="0.2">
      <c r="A207" s="40"/>
      <c r="B207" s="10"/>
      <c r="C207" s="221"/>
      <c r="D207" s="40"/>
      <c r="E207" s="38"/>
      <c r="F207" s="39"/>
      <c r="G207" s="38"/>
      <c r="H207" s="38"/>
      <c r="I207" s="36"/>
      <c r="J207" s="36"/>
      <c r="K207" s="36"/>
      <c r="L207" s="36"/>
      <c r="M207" s="36"/>
      <c r="N207" s="64">
        <f t="shared" si="30"/>
        <v>0</v>
      </c>
      <c r="O207" s="64">
        <f t="shared" si="31"/>
        <v>0</v>
      </c>
      <c r="P207" s="64">
        <f t="shared" si="32"/>
        <v>0</v>
      </c>
      <c r="Q207" s="64">
        <f t="shared" si="33"/>
        <v>0</v>
      </c>
      <c r="R207" s="64">
        <f t="shared" si="34"/>
        <v>0</v>
      </c>
      <c r="S207" s="154">
        <f t="shared" si="35"/>
        <v>0</v>
      </c>
      <c r="T207" s="79"/>
      <c r="U207" s="65">
        <f>IFERROR((IF(A207=A206,W206,(VLOOKUP($A207,'Matriz de Riesgos'!$D$6:$Q$9951,12,0)))),0)</f>
        <v>0</v>
      </c>
      <c r="V207" s="66">
        <f t="shared" si="36"/>
        <v>0</v>
      </c>
      <c r="W207" s="67">
        <f t="shared" si="37"/>
        <v>0</v>
      </c>
      <c r="X207" s="66">
        <f>IFERROR((IF(A207=A206,Z206,(VLOOKUP($A207,'Matriz de Riesgos'!$D$6:$Q$9951,13,0)))),0)</f>
        <v>0</v>
      </c>
      <c r="Y207" s="65">
        <f t="shared" si="38"/>
        <v>0</v>
      </c>
      <c r="Z207" s="67">
        <f t="shared" si="39"/>
        <v>0</v>
      </c>
    </row>
    <row r="208" spans="1:26" hidden="1" x14ac:dyDescent="0.2">
      <c r="A208" s="40"/>
      <c r="B208" s="10"/>
      <c r="C208" s="221"/>
      <c r="D208" s="40"/>
      <c r="E208" s="38"/>
      <c r="F208" s="39"/>
      <c r="G208" s="38"/>
      <c r="H208" s="38"/>
      <c r="I208" s="36"/>
      <c r="J208" s="36"/>
      <c r="K208" s="36"/>
      <c r="L208" s="36"/>
      <c r="M208" s="36"/>
      <c r="N208" s="64">
        <f t="shared" si="30"/>
        <v>0</v>
      </c>
      <c r="O208" s="64">
        <f t="shared" si="31"/>
        <v>0</v>
      </c>
      <c r="P208" s="64">
        <f t="shared" si="32"/>
        <v>0</v>
      </c>
      <c r="Q208" s="64">
        <f t="shared" si="33"/>
        <v>0</v>
      </c>
      <c r="R208" s="64">
        <f t="shared" si="34"/>
        <v>0</v>
      </c>
      <c r="S208" s="154">
        <f t="shared" si="35"/>
        <v>0</v>
      </c>
      <c r="T208" s="79"/>
      <c r="U208" s="65">
        <f>IFERROR((IF(A208=A207,W207,(VLOOKUP($A208,'Matriz de Riesgos'!$D$6:$Q$9951,12,0)))),0)</f>
        <v>0</v>
      </c>
      <c r="V208" s="66">
        <f t="shared" si="36"/>
        <v>0</v>
      </c>
      <c r="W208" s="67">
        <f t="shared" si="37"/>
        <v>0</v>
      </c>
      <c r="X208" s="66">
        <f>IFERROR((IF(A208=A207,Z207,(VLOOKUP($A208,'Matriz de Riesgos'!$D$6:$Q$9951,13,0)))),0)</f>
        <v>0</v>
      </c>
      <c r="Y208" s="65">
        <f t="shared" si="38"/>
        <v>0</v>
      </c>
      <c r="Z208" s="67">
        <f t="shared" si="39"/>
        <v>0</v>
      </c>
    </row>
    <row r="209" spans="1:26" hidden="1" x14ac:dyDescent="0.2">
      <c r="A209" s="40"/>
      <c r="B209" s="10"/>
      <c r="C209" s="221"/>
      <c r="D209" s="40"/>
      <c r="E209" s="38"/>
      <c r="F209" s="39"/>
      <c r="G209" s="38"/>
      <c r="H209" s="38"/>
      <c r="I209" s="36"/>
      <c r="J209" s="36"/>
      <c r="K209" s="36"/>
      <c r="L209" s="36"/>
      <c r="M209" s="36"/>
      <c r="N209" s="64">
        <f t="shared" si="30"/>
        <v>0</v>
      </c>
      <c r="O209" s="64">
        <f t="shared" si="31"/>
        <v>0</v>
      </c>
      <c r="P209" s="64">
        <f t="shared" si="32"/>
        <v>0</v>
      </c>
      <c r="Q209" s="64">
        <f t="shared" si="33"/>
        <v>0</v>
      </c>
      <c r="R209" s="64">
        <f t="shared" si="34"/>
        <v>0</v>
      </c>
      <c r="S209" s="154">
        <f t="shared" si="35"/>
        <v>0</v>
      </c>
      <c r="T209" s="79"/>
      <c r="U209" s="65">
        <f>IFERROR((IF(A209=A208,W208,(VLOOKUP($A209,'Matriz de Riesgos'!$D$6:$Q$9951,12,0)))),0)</f>
        <v>0</v>
      </c>
      <c r="V209" s="66">
        <f t="shared" si="36"/>
        <v>0</v>
      </c>
      <c r="W209" s="67">
        <f t="shared" si="37"/>
        <v>0</v>
      </c>
      <c r="X209" s="66">
        <f>IFERROR((IF(A209=A208,Z208,(VLOOKUP($A209,'Matriz de Riesgos'!$D$6:$Q$9951,13,0)))),0)</f>
        <v>0</v>
      </c>
      <c r="Y209" s="65">
        <f t="shared" si="38"/>
        <v>0</v>
      </c>
      <c r="Z209" s="67">
        <f t="shared" si="39"/>
        <v>0</v>
      </c>
    </row>
    <row r="210" spans="1:26" hidden="1" x14ac:dyDescent="0.2">
      <c r="A210" s="40"/>
      <c r="B210" s="10"/>
      <c r="C210" s="221"/>
      <c r="D210" s="40"/>
      <c r="E210" s="38"/>
      <c r="F210" s="39"/>
      <c r="G210" s="38"/>
      <c r="H210" s="38"/>
      <c r="I210" s="36"/>
      <c r="J210" s="36"/>
      <c r="K210" s="36"/>
      <c r="L210" s="36"/>
      <c r="M210" s="36"/>
      <c r="N210" s="64">
        <f t="shared" si="30"/>
        <v>0</v>
      </c>
      <c r="O210" s="64">
        <f t="shared" si="31"/>
        <v>0</v>
      </c>
      <c r="P210" s="64">
        <f t="shared" si="32"/>
        <v>0</v>
      </c>
      <c r="Q210" s="64">
        <f t="shared" si="33"/>
        <v>0</v>
      </c>
      <c r="R210" s="64">
        <f t="shared" si="34"/>
        <v>0</v>
      </c>
      <c r="S210" s="154">
        <f t="shared" si="35"/>
        <v>0</v>
      </c>
      <c r="T210" s="79"/>
      <c r="U210" s="65">
        <f>IFERROR((IF(A210=A209,W209,(VLOOKUP($A210,'Matriz de Riesgos'!$D$6:$Q$9951,12,0)))),0)</f>
        <v>0</v>
      </c>
      <c r="V210" s="66">
        <f t="shared" si="36"/>
        <v>0</v>
      </c>
      <c r="W210" s="67">
        <f t="shared" si="37"/>
        <v>0</v>
      </c>
      <c r="X210" s="66">
        <f>IFERROR((IF(A210=A209,Z209,(VLOOKUP($A210,'Matriz de Riesgos'!$D$6:$Q$9951,13,0)))),0)</f>
        <v>0</v>
      </c>
      <c r="Y210" s="65">
        <f t="shared" si="38"/>
        <v>0</v>
      </c>
      <c r="Z210" s="67">
        <f t="shared" si="39"/>
        <v>0</v>
      </c>
    </row>
    <row r="211" spans="1:26" hidden="1" x14ac:dyDescent="0.2">
      <c r="A211" s="40"/>
      <c r="B211" s="10"/>
      <c r="C211" s="221"/>
      <c r="D211" s="40"/>
      <c r="E211" s="38"/>
      <c r="F211" s="39"/>
      <c r="G211" s="38"/>
      <c r="H211" s="38"/>
      <c r="I211" s="36"/>
      <c r="J211" s="36"/>
      <c r="K211" s="36"/>
      <c r="L211" s="36"/>
      <c r="M211" s="36"/>
      <c r="N211" s="64">
        <f t="shared" si="30"/>
        <v>0</v>
      </c>
      <c r="O211" s="64">
        <f t="shared" si="31"/>
        <v>0</v>
      </c>
      <c r="P211" s="64">
        <f t="shared" si="32"/>
        <v>0</v>
      </c>
      <c r="Q211" s="64">
        <f t="shared" si="33"/>
        <v>0</v>
      </c>
      <c r="R211" s="64">
        <f t="shared" si="34"/>
        <v>0</v>
      </c>
      <c r="S211" s="154">
        <f t="shared" si="35"/>
        <v>0</v>
      </c>
      <c r="T211" s="79"/>
      <c r="U211" s="65">
        <f>IFERROR((IF(A211=A210,W210,(VLOOKUP($A211,'Matriz de Riesgos'!$D$6:$Q$9951,12,0)))),0)</f>
        <v>0</v>
      </c>
      <c r="V211" s="66">
        <f t="shared" si="36"/>
        <v>0</v>
      </c>
      <c r="W211" s="67">
        <f t="shared" si="37"/>
        <v>0</v>
      </c>
      <c r="X211" s="66">
        <f>IFERROR((IF(A211=A210,Z210,(VLOOKUP($A211,'Matriz de Riesgos'!$D$6:$Q$9951,13,0)))),0)</f>
        <v>0</v>
      </c>
      <c r="Y211" s="65">
        <f t="shared" si="38"/>
        <v>0</v>
      </c>
      <c r="Z211" s="67">
        <f t="shared" si="39"/>
        <v>0</v>
      </c>
    </row>
    <row r="212" spans="1:26" hidden="1" x14ac:dyDescent="0.2">
      <c r="A212" s="40"/>
      <c r="B212" s="10"/>
      <c r="C212" s="221"/>
      <c r="D212" s="40"/>
      <c r="E212" s="38"/>
      <c r="F212" s="39"/>
      <c r="G212" s="38"/>
      <c r="H212" s="38"/>
      <c r="I212" s="36"/>
      <c r="J212" s="36"/>
      <c r="K212" s="36"/>
      <c r="L212" s="36"/>
      <c r="M212" s="36"/>
      <c r="N212" s="64">
        <f t="shared" si="30"/>
        <v>0</v>
      </c>
      <c r="O212" s="64">
        <f t="shared" si="31"/>
        <v>0</v>
      </c>
      <c r="P212" s="64">
        <f t="shared" si="32"/>
        <v>0</v>
      </c>
      <c r="Q212" s="64">
        <f t="shared" si="33"/>
        <v>0</v>
      </c>
      <c r="R212" s="64">
        <f t="shared" si="34"/>
        <v>0</v>
      </c>
      <c r="S212" s="154">
        <f t="shared" si="35"/>
        <v>0</v>
      </c>
      <c r="T212" s="79"/>
      <c r="U212" s="65">
        <f>IFERROR((IF(A212=A211,W211,(VLOOKUP($A212,'Matriz de Riesgos'!$D$6:$Q$9951,12,0)))),0)</f>
        <v>0</v>
      </c>
      <c r="V212" s="66">
        <f t="shared" si="36"/>
        <v>0</v>
      </c>
      <c r="W212" s="67">
        <f t="shared" si="37"/>
        <v>0</v>
      </c>
      <c r="X212" s="66">
        <f>IFERROR((IF(A212=A211,Z211,(VLOOKUP($A212,'Matriz de Riesgos'!$D$6:$Q$9951,13,0)))),0)</f>
        <v>0</v>
      </c>
      <c r="Y212" s="65">
        <f t="shared" si="38"/>
        <v>0</v>
      </c>
      <c r="Z212" s="67">
        <f t="shared" si="39"/>
        <v>0</v>
      </c>
    </row>
    <row r="213" spans="1:26" hidden="1" x14ac:dyDescent="0.2">
      <c r="A213" s="40"/>
      <c r="B213" s="10"/>
      <c r="C213" s="221"/>
      <c r="D213" s="40"/>
      <c r="E213" s="38"/>
      <c r="F213" s="39"/>
      <c r="G213" s="38"/>
      <c r="H213" s="38"/>
      <c r="I213" s="36"/>
      <c r="J213" s="36"/>
      <c r="K213" s="36"/>
      <c r="L213" s="36"/>
      <c r="M213" s="36"/>
      <c r="N213" s="64">
        <f t="shared" si="30"/>
        <v>0</v>
      </c>
      <c r="O213" s="64">
        <f t="shared" si="31"/>
        <v>0</v>
      </c>
      <c r="P213" s="64">
        <f t="shared" si="32"/>
        <v>0</v>
      </c>
      <c r="Q213" s="64">
        <f t="shared" si="33"/>
        <v>0</v>
      </c>
      <c r="R213" s="64">
        <f t="shared" si="34"/>
        <v>0</v>
      </c>
      <c r="S213" s="154">
        <f t="shared" si="35"/>
        <v>0</v>
      </c>
      <c r="T213" s="79"/>
      <c r="U213" s="65">
        <f>IFERROR((IF(A213=A212,W212,(VLOOKUP($A213,'Matriz de Riesgos'!$D$6:$Q$9951,12,0)))),0)</f>
        <v>0</v>
      </c>
      <c r="V213" s="66">
        <f t="shared" si="36"/>
        <v>0</v>
      </c>
      <c r="W213" s="67">
        <f t="shared" si="37"/>
        <v>0</v>
      </c>
      <c r="X213" s="66">
        <f>IFERROR((IF(A213=A212,Z212,(VLOOKUP($A213,'Matriz de Riesgos'!$D$6:$Q$9951,13,0)))),0)</f>
        <v>0</v>
      </c>
      <c r="Y213" s="65">
        <f t="shared" si="38"/>
        <v>0</v>
      </c>
      <c r="Z213" s="67">
        <f t="shared" si="39"/>
        <v>0</v>
      </c>
    </row>
    <row r="214" spans="1:26" hidden="1" x14ac:dyDescent="0.2">
      <c r="A214" s="40"/>
      <c r="B214" s="10"/>
      <c r="C214" s="221"/>
      <c r="D214" s="40"/>
      <c r="E214" s="38"/>
      <c r="F214" s="39"/>
      <c r="G214" s="38"/>
      <c r="H214" s="38"/>
      <c r="I214" s="36"/>
      <c r="J214" s="36"/>
      <c r="K214" s="36"/>
      <c r="L214" s="36"/>
      <c r="M214" s="36"/>
      <c r="N214" s="64">
        <f t="shared" si="30"/>
        <v>0</v>
      </c>
      <c r="O214" s="64">
        <f t="shared" si="31"/>
        <v>0</v>
      </c>
      <c r="P214" s="64">
        <f t="shared" si="32"/>
        <v>0</v>
      </c>
      <c r="Q214" s="64">
        <f t="shared" si="33"/>
        <v>0</v>
      </c>
      <c r="R214" s="64">
        <f t="shared" si="34"/>
        <v>0</v>
      </c>
      <c r="S214" s="154">
        <f t="shared" si="35"/>
        <v>0</v>
      </c>
      <c r="T214" s="79"/>
      <c r="U214" s="65">
        <f>IFERROR((IF(A214=A213,W213,(VLOOKUP($A214,'Matriz de Riesgos'!$D$6:$Q$9951,12,0)))),0)</f>
        <v>0</v>
      </c>
      <c r="V214" s="66">
        <f t="shared" si="36"/>
        <v>0</v>
      </c>
      <c r="W214" s="67">
        <f t="shared" si="37"/>
        <v>0</v>
      </c>
      <c r="X214" s="66">
        <f>IFERROR((IF(A214=A213,Z213,(VLOOKUP($A214,'Matriz de Riesgos'!$D$6:$Q$9951,13,0)))),0)</f>
        <v>0</v>
      </c>
      <c r="Y214" s="65">
        <f t="shared" si="38"/>
        <v>0</v>
      </c>
      <c r="Z214" s="67">
        <f t="shared" si="39"/>
        <v>0</v>
      </c>
    </row>
    <row r="215" spans="1:26" hidden="1" x14ac:dyDescent="0.2">
      <c r="A215" s="40"/>
      <c r="B215" s="10"/>
      <c r="C215" s="221"/>
      <c r="D215" s="40"/>
      <c r="E215" s="38"/>
      <c r="F215" s="39"/>
      <c r="G215" s="38"/>
      <c r="H215" s="38"/>
      <c r="I215" s="36"/>
      <c r="J215" s="36"/>
      <c r="K215" s="36"/>
      <c r="L215" s="36"/>
      <c r="M215" s="36"/>
      <c r="N215" s="64">
        <f t="shared" si="30"/>
        <v>0</v>
      </c>
      <c r="O215" s="64">
        <f t="shared" si="31"/>
        <v>0</v>
      </c>
      <c r="P215" s="64">
        <f t="shared" si="32"/>
        <v>0</v>
      </c>
      <c r="Q215" s="64">
        <f t="shared" si="33"/>
        <v>0</v>
      </c>
      <c r="R215" s="64">
        <f t="shared" si="34"/>
        <v>0</v>
      </c>
      <c r="S215" s="154">
        <f t="shared" si="35"/>
        <v>0</v>
      </c>
      <c r="T215" s="79"/>
      <c r="U215" s="65">
        <f>IFERROR((IF(A215=A214,W214,(VLOOKUP($A215,'Matriz de Riesgos'!$D$6:$Q$9951,12,0)))),0)</f>
        <v>0</v>
      </c>
      <c r="V215" s="66">
        <f t="shared" si="36"/>
        <v>0</v>
      </c>
      <c r="W215" s="67">
        <f t="shared" si="37"/>
        <v>0</v>
      </c>
      <c r="X215" s="66">
        <f>IFERROR((IF(A215=A214,Z214,(VLOOKUP($A215,'Matriz de Riesgos'!$D$6:$Q$9951,13,0)))),0)</f>
        <v>0</v>
      </c>
      <c r="Y215" s="65">
        <f t="shared" si="38"/>
        <v>0</v>
      </c>
      <c r="Z215" s="67">
        <f t="shared" si="39"/>
        <v>0</v>
      </c>
    </row>
    <row r="216" spans="1:26" hidden="1" x14ac:dyDescent="0.2">
      <c r="A216" s="40"/>
      <c r="B216" s="10"/>
      <c r="C216" s="221"/>
      <c r="D216" s="40"/>
      <c r="E216" s="38"/>
      <c r="F216" s="39"/>
      <c r="G216" s="38"/>
      <c r="H216" s="38"/>
      <c r="I216" s="36"/>
      <c r="J216" s="36"/>
      <c r="K216" s="36"/>
      <c r="L216" s="36"/>
      <c r="M216" s="36"/>
      <c r="N216" s="64">
        <f t="shared" si="30"/>
        <v>0</v>
      </c>
      <c r="O216" s="64">
        <f t="shared" si="31"/>
        <v>0</v>
      </c>
      <c r="P216" s="64">
        <f t="shared" si="32"/>
        <v>0</v>
      </c>
      <c r="Q216" s="64">
        <f t="shared" si="33"/>
        <v>0</v>
      </c>
      <c r="R216" s="64">
        <f t="shared" si="34"/>
        <v>0</v>
      </c>
      <c r="S216" s="154">
        <f t="shared" si="35"/>
        <v>0</v>
      </c>
      <c r="T216" s="79"/>
      <c r="U216" s="65">
        <f>IFERROR((IF(A216=A215,W215,(VLOOKUP($A216,'Matriz de Riesgos'!$D$6:$Q$9951,12,0)))),0)</f>
        <v>0</v>
      </c>
      <c r="V216" s="66">
        <f t="shared" si="36"/>
        <v>0</v>
      </c>
      <c r="W216" s="67">
        <f t="shared" si="37"/>
        <v>0</v>
      </c>
      <c r="X216" s="66">
        <f>IFERROR((IF(A216=A215,Z215,(VLOOKUP($A216,'Matriz de Riesgos'!$D$6:$Q$9951,13,0)))),0)</f>
        <v>0</v>
      </c>
      <c r="Y216" s="65">
        <f t="shared" si="38"/>
        <v>0</v>
      </c>
      <c r="Z216" s="67">
        <f t="shared" si="39"/>
        <v>0</v>
      </c>
    </row>
    <row r="217" spans="1:26" hidden="1" x14ac:dyDescent="0.2">
      <c r="A217" s="40"/>
      <c r="B217" s="10"/>
      <c r="C217" s="221"/>
      <c r="D217" s="40"/>
      <c r="E217" s="38"/>
      <c r="F217" s="39"/>
      <c r="G217" s="38"/>
      <c r="H217" s="38"/>
      <c r="I217" s="36"/>
      <c r="J217" s="36"/>
      <c r="K217" s="36"/>
      <c r="L217" s="36"/>
      <c r="M217" s="36"/>
      <c r="N217" s="64">
        <f t="shared" si="30"/>
        <v>0</v>
      </c>
      <c r="O217" s="64">
        <f t="shared" si="31"/>
        <v>0</v>
      </c>
      <c r="P217" s="64">
        <f t="shared" si="32"/>
        <v>0</v>
      </c>
      <c r="Q217" s="64">
        <f t="shared" si="33"/>
        <v>0</v>
      </c>
      <c r="R217" s="64">
        <f t="shared" si="34"/>
        <v>0</v>
      </c>
      <c r="S217" s="154">
        <f t="shared" si="35"/>
        <v>0</v>
      </c>
      <c r="T217" s="79"/>
      <c r="U217" s="65">
        <f>IFERROR((IF(A217=A216,W216,(VLOOKUP($A217,'Matriz de Riesgos'!$D$6:$Q$9951,12,0)))),0)</f>
        <v>0</v>
      </c>
      <c r="V217" s="66">
        <f t="shared" si="36"/>
        <v>0</v>
      </c>
      <c r="W217" s="67">
        <f t="shared" si="37"/>
        <v>0</v>
      </c>
      <c r="X217" s="66">
        <f>IFERROR((IF(A217=A216,Z216,(VLOOKUP($A217,'Matriz de Riesgos'!$D$6:$Q$9951,13,0)))),0)</f>
        <v>0</v>
      </c>
      <c r="Y217" s="65">
        <f t="shared" si="38"/>
        <v>0</v>
      </c>
      <c r="Z217" s="67">
        <f t="shared" si="39"/>
        <v>0</v>
      </c>
    </row>
    <row r="218" spans="1:26" hidden="1" x14ac:dyDescent="0.2">
      <c r="A218" s="40"/>
      <c r="B218" s="10"/>
      <c r="C218" s="221"/>
      <c r="D218" s="40"/>
      <c r="E218" s="38"/>
      <c r="F218" s="39"/>
      <c r="G218" s="38"/>
      <c r="H218" s="38"/>
      <c r="I218" s="36"/>
      <c r="J218" s="36"/>
      <c r="K218" s="36"/>
      <c r="L218" s="36"/>
      <c r="M218" s="36"/>
      <c r="N218" s="64">
        <f t="shared" si="30"/>
        <v>0</v>
      </c>
      <c r="O218" s="64">
        <f t="shared" si="31"/>
        <v>0</v>
      </c>
      <c r="P218" s="64">
        <f t="shared" si="32"/>
        <v>0</v>
      </c>
      <c r="Q218" s="64">
        <f t="shared" si="33"/>
        <v>0</v>
      </c>
      <c r="R218" s="64">
        <f t="shared" si="34"/>
        <v>0</v>
      </c>
      <c r="S218" s="154">
        <f t="shared" si="35"/>
        <v>0</v>
      </c>
      <c r="T218" s="79"/>
      <c r="U218" s="65">
        <f>IFERROR((IF(A218=A217,W217,(VLOOKUP($A218,'Matriz de Riesgos'!$D$6:$Q$9951,12,0)))),0)</f>
        <v>0</v>
      </c>
      <c r="V218" s="66">
        <f t="shared" si="36"/>
        <v>0</v>
      </c>
      <c r="W218" s="67">
        <f t="shared" si="37"/>
        <v>0</v>
      </c>
      <c r="X218" s="66">
        <f>IFERROR((IF(A218=A217,Z217,(VLOOKUP($A218,'Matriz de Riesgos'!$D$6:$Q$9951,13,0)))),0)</f>
        <v>0</v>
      </c>
      <c r="Y218" s="65">
        <f t="shared" si="38"/>
        <v>0</v>
      </c>
      <c r="Z218" s="67">
        <f t="shared" si="39"/>
        <v>0</v>
      </c>
    </row>
    <row r="219" spans="1:26" hidden="1" x14ac:dyDescent="0.2">
      <c r="A219" s="40"/>
      <c r="B219" s="10"/>
      <c r="C219" s="221"/>
      <c r="D219" s="40"/>
      <c r="E219" s="38"/>
      <c r="F219" s="39"/>
      <c r="G219" s="38"/>
      <c r="H219" s="38"/>
      <c r="I219" s="36"/>
      <c r="J219" s="36"/>
      <c r="K219" s="36"/>
      <c r="L219" s="36"/>
      <c r="M219" s="36"/>
      <c r="N219" s="64">
        <f t="shared" si="30"/>
        <v>0</v>
      </c>
      <c r="O219" s="64">
        <f t="shared" si="31"/>
        <v>0</v>
      </c>
      <c r="P219" s="64">
        <f t="shared" si="32"/>
        <v>0</v>
      </c>
      <c r="Q219" s="64">
        <f t="shared" si="33"/>
        <v>0</v>
      </c>
      <c r="R219" s="64">
        <f t="shared" si="34"/>
        <v>0</v>
      </c>
      <c r="S219" s="154">
        <f t="shared" si="35"/>
        <v>0</v>
      </c>
      <c r="T219" s="79"/>
      <c r="U219" s="65">
        <f>IFERROR((IF(A219=A218,W218,(VLOOKUP($A219,'Matriz de Riesgos'!$D$6:$Q$9951,12,0)))),0)</f>
        <v>0</v>
      </c>
      <c r="V219" s="66">
        <f t="shared" si="36"/>
        <v>0</v>
      </c>
      <c r="W219" s="67">
        <f t="shared" si="37"/>
        <v>0</v>
      </c>
      <c r="X219" s="66">
        <f>IFERROR((IF(A219=A218,Z218,(VLOOKUP($A219,'Matriz de Riesgos'!$D$6:$Q$9951,13,0)))),0)</f>
        <v>0</v>
      </c>
      <c r="Y219" s="65">
        <f t="shared" si="38"/>
        <v>0</v>
      </c>
      <c r="Z219" s="67">
        <f t="shared" si="39"/>
        <v>0</v>
      </c>
    </row>
    <row r="220" spans="1:26" hidden="1" x14ac:dyDescent="0.2">
      <c r="A220" s="40"/>
      <c r="B220" s="10"/>
      <c r="C220" s="221"/>
      <c r="D220" s="40"/>
      <c r="E220" s="38"/>
      <c r="F220" s="39"/>
      <c r="G220" s="38"/>
      <c r="H220" s="38"/>
      <c r="I220" s="36"/>
      <c r="J220" s="36"/>
      <c r="K220" s="36"/>
      <c r="L220" s="36"/>
      <c r="M220" s="36"/>
      <c r="N220" s="64">
        <f t="shared" si="30"/>
        <v>0</v>
      </c>
      <c r="O220" s="64">
        <f t="shared" si="31"/>
        <v>0</v>
      </c>
      <c r="P220" s="64">
        <f t="shared" si="32"/>
        <v>0</v>
      </c>
      <c r="Q220" s="64">
        <f t="shared" si="33"/>
        <v>0</v>
      </c>
      <c r="R220" s="64">
        <f t="shared" si="34"/>
        <v>0</v>
      </c>
      <c r="S220" s="154">
        <f t="shared" si="35"/>
        <v>0</v>
      </c>
      <c r="T220" s="79"/>
      <c r="U220" s="65">
        <f>IFERROR((IF(A220=A219,W219,(VLOOKUP($A220,'Matriz de Riesgos'!$D$6:$Q$9951,12,0)))),0)</f>
        <v>0</v>
      </c>
      <c r="V220" s="66">
        <f t="shared" si="36"/>
        <v>0</v>
      </c>
      <c r="W220" s="67">
        <f t="shared" si="37"/>
        <v>0</v>
      </c>
      <c r="X220" s="66">
        <f>IFERROR((IF(A220=A219,Z219,(VLOOKUP($A220,'Matriz de Riesgos'!$D$6:$Q$9951,13,0)))),0)</f>
        <v>0</v>
      </c>
      <c r="Y220" s="65">
        <f t="shared" si="38"/>
        <v>0</v>
      </c>
      <c r="Z220" s="67">
        <f t="shared" si="39"/>
        <v>0</v>
      </c>
    </row>
    <row r="221" spans="1:26" hidden="1" x14ac:dyDescent="0.2">
      <c r="A221" s="40"/>
      <c r="B221" s="10"/>
      <c r="C221" s="221"/>
      <c r="D221" s="40"/>
      <c r="E221" s="38"/>
      <c r="F221" s="39"/>
      <c r="G221" s="38"/>
      <c r="H221" s="38"/>
      <c r="I221" s="36"/>
      <c r="J221" s="36"/>
      <c r="K221" s="36"/>
      <c r="L221" s="36"/>
      <c r="M221" s="36"/>
      <c r="N221" s="64">
        <f t="shared" si="30"/>
        <v>0</v>
      </c>
      <c r="O221" s="64">
        <f t="shared" si="31"/>
        <v>0</v>
      </c>
      <c r="P221" s="64">
        <f t="shared" si="32"/>
        <v>0</v>
      </c>
      <c r="Q221" s="64">
        <f t="shared" si="33"/>
        <v>0</v>
      </c>
      <c r="R221" s="64">
        <f t="shared" si="34"/>
        <v>0</v>
      </c>
      <c r="S221" s="154">
        <f t="shared" si="35"/>
        <v>0</v>
      </c>
      <c r="T221" s="79"/>
      <c r="U221" s="65">
        <f>IFERROR((IF(A221=A220,W220,(VLOOKUP($A221,'Matriz de Riesgos'!$D$6:$Q$9951,12,0)))),0)</f>
        <v>0</v>
      </c>
      <c r="V221" s="66">
        <f t="shared" si="36"/>
        <v>0</v>
      </c>
      <c r="W221" s="67">
        <f t="shared" si="37"/>
        <v>0</v>
      </c>
      <c r="X221" s="66">
        <f>IFERROR((IF(A221=A220,Z220,(VLOOKUP($A221,'Matriz de Riesgos'!$D$6:$Q$9951,13,0)))),0)</f>
        <v>0</v>
      </c>
      <c r="Y221" s="65">
        <f t="shared" si="38"/>
        <v>0</v>
      </c>
      <c r="Z221" s="67">
        <f t="shared" si="39"/>
        <v>0</v>
      </c>
    </row>
    <row r="222" spans="1:26" hidden="1" x14ac:dyDescent="0.2">
      <c r="A222" s="40"/>
      <c r="B222" s="10"/>
      <c r="C222" s="221"/>
      <c r="D222" s="40"/>
      <c r="E222" s="38"/>
      <c r="F222" s="39"/>
      <c r="G222" s="38"/>
      <c r="H222" s="38"/>
      <c r="I222" s="36"/>
      <c r="J222" s="36"/>
      <c r="K222" s="36"/>
      <c r="L222" s="36"/>
      <c r="M222" s="36"/>
      <c r="N222" s="64">
        <f t="shared" si="30"/>
        <v>0</v>
      </c>
      <c r="O222" s="64">
        <f t="shared" si="31"/>
        <v>0</v>
      </c>
      <c r="P222" s="64">
        <f t="shared" si="32"/>
        <v>0</v>
      </c>
      <c r="Q222" s="64">
        <f t="shared" si="33"/>
        <v>0</v>
      </c>
      <c r="R222" s="64">
        <f t="shared" si="34"/>
        <v>0</v>
      </c>
      <c r="S222" s="154">
        <f t="shared" si="35"/>
        <v>0</v>
      </c>
      <c r="T222" s="79"/>
      <c r="U222" s="65">
        <f>IFERROR((IF(A222=A221,W221,(VLOOKUP($A222,'Matriz de Riesgos'!$D$6:$Q$9951,12,0)))),0)</f>
        <v>0</v>
      </c>
      <c r="V222" s="66">
        <f t="shared" si="36"/>
        <v>0</v>
      </c>
      <c r="W222" s="67">
        <f t="shared" si="37"/>
        <v>0</v>
      </c>
      <c r="X222" s="66">
        <f>IFERROR((IF(A222=A221,Z221,(VLOOKUP($A222,'Matriz de Riesgos'!$D$6:$Q$9951,13,0)))),0)</f>
        <v>0</v>
      </c>
      <c r="Y222" s="65">
        <f t="shared" si="38"/>
        <v>0</v>
      </c>
      <c r="Z222" s="67">
        <f t="shared" si="39"/>
        <v>0</v>
      </c>
    </row>
    <row r="223" spans="1:26" hidden="1" x14ac:dyDescent="0.2">
      <c r="A223" s="40"/>
      <c r="B223" s="10"/>
      <c r="C223" s="221"/>
      <c r="D223" s="40"/>
      <c r="E223" s="38"/>
      <c r="F223" s="39"/>
      <c r="G223" s="38"/>
      <c r="H223" s="38"/>
      <c r="I223" s="36"/>
      <c r="J223" s="36"/>
      <c r="K223" s="36"/>
      <c r="L223" s="36"/>
      <c r="M223" s="36"/>
      <c r="N223" s="64">
        <f t="shared" si="30"/>
        <v>0</v>
      </c>
      <c r="O223" s="64">
        <f t="shared" si="31"/>
        <v>0</v>
      </c>
      <c r="P223" s="64">
        <f t="shared" si="32"/>
        <v>0</v>
      </c>
      <c r="Q223" s="64">
        <f t="shared" si="33"/>
        <v>0</v>
      </c>
      <c r="R223" s="64">
        <f t="shared" si="34"/>
        <v>0</v>
      </c>
      <c r="S223" s="154">
        <f t="shared" si="35"/>
        <v>0</v>
      </c>
      <c r="T223" s="79"/>
      <c r="U223" s="65">
        <f>IFERROR((IF(A223=A222,W222,(VLOOKUP($A223,'Matriz de Riesgos'!$D$6:$Q$9951,12,0)))),0)</f>
        <v>0</v>
      </c>
      <c r="V223" s="66">
        <f t="shared" si="36"/>
        <v>0</v>
      </c>
      <c r="W223" s="67">
        <f t="shared" si="37"/>
        <v>0</v>
      </c>
      <c r="X223" s="66">
        <f>IFERROR((IF(A223=A222,Z222,(VLOOKUP($A223,'Matriz de Riesgos'!$D$6:$Q$9951,13,0)))),0)</f>
        <v>0</v>
      </c>
      <c r="Y223" s="65">
        <f t="shared" si="38"/>
        <v>0</v>
      </c>
      <c r="Z223" s="67">
        <f t="shared" si="39"/>
        <v>0</v>
      </c>
    </row>
    <row r="224" spans="1:26" hidden="1" x14ac:dyDescent="0.2">
      <c r="A224" s="40"/>
      <c r="B224" s="10"/>
      <c r="C224" s="221"/>
      <c r="D224" s="40"/>
      <c r="E224" s="38"/>
      <c r="F224" s="39"/>
      <c r="G224" s="38"/>
      <c r="H224" s="38"/>
      <c r="I224" s="36"/>
      <c r="J224" s="36"/>
      <c r="K224" s="36"/>
      <c r="L224" s="36"/>
      <c r="M224" s="36"/>
      <c r="N224" s="64">
        <f t="shared" si="30"/>
        <v>0</v>
      </c>
      <c r="O224" s="64">
        <f t="shared" si="31"/>
        <v>0</v>
      </c>
      <c r="P224" s="64">
        <f t="shared" si="32"/>
        <v>0</v>
      </c>
      <c r="Q224" s="64">
        <f t="shared" si="33"/>
        <v>0</v>
      </c>
      <c r="R224" s="64">
        <f t="shared" si="34"/>
        <v>0</v>
      </c>
      <c r="S224" s="154">
        <f t="shared" si="35"/>
        <v>0</v>
      </c>
      <c r="T224" s="79"/>
      <c r="U224" s="65">
        <f>IFERROR((IF(A224=A223,W223,(VLOOKUP($A224,'Matriz de Riesgos'!$D$6:$Q$9951,12,0)))),0)</f>
        <v>0</v>
      </c>
      <c r="V224" s="66">
        <f t="shared" si="36"/>
        <v>0</v>
      </c>
      <c r="W224" s="67">
        <f t="shared" si="37"/>
        <v>0</v>
      </c>
      <c r="X224" s="66">
        <f>IFERROR((IF(A224=A223,Z223,(VLOOKUP($A224,'Matriz de Riesgos'!$D$6:$Q$9951,13,0)))),0)</f>
        <v>0</v>
      </c>
      <c r="Y224" s="65">
        <f t="shared" si="38"/>
        <v>0</v>
      </c>
      <c r="Z224" s="67">
        <f t="shared" si="39"/>
        <v>0</v>
      </c>
    </row>
    <row r="225" spans="1:26" hidden="1" x14ac:dyDescent="0.2">
      <c r="A225" s="40"/>
      <c r="B225" s="10"/>
      <c r="C225" s="221"/>
      <c r="D225" s="40"/>
      <c r="E225" s="38"/>
      <c r="F225" s="39"/>
      <c r="G225" s="38"/>
      <c r="H225" s="38"/>
      <c r="I225" s="36"/>
      <c r="J225" s="36"/>
      <c r="K225" s="36"/>
      <c r="L225" s="36"/>
      <c r="M225" s="36"/>
      <c r="N225" s="64">
        <f t="shared" si="30"/>
        <v>0</v>
      </c>
      <c r="O225" s="64">
        <f t="shared" si="31"/>
        <v>0</v>
      </c>
      <c r="P225" s="64">
        <f t="shared" si="32"/>
        <v>0</v>
      </c>
      <c r="Q225" s="64">
        <f t="shared" si="33"/>
        <v>0</v>
      </c>
      <c r="R225" s="64">
        <f t="shared" si="34"/>
        <v>0</v>
      </c>
      <c r="S225" s="154">
        <f t="shared" si="35"/>
        <v>0</v>
      </c>
      <c r="T225" s="79"/>
      <c r="U225" s="65">
        <f>IFERROR((IF(A225=A224,W224,(VLOOKUP($A225,'Matriz de Riesgos'!$D$6:$Q$9951,12,0)))),0)</f>
        <v>0</v>
      </c>
      <c r="V225" s="66">
        <f t="shared" si="36"/>
        <v>0</v>
      </c>
      <c r="W225" s="67">
        <f t="shared" si="37"/>
        <v>0</v>
      </c>
      <c r="X225" s="66">
        <f>IFERROR((IF(A225=A224,Z224,(VLOOKUP($A225,'Matriz de Riesgos'!$D$6:$Q$9951,13,0)))),0)</f>
        <v>0</v>
      </c>
      <c r="Y225" s="65">
        <f t="shared" si="38"/>
        <v>0</v>
      </c>
      <c r="Z225" s="67">
        <f t="shared" si="39"/>
        <v>0</v>
      </c>
    </row>
    <row r="226" spans="1:26" hidden="1" x14ac:dyDescent="0.2">
      <c r="A226" s="40"/>
      <c r="B226" s="10"/>
      <c r="C226" s="221"/>
      <c r="D226" s="40"/>
      <c r="E226" s="38"/>
      <c r="F226" s="39"/>
      <c r="G226" s="38"/>
      <c r="H226" s="38"/>
      <c r="I226" s="36"/>
      <c r="J226" s="36"/>
      <c r="K226" s="36"/>
      <c r="L226" s="36"/>
      <c r="M226" s="36"/>
      <c r="N226" s="64">
        <f t="shared" si="30"/>
        <v>0</v>
      </c>
      <c r="O226" s="64">
        <f t="shared" si="31"/>
        <v>0</v>
      </c>
      <c r="P226" s="64">
        <f t="shared" si="32"/>
        <v>0</v>
      </c>
      <c r="Q226" s="64">
        <f t="shared" si="33"/>
        <v>0</v>
      </c>
      <c r="R226" s="64">
        <f t="shared" si="34"/>
        <v>0</v>
      </c>
      <c r="S226" s="154">
        <f t="shared" si="35"/>
        <v>0</v>
      </c>
      <c r="T226" s="79"/>
      <c r="U226" s="65">
        <f>IFERROR((IF(A226=A225,W225,(VLOOKUP($A226,'Matriz de Riesgos'!$D$6:$Q$9951,12,0)))),0)</f>
        <v>0</v>
      </c>
      <c r="V226" s="66">
        <f t="shared" si="36"/>
        <v>0</v>
      </c>
      <c r="W226" s="67">
        <f t="shared" si="37"/>
        <v>0</v>
      </c>
      <c r="X226" s="66">
        <f>IFERROR((IF(A226=A225,Z225,(VLOOKUP($A226,'Matriz de Riesgos'!$D$6:$Q$9951,13,0)))),0)</f>
        <v>0</v>
      </c>
      <c r="Y226" s="65">
        <f t="shared" si="38"/>
        <v>0</v>
      </c>
      <c r="Z226" s="67">
        <f t="shared" si="39"/>
        <v>0</v>
      </c>
    </row>
    <row r="227" spans="1:26" hidden="1" x14ac:dyDescent="0.2">
      <c r="A227" s="40"/>
      <c r="B227" s="10"/>
      <c r="C227" s="221"/>
      <c r="D227" s="40"/>
      <c r="E227" s="38"/>
      <c r="F227" s="39"/>
      <c r="G227" s="38"/>
      <c r="H227" s="38"/>
      <c r="I227" s="36"/>
      <c r="J227" s="36"/>
      <c r="K227" s="36"/>
      <c r="L227" s="36"/>
      <c r="M227" s="36"/>
      <c r="N227" s="64">
        <f t="shared" si="30"/>
        <v>0</v>
      </c>
      <c r="O227" s="64">
        <f t="shared" si="31"/>
        <v>0</v>
      </c>
      <c r="P227" s="64">
        <f t="shared" si="32"/>
        <v>0</v>
      </c>
      <c r="Q227" s="64">
        <f t="shared" si="33"/>
        <v>0</v>
      </c>
      <c r="R227" s="64">
        <f t="shared" si="34"/>
        <v>0</v>
      </c>
      <c r="S227" s="154">
        <f t="shared" si="35"/>
        <v>0</v>
      </c>
      <c r="T227" s="79"/>
      <c r="U227" s="65">
        <f>IFERROR((IF(A227=A226,W226,(VLOOKUP($A227,'Matriz de Riesgos'!$D$6:$Q$9951,12,0)))),0)</f>
        <v>0</v>
      </c>
      <c r="V227" s="66">
        <f t="shared" si="36"/>
        <v>0</v>
      </c>
      <c r="W227" s="67">
        <f t="shared" si="37"/>
        <v>0</v>
      </c>
      <c r="X227" s="66">
        <f>IFERROR((IF(A227=A226,Z226,(VLOOKUP($A227,'Matriz de Riesgos'!$D$6:$Q$9951,13,0)))),0)</f>
        <v>0</v>
      </c>
      <c r="Y227" s="65">
        <f t="shared" si="38"/>
        <v>0</v>
      </c>
      <c r="Z227" s="67">
        <f t="shared" si="39"/>
        <v>0</v>
      </c>
    </row>
    <row r="228" spans="1:26" hidden="1" x14ac:dyDescent="0.2">
      <c r="A228" s="40"/>
      <c r="B228" s="10"/>
      <c r="C228" s="221"/>
      <c r="D228" s="40"/>
      <c r="E228" s="38"/>
      <c r="F228" s="39"/>
      <c r="G228" s="38"/>
      <c r="H228" s="38"/>
      <c r="I228" s="36"/>
      <c r="J228" s="36"/>
      <c r="K228" s="36"/>
      <c r="L228" s="36"/>
      <c r="M228" s="36"/>
      <c r="N228" s="64">
        <f t="shared" si="30"/>
        <v>0</v>
      </c>
      <c r="O228" s="64">
        <f t="shared" si="31"/>
        <v>0</v>
      </c>
      <c r="P228" s="64">
        <f t="shared" si="32"/>
        <v>0</v>
      </c>
      <c r="Q228" s="64">
        <f t="shared" si="33"/>
        <v>0</v>
      </c>
      <c r="R228" s="64">
        <f t="shared" si="34"/>
        <v>0</v>
      </c>
      <c r="S228" s="154">
        <f t="shared" si="35"/>
        <v>0</v>
      </c>
      <c r="T228" s="79"/>
      <c r="U228" s="65">
        <f>IFERROR((IF(A228=A227,W227,(VLOOKUP($A228,'Matriz de Riesgos'!$D$6:$Q$9951,12,0)))),0)</f>
        <v>0</v>
      </c>
      <c r="V228" s="66">
        <f t="shared" si="36"/>
        <v>0</v>
      </c>
      <c r="W228" s="67">
        <f t="shared" si="37"/>
        <v>0</v>
      </c>
      <c r="X228" s="66">
        <f>IFERROR((IF(A228=A227,Z227,(VLOOKUP($A228,'Matriz de Riesgos'!$D$6:$Q$9951,13,0)))),0)</f>
        <v>0</v>
      </c>
      <c r="Y228" s="65">
        <f t="shared" si="38"/>
        <v>0</v>
      </c>
      <c r="Z228" s="67">
        <f t="shared" si="39"/>
        <v>0</v>
      </c>
    </row>
    <row r="229" spans="1:26" hidden="1" x14ac:dyDescent="0.2">
      <c r="A229" s="40"/>
      <c r="B229" s="10"/>
      <c r="C229" s="221"/>
      <c r="D229" s="40"/>
      <c r="E229" s="38"/>
      <c r="F229" s="39"/>
      <c r="G229" s="38"/>
      <c r="H229" s="38"/>
      <c r="I229" s="36"/>
      <c r="J229" s="36"/>
      <c r="K229" s="36"/>
      <c r="L229" s="36"/>
      <c r="M229" s="36"/>
      <c r="N229" s="64">
        <f t="shared" si="30"/>
        <v>0</v>
      </c>
      <c r="O229" s="64">
        <f t="shared" si="31"/>
        <v>0</v>
      </c>
      <c r="P229" s="64">
        <f t="shared" si="32"/>
        <v>0</v>
      </c>
      <c r="Q229" s="64">
        <f t="shared" si="33"/>
        <v>0</v>
      </c>
      <c r="R229" s="64">
        <f t="shared" si="34"/>
        <v>0</v>
      </c>
      <c r="S229" s="154">
        <f t="shared" si="35"/>
        <v>0</v>
      </c>
      <c r="T229" s="79"/>
      <c r="U229" s="65">
        <f>IFERROR((IF(A229=A228,W228,(VLOOKUP($A229,'Matriz de Riesgos'!$D$6:$Q$9951,12,0)))),0)</f>
        <v>0</v>
      </c>
      <c r="V229" s="66">
        <f t="shared" si="36"/>
        <v>0</v>
      </c>
      <c r="W229" s="67">
        <f t="shared" si="37"/>
        <v>0</v>
      </c>
      <c r="X229" s="66">
        <f>IFERROR((IF(A229=A228,Z228,(VLOOKUP($A229,'Matriz de Riesgos'!$D$6:$Q$9951,13,0)))),0)</f>
        <v>0</v>
      </c>
      <c r="Y229" s="65">
        <f t="shared" si="38"/>
        <v>0</v>
      </c>
      <c r="Z229" s="67">
        <f t="shared" si="39"/>
        <v>0</v>
      </c>
    </row>
    <row r="230" spans="1:26" hidden="1" x14ac:dyDescent="0.2">
      <c r="A230" s="40"/>
      <c r="B230" s="10"/>
      <c r="C230" s="221"/>
      <c r="D230" s="40"/>
      <c r="E230" s="38"/>
      <c r="F230" s="39"/>
      <c r="G230" s="38"/>
      <c r="H230" s="38"/>
      <c r="I230" s="36"/>
      <c r="J230" s="36"/>
      <c r="K230" s="36"/>
      <c r="L230" s="36"/>
      <c r="M230" s="36"/>
      <c r="N230" s="64">
        <f t="shared" si="30"/>
        <v>0</v>
      </c>
      <c r="O230" s="64">
        <f t="shared" si="31"/>
        <v>0</v>
      </c>
      <c r="P230" s="64">
        <f t="shared" si="32"/>
        <v>0</v>
      </c>
      <c r="Q230" s="64">
        <f t="shared" si="33"/>
        <v>0</v>
      </c>
      <c r="R230" s="64">
        <f t="shared" si="34"/>
        <v>0</v>
      </c>
      <c r="S230" s="154">
        <f t="shared" si="35"/>
        <v>0</v>
      </c>
      <c r="T230" s="79"/>
      <c r="U230" s="65">
        <f>IFERROR((IF(A230=A229,W229,(VLOOKUP($A230,'Matriz de Riesgos'!$D$6:$Q$9951,12,0)))),0)</f>
        <v>0</v>
      </c>
      <c r="V230" s="66">
        <f t="shared" si="36"/>
        <v>0</v>
      </c>
      <c r="W230" s="67">
        <f t="shared" si="37"/>
        <v>0</v>
      </c>
      <c r="X230" s="66">
        <f>IFERROR((IF(A230=A229,Z229,(VLOOKUP($A230,'Matriz de Riesgos'!$D$6:$Q$9951,13,0)))),0)</f>
        <v>0</v>
      </c>
      <c r="Y230" s="65">
        <f t="shared" si="38"/>
        <v>0</v>
      </c>
      <c r="Z230" s="67">
        <f t="shared" si="39"/>
        <v>0</v>
      </c>
    </row>
    <row r="231" spans="1:26" hidden="1" x14ac:dyDescent="0.2">
      <c r="A231" s="40"/>
      <c r="B231" s="10"/>
      <c r="C231" s="221"/>
      <c r="D231" s="40"/>
      <c r="E231" s="38"/>
      <c r="F231" s="39"/>
      <c r="G231" s="38"/>
      <c r="H231" s="38"/>
      <c r="I231" s="36"/>
      <c r="J231" s="36"/>
      <c r="K231" s="36"/>
      <c r="L231" s="36"/>
      <c r="M231" s="36"/>
      <c r="N231" s="64">
        <f t="shared" si="30"/>
        <v>0</v>
      </c>
      <c r="O231" s="64">
        <f t="shared" si="31"/>
        <v>0</v>
      </c>
      <c r="P231" s="64">
        <f t="shared" si="32"/>
        <v>0</v>
      </c>
      <c r="Q231" s="64">
        <f t="shared" si="33"/>
        <v>0</v>
      </c>
      <c r="R231" s="64">
        <f t="shared" si="34"/>
        <v>0</v>
      </c>
      <c r="S231" s="154">
        <f t="shared" si="35"/>
        <v>0</v>
      </c>
      <c r="T231" s="79"/>
      <c r="U231" s="65">
        <f>IFERROR((IF(A231=A230,W230,(VLOOKUP($A231,'Matriz de Riesgos'!$D$6:$Q$9951,12,0)))),0)</f>
        <v>0</v>
      </c>
      <c r="V231" s="66">
        <f t="shared" si="36"/>
        <v>0</v>
      </c>
      <c r="W231" s="67">
        <f t="shared" si="37"/>
        <v>0</v>
      </c>
      <c r="X231" s="66">
        <f>IFERROR((IF(A231=A230,Z230,(VLOOKUP($A231,'Matriz de Riesgos'!$D$6:$Q$9951,13,0)))),0)</f>
        <v>0</v>
      </c>
      <c r="Y231" s="65">
        <f t="shared" si="38"/>
        <v>0</v>
      </c>
      <c r="Z231" s="67">
        <f t="shared" si="39"/>
        <v>0</v>
      </c>
    </row>
    <row r="232" spans="1:26" hidden="1" x14ac:dyDescent="0.2">
      <c r="A232" s="40"/>
      <c r="B232" s="10"/>
      <c r="C232" s="221"/>
      <c r="D232" s="40"/>
      <c r="E232" s="38"/>
      <c r="F232" s="39"/>
      <c r="G232" s="38"/>
      <c r="H232" s="38"/>
      <c r="I232" s="36"/>
      <c r="J232" s="36"/>
      <c r="K232" s="36"/>
      <c r="L232" s="36"/>
      <c r="M232" s="36"/>
      <c r="N232" s="64">
        <f t="shared" si="30"/>
        <v>0</v>
      </c>
      <c r="O232" s="64">
        <f t="shared" si="31"/>
        <v>0</v>
      </c>
      <c r="P232" s="64">
        <f t="shared" si="32"/>
        <v>0</v>
      </c>
      <c r="Q232" s="64">
        <f t="shared" si="33"/>
        <v>0</v>
      </c>
      <c r="R232" s="64">
        <f t="shared" si="34"/>
        <v>0</v>
      </c>
      <c r="S232" s="154">
        <f t="shared" si="35"/>
        <v>0</v>
      </c>
      <c r="T232" s="79"/>
      <c r="U232" s="65">
        <f>IFERROR((IF(A232=A231,W231,(VLOOKUP($A232,'Matriz de Riesgos'!$D$6:$Q$9951,12,0)))),0)</f>
        <v>0</v>
      </c>
      <c r="V232" s="66">
        <f t="shared" si="36"/>
        <v>0</v>
      </c>
      <c r="W232" s="67">
        <f t="shared" si="37"/>
        <v>0</v>
      </c>
      <c r="X232" s="66">
        <f>IFERROR((IF(A232=A231,Z231,(VLOOKUP($A232,'Matriz de Riesgos'!$D$6:$Q$9951,13,0)))),0)</f>
        <v>0</v>
      </c>
      <c r="Y232" s="65">
        <f t="shared" si="38"/>
        <v>0</v>
      </c>
      <c r="Z232" s="67">
        <f t="shared" si="39"/>
        <v>0</v>
      </c>
    </row>
    <row r="233" spans="1:26" hidden="1" x14ac:dyDescent="0.2">
      <c r="A233" s="40"/>
      <c r="B233" s="10"/>
      <c r="C233" s="221"/>
      <c r="D233" s="40"/>
      <c r="E233" s="38"/>
      <c r="F233" s="39"/>
      <c r="G233" s="38"/>
      <c r="H233" s="38"/>
      <c r="I233" s="36"/>
      <c r="J233" s="36"/>
      <c r="K233" s="36"/>
      <c r="L233" s="36"/>
      <c r="M233" s="36"/>
      <c r="N233" s="64">
        <f t="shared" si="30"/>
        <v>0</v>
      </c>
      <c r="O233" s="64">
        <f t="shared" si="31"/>
        <v>0</v>
      </c>
      <c r="P233" s="64">
        <f t="shared" si="32"/>
        <v>0</v>
      </c>
      <c r="Q233" s="64">
        <f t="shared" si="33"/>
        <v>0</v>
      </c>
      <c r="R233" s="64">
        <f t="shared" si="34"/>
        <v>0</v>
      </c>
      <c r="S233" s="154">
        <f t="shared" si="35"/>
        <v>0</v>
      </c>
      <c r="T233" s="79"/>
      <c r="U233" s="65">
        <f>IFERROR((IF(A233=A232,W232,(VLOOKUP($A233,'Matriz de Riesgos'!$D$6:$Q$9951,12,0)))),0)</f>
        <v>0</v>
      </c>
      <c r="V233" s="66">
        <f t="shared" si="36"/>
        <v>0</v>
      </c>
      <c r="W233" s="67">
        <f t="shared" si="37"/>
        <v>0</v>
      </c>
      <c r="X233" s="66">
        <f>IFERROR((IF(A233=A232,Z232,(VLOOKUP($A233,'Matriz de Riesgos'!$D$6:$Q$9951,13,0)))),0)</f>
        <v>0</v>
      </c>
      <c r="Y233" s="65">
        <f t="shared" si="38"/>
        <v>0</v>
      </c>
      <c r="Z233" s="67">
        <f t="shared" si="39"/>
        <v>0</v>
      </c>
    </row>
    <row r="234" spans="1:26" hidden="1" x14ac:dyDescent="0.2">
      <c r="A234" s="40"/>
      <c r="B234" s="10"/>
      <c r="C234" s="221"/>
      <c r="D234" s="40"/>
      <c r="E234" s="38"/>
      <c r="F234" s="39"/>
      <c r="G234" s="38"/>
      <c r="H234" s="38"/>
      <c r="I234" s="36"/>
      <c r="J234" s="36"/>
      <c r="K234" s="36"/>
      <c r="L234" s="36"/>
      <c r="M234" s="36"/>
      <c r="N234" s="64">
        <f t="shared" si="30"/>
        <v>0</v>
      </c>
      <c r="O234" s="64">
        <f t="shared" si="31"/>
        <v>0</v>
      </c>
      <c r="P234" s="64">
        <f t="shared" si="32"/>
        <v>0</v>
      </c>
      <c r="Q234" s="64">
        <f t="shared" si="33"/>
        <v>0</v>
      </c>
      <c r="R234" s="64">
        <f t="shared" si="34"/>
        <v>0</v>
      </c>
      <c r="S234" s="154">
        <f t="shared" si="35"/>
        <v>0</v>
      </c>
      <c r="T234" s="79"/>
      <c r="U234" s="65">
        <f>IFERROR((IF(A234=A233,W233,(VLOOKUP($A234,'Matriz de Riesgos'!$D$6:$Q$9951,12,0)))),0)</f>
        <v>0</v>
      </c>
      <c r="V234" s="66">
        <f t="shared" si="36"/>
        <v>0</v>
      </c>
      <c r="W234" s="67">
        <f t="shared" si="37"/>
        <v>0</v>
      </c>
      <c r="X234" s="66">
        <f>IFERROR((IF(A234=A233,Z233,(VLOOKUP($A234,'Matriz de Riesgos'!$D$6:$Q$9951,13,0)))),0)</f>
        <v>0</v>
      </c>
      <c r="Y234" s="65">
        <f t="shared" si="38"/>
        <v>0</v>
      </c>
      <c r="Z234" s="67">
        <f t="shared" si="39"/>
        <v>0</v>
      </c>
    </row>
    <row r="235" spans="1:26" hidden="1" x14ac:dyDescent="0.2">
      <c r="A235" s="40"/>
      <c r="B235" s="10"/>
      <c r="C235" s="221"/>
      <c r="D235" s="40"/>
      <c r="E235" s="38"/>
      <c r="F235" s="39"/>
      <c r="G235" s="38"/>
      <c r="H235" s="38"/>
      <c r="I235" s="36"/>
      <c r="J235" s="36"/>
      <c r="K235" s="36"/>
      <c r="L235" s="36"/>
      <c r="M235" s="36"/>
      <c r="N235" s="64">
        <f t="shared" si="30"/>
        <v>0</v>
      </c>
      <c r="O235" s="64">
        <f t="shared" si="31"/>
        <v>0</v>
      </c>
      <c r="P235" s="64">
        <f t="shared" si="32"/>
        <v>0</v>
      </c>
      <c r="Q235" s="64">
        <f t="shared" si="33"/>
        <v>0</v>
      </c>
      <c r="R235" s="64">
        <f t="shared" si="34"/>
        <v>0</v>
      </c>
      <c r="S235" s="154">
        <f t="shared" si="35"/>
        <v>0</v>
      </c>
      <c r="T235" s="79"/>
      <c r="U235" s="65">
        <f>IFERROR((IF(A235=A234,W234,(VLOOKUP($A235,'Matriz de Riesgos'!$D$6:$Q$9951,12,0)))),0)</f>
        <v>0</v>
      </c>
      <c r="V235" s="66">
        <f t="shared" si="36"/>
        <v>0</v>
      </c>
      <c r="W235" s="67">
        <f t="shared" si="37"/>
        <v>0</v>
      </c>
      <c r="X235" s="66">
        <f>IFERROR((IF(A235=A234,Z234,(VLOOKUP($A235,'Matriz de Riesgos'!$D$6:$Q$9951,13,0)))),0)</f>
        <v>0</v>
      </c>
      <c r="Y235" s="65">
        <f t="shared" si="38"/>
        <v>0</v>
      </c>
      <c r="Z235" s="67">
        <f t="shared" si="39"/>
        <v>0</v>
      </c>
    </row>
    <row r="236" spans="1:26" hidden="1" x14ac:dyDescent="0.2">
      <c r="A236" s="40"/>
      <c r="B236" s="10"/>
      <c r="C236" s="221"/>
      <c r="D236" s="40"/>
      <c r="E236" s="38"/>
      <c r="F236" s="39"/>
      <c r="G236" s="38"/>
      <c r="H236" s="38"/>
      <c r="I236" s="36"/>
      <c r="J236" s="36"/>
      <c r="K236" s="36"/>
      <c r="L236" s="36"/>
      <c r="M236" s="36"/>
      <c r="N236" s="64">
        <f t="shared" si="30"/>
        <v>0</v>
      </c>
      <c r="O236" s="64">
        <f t="shared" si="31"/>
        <v>0</v>
      </c>
      <c r="P236" s="64">
        <f t="shared" si="32"/>
        <v>0</v>
      </c>
      <c r="Q236" s="64">
        <f t="shared" si="33"/>
        <v>0</v>
      </c>
      <c r="R236" s="64">
        <f t="shared" si="34"/>
        <v>0</v>
      </c>
      <c r="S236" s="154">
        <f t="shared" si="35"/>
        <v>0</v>
      </c>
      <c r="T236" s="79"/>
      <c r="U236" s="65">
        <f>IFERROR((IF(A236=A235,W235,(VLOOKUP($A236,'Matriz de Riesgos'!$D$6:$Q$9951,12,0)))),0)</f>
        <v>0</v>
      </c>
      <c r="V236" s="66">
        <f t="shared" si="36"/>
        <v>0</v>
      </c>
      <c r="W236" s="67">
        <f t="shared" si="37"/>
        <v>0</v>
      </c>
      <c r="X236" s="66">
        <f>IFERROR((IF(A236=A235,Z235,(VLOOKUP($A236,'Matriz de Riesgos'!$D$6:$Q$9951,13,0)))),0)</f>
        <v>0</v>
      </c>
      <c r="Y236" s="65">
        <f t="shared" si="38"/>
        <v>0</v>
      </c>
      <c r="Z236" s="67">
        <f t="shared" si="39"/>
        <v>0</v>
      </c>
    </row>
    <row r="237" spans="1:26" hidden="1" x14ac:dyDescent="0.2">
      <c r="A237" s="40"/>
      <c r="B237" s="10"/>
      <c r="C237" s="221"/>
      <c r="D237" s="40"/>
      <c r="E237" s="38"/>
      <c r="F237" s="39"/>
      <c r="G237" s="38"/>
      <c r="H237" s="38"/>
      <c r="I237" s="36"/>
      <c r="J237" s="36"/>
      <c r="K237" s="36"/>
      <c r="L237" s="36"/>
      <c r="M237" s="36"/>
      <c r="N237" s="64">
        <f t="shared" si="30"/>
        <v>0</v>
      </c>
      <c r="O237" s="64">
        <f t="shared" si="31"/>
        <v>0</v>
      </c>
      <c r="P237" s="64">
        <f t="shared" si="32"/>
        <v>0</v>
      </c>
      <c r="Q237" s="64">
        <f t="shared" si="33"/>
        <v>0</v>
      </c>
      <c r="R237" s="64">
        <f t="shared" si="34"/>
        <v>0</v>
      </c>
      <c r="S237" s="154">
        <f t="shared" si="35"/>
        <v>0</v>
      </c>
      <c r="T237" s="79"/>
      <c r="U237" s="65">
        <f>IFERROR((IF(A237=A236,W236,(VLOOKUP($A237,'Matriz de Riesgos'!$D$6:$Q$9951,12,0)))),0)</f>
        <v>0</v>
      </c>
      <c r="V237" s="66">
        <f t="shared" si="36"/>
        <v>0</v>
      </c>
      <c r="W237" s="67">
        <f t="shared" si="37"/>
        <v>0</v>
      </c>
      <c r="X237" s="66">
        <f>IFERROR((IF(A237=A236,Z236,(VLOOKUP($A237,'Matriz de Riesgos'!$D$6:$Q$9951,13,0)))),0)</f>
        <v>0</v>
      </c>
      <c r="Y237" s="65">
        <f t="shared" si="38"/>
        <v>0</v>
      </c>
      <c r="Z237" s="67">
        <f t="shared" si="39"/>
        <v>0</v>
      </c>
    </row>
    <row r="238" spans="1:26" hidden="1" x14ac:dyDescent="0.2">
      <c r="A238" s="40"/>
      <c r="B238" s="10"/>
      <c r="C238" s="221"/>
      <c r="D238" s="40"/>
      <c r="E238" s="38"/>
      <c r="F238" s="39"/>
      <c r="G238" s="38"/>
      <c r="H238" s="38"/>
      <c r="I238" s="36"/>
      <c r="J238" s="36"/>
      <c r="K238" s="36"/>
      <c r="L238" s="36"/>
      <c r="M238" s="36"/>
      <c r="N238" s="64">
        <f t="shared" si="30"/>
        <v>0</v>
      </c>
      <c r="O238" s="64">
        <f t="shared" si="31"/>
        <v>0</v>
      </c>
      <c r="P238" s="64">
        <f t="shared" si="32"/>
        <v>0</v>
      </c>
      <c r="Q238" s="64">
        <f t="shared" si="33"/>
        <v>0</v>
      </c>
      <c r="R238" s="64">
        <f t="shared" si="34"/>
        <v>0</v>
      </c>
      <c r="S238" s="154">
        <f t="shared" si="35"/>
        <v>0</v>
      </c>
      <c r="T238" s="79"/>
      <c r="U238" s="65">
        <f>IFERROR((IF(A238=A237,W237,(VLOOKUP($A238,'Matriz de Riesgos'!$D$6:$Q$9951,12,0)))),0)</f>
        <v>0</v>
      </c>
      <c r="V238" s="66">
        <f t="shared" si="36"/>
        <v>0</v>
      </c>
      <c r="W238" s="67">
        <f t="shared" si="37"/>
        <v>0</v>
      </c>
      <c r="X238" s="66">
        <f>IFERROR((IF(A238=A237,Z237,(VLOOKUP($A238,'Matriz de Riesgos'!$D$6:$Q$9951,13,0)))),0)</f>
        <v>0</v>
      </c>
      <c r="Y238" s="65">
        <f t="shared" si="38"/>
        <v>0</v>
      </c>
      <c r="Z238" s="67">
        <f t="shared" si="39"/>
        <v>0</v>
      </c>
    </row>
    <row r="239" spans="1:26" hidden="1" x14ac:dyDescent="0.2">
      <c r="A239" s="40"/>
      <c r="B239" s="10"/>
      <c r="C239" s="221"/>
      <c r="D239" s="40"/>
      <c r="E239" s="38"/>
      <c r="F239" s="39"/>
      <c r="G239" s="38"/>
      <c r="H239" s="38"/>
      <c r="I239" s="36"/>
      <c r="J239" s="36"/>
      <c r="K239" s="36"/>
      <c r="L239" s="36"/>
      <c r="M239" s="36"/>
      <c r="N239" s="64">
        <f t="shared" si="30"/>
        <v>0</v>
      </c>
      <c r="O239" s="64">
        <f t="shared" si="31"/>
        <v>0</v>
      </c>
      <c r="P239" s="64">
        <f t="shared" si="32"/>
        <v>0</v>
      </c>
      <c r="Q239" s="64">
        <f t="shared" si="33"/>
        <v>0</v>
      </c>
      <c r="R239" s="64">
        <f t="shared" si="34"/>
        <v>0</v>
      </c>
      <c r="S239" s="154">
        <f t="shared" si="35"/>
        <v>0</v>
      </c>
      <c r="T239" s="79"/>
      <c r="U239" s="65">
        <f>IFERROR((IF(A239=A238,W238,(VLOOKUP($A239,'Matriz de Riesgos'!$D$6:$Q$9951,12,0)))),0)</f>
        <v>0</v>
      </c>
      <c r="V239" s="66">
        <f t="shared" si="36"/>
        <v>0</v>
      </c>
      <c r="W239" s="67">
        <f t="shared" si="37"/>
        <v>0</v>
      </c>
      <c r="X239" s="66">
        <f>IFERROR((IF(A239=A238,Z238,(VLOOKUP($A239,'Matriz de Riesgos'!$D$6:$Q$9951,13,0)))),0)</f>
        <v>0</v>
      </c>
      <c r="Y239" s="65">
        <f t="shared" si="38"/>
        <v>0</v>
      </c>
      <c r="Z239" s="67">
        <f t="shared" si="39"/>
        <v>0</v>
      </c>
    </row>
    <row r="240" spans="1:26" hidden="1" x14ac:dyDescent="0.2">
      <c r="A240" s="40"/>
      <c r="B240" s="10"/>
      <c r="C240" s="221"/>
      <c r="D240" s="40"/>
      <c r="E240" s="38"/>
      <c r="F240" s="39"/>
      <c r="G240" s="38"/>
      <c r="H240" s="38"/>
      <c r="I240" s="36"/>
      <c r="J240" s="36"/>
      <c r="K240" s="36"/>
      <c r="L240" s="36"/>
      <c r="M240" s="36"/>
      <c r="N240" s="64">
        <f t="shared" si="30"/>
        <v>0</v>
      </c>
      <c r="O240" s="64">
        <f t="shared" si="31"/>
        <v>0</v>
      </c>
      <c r="P240" s="64">
        <f t="shared" si="32"/>
        <v>0</v>
      </c>
      <c r="Q240" s="64">
        <f t="shared" si="33"/>
        <v>0</v>
      </c>
      <c r="R240" s="64">
        <f t="shared" si="34"/>
        <v>0</v>
      </c>
      <c r="S240" s="154">
        <f t="shared" si="35"/>
        <v>0</v>
      </c>
      <c r="T240" s="79"/>
      <c r="U240" s="65">
        <f>IFERROR((IF(A240=A239,W239,(VLOOKUP($A240,'Matriz de Riesgos'!$D$6:$Q$9951,12,0)))),0)</f>
        <v>0</v>
      </c>
      <c r="V240" s="66">
        <f t="shared" si="36"/>
        <v>0</v>
      </c>
      <c r="W240" s="67">
        <f t="shared" si="37"/>
        <v>0</v>
      </c>
      <c r="X240" s="66">
        <f>IFERROR((IF(A240=A239,Z239,(VLOOKUP($A240,'Matriz de Riesgos'!$D$6:$Q$9951,13,0)))),0)</f>
        <v>0</v>
      </c>
      <c r="Y240" s="65">
        <f t="shared" si="38"/>
        <v>0</v>
      </c>
      <c r="Z240" s="67">
        <f t="shared" si="39"/>
        <v>0</v>
      </c>
    </row>
    <row r="241" spans="1:26" hidden="1" x14ac:dyDescent="0.2">
      <c r="A241" s="40"/>
      <c r="B241" s="10"/>
      <c r="C241" s="221"/>
      <c r="D241" s="40"/>
      <c r="E241" s="38"/>
      <c r="F241" s="39"/>
      <c r="G241" s="38"/>
      <c r="H241" s="38"/>
      <c r="I241" s="36"/>
      <c r="J241" s="36"/>
      <c r="K241" s="36"/>
      <c r="L241" s="36"/>
      <c r="M241" s="36"/>
      <c r="N241" s="64">
        <f t="shared" si="30"/>
        <v>0</v>
      </c>
      <c r="O241" s="64">
        <f t="shared" si="31"/>
        <v>0</v>
      </c>
      <c r="P241" s="64">
        <f t="shared" si="32"/>
        <v>0</v>
      </c>
      <c r="Q241" s="64">
        <f t="shared" si="33"/>
        <v>0</v>
      </c>
      <c r="R241" s="64">
        <f t="shared" si="34"/>
        <v>0</v>
      </c>
      <c r="S241" s="154">
        <f t="shared" si="35"/>
        <v>0</v>
      </c>
      <c r="T241" s="79"/>
      <c r="U241" s="65">
        <f>IFERROR((IF(A241=A240,W240,(VLOOKUP($A241,'Matriz de Riesgos'!$D$6:$Q$9951,12,0)))),0)</f>
        <v>0</v>
      </c>
      <c r="V241" s="66">
        <f t="shared" si="36"/>
        <v>0</v>
      </c>
      <c r="W241" s="67">
        <f t="shared" si="37"/>
        <v>0</v>
      </c>
      <c r="X241" s="66">
        <f>IFERROR((IF(A241=A240,Z240,(VLOOKUP($A241,'Matriz de Riesgos'!$D$6:$Q$9951,13,0)))),0)</f>
        <v>0</v>
      </c>
      <c r="Y241" s="65">
        <f t="shared" si="38"/>
        <v>0</v>
      </c>
      <c r="Z241" s="67">
        <f t="shared" si="39"/>
        <v>0</v>
      </c>
    </row>
    <row r="242" spans="1:26" hidden="1" x14ac:dyDescent="0.2">
      <c r="A242" s="40"/>
      <c r="B242" s="10"/>
      <c r="C242" s="221"/>
      <c r="D242" s="40"/>
      <c r="E242" s="38"/>
      <c r="F242" s="39"/>
      <c r="G242" s="38"/>
      <c r="H242" s="38"/>
      <c r="I242" s="36"/>
      <c r="J242" s="36"/>
      <c r="K242" s="36"/>
      <c r="L242" s="36"/>
      <c r="M242" s="36"/>
      <c r="N242" s="64">
        <f t="shared" si="30"/>
        <v>0</v>
      </c>
      <c r="O242" s="64">
        <f t="shared" si="31"/>
        <v>0</v>
      </c>
      <c r="P242" s="64">
        <f t="shared" si="32"/>
        <v>0</v>
      </c>
      <c r="Q242" s="64">
        <f t="shared" si="33"/>
        <v>0</v>
      </c>
      <c r="R242" s="64">
        <f t="shared" si="34"/>
        <v>0</v>
      </c>
      <c r="S242" s="154">
        <f t="shared" si="35"/>
        <v>0</v>
      </c>
      <c r="T242" s="79"/>
      <c r="U242" s="65">
        <f>IFERROR((IF(A242=A241,W241,(VLOOKUP($A242,'Matriz de Riesgos'!$D$6:$Q$9951,12,0)))),0)</f>
        <v>0</v>
      </c>
      <c r="V242" s="66">
        <f t="shared" si="36"/>
        <v>0</v>
      </c>
      <c r="W242" s="67">
        <f t="shared" si="37"/>
        <v>0</v>
      </c>
      <c r="X242" s="66">
        <f>IFERROR((IF(A242=A241,Z241,(VLOOKUP($A242,'Matriz de Riesgos'!$D$6:$Q$9951,13,0)))),0)</f>
        <v>0</v>
      </c>
      <c r="Y242" s="65">
        <f t="shared" si="38"/>
        <v>0</v>
      </c>
      <c r="Z242" s="67">
        <f t="shared" si="39"/>
        <v>0</v>
      </c>
    </row>
    <row r="243" spans="1:26" hidden="1" x14ac:dyDescent="0.2">
      <c r="A243" s="40"/>
      <c r="B243" s="10"/>
      <c r="C243" s="221"/>
      <c r="D243" s="40"/>
      <c r="E243" s="38"/>
      <c r="F243" s="39"/>
      <c r="G243" s="38"/>
      <c r="H243" s="38"/>
      <c r="I243" s="36"/>
      <c r="J243" s="36"/>
      <c r="K243" s="36"/>
      <c r="L243" s="36"/>
      <c r="M243" s="36"/>
      <c r="N243" s="64">
        <f t="shared" si="30"/>
        <v>0</v>
      </c>
      <c r="O243" s="64">
        <f t="shared" si="31"/>
        <v>0</v>
      </c>
      <c r="P243" s="64">
        <f t="shared" si="32"/>
        <v>0</v>
      </c>
      <c r="Q243" s="64">
        <f t="shared" si="33"/>
        <v>0</v>
      </c>
      <c r="R243" s="64">
        <f t="shared" si="34"/>
        <v>0</v>
      </c>
      <c r="S243" s="154">
        <f t="shared" si="35"/>
        <v>0</v>
      </c>
      <c r="T243" s="79"/>
      <c r="U243" s="65">
        <f>IFERROR((IF(A243=A242,W242,(VLOOKUP($A243,'Matriz de Riesgos'!$D$6:$Q$9951,12,0)))),0)</f>
        <v>0</v>
      </c>
      <c r="V243" s="66">
        <f t="shared" si="36"/>
        <v>0</v>
      </c>
      <c r="W243" s="67">
        <f t="shared" si="37"/>
        <v>0</v>
      </c>
      <c r="X243" s="66">
        <f>IFERROR((IF(A243=A242,Z242,(VLOOKUP($A243,'Matriz de Riesgos'!$D$6:$Q$9951,13,0)))),0)</f>
        <v>0</v>
      </c>
      <c r="Y243" s="65">
        <f t="shared" si="38"/>
        <v>0</v>
      </c>
      <c r="Z243" s="67">
        <f t="shared" si="39"/>
        <v>0</v>
      </c>
    </row>
    <row r="244" spans="1:26" hidden="1" x14ac:dyDescent="0.2">
      <c r="A244" s="40"/>
      <c r="B244" s="10"/>
      <c r="C244" s="221"/>
      <c r="D244" s="40"/>
      <c r="E244" s="38"/>
      <c r="F244" s="39"/>
      <c r="G244" s="38"/>
      <c r="H244" s="38"/>
      <c r="I244" s="36"/>
      <c r="J244" s="36"/>
      <c r="K244" s="36"/>
      <c r="L244" s="36"/>
      <c r="M244" s="36"/>
      <c r="N244" s="64">
        <f t="shared" si="30"/>
        <v>0</v>
      </c>
      <c r="O244" s="64">
        <f t="shared" si="31"/>
        <v>0</v>
      </c>
      <c r="P244" s="64">
        <f t="shared" si="32"/>
        <v>0</v>
      </c>
      <c r="Q244" s="64">
        <f t="shared" si="33"/>
        <v>0</v>
      </c>
      <c r="R244" s="64">
        <f t="shared" si="34"/>
        <v>0</v>
      </c>
      <c r="S244" s="154">
        <f t="shared" si="35"/>
        <v>0</v>
      </c>
      <c r="T244" s="79"/>
      <c r="U244" s="65">
        <f>IFERROR((IF(A244=A243,W243,(VLOOKUP($A244,'Matriz de Riesgos'!$D$6:$Q$9951,12,0)))),0)</f>
        <v>0</v>
      </c>
      <c r="V244" s="66">
        <f t="shared" si="36"/>
        <v>0</v>
      </c>
      <c r="W244" s="67">
        <f t="shared" si="37"/>
        <v>0</v>
      </c>
      <c r="X244" s="66">
        <f>IFERROR((IF(A244=A243,Z243,(VLOOKUP($A244,'Matriz de Riesgos'!$D$6:$Q$9951,13,0)))),0)</f>
        <v>0</v>
      </c>
      <c r="Y244" s="65">
        <f t="shared" si="38"/>
        <v>0</v>
      </c>
      <c r="Z244" s="67">
        <f t="shared" si="39"/>
        <v>0</v>
      </c>
    </row>
    <row r="245" spans="1:26" hidden="1" x14ac:dyDescent="0.2">
      <c r="A245" s="40"/>
      <c r="B245" s="10"/>
      <c r="C245" s="221"/>
      <c r="D245" s="40"/>
      <c r="E245" s="38"/>
      <c r="F245" s="39"/>
      <c r="G245" s="38"/>
      <c r="H245" s="38"/>
      <c r="I245" s="36"/>
      <c r="J245" s="36"/>
      <c r="K245" s="36"/>
      <c r="L245" s="36"/>
      <c r="M245" s="36"/>
      <c r="N245" s="64">
        <f t="shared" si="30"/>
        <v>0</v>
      </c>
      <c r="O245" s="64">
        <f t="shared" si="31"/>
        <v>0</v>
      </c>
      <c r="P245" s="64">
        <f t="shared" si="32"/>
        <v>0</v>
      </c>
      <c r="Q245" s="64">
        <f t="shared" si="33"/>
        <v>0</v>
      </c>
      <c r="R245" s="64">
        <f t="shared" si="34"/>
        <v>0</v>
      </c>
      <c r="S245" s="154">
        <f t="shared" si="35"/>
        <v>0</v>
      </c>
      <c r="T245" s="79"/>
      <c r="U245" s="65">
        <f>IFERROR((IF(A245=A244,W244,(VLOOKUP($A245,'Matriz de Riesgos'!$D$6:$Q$9951,12,0)))),0)</f>
        <v>0</v>
      </c>
      <c r="V245" s="66">
        <f t="shared" si="36"/>
        <v>0</v>
      </c>
      <c r="W245" s="67">
        <f t="shared" si="37"/>
        <v>0</v>
      </c>
      <c r="X245" s="66">
        <f>IFERROR((IF(A245=A244,Z244,(VLOOKUP($A245,'Matriz de Riesgos'!$D$6:$Q$9951,13,0)))),0)</f>
        <v>0</v>
      </c>
      <c r="Y245" s="65">
        <f t="shared" si="38"/>
        <v>0</v>
      </c>
      <c r="Z245" s="67">
        <f t="shared" si="39"/>
        <v>0</v>
      </c>
    </row>
    <row r="246" spans="1:26" hidden="1" x14ac:dyDescent="0.2">
      <c r="A246" s="40"/>
      <c r="B246" s="10"/>
      <c r="C246" s="221"/>
      <c r="D246" s="40"/>
      <c r="E246" s="38"/>
      <c r="F246" s="39"/>
      <c r="G246" s="38"/>
      <c r="H246" s="38"/>
      <c r="I246" s="36"/>
      <c r="J246" s="36"/>
      <c r="K246" s="36"/>
      <c r="L246" s="36"/>
      <c r="M246" s="36"/>
      <c r="N246" s="64">
        <f t="shared" si="30"/>
        <v>0</v>
      </c>
      <c r="O246" s="64">
        <f t="shared" si="31"/>
        <v>0</v>
      </c>
      <c r="P246" s="64">
        <f t="shared" si="32"/>
        <v>0</v>
      </c>
      <c r="Q246" s="64">
        <f t="shared" si="33"/>
        <v>0</v>
      </c>
      <c r="R246" s="64">
        <f t="shared" si="34"/>
        <v>0</v>
      </c>
      <c r="S246" s="154">
        <f t="shared" si="35"/>
        <v>0</v>
      </c>
      <c r="T246" s="79"/>
      <c r="U246" s="65">
        <f>IFERROR((IF(A246=A245,W245,(VLOOKUP($A246,'Matriz de Riesgos'!$D$6:$Q$9951,12,0)))),0)</f>
        <v>0</v>
      </c>
      <c r="V246" s="66">
        <f t="shared" si="36"/>
        <v>0</v>
      </c>
      <c r="W246" s="67">
        <f t="shared" si="37"/>
        <v>0</v>
      </c>
      <c r="X246" s="66">
        <f>IFERROR((IF(A246=A245,Z245,(VLOOKUP($A246,'Matriz de Riesgos'!$D$6:$Q$9951,13,0)))),0)</f>
        <v>0</v>
      </c>
      <c r="Y246" s="65">
        <f t="shared" si="38"/>
        <v>0</v>
      </c>
      <c r="Z246" s="67">
        <f t="shared" si="39"/>
        <v>0</v>
      </c>
    </row>
    <row r="247" spans="1:26" hidden="1" x14ac:dyDescent="0.2">
      <c r="A247" s="40"/>
      <c r="B247" s="10"/>
      <c r="C247" s="221"/>
      <c r="D247" s="40"/>
      <c r="E247" s="38"/>
      <c r="F247" s="39"/>
      <c r="G247" s="38"/>
      <c r="H247" s="38"/>
      <c r="I247" s="36"/>
      <c r="J247" s="36"/>
      <c r="K247" s="36"/>
      <c r="L247" s="36"/>
      <c r="M247" s="36"/>
      <c r="N247" s="64">
        <f t="shared" si="30"/>
        <v>0</v>
      </c>
      <c r="O247" s="64">
        <f t="shared" si="31"/>
        <v>0</v>
      </c>
      <c r="P247" s="64">
        <f t="shared" si="32"/>
        <v>0</v>
      </c>
      <c r="Q247" s="64">
        <f t="shared" si="33"/>
        <v>0</v>
      </c>
      <c r="R247" s="64">
        <f t="shared" si="34"/>
        <v>0</v>
      </c>
      <c r="S247" s="154">
        <f t="shared" si="35"/>
        <v>0</v>
      </c>
      <c r="T247" s="79"/>
      <c r="U247" s="65">
        <f>IFERROR((IF(A247=A246,W246,(VLOOKUP($A247,'Matriz de Riesgos'!$D$6:$Q$9951,12,0)))),0)</f>
        <v>0</v>
      </c>
      <c r="V247" s="66">
        <f t="shared" si="36"/>
        <v>0</v>
      </c>
      <c r="W247" s="67">
        <f t="shared" si="37"/>
        <v>0</v>
      </c>
      <c r="X247" s="66">
        <f>IFERROR((IF(A247=A246,Z246,(VLOOKUP($A247,'Matriz de Riesgos'!$D$6:$Q$9951,13,0)))),0)</f>
        <v>0</v>
      </c>
      <c r="Y247" s="65">
        <f t="shared" si="38"/>
        <v>0</v>
      </c>
      <c r="Z247" s="67">
        <f t="shared" si="39"/>
        <v>0</v>
      </c>
    </row>
    <row r="248" spans="1:26" hidden="1" x14ac:dyDescent="0.2">
      <c r="A248" s="40"/>
      <c r="B248" s="10"/>
      <c r="C248" s="221"/>
      <c r="D248" s="40"/>
      <c r="E248" s="38"/>
      <c r="F248" s="39"/>
      <c r="G248" s="38"/>
      <c r="H248" s="38"/>
      <c r="I248" s="36"/>
      <c r="J248" s="36"/>
      <c r="K248" s="36"/>
      <c r="L248" s="36"/>
      <c r="M248" s="36"/>
      <c r="N248" s="64">
        <f t="shared" si="30"/>
        <v>0</v>
      </c>
      <c r="O248" s="64">
        <f t="shared" si="31"/>
        <v>0</v>
      </c>
      <c r="P248" s="64">
        <f t="shared" si="32"/>
        <v>0</v>
      </c>
      <c r="Q248" s="64">
        <f t="shared" si="33"/>
        <v>0</v>
      </c>
      <c r="R248" s="64">
        <f t="shared" si="34"/>
        <v>0</v>
      </c>
      <c r="S248" s="154">
        <f t="shared" si="35"/>
        <v>0</v>
      </c>
      <c r="T248" s="79"/>
      <c r="U248" s="65">
        <f>IFERROR((IF(A248=A247,W247,(VLOOKUP($A248,'Matriz de Riesgos'!$D$6:$Q$9951,12,0)))),0)</f>
        <v>0</v>
      </c>
      <c r="V248" s="66">
        <f t="shared" si="36"/>
        <v>0</v>
      </c>
      <c r="W248" s="67">
        <f t="shared" si="37"/>
        <v>0</v>
      </c>
      <c r="X248" s="66">
        <f>IFERROR((IF(A248=A247,Z247,(VLOOKUP($A248,'Matriz de Riesgos'!$D$6:$Q$9951,13,0)))),0)</f>
        <v>0</v>
      </c>
      <c r="Y248" s="65">
        <f t="shared" si="38"/>
        <v>0</v>
      </c>
      <c r="Z248" s="67">
        <f t="shared" si="39"/>
        <v>0</v>
      </c>
    </row>
    <row r="249" spans="1:26" hidden="1" x14ac:dyDescent="0.2">
      <c r="A249" s="40"/>
      <c r="B249" s="10"/>
      <c r="C249" s="221"/>
      <c r="D249" s="40"/>
      <c r="E249" s="38"/>
      <c r="F249" s="39"/>
      <c r="G249" s="38"/>
      <c r="H249" s="38"/>
      <c r="I249" s="36"/>
      <c r="J249" s="36"/>
      <c r="K249" s="36"/>
      <c r="L249" s="36"/>
      <c r="M249" s="36"/>
      <c r="N249" s="64">
        <f t="shared" si="30"/>
        <v>0</v>
      </c>
      <c r="O249" s="64">
        <f t="shared" si="31"/>
        <v>0</v>
      </c>
      <c r="P249" s="64">
        <f t="shared" si="32"/>
        <v>0</v>
      </c>
      <c r="Q249" s="64">
        <f t="shared" si="33"/>
        <v>0</v>
      </c>
      <c r="R249" s="64">
        <f t="shared" si="34"/>
        <v>0</v>
      </c>
      <c r="S249" s="154">
        <f t="shared" si="35"/>
        <v>0</v>
      </c>
      <c r="T249" s="79"/>
      <c r="U249" s="65">
        <f>IFERROR((IF(A249=A248,W248,(VLOOKUP($A249,'Matriz de Riesgos'!$D$6:$Q$9951,12,0)))),0)</f>
        <v>0</v>
      </c>
      <c r="V249" s="66">
        <f t="shared" si="36"/>
        <v>0</v>
      </c>
      <c r="W249" s="67">
        <f t="shared" si="37"/>
        <v>0</v>
      </c>
      <c r="X249" s="66">
        <f>IFERROR((IF(A249=A248,Z248,(VLOOKUP($A249,'Matriz de Riesgos'!$D$6:$Q$9951,13,0)))),0)</f>
        <v>0</v>
      </c>
      <c r="Y249" s="65">
        <f t="shared" si="38"/>
        <v>0</v>
      </c>
      <c r="Z249" s="67">
        <f t="shared" si="39"/>
        <v>0</v>
      </c>
    </row>
    <row r="250" spans="1:26" hidden="1" x14ac:dyDescent="0.2">
      <c r="A250" s="40"/>
      <c r="B250" s="10"/>
      <c r="C250" s="221"/>
      <c r="D250" s="40"/>
      <c r="E250" s="38"/>
      <c r="F250" s="39"/>
      <c r="G250" s="38"/>
      <c r="H250" s="38"/>
      <c r="I250" s="36"/>
      <c r="J250" s="36"/>
      <c r="K250" s="36"/>
      <c r="L250" s="36"/>
      <c r="M250" s="36"/>
      <c r="N250" s="64">
        <f t="shared" si="30"/>
        <v>0</v>
      </c>
      <c r="O250" s="64">
        <f t="shared" si="31"/>
        <v>0</v>
      </c>
      <c r="P250" s="64">
        <f t="shared" si="32"/>
        <v>0</v>
      </c>
      <c r="Q250" s="64">
        <f t="shared" si="33"/>
        <v>0</v>
      </c>
      <c r="R250" s="64">
        <f t="shared" si="34"/>
        <v>0</v>
      </c>
      <c r="S250" s="154">
        <f t="shared" si="35"/>
        <v>0</v>
      </c>
      <c r="T250" s="79"/>
      <c r="U250" s="65">
        <f>IFERROR((IF(A250=A249,W249,(VLOOKUP($A250,'Matriz de Riesgos'!$D$6:$Q$9951,12,0)))),0)</f>
        <v>0</v>
      </c>
      <c r="V250" s="66">
        <f t="shared" si="36"/>
        <v>0</v>
      </c>
      <c r="W250" s="67">
        <f t="shared" si="37"/>
        <v>0</v>
      </c>
      <c r="X250" s="66">
        <f>IFERROR((IF(A250=A249,Z249,(VLOOKUP($A250,'Matriz de Riesgos'!$D$6:$Q$9951,13,0)))),0)</f>
        <v>0</v>
      </c>
      <c r="Y250" s="65">
        <f t="shared" si="38"/>
        <v>0</v>
      </c>
      <c r="Z250" s="67">
        <f t="shared" si="39"/>
        <v>0</v>
      </c>
    </row>
    <row r="251" spans="1:26" hidden="1" x14ac:dyDescent="0.2">
      <c r="A251" s="40"/>
      <c r="B251" s="10"/>
      <c r="C251" s="221"/>
      <c r="D251" s="40"/>
      <c r="E251" s="38"/>
      <c r="F251" s="39"/>
      <c r="G251" s="38"/>
      <c r="H251" s="38"/>
      <c r="I251" s="36"/>
      <c r="J251" s="36"/>
      <c r="K251" s="36"/>
      <c r="L251" s="36"/>
      <c r="M251" s="36"/>
      <c r="N251" s="64">
        <f t="shared" si="30"/>
        <v>0</v>
      </c>
      <c r="O251" s="64">
        <f t="shared" si="31"/>
        <v>0</v>
      </c>
      <c r="P251" s="64">
        <f t="shared" si="32"/>
        <v>0</v>
      </c>
      <c r="Q251" s="64">
        <f t="shared" si="33"/>
        <v>0</v>
      </c>
      <c r="R251" s="64">
        <f t="shared" si="34"/>
        <v>0</v>
      </c>
      <c r="S251" s="154">
        <f t="shared" si="35"/>
        <v>0</v>
      </c>
      <c r="T251" s="79"/>
      <c r="U251" s="65">
        <f>IFERROR((IF(A251=A250,W250,(VLOOKUP($A251,'Matriz de Riesgos'!$D$6:$Q$9951,12,0)))),0)</f>
        <v>0</v>
      </c>
      <c r="V251" s="66">
        <f t="shared" si="36"/>
        <v>0</v>
      </c>
      <c r="W251" s="67">
        <f t="shared" si="37"/>
        <v>0</v>
      </c>
      <c r="X251" s="66">
        <f>IFERROR((IF(A251=A250,Z250,(VLOOKUP($A251,'Matriz de Riesgos'!$D$6:$Q$9951,13,0)))),0)</f>
        <v>0</v>
      </c>
      <c r="Y251" s="65">
        <f t="shared" si="38"/>
        <v>0</v>
      </c>
      <c r="Z251" s="67">
        <f t="shared" si="39"/>
        <v>0</v>
      </c>
    </row>
    <row r="252" spans="1:26" hidden="1" x14ac:dyDescent="0.2">
      <c r="A252" s="40"/>
      <c r="B252" s="10"/>
      <c r="C252" s="221"/>
      <c r="D252" s="40"/>
      <c r="E252" s="38"/>
      <c r="F252" s="39"/>
      <c r="G252" s="38"/>
      <c r="H252" s="38"/>
      <c r="I252" s="36"/>
      <c r="J252" s="36"/>
      <c r="K252" s="36"/>
      <c r="L252" s="36"/>
      <c r="M252" s="36"/>
      <c r="N252" s="64">
        <f t="shared" si="30"/>
        <v>0</v>
      </c>
      <c r="O252" s="64">
        <f t="shared" si="31"/>
        <v>0</v>
      </c>
      <c r="P252" s="64">
        <f t="shared" si="32"/>
        <v>0</v>
      </c>
      <c r="Q252" s="64">
        <f t="shared" si="33"/>
        <v>0</v>
      </c>
      <c r="R252" s="64">
        <f t="shared" si="34"/>
        <v>0</v>
      </c>
      <c r="S252" s="154">
        <f t="shared" si="35"/>
        <v>0</v>
      </c>
      <c r="T252" s="79"/>
      <c r="U252" s="65">
        <f>IFERROR((IF(A252=A251,W251,(VLOOKUP($A252,'Matriz de Riesgos'!$D$6:$Q$9951,12,0)))),0)</f>
        <v>0</v>
      </c>
      <c r="V252" s="66">
        <f t="shared" si="36"/>
        <v>0</v>
      </c>
      <c r="W252" s="67">
        <f t="shared" si="37"/>
        <v>0</v>
      </c>
      <c r="X252" s="66">
        <f>IFERROR((IF(A252=A251,Z251,(VLOOKUP($A252,'Matriz de Riesgos'!$D$6:$Q$9951,13,0)))),0)</f>
        <v>0</v>
      </c>
      <c r="Y252" s="65">
        <f t="shared" si="38"/>
        <v>0</v>
      </c>
      <c r="Z252" s="67">
        <f t="shared" si="39"/>
        <v>0</v>
      </c>
    </row>
    <row r="253" spans="1:26" hidden="1" x14ac:dyDescent="0.2">
      <c r="A253" s="40"/>
      <c r="B253" s="10"/>
      <c r="C253" s="221"/>
      <c r="D253" s="40"/>
      <c r="E253" s="38"/>
      <c r="F253" s="39"/>
      <c r="G253" s="38"/>
      <c r="H253" s="38"/>
      <c r="I253" s="36"/>
      <c r="J253" s="36"/>
      <c r="K253" s="36"/>
      <c r="L253" s="36"/>
      <c r="M253" s="36"/>
      <c r="N253" s="64">
        <f t="shared" si="30"/>
        <v>0</v>
      </c>
      <c r="O253" s="64">
        <f t="shared" si="31"/>
        <v>0</v>
      </c>
      <c r="P253" s="64">
        <f t="shared" si="32"/>
        <v>0</v>
      </c>
      <c r="Q253" s="64">
        <f t="shared" si="33"/>
        <v>0</v>
      </c>
      <c r="R253" s="64">
        <f t="shared" si="34"/>
        <v>0</v>
      </c>
      <c r="S253" s="154">
        <f t="shared" si="35"/>
        <v>0</v>
      </c>
      <c r="T253" s="79"/>
      <c r="U253" s="65">
        <f>IFERROR((IF(A253=A252,W252,(VLOOKUP($A253,'Matriz de Riesgos'!$D$6:$Q$9951,12,0)))),0)</f>
        <v>0</v>
      </c>
      <c r="V253" s="66">
        <f t="shared" si="36"/>
        <v>0</v>
      </c>
      <c r="W253" s="67">
        <f t="shared" si="37"/>
        <v>0</v>
      </c>
      <c r="X253" s="66">
        <f>IFERROR((IF(A253=A252,Z252,(VLOOKUP($A253,'Matriz de Riesgos'!$D$6:$Q$9951,13,0)))),0)</f>
        <v>0</v>
      </c>
      <c r="Y253" s="65">
        <f t="shared" si="38"/>
        <v>0</v>
      </c>
      <c r="Z253" s="67">
        <f t="shared" si="39"/>
        <v>0</v>
      </c>
    </row>
    <row r="254" spans="1:26" hidden="1" x14ac:dyDescent="0.2">
      <c r="A254" s="40"/>
      <c r="B254" s="10"/>
      <c r="C254" s="221"/>
      <c r="D254" s="40"/>
      <c r="E254" s="38"/>
      <c r="F254" s="39"/>
      <c r="G254" s="38"/>
      <c r="H254" s="38"/>
      <c r="I254" s="36"/>
      <c r="J254" s="36"/>
      <c r="K254" s="36"/>
      <c r="L254" s="36"/>
      <c r="M254" s="36"/>
      <c r="N254" s="64">
        <f t="shared" si="30"/>
        <v>0</v>
      </c>
      <c r="O254" s="64">
        <f t="shared" si="31"/>
        <v>0</v>
      </c>
      <c r="P254" s="64">
        <f t="shared" si="32"/>
        <v>0</v>
      </c>
      <c r="Q254" s="64">
        <f t="shared" si="33"/>
        <v>0</v>
      </c>
      <c r="R254" s="64">
        <f t="shared" si="34"/>
        <v>0</v>
      </c>
      <c r="S254" s="154">
        <f t="shared" si="35"/>
        <v>0</v>
      </c>
      <c r="T254" s="79"/>
      <c r="U254" s="65">
        <f>IFERROR((IF(A254=A253,W253,(VLOOKUP($A254,'Matriz de Riesgos'!$D$6:$Q$9951,12,0)))),0)</f>
        <v>0</v>
      </c>
      <c r="V254" s="66">
        <f t="shared" si="36"/>
        <v>0</v>
      </c>
      <c r="W254" s="67">
        <f t="shared" si="37"/>
        <v>0</v>
      </c>
      <c r="X254" s="66">
        <f>IFERROR((IF(A254=A253,Z253,(VLOOKUP($A254,'Matriz de Riesgos'!$D$6:$Q$9951,13,0)))),0)</f>
        <v>0</v>
      </c>
      <c r="Y254" s="65">
        <f t="shared" si="38"/>
        <v>0</v>
      </c>
      <c r="Z254" s="67">
        <f t="shared" si="39"/>
        <v>0</v>
      </c>
    </row>
    <row r="255" spans="1:26" hidden="1" x14ac:dyDescent="0.2">
      <c r="A255" s="40"/>
      <c r="B255" s="10"/>
      <c r="C255" s="221"/>
      <c r="D255" s="40"/>
      <c r="E255" s="38"/>
      <c r="F255" s="39"/>
      <c r="G255" s="38"/>
      <c r="H255" s="38"/>
      <c r="I255" s="36"/>
      <c r="J255" s="36"/>
      <c r="K255" s="36"/>
      <c r="L255" s="36"/>
      <c r="M255" s="36"/>
      <c r="N255" s="64">
        <f t="shared" si="30"/>
        <v>0</v>
      </c>
      <c r="O255" s="64">
        <f t="shared" si="31"/>
        <v>0</v>
      </c>
      <c r="P255" s="64">
        <f t="shared" si="32"/>
        <v>0</v>
      </c>
      <c r="Q255" s="64">
        <f t="shared" si="33"/>
        <v>0</v>
      </c>
      <c r="R255" s="64">
        <f t="shared" si="34"/>
        <v>0</v>
      </c>
      <c r="S255" s="154">
        <f t="shared" si="35"/>
        <v>0</v>
      </c>
      <c r="T255" s="79"/>
      <c r="U255" s="65">
        <f>IFERROR((IF(A255=A254,W254,(VLOOKUP($A255,'Matriz de Riesgos'!$D$6:$Q$9951,12,0)))),0)</f>
        <v>0</v>
      </c>
      <c r="V255" s="66">
        <f t="shared" si="36"/>
        <v>0</v>
      </c>
      <c r="W255" s="67">
        <f t="shared" si="37"/>
        <v>0</v>
      </c>
      <c r="X255" s="66">
        <f>IFERROR((IF(A255=A254,Z254,(VLOOKUP($A255,'Matriz de Riesgos'!$D$6:$Q$9951,13,0)))),0)</f>
        <v>0</v>
      </c>
      <c r="Y255" s="65">
        <f t="shared" si="38"/>
        <v>0</v>
      </c>
      <c r="Z255" s="67">
        <f t="shared" si="39"/>
        <v>0</v>
      </c>
    </row>
    <row r="256" spans="1:26" hidden="1" x14ac:dyDescent="0.2">
      <c r="A256" s="40"/>
      <c r="B256" s="10"/>
      <c r="C256" s="221"/>
      <c r="D256" s="40"/>
      <c r="E256" s="38"/>
      <c r="F256" s="39"/>
      <c r="G256" s="38"/>
      <c r="H256" s="38"/>
      <c r="I256" s="36"/>
      <c r="J256" s="36"/>
      <c r="K256" s="36"/>
      <c r="L256" s="36"/>
      <c r="M256" s="36"/>
      <c r="N256" s="64">
        <f t="shared" si="30"/>
        <v>0</v>
      </c>
      <c r="O256" s="64">
        <f t="shared" si="31"/>
        <v>0</v>
      </c>
      <c r="P256" s="64">
        <f t="shared" si="32"/>
        <v>0</v>
      </c>
      <c r="Q256" s="64">
        <f t="shared" si="33"/>
        <v>0</v>
      </c>
      <c r="R256" s="64">
        <f t="shared" si="34"/>
        <v>0</v>
      </c>
      <c r="S256" s="154">
        <f t="shared" si="35"/>
        <v>0</v>
      </c>
      <c r="T256" s="79"/>
      <c r="U256" s="65">
        <f>IFERROR((IF(A256=A255,W255,(VLOOKUP($A256,'Matriz de Riesgos'!$D$6:$Q$9951,12,0)))),0)</f>
        <v>0</v>
      </c>
      <c r="V256" s="66">
        <f t="shared" si="36"/>
        <v>0</v>
      </c>
      <c r="W256" s="67">
        <f t="shared" si="37"/>
        <v>0</v>
      </c>
      <c r="X256" s="66">
        <f>IFERROR((IF(A256=A255,Z255,(VLOOKUP($A256,'Matriz de Riesgos'!$D$6:$Q$9951,13,0)))),0)</f>
        <v>0</v>
      </c>
      <c r="Y256" s="65">
        <f t="shared" si="38"/>
        <v>0</v>
      </c>
      <c r="Z256" s="67">
        <f t="shared" si="39"/>
        <v>0</v>
      </c>
    </row>
    <row r="257" spans="1:26" hidden="1" x14ac:dyDescent="0.2">
      <c r="A257" s="40"/>
      <c r="B257" s="10"/>
      <c r="C257" s="221"/>
      <c r="D257" s="40"/>
      <c r="E257" s="38"/>
      <c r="F257" s="39"/>
      <c r="G257" s="38"/>
      <c r="H257" s="38"/>
      <c r="I257" s="36"/>
      <c r="J257" s="36"/>
      <c r="K257" s="36"/>
      <c r="L257" s="36"/>
      <c r="M257" s="36"/>
      <c r="N257" s="64">
        <f t="shared" si="30"/>
        <v>0</v>
      </c>
      <c r="O257" s="64">
        <f t="shared" si="31"/>
        <v>0</v>
      </c>
      <c r="P257" s="64">
        <f t="shared" si="32"/>
        <v>0</v>
      </c>
      <c r="Q257" s="64">
        <f t="shared" si="33"/>
        <v>0</v>
      </c>
      <c r="R257" s="64">
        <f t="shared" si="34"/>
        <v>0</v>
      </c>
      <c r="S257" s="154">
        <f t="shared" si="35"/>
        <v>0</v>
      </c>
      <c r="T257" s="79"/>
      <c r="U257" s="65">
        <f>IFERROR((IF(A257=A256,W256,(VLOOKUP($A257,'Matriz de Riesgos'!$D$6:$Q$9951,12,0)))),0)</f>
        <v>0</v>
      </c>
      <c r="V257" s="66">
        <f t="shared" si="36"/>
        <v>0</v>
      </c>
      <c r="W257" s="67">
        <f t="shared" si="37"/>
        <v>0</v>
      </c>
      <c r="X257" s="66">
        <f>IFERROR((IF(A257=A256,Z256,(VLOOKUP($A257,'Matriz de Riesgos'!$D$6:$Q$9951,13,0)))),0)</f>
        <v>0</v>
      </c>
      <c r="Y257" s="65">
        <f t="shared" si="38"/>
        <v>0</v>
      </c>
      <c r="Z257" s="67">
        <f t="shared" si="39"/>
        <v>0</v>
      </c>
    </row>
    <row r="258" spans="1:26" hidden="1" x14ac:dyDescent="0.2">
      <c r="A258" s="40"/>
      <c r="B258" s="10"/>
      <c r="C258" s="221"/>
      <c r="D258" s="40"/>
      <c r="E258" s="38"/>
      <c r="F258" s="39"/>
      <c r="G258" s="38"/>
      <c r="H258" s="38"/>
      <c r="I258" s="36"/>
      <c r="J258" s="36"/>
      <c r="K258" s="36"/>
      <c r="L258" s="36"/>
      <c r="M258" s="36"/>
      <c r="N258" s="64">
        <f t="shared" si="30"/>
        <v>0</v>
      </c>
      <c r="O258" s="64">
        <f t="shared" si="31"/>
        <v>0</v>
      </c>
      <c r="P258" s="64">
        <f t="shared" si="32"/>
        <v>0</v>
      </c>
      <c r="Q258" s="64">
        <f t="shared" si="33"/>
        <v>0</v>
      </c>
      <c r="R258" s="64">
        <f t="shared" si="34"/>
        <v>0</v>
      </c>
      <c r="S258" s="154">
        <f t="shared" si="35"/>
        <v>0</v>
      </c>
      <c r="T258" s="79"/>
      <c r="U258" s="65">
        <f>IFERROR((IF(A258=A257,W257,(VLOOKUP($A258,'Matriz de Riesgos'!$D$6:$Q$9951,12,0)))),0)</f>
        <v>0</v>
      </c>
      <c r="V258" s="66">
        <f t="shared" si="36"/>
        <v>0</v>
      </c>
      <c r="W258" s="67">
        <f t="shared" si="37"/>
        <v>0</v>
      </c>
      <c r="X258" s="66">
        <f>IFERROR((IF(A258=A257,Z257,(VLOOKUP($A258,'Matriz de Riesgos'!$D$6:$Q$9951,13,0)))),0)</f>
        <v>0</v>
      </c>
      <c r="Y258" s="65">
        <f t="shared" si="38"/>
        <v>0</v>
      </c>
      <c r="Z258" s="67">
        <f t="shared" si="39"/>
        <v>0</v>
      </c>
    </row>
    <row r="259" spans="1:26" hidden="1" x14ac:dyDescent="0.2">
      <c r="A259" s="40"/>
      <c r="B259" s="10"/>
      <c r="C259" s="221"/>
      <c r="D259" s="40"/>
      <c r="E259" s="38"/>
      <c r="F259" s="39"/>
      <c r="G259" s="38"/>
      <c r="H259" s="38"/>
      <c r="I259" s="36"/>
      <c r="J259" s="36"/>
      <c r="K259" s="36"/>
      <c r="L259" s="36"/>
      <c r="M259" s="36"/>
      <c r="N259" s="64">
        <f t="shared" si="30"/>
        <v>0</v>
      </c>
      <c r="O259" s="64">
        <f t="shared" si="31"/>
        <v>0</v>
      </c>
      <c r="P259" s="64">
        <f t="shared" si="32"/>
        <v>0</v>
      </c>
      <c r="Q259" s="64">
        <f t="shared" si="33"/>
        <v>0</v>
      </c>
      <c r="R259" s="64">
        <f t="shared" si="34"/>
        <v>0</v>
      </c>
      <c r="S259" s="154">
        <f t="shared" si="35"/>
        <v>0</v>
      </c>
      <c r="T259" s="79"/>
      <c r="U259" s="65">
        <f>IFERROR((IF(A259=A258,W258,(VLOOKUP($A259,'Matriz de Riesgos'!$D$6:$Q$9951,12,0)))),0)</f>
        <v>0</v>
      </c>
      <c r="V259" s="66">
        <f t="shared" si="36"/>
        <v>0</v>
      </c>
      <c r="W259" s="67">
        <f t="shared" si="37"/>
        <v>0</v>
      </c>
      <c r="X259" s="66">
        <f>IFERROR((IF(A259=A258,Z258,(VLOOKUP($A259,'Matriz de Riesgos'!$D$6:$Q$9951,13,0)))),0)</f>
        <v>0</v>
      </c>
      <c r="Y259" s="65">
        <f t="shared" si="38"/>
        <v>0</v>
      </c>
      <c r="Z259" s="67">
        <f t="shared" si="39"/>
        <v>0</v>
      </c>
    </row>
    <row r="260" spans="1:26" hidden="1" x14ac:dyDescent="0.2">
      <c r="A260" s="40"/>
      <c r="B260" s="10"/>
      <c r="C260" s="221"/>
      <c r="D260" s="40"/>
      <c r="E260" s="38"/>
      <c r="F260" s="39"/>
      <c r="G260" s="38"/>
      <c r="H260" s="38"/>
      <c r="I260" s="36"/>
      <c r="J260" s="36"/>
      <c r="K260" s="36"/>
      <c r="L260" s="36"/>
      <c r="M260" s="36"/>
      <c r="N260" s="64">
        <f t="shared" si="30"/>
        <v>0</v>
      </c>
      <c r="O260" s="64">
        <f t="shared" si="31"/>
        <v>0</v>
      </c>
      <c r="P260" s="64">
        <f t="shared" si="32"/>
        <v>0</v>
      </c>
      <c r="Q260" s="64">
        <f t="shared" si="33"/>
        <v>0</v>
      </c>
      <c r="R260" s="64">
        <f t="shared" si="34"/>
        <v>0</v>
      </c>
      <c r="S260" s="154">
        <f t="shared" si="35"/>
        <v>0</v>
      </c>
      <c r="T260" s="79"/>
      <c r="U260" s="65">
        <f>IFERROR((IF(A260=A259,W259,(VLOOKUP($A260,'Matriz de Riesgos'!$D$6:$Q$9951,12,0)))),0)</f>
        <v>0</v>
      </c>
      <c r="V260" s="66">
        <f t="shared" si="36"/>
        <v>0</v>
      </c>
      <c r="W260" s="67">
        <f t="shared" si="37"/>
        <v>0</v>
      </c>
      <c r="X260" s="66">
        <f>IFERROR((IF(A260=A259,Z259,(VLOOKUP($A260,'Matriz de Riesgos'!$D$6:$Q$9951,13,0)))),0)</f>
        <v>0</v>
      </c>
      <c r="Y260" s="65">
        <f t="shared" si="38"/>
        <v>0</v>
      </c>
      <c r="Z260" s="67">
        <f t="shared" si="39"/>
        <v>0</v>
      </c>
    </row>
    <row r="261" spans="1:26" hidden="1" x14ac:dyDescent="0.2">
      <c r="A261" s="40"/>
      <c r="B261" s="10"/>
      <c r="C261" s="221"/>
      <c r="D261" s="40"/>
      <c r="E261" s="38"/>
      <c r="F261" s="39"/>
      <c r="G261" s="38"/>
      <c r="H261" s="38"/>
      <c r="I261" s="36"/>
      <c r="J261" s="36"/>
      <c r="K261" s="36"/>
      <c r="L261" s="36"/>
      <c r="M261" s="36"/>
      <c r="N261" s="64">
        <f t="shared" si="30"/>
        <v>0</v>
      </c>
      <c r="O261" s="64">
        <f t="shared" si="31"/>
        <v>0</v>
      </c>
      <c r="P261" s="64">
        <f t="shared" si="32"/>
        <v>0</v>
      </c>
      <c r="Q261" s="64">
        <f t="shared" si="33"/>
        <v>0</v>
      </c>
      <c r="R261" s="64">
        <f t="shared" si="34"/>
        <v>0</v>
      </c>
      <c r="S261" s="154">
        <f t="shared" si="35"/>
        <v>0</v>
      </c>
      <c r="T261" s="79"/>
      <c r="U261" s="65">
        <f>IFERROR((IF(A261=A260,W260,(VLOOKUP($A261,'Matriz de Riesgos'!$D$6:$Q$9951,12,0)))),0)</f>
        <v>0</v>
      </c>
      <c r="V261" s="66">
        <f t="shared" si="36"/>
        <v>0</v>
      </c>
      <c r="W261" s="67">
        <f t="shared" si="37"/>
        <v>0</v>
      </c>
      <c r="X261" s="66">
        <f>IFERROR((IF(A261=A260,Z260,(VLOOKUP($A261,'Matriz de Riesgos'!$D$6:$Q$9951,13,0)))),0)</f>
        <v>0</v>
      </c>
      <c r="Y261" s="65">
        <f t="shared" si="38"/>
        <v>0</v>
      </c>
      <c r="Z261" s="67">
        <f t="shared" si="39"/>
        <v>0</v>
      </c>
    </row>
    <row r="262" spans="1:26" hidden="1" x14ac:dyDescent="0.2">
      <c r="A262" s="40"/>
      <c r="B262" s="10"/>
      <c r="C262" s="221"/>
      <c r="D262" s="40"/>
      <c r="E262" s="38"/>
      <c r="F262" s="39"/>
      <c r="G262" s="38"/>
      <c r="H262" s="38"/>
      <c r="I262" s="36"/>
      <c r="J262" s="36"/>
      <c r="K262" s="36"/>
      <c r="L262" s="36"/>
      <c r="M262" s="36"/>
      <c r="N262" s="64">
        <f t="shared" si="30"/>
        <v>0</v>
      </c>
      <c r="O262" s="64">
        <f t="shared" si="31"/>
        <v>0</v>
      </c>
      <c r="P262" s="64">
        <f t="shared" si="32"/>
        <v>0</v>
      </c>
      <c r="Q262" s="64">
        <f t="shared" si="33"/>
        <v>0</v>
      </c>
      <c r="R262" s="64">
        <f t="shared" si="34"/>
        <v>0</v>
      </c>
      <c r="S262" s="154">
        <f t="shared" si="35"/>
        <v>0</v>
      </c>
      <c r="T262" s="79"/>
      <c r="U262" s="65">
        <f>IFERROR((IF(A262=A261,W261,(VLOOKUP($A262,'Matriz de Riesgos'!$D$6:$Q$9951,12,0)))),0)</f>
        <v>0</v>
      </c>
      <c r="V262" s="66">
        <f t="shared" si="36"/>
        <v>0</v>
      </c>
      <c r="W262" s="67">
        <f t="shared" si="37"/>
        <v>0</v>
      </c>
      <c r="X262" s="66">
        <f>IFERROR((IF(A262=A261,Z261,(VLOOKUP($A262,'Matriz de Riesgos'!$D$6:$Q$9951,13,0)))),0)</f>
        <v>0</v>
      </c>
      <c r="Y262" s="65">
        <f t="shared" si="38"/>
        <v>0</v>
      </c>
      <c r="Z262" s="67">
        <f t="shared" si="39"/>
        <v>0</v>
      </c>
    </row>
    <row r="263" spans="1:26" hidden="1" x14ac:dyDescent="0.2">
      <c r="A263" s="40"/>
      <c r="B263" s="10"/>
      <c r="C263" s="221"/>
      <c r="D263" s="40"/>
      <c r="E263" s="38"/>
      <c r="F263" s="39"/>
      <c r="G263" s="38"/>
      <c r="H263" s="38"/>
      <c r="I263" s="36"/>
      <c r="J263" s="36"/>
      <c r="K263" s="36"/>
      <c r="L263" s="36"/>
      <c r="M263" s="36"/>
      <c r="N263" s="64">
        <f t="shared" si="30"/>
        <v>0</v>
      </c>
      <c r="O263" s="64">
        <f t="shared" si="31"/>
        <v>0</v>
      </c>
      <c r="P263" s="64">
        <f t="shared" si="32"/>
        <v>0</v>
      </c>
      <c r="Q263" s="64">
        <f t="shared" si="33"/>
        <v>0</v>
      </c>
      <c r="R263" s="64">
        <f t="shared" si="34"/>
        <v>0</v>
      </c>
      <c r="S263" s="154">
        <f t="shared" si="35"/>
        <v>0</v>
      </c>
      <c r="T263" s="79"/>
      <c r="U263" s="65">
        <f>IFERROR((IF(A263=A262,W262,(VLOOKUP($A263,'Matriz de Riesgos'!$D$6:$Q$9951,12,0)))),0)</f>
        <v>0</v>
      </c>
      <c r="V263" s="66">
        <f t="shared" si="36"/>
        <v>0</v>
      </c>
      <c r="W263" s="67">
        <f t="shared" si="37"/>
        <v>0</v>
      </c>
      <c r="X263" s="66">
        <f>IFERROR((IF(A263=A262,Z262,(VLOOKUP($A263,'Matriz de Riesgos'!$D$6:$Q$9951,13,0)))),0)</f>
        <v>0</v>
      </c>
      <c r="Y263" s="65">
        <f t="shared" si="38"/>
        <v>0</v>
      </c>
      <c r="Z263" s="67">
        <f t="shared" si="39"/>
        <v>0</v>
      </c>
    </row>
    <row r="264" spans="1:26" hidden="1" x14ac:dyDescent="0.2">
      <c r="A264" s="40"/>
      <c r="B264" s="10"/>
      <c r="C264" s="221"/>
      <c r="D264" s="40"/>
      <c r="E264" s="38"/>
      <c r="F264" s="39"/>
      <c r="G264" s="38"/>
      <c r="H264" s="38"/>
      <c r="I264" s="36"/>
      <c r="J264" s="36"/>
      <c r="K264" s="36"/>
      <c r="L264" s="36"/>
      <c r="M264" s="36"/>
      <c r="N264" s="64">
        <f t="shared" si="30"/>
        <v>0</v>
      </c>
      <c r="O264" s="64">
        <f t="shared" si="31"/>
        <v>0</v>
      </c>
      <c r="P264" s="64">
        <f t="shared" si="32"/>
        <v>0</v>
      </c>
      <c r="Q264" s="64">
        <f t="shared" si="33"/>
        <v>0</v>
      </c>
      <c r="R264" s="64">
        <f t="shared" si="34"/>
        <v>0</v>
      </c>
      <c r="S264" s="154">
        <f t="shared" si="35"/>
        <v>0</v>
      </c>
      <c r="T264" s="79"/>
      <c r="U264" s="65">
        <f>IFERROR((IF(A264=A263,W263,(VLOOKUP($A264,'Matriz de Riesgos'!$D$6:$Q$9951,12,0)))),0)</f>
        <v>0</v>
      </c>
      <c r="V264" s="66">
        <f t="shared" si="36"/>
        <v>0</v>
      </c>
      <c r="W264" s="67">
        <f t="shared" si="37"/>
        <v>0</v>
      </c>
      <c r="X264" s="66">
        <f>IFERROR((IF(A264=A263,Z263,(VLOOKUP($A264,'Matriz de Riesgos'!$D$6:$Q$9951,13,0)))),0)</f>
        <v>0</v>
      </c>
      <c r="Y264" s="65">
        <f t="shared" si="38"/>
        <v>0</v>
      </c>
      <c r="Z264" s="67">
        <f t="shared" si="39"/>
        <v>0</v>
      </c>
    </row>
    <row r="265" spans="1:26" hidden="1" x14ac:dyDescent="0.2">
      <c r="A265" s="40"/>
      <c r="B265" s="10"/>
      <c r="C265" s="221"/>
      <c r="D265" s="40"/>
      <c r="E265" s="38"/>
      <c r="F265" s="39"/>
      <c r="G265" s="38"/>
      <c r="H265" s="38"/>
      <c r="I265" s="36"/>
      <c r="J265" s="36"/>
      <c r="K265" s="36"/>
      <c r="L265" s="36"/>
      <c r="M265" s="36"/>
      <c r="N265" s="64">
        <f t="shared" ref="N265:N275" si="40">IF(I265="detectivo",10%,IF(I265="correctivo",5%,IF(I265="preventivo",20%,0)))</f>
        <v>0</v>
      </c>
      <c r="O265" s="64">
        <f t="shared" ref="O265:O275" si="41">IF(J265="manual",10%,IF(J265="automático",20%,0))</f>
        <v>0</v>
      </c>
      <c r="P265" s="64">
        <f t="shared" ref="P265:P275" si="42">IF(K265="documentado",15%,IF(K265="sin documentar",5%,0))</f>
        <v>0</v>
      </c>
      <c r="Q265" s="64">
        <f t="shared" ref="Q265:Q275" si="43">IF(L265="Definida",10%,IF(L265="Sin definir",0%,0))</f>
        <v>0</v>
      </c>
      <c r="R265" s="64">
        <f t="shared" ref="R265:R275" si="44">IF(M265="Continua",5%,IF(M265="Aleatoria",0%,0))</f>
        <v>0</v>
      </c>
      <c r="S265" s="154">
        <f t="shared" ref="S265:S275" si="45">SUM(N265:R265)</f>
        <v>0</v>
      </c>
      <c r="T265" s="79"/>
      <c r="U265" s="65">
        <f>IFERROR((IF(A265=A264,W264,(VLOOKUP($A265,'Matriz de Riesgos'!$D$6:$Q$9951,12,0)))),0)</f>
        <v>0</v>
      </c>
      <c r="V265" s="66">
        <f t="shared" ref="V265:V275" si="46">IF(T265="probabilidad",(U265*S265),0)</f>
        <v>0</v>
      </c>
      <c r="W265" s="67">
        <f t="shared" ref="W265:W275" si="47">+U265-V265</f>
        <v>0</v>
      </c>
      <c r="X265" s="66">
        <f>IFERROR((IF(A265=A264,Z264,(VLOOKUP($A265,'Matriz de Riesgos'!$D$6:$Q$9951,13,0)))),0)</f>
        <v>0</v>
      </c>
      <c r="Y265" s="65">
        <f t="shared" ref="Y265:Y275" si="48">IF(T265="impacto",(X265*S265),0)</f>
        <v>0</v>
      </c>
      <c r="Z265" s="67">
        <f t="shared" ref="Z265:Z275" si="49">+X265-Y265</f>
        <v>0</v>
      </c>
    </row>
    <row r="266" spans="1:26" hidden="1" x14ac:dyDescent="0.2">
      <c r="A266" s="40"/>
      <c r="B266" s="10"/>
      <c r="C266" s="221"/>
      <c r="D266" s="40"/>
      <c r="E266" s="38"/>
      <c r="F266" s="39"/>
      <c r="G266" s="38"/>
      <c r="H266" s="38"/>
      <c r="I266" s="36"/>
      <c r="J266" s="36"/>
      <c r="K266" s="36"/>
      <c r="L266" s="36"/>
      <c r="M266" s="36"/>
      <c r="N266" s="64">
        <f t="shared" si="40"/>
        <v>0</v>
      </c>
      <c r="O266" s="64">
        <f t="shared" si="41"/>
        <v>0</v>
      </c>
      <c r="P266" s="64">
        <f t="shared" si="42"/>
        <v>0</v>
      </c>
      <c r="Q266" s="64">
        <f t="shared" si="43"/>
        <v>0</v>
      </c>
      <c r="R266" s="64">
        <f t="shared" si="44"/>
        <v>0</v>
      </c>
      <c r="S266" s="154">
        <f t="shared" si="45"/>
        <v>0</v>
      </c>
      <c r="T266" s="79"/>
      <c r="U266" s="65">
        <f>IFERROR((IF(A266=A265,W265,(VLOOKUP($A266,'Matriz de Riesgos'!$D$6:$Q$9951,12,0)))),0)</f>
        <v>0</v>
      </c>
      <c r="V266" s="66">
        <f t="shared" si="46"/>
        <v>0</v>
      </c>
      <c r="W266" s="67">
        <f t="shared" si="47"/>
        <v>0</v>
      </c>
      <c r="X266" s="66">
        <f>IFERROR((IF(A266=A265,Z265,(VLOOKUP($A266,'Matriz de Riesgos'!$D$6:$Q$9951,13,0)))),0)</f>
        <v>0</v>
      </c>
      <c r="Y266" s="65">
        <f t="shared" si="48"/>
        <v>0</v>
      </c>
      <c r="Z266" s="67">
        <f t="shared" si="49"/>
        <v>0</v>
      </c>
    </row>
    <row r="267" spans="1:26" hidden="1" x14ac:dyDescent="0.2">
      <c r="A267" s="40"/>
      <c r="B267" s="10"/>
      <c r="C267" s="221"/>
      <c r="D267" s="40"/>
      <c r="E267" s="38"/>
      <c r="F267" s="39"/>
      <c r="G267" s="38"/>
      <c r="H267" s="38"/>
      <c r="I267" s="36"/>
      <c r="J267" s="36"/>
      <c r="K267" s="36"/>
      <c r="L267" s="36"/>
      <c r="M267" s="36"/>
      <c r="N267" s="64">
        <f t="shared" si="40"/>
        <v>0</v>
      </c>
      <c r="O267" s="64">
        <f t="shared" si="41"/>
        <v>0</v>
      </c>
      <c r="P267" s="64">
        <f t="shared" si="42"/>
        <v>0</v>
      </c>
      <c r="Q267" s="64">
        <f t="shared" si="43"/>
        <v>0</v>
      </c>
      <c r="R267" s="64">
        <f t="shared" si="44"/>
        <v>0</v>
      </c>
      <c r="S267" s="154">
        <f t="shared" si="45"/>
        <v>0</v>
      </c>
      <c r="T267" s="79"/>
      <c r="U267" s="65">
        <f>IFERROR((IF(A267=A266,W266,(VLOOKUP($A267,'Matriz de Riesgos'!$D$6:$Q$9951,12,0)))),0)</f>
        <v>0</v>
      </c>
      <c r="V267" s="66">
        <f t="shared" si="46"/>
        <v>0</v>
      </c>
      <c r="W267" s="67">
        <f t="shared" si="47"/>
        <v>0</v>
      </c>
      <c r="X267" s="66">
        <f>IFERROR((IF(A267=A266,Z266,(VLOOKUP($A267,'Matriz de Riesgos'!$D$6:$Q$9951,13,0)))),0)</f>
        <v>0</v>
      </c>
      <c r="Y267" s="65">
        <f t="shared" si="48"/>
        <v>0</v>
      </c>
      <c r="Z267" s="67">
        <f t="shared" si="49"/>
        <v>0</v>
      </c>
    </row>
    <row r="268" spans="1:26" hidden="1" x14ac:dyDescent="0.2">
      <c r="A268" s="40"/>
      <c r="B268" s="10"/>
      <c r="C268" s="221"/>
      <c r="D268" s="40"/>
      <c r="E268" s="38"/>
      <c r="F268" s="39"/>
      <c r="G268" s="38"/>
      <c r="H268" s="38"/>
      <c r="I268" s="36"/>
      <c r="J268" s="36"/>
      <c r="K268" s="36"/>
      <c r="L268" s="36"/>
      <c r="M268" s="36"/>
      <c r="N268" s="64">
        <f t="shared" si="40"/>
        <v>0</v>
      </c>
      <c r="O268" s="64">
        <f t="shared" si="41"/>
        <v>0</v>
      </c>
      <c r="P268" s="64">
        <f t="shared" si="42"/>
        <v>0</v>
      </c>
      <c r="Q268" s="64">
        <f t="shared" si="43"/>
        <v>0</v>
      </c>
      <c r="R268" s="64">
        <f t="shared" si="44"/>
        <v>0</v>
      </c>
      <c r="S268" s="154">
        <f t="shared" si="45"/>
        <v>0</v>
      </c>
      <c r="T268" s="79"/>
      <c r="U268" s="65">
        <f>IFERROR((IF(A268=A267,W267,(VLOOKUP($A268,'Matriz de Riesgos'!$D$6:$Q$9951,12,0)))),0)</f>
        <v>0</v>
      </c>
      <c r="V268" s="66">
        <f t="shared" si="46"/>
        <v>0</v>
      </c>
      <c r="W268" s="67">
        <f t="shared" si="47"/>
        <v>0</v>
      </c>
      <c r="X268" s="66">
        <f>IFERROR((IF(A268=A267,Z267,(VLOOKUP($A268,'Matriz de Riesgos'!$D$6:$Q$9951,13,0)))),0)</f>
        <v>0</v>
      </c>
      <c r="Y268" s="65">
        <f t="shared" si="48"/>
        <v>0</v>
      </c>
      <c r="Z268" s="67">
        <f t="shared" si="49"/>
        <v>0</v>
      </c>
    </row>
    <row r="269" spans="1:26" hidden="1" x14ac:dyDescent="0.2">
      <c r="A269" s="40"/>
      <c r="B269" s="10"/>
      <c r="C269" s="221"/>
      <c r="D269" s="40"/>
      <c r="E269" s="38"/>
      <c r="F269" s="39"/>
      <c r="G269" s="38"/>
      <c r="H269" s="38"/>
      <c r="I269" s="36"/>
      <c r="J269" s="36"/>
      <c r="K269" s="36"/>
      <c r="L269" s="36"/>
      <c r="M269" s="36"/>
      <c r="N269" s="64">
        <f t="shared" si="40"/>
        <v>0</v>
      </c>
      <c r="O269" s="64">
        <f t="shared" si="41"/>
        <v>0</v>
      </c>
      <c r="P269" s="64">
        <f t="shared" si="42"/>
        <v>0</v>
      </c>
      <c r="Q269" s="64">
        <f t="shared" si="43"/>
        <v>0</v>
      </c>
      <c r="R269" s="64">
        <f t="shared" si="44"/>
        <v>0</v>
      </c>
      <c r="S269" s="154">
        <f t="shared" si="45"/>
        <v>0</v>
      </c>
      <c r="T269" s="79"/>
      <c r="U269" s="65">
        <f>IFERROR((IF(A269=A268,W268,(VLOOKUP($A269,'Matriz de Riesgos'!$D$6:$Q$9951,12,0)))),0)</f>
        <v>0</v>
      </c>
      <c r="V269" s="66">
        <f t="shared" si="46"/>
        <v>0</v>
      </c>
      <c r="W269" s="67">
        <f t="shared" si="47"/>
        <v>0</v>
      </c>
      <c r="X269" s="66">
        <f>IFERROR((IF(A269=A268,Z268,(VLOOKUP($A269,'Matriz de Riesgos'!$D$6:$Q$9951,13,0)))),0)</f>
        <v>0</v>
      </c>
      <c r="Y269" s="65">
        <f t="shared" si="48"/>
        <v>0</v>
      </c>
      <c r="Z269" s="67">
        <f t="shared" si="49"/>
        <v>0</v>
      </c>
    </row>
    <row r="270" spans="1:26" hidden="1" x14ac:dyDescent="0.2">
      <c r="A270" s="40"/>
      <c r="B270" s="10"/>
      <c r="C270" s="221"/>
      <c r="D270" s="40"/>
      <c r="E270" s="38"/>
      <c r="F270" s="39"/>
      <c r="G270" s="38"/>
      <c r="H270" s="38"/>
      <c r="I270" s="36"/>
      <c r="J270" s="36"/>
      <c r="K270" s="36"/>
      <c r="L270" s="36"/>
      <c r="M270" s="36"/>
      <c r="N270" s="64">
        <f t="shared" si="40"/>
        <v>0</v>
      </c>
      <c r="O270" s="64">
        <f t="shared" si="41"/>
        <v>0</v>
      </c>
      <c r="P270" s="64">
        <f t="shared" si="42"/>
        <v>0</v>
      </c>
      <c r="Q270" s="64">
        <f t="shared" si="43"/>
        <v>0</v>
      </c>
      <c r="R270" s="64">
        <f t="shared" si="44"/>
        <v>0</v>
      </c>
      <c r="S270" s="154">
        <f t="shared" si="45"/>
        <v>0</v>
      </c>
      <c r="T270" s="79"/>
      <c r="U270" s="65">
        <f>IFERROR((IF(A270=A269,W269,(VLOOKUP($A270,'Matriz de Riesgos'!$D$6:$Q$9951,12,0)))),0)</f>
        <v>0</v>
      </c>
      <c r="V270" s="66">
        <f t="shared" si="46"/>
        <v>0</v>
      </c>
      <c r="W270" s="67">
        <f t="shared" si="47"/>
        <v>0</v>
      </c>
      <c r="X270" s="66">
        <f>IFERROR((IF(A270=A269,Z269,(VLOOKUP($A270,'Matriz de Riesgos'!$D$6:$Q$9951,13,0)))),0)</f>
        <v>0</v>
      </c>
      <c r="Y270" s="65">
        <f t="shared" si="48"/>
        <v>0</v>
      </c>
      <c r="Z270" s="67">
        <f t="shared" si="49"/>
        <v>0</v>
      </c>
    </row>
    <row r="271" spans="1:26" hidden="1" x14ac:dyDescent="0.2">
      <c r="A271" s="40"/>
      <c r="B271" s="10"/>
      <c r="C271" s="221"/>
      <c r="D271" s="40"/>
      <c r="E271" s="38"/>
      <c r="F271" s="39"/>
      <c r="G271" s="38"/>
      <c r="H271" s="38"/>
      <c r="I271" s="36"/>
      <c r="J271" s="36"/>
      <c r="K271" s="36"/>
      <c r="L271" s="36"/>
      <c r="M271" s="36"/>
      <c r="N271" s="64">
        <f t="shared" si="40"/>
        <v>0</v>
      </c>
      <c r="O271" s="64">
        <f t="shared" si="41"/>
        <v>0</v>
      </c>
      <c r="P271" s="64">
        <f t="shared" si="42"/>
        <v>0</v>
      </c>
      <c r="Q271" s="64">
        <f t="shared" si="43"/>
        <v>0</v>
      </c>
      <c r="R271" s="64">
        <f t="shared" si="44"/>
        <v>0</v>
      </c>
      <c r="S271" s="154">
        <f t="shared" si="45"/>
        <v>0</v>
      </c>
      <c r="T271" s="79"/>
      <c r="U271" s="65">
        <f>IFERROR((IF(A271=A270,W270,(VLOOKUP($A271,'Matriz de Riesgos'!$D$6:$Q$9951,12,0)))),0)</f>
        <v>0</v>
      </c>
      <c r="V271" s="66">
        <f t="shared" si="46"/>
        <v>0</v>
      </c>
      <c r="W271" s="67">
        <f t="shared" si="47"/>
        <v>0</v>
      </c>
      <c r="X271" s="66">
        <f>IFERROR((IF(A271=A270,Z270,(VLOOKUP($A271,'Matriz de Riesgos'!$D$6:$Q$9951,13,0)))),0)</f>
        <v>0</v>
      </c>
      <c r="Y271" s="65">
        <f t="shared" si="48"/>
        <v>0</v>
      </c>
      <c r="Z271" s="67">
        <f t="shared" si="49"/>
        <v>0</v>
      </c>
    </row>
    <row r="272" spans="1:26" hidden="1" x14ac:dyDescent="0.2">
      <c r="A272" s="40"/>
      <c r="B272" s="10"/>
      <c r="C272" s="221"/>
      <c r="D272" s="40"/>
      <c r="E272" s="38"/>
      <c r="F272" s="39"/>
      <c r="G272" s="38"/>
      <c r="H272" s="38"/>
      <c r="I272" s="36"/>
      <c r="J272" s="36"/>
      <c r="K272" s="36"/>
      <c r="L272" s="36"/>
      <c r="M272" s="36"/>
      <c r="N272" s="64">
        <f t="shared" si="40"/>
        <v>0</v>
      </c>
      <c r="O272" s="64">
        <f t="shared" si="41"/>
        <v>0</v>
      </c>
      <c r="P272" s="64">
        <f t="shared" si="42"/>
        <v>0</v>
      </c>
      <c r="Q272" s="64">
        <f t="shared" si="43"/>
        <v>0</v>
      </c>
      <c r="R272" s="64">
        <f t="shared" si="44"/>
        <v>0</v>
      </c>
      <c r="S272" s="154">
        <f t="shared" si="45"/>
        <v>0</v>
      </c>
      <c r="T272" s="79"/>
      <c r="U272" s="65">
        <f>IFERROR((IF(A272=A271,W271,(VLOOKUP($A272,'Matriz de Riesgos'!$D$6:$Q$9951,12,0)))),0)</f>
        <v>0</v>
      </c>
      <c r="V272" s="66">
        <f t="shared" si="46"/>
        <v>0</v>
      </c>
      <c r="W272" s="67">
        <f t="shared" si="47"/>
        <v>0</v>
      </c>
      <c r="X272" s="66">
        <f>IFERROR((IF(A272=A271,Z271,(VLOOKUP($A272,'Matriz de Riesgos'!$D$6:$Q$9951,13,0)))),0)</f>
        <v>0</v>
      </c>
      <c r="Y272" s="65">
        <f t="shared" si="48"/>
        <v>0</v>
      </c>
      <c r="Z272" s="67">
        <f t="shared" si="49"/>
        <v>0</v>
      </c>
    </row>
    <row r="273" spans="1:26" hidden="1" x14ac:dyDescent="0.2">
      <c r="A273" s="40"/>
      <c r="B273" s="10"/>
      <c r="C273" s="221"/>
      <c r="D273" s="40"/>
      <c r="E273" s="38"/>
      <c r="F273" s="39"/>
      <c r="G273" s="38"/>
      <c r="H273" s="38"/>
      <c r="I273" s="36"/>
      <c r="J273" s="36"/>
      <c r="K273" s="36"/>
      <c r="L273" s="36"/>
      <c r="M273" s="36"/>
      <c r="N273" s="64">
        <f t="shared" si="40"/>
        <v>0</v>
      </c>
      <c r="O273" s="64">
        <f t="shared" si="41"/>
        <v>0</v>
      </c>
      <c r="P273" s="64">
        <f t="shared" si="42"/>
        <v>0</v>
      </c>
      <c r="Q273" s="64">
        <f t="shared" si="43"/>
        <v>0</v>
      </c>
      <c r="R273" s="64">
        <f t="shared" si="44"/>
        <v>0</v>
      </c>
      <c r="S273" s="154">
        <f t="shared" si="45"/>
        <v>0</v>
      </c>
      <c r="T273" s="79"/>
      <c r="U273" s="65">
        <f>IFERROR((IF(A273=A272,W272,(VLOOKUP($A273,'Matriz de Riesgos'!$D$6:$Q$9951,12,0)))),0)</f>
        <v>0</v>
      </c>
      <c r="V273" s="66">
        <f t="shared" si="46"/>
        <v>0</v>
      </c>
      <c r="W273" s="67">
        <f t="shared" si="47"/>
        <v>0</v>
      </c>
      <c r="X273" s="66">
        <f>IFERROR((IF(A273=A272,Z272,(VLOOKUP($A273,'Matriz de Riesgos'!$D$6:$Q$9951,13,0)))),0)</f>
        <v>0</v>
      </c>
      <c r="Y273" s="65">
        <f t="shared" si="48"/>
        <v>0</v>
      </c>
      <c r="Z273" s="67">
        <f t="shared" si="49"/>
        <v>0</v>
      </c>
    </row>
    <row r="274" spans="1:26" hidden="1" x14ac:dyDescent="0.2">
      <c r="A274" s="40"/>
      <c r="B274" s="10"/>
      <c r="C274" s="221"/>
      <c r="D274" s="40"/>
      <c r="E274" s="38"/>
      <c r="F274" s="39"/>
      <c r="G274" s="38"/>
      <c r="H274" s="38"/>
      <c r="I274" s="36"/>
      <c r="J274" s="36"/>
      <c r="K274" s="36"/>
      <c r="L274" s="36"/>
      <c r="M274" s="36"/>
      <c r="N274" s="64">
        <f t="shared" si="40"/>
        <v>0</v>
      </c>
      <c r="O274" s="64">
        <f t="shared" si="41"/>
        <v>0</v>
      </c>
      <c r="P274" s="64">
        <f t="shared" si="42"/>
        <v>0</v>
      </c>
      <c r="Q274" s="64">
        <f t="shared" si="43"/>
        <v>0</v>
      </c>
      <c r="R274" s="64">
        <f t="shared" si="44"/>
        <v>0</v>
      </c>
      <c r="S274" s="154">
        <f t="shared" si="45"/>
        <v>0</v>
      </c>
      <c r="T274" s="79"/>
      <c r="U274" s="65">
        <f>IFERROR((IF(A274=A273,W273,(VLOOKUP($A274,'Matriz de Riesgos'!$D$6:$Q$9951,12,0)))),0)</f>
        <v>0</v>
      </c>
      <c r="V274" s="66">
        <f t="shared" si="46"/>
        <v>0</v>
      </c>
      <c r="W274" s="67">
        <f t="shared" si="47"/>
        <v>0</v>
      </c>
      <c r="X274" s="66">
        <f>IFERROR((IF(A274=A273,Z273,(VLOOKUP($A274,'Matriz de Riesgos'!$D$6:$Q$9951,13,0)))),0)</f>
        <v>0</v>
      </c>
      <c r="Y274" s="65">
        <f t="shared" si="48"/>
        <v>0</v>
      </c>
      <c r="Z274" s="67">
        <f t="shared" si="49"/>
        <v>0</v>
      </c>
    </row>
    <row r="275" spans="1:26" hidden="1" x14ac:dyDescent="0.2">
      <c r="A275" s="40"/>
      <c r="B275" s="10"/>
      <c r="C275" s="221"/>
      <c r="D275" s="40"/>
      <c r="E275" s="38"/>
      <c r="F275" s="39"/>
      <c r="G275" s="38"/>
      <c r="H275" s="38"/>
      <c r="I275" s="36"/>
      <c r="J275" s="36"/>
      <c r="K275" s="36"/>
      <c r="L275" s="36"/>
      <c r="M275" s="36"/>
      <c r="N275" s="64">
        <f t="shared" si="40"/>
        <v>0</v>
      </c>
      <c r="O275" s="64">
        <f t="shared" si="41"/>
        <v>0</v>
      </c>
      <c r="P275" s="64">
        <f t="shared" si="42"/>
        <v>0</v>
      </c>
      <c r="Q275" s="64">
        <f t="shared" si="43"/>
        <v>0</v>
      </c>
      <c r="R275" s="64">
        <f t="shared" si="44"/>
        <v>0</v>
      </c>
      <c r="S275" s="154">
        <f t="shared" si="45"/>
        <v>0</v>
      </c>
      <c r="T275" s="79"/>
      <c r="U275" s="65">
        <f>IFERROR((IF(A275=A274,W274,(VLOOKUP($A275,'Matriz de Riesgos'!$D$6:$Q$9951,12,0)))),0)</f>
        <v>0</v>
      </c>
      <c r="V275" s="66">
        <f t="shared" si="46"/>
        <v>0</v>
      </c>
      <c r="W275" s="67">
        <f t="shared" si="47"/>
        <v>0</v>
      </c>
      <c r="X275" s="66">
        <f>IFERROR((IF(A275=A274,Z274,(VLOOKUP($A275,'Matriz de Riesgos'!$D$6:$Q$9951,13,0)))),0)</f>
        <v>0</v>
      </c>
      <c r="Y275" s="65">
        <f t="shared" si="48"/>
        <v>0</v>
      </c>
      <c r="Z275" s="67">
        <f t="shared" si="49"/>
        <v>0</v>
      </c>
    </row>
  </sheetData>
  <mergeCells count="13">
    <mergeCell ref="T6:Z6"/>
    <mergeCell ref="D3:J3"/>
    <mergeCell ref="K1:L1"/>
    <mergeCell ref="K2:L2"/>
    <mergeCell ref="K3:L3"/>
    <mergeCell ref="I6:M6"/>
    <mergeCell ref="N6:S6"/>
    <mergeCell ref="D6:H6"/>
    <mergeCell ref="D1:J1"/>
    <mergeCell ref="D2:J2"/>
    <mergeCell ref="M3:T3"/>
    <mergeCell ref="M2:T2"/>
    <mergeCell ref="M1:T1"/>
  </mergeCells>
  <dataValidations count="12">
    <dataValidation type="list" allowBlank="1" showInputMessage="1" showErrorMessage="1" sqref="L276:L1048576">
      <formula1>"Preventivo, Detectivo, Correctivo"</formula1>
    </dataValidation>
    <dataValidation type="list" allowBlank="1" showInputMessage="1" showErrorMessage="1" sqref="T136:T275">
      <formula1>"Probabilidad, Impacto"</formula1>
    </dataValidation>
    <dataValidation type="list" allowBlank="1" showInputMessage="1" showErrorMessage="1" sqref="J23:M23 I8:I275">
      <formula1>"Preventivo, Detectivo, Correctivo,NA"</formula1>
    </dataValidation>
    <dataValidation type="list" allowBlank="1" showInputMessage="1" showErrorMessage="1" sqref="J8:J22 J24:J275">
      <formula1>"Manual, Automático,NA"</formula1>
    </dataValidation>
    <dataValidation type="list" allowBlank="1" showInputMessage="1" showErrorMessage="1" sqref="K8:K22 K24:K84 K90:K111 K120:K275">
      <formula1>"Documentado,Sin Documentar, NA"</formula1>
    </dataValidation>
    <dataValidation type="list" allowBlank="1" showInputMessage="1" showErrorMessage="1" sqref="M18:M22 L8:L17 L24:L84 L90:L111 L120:L275">
      <formula1>"Continua, Aleatoria,NA"</formula1>
    </dataValidation>
    <dataValidation type="list" allowBlank="1" showInputMessage="1" showErrorMessage="1" sqref="M8:M17 M24:M84 M90:M111 M120:M275">
      <formula1>"Con Registro, Sin Registro,NA"</formula1>
    </dataValidation>
    <dataValidation type="list" allowBlank="1" showInputMessage="1" showErrorMessage="1" sqref="L18:L22">
      <formula1>"Definida,Sin Definir,NA"</formula1>
    </dataValidation>
    <dataValidation type="list" allowBlank="1" showInputMessage="1" showErrorMessage="1" sqref="K85:K89 K112:K119">
      <formula1>"Documentado,Sin Documentar,NA"</formula1>
    </dataValidation>
    <dataValidation type="list" allowBlank="1" showInputMessage="1" showErrorMessage="1" sqref="L85:L89 L112:L119">
      <formula1>"Contínua, Aleatoria,NA"</formula1>
    </dataValidation>
    <dataValidation type="list" allowBlank="1" showInputMessage="1" showErrorMessage="1" sqref="M85:M89 M112:M119">
      <formula1>"Si, No,NA"</formula1>
    </dataValidation>
    <dataValidation type="list" allowBlank="1" showInputMessage="1" showErrorMessage="1" sqref="T8:T135">
      <formula1>"Probabilidad, Impacto,NA"</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showGridLines="0" zoomScaleNormal="100" workbookViewId="0">
      <pane xSplit="11" ySplit="6" topLeftCell="L7" activePane="bottomRight" state="frozen"/>
      <selection pane="topRight" activeCell="L1" sqref="L1"/>
      <selection pane="bottomLeft" activeCell="A7" sqref="A7"/>
      <selection pane="bottomRight" activeCell="A23" sqref="A23:XFD1048576"/>
    </sheetView>
  </sheetViews>
  <sheetFormatPr baseColWidth="10" defaultColWidth="6.140625" defaultRowHeight="14.25" zeroHeight="1" x14ac:dyDescent="0.2"/>
  <cols>
    <col min="1" max="1" width="6.140625" style="169"/>
    <col min="2" max="2" width="19.28515625" style="169" customWidth="1"/>
    <col min="3" max="3" width="10.42578125" style="217" customWidth="1"/>
    <col min="4" max="4" width="15.85546875" style="169" customWidth="1"/>
    <col min="5" max="5" width="33.42578125" style="169" customWidth="1"/>
    <col min="6" max="6" width="16.42578125" style="169" customWidth="1"/>
    <col min="7" max="7" width="11.7109375" style="169" customWidth="1"/>
    <col min="8" max="8" width="16.5703125" style="169" hidden="1" customWidth="1"/>
    <col min="9" max="9" width="10.85546875" style="169" hidden="1" customWidth="1"/>
    <col min="10" max="10" width="15.42578125" style="169" hidden="1" customWidth="1"/>
    <col min="11" max="11" width="6.85546875" style="169" customWidth="1"/>
    <col min="12" max="12" width="10.28515625" style="15" customWidth="1"/>
    <col min="13" max="13" width="19.85546875" style="15" customWidth="1"/>
    <col min="14" max="14" width="19.42578125" style="15" customWidth="1"/>
    <col min="15" max="15" width="10.42578125" style="15" customWidth="1"/>
    <col min="16" max="16" width="20.28515625" style="15" customWidth="1"/>
    <col min="17" max="17" width="22.5703125" style="15" customWidth="1"/>
    <col min="18" max="18" width="11.28515625" style="15" customWidth="1"/>
    <col min="19" max="19" width="20.7109375" style="15" customWidth="1"/>
    <col min="20" max="20" width="24.28515625" style="15" customWidth="1"/>
    <col min="21" max="21" width="10.28515625" style="15" customWidth="1"/>
    <col min="22" max="22" width="21.85546875" style="15" customWidth="1"/>
    <col min="23" max="23" width="26.42578125" style="15" customWidth="1"/>
    <col min="24" max="16384" width="6.140625" style="15"/>
  </cols>
  <sheetData>
    <row r="1" spans="1:23" ht="15" x14ac:dyDescent="0.2">
      <c r="A1" s="24"/>
      <c r="B1" s="25"/>
      <c r="C1" s="440" t="s">
        <v>0</v>
      </c>
      <c r="D1" s="441"/>
      <c r="E1" s="441"/>
      <c r="F1" s="441"/>
      <c r="G1" s="149" t="s">
        <v>1</v>
      </c>
      <c r="H1" s="150" t="s">
        <v>2</v>
      </c>
      <c r="I1" s="15"/>
      <c r="J1" s="15"/>
      <c r="K1" s="15"/>
    </row>
    <row r="2" spans="1:23" ht="15" customHeight="1" x14ac:dyDescent="0.2">
      <c r="A2" s="26"/>
      <c r="B2" s="27"/>
      <c r="C2" s="443" t="s">
        <v>3</v>
      </c>
      <c r="D2" s="444"/>
      <c r="E2" s="444"/>
      <c r="F2" s="444"/>
      <c r="G2" s="149" t="s">
        <v>4</v>
      </c>
      <c r="H2" s="150">
        <v>4</v>
      </c>
      <c r="I2" s="15"/>
      <c r="J2" s="15"/>
      <c r="K2" s="15"/>
    </row>
    <row r="3" spans="1:23" ht="15" customHeight="1" x14ac:dyDescent="0.25">
      <c r="A3" s="28"/>
      <c r="B3" s="29"/>
      <c r="C3" s="428" t="s">
        <v>423</v>
      </c>
      <c r="D3" s="429"/>
      <c r="E3" s="429"/>
      <c r="F3" s="429"/>
      <c r="G3" s="149" t="s">
        <v>6</v>
      </c>
      <c r="H3" s="145">
        <v>44377</v>
      </c>
      <c r="I3" s="15"/>
      <c r="J3" s="15"/>
      <c r="K3" s="15"/>
    </row>
    <row r="4" spans="1:23" ht="15" customHeight="1" x14ac:dyDescent="0.25">
      <c r="A4" s="15"/>
      <c r="B4" s="15"/>
      <c r="C4" s="62"/>
      <c r="D4" s="62"/>
      <c r="E4" s="62"/>
      <c r="F4" s="62"/>
      <c r="G4" s="63"/>
      <c r="H4" s="15"/>
      <c r="I4" s="15"/>
      <c r="J4" s="15"/>
      <c r="K4" s="15"/>
      <c r="L4" s="452" t="s">
        <v>424</v>
      </c>
      <c r="M4" s="453"/>
      <c r="N4" s="453"/>
      <c r="O4" s="453"/>
      <c r="P4" s="453"/>
      <c r="Q4" s="453"/>
      <c r="R4" s="453"/>
      <c r="S4" s="453"/>
      <c r="T4" s="453"/>
      <c r="U4" s="453"/>
      <c r="V4" s="453"/>
      <c r="W4" s="453"/>
    </row>
    <row r="5" spans="1:23" ht="15" x14ac:dyDescent="0.25">
      <c r="A5" s="20"/>
      <c r="B5" s="20"/>
      <c r="C5" s="21"/>
      <c r="D5" s="20"/>
      <c r="E5" s="20"/>
      <c r="F5" s="20"/>
      <c r="G5" s="20"/>
      <c r="H5" s="456" t="s">
        <v>425</v>
      </c>
      <c r="I5" s="457"/>
      <c r="J5" s="457"/>
      <c r="K5" s="458" t="s">
        <v>426</v>
      </c>
      <c r="L5" s="454" t="s">
        <v>427</v>
      </c>
      <c r="M5" s="455"/>
      <c r="N5" s="455"/>
      <c r="O5" s="454" t="s">
        <v>428</v>
      </c>
      <c r="P5" s="455"/>
      <c r="Q5" s="455"/>
      <c r="R5" s="454" t="s">
        <v>429</v>
      </c>
      <c r="S5" s="455"/>
      <c r="T5" s="455"/>
      <c r="U5" s="454" t="s">
        <v>430</v>
      </c>
      <c r="V5" s="455"/>
      <c r="W5" s="455"/>
    </row>
    <row r="6" spans="1:23" s="197" customFormat="1" ht="51" customHeight="1" x14ac:dyDescent="0.2">
      <c r="A6" s="192" t="s">
        <v>109</v>
      </c>
      <c r="B6" s="193" t="s">
        <v>176</v>
      </c>
      <c r="C6" s="194" t="s">
        <v>431</v>
      </c>
      <c r="D6" s="194" t="s">
        <v>432</v>
      </c>
      <c r="E6" s="194" t="s">
        <v>433</v>
      </c>
      <c r="F6" s="194" t="s">
        <v>434</v>
      </c>
      <c r="G6" s="191" t="s">
        <v>435</v>
      </c>
      <c r="H6" s="195" t="s">
        <v>436</v>
      </c>
      <c r="I6" s="195" t="s">
        <v>437</v>
      </c>
      <c r="J6" s="198" t="s">
        <v>438</v>
      </c>
      <c r="K6" s="458"/>
      <c r="L6" s="196" t="s">
        <v>439</v>
      </c>
      <c r="M6" s="196" t="s">
        <v>440</v>
      </c>
      <c r="N6" s="196" t="s">
        <v>441</v>
      </c>
      <c r="O6" s="196" t="s">
        <v>439</v>
      </c>
      <c r="P6" s="196" t="s">
        <v>440</v>
      </c>
      <c r="Q6" s="196" t="s">
        <v>441</v>
      </c>
      <c r="R6" s="196" t="s">
        <v>439</v>
      </c>
      <c r="S6" s="196" t="s">
        <v>440</v>
      </c>
      <c r="T6" s="196" t="s">
        <v>441</v>
      </c>
      <c r="U6" s="196" t="s">
        <v>439</v>
      </c>
      <c r="V6" s="196" t="s">
        <v>440</v>
      </c>
      <c r="W6" s="196" t="s">
        <v>441</v>
      </c>
    </row>
    <row r="7" spans="1:23" ht="69" customHeight="1" x14ac:dyDescent="0.2">
      <c r="A7" s="199" t="s">
        <v>260</v>
      </c>
      <c r="B7" s="155" t="s">
        <v>275</v>
      </c>
      <c r="C7" s="205">
        <v>44426</v>
      </c>
      <c r="D7" s="206" t="s">
        <v>442</v>
      </c>
      <c r="E7" s="155" t="s">
        <v>443</v>
      </c>
      <c r="F7" s="160" t="s">
        <v>396</v>
      </c>
      <c r="G7" s="156">
        <v>44469</v>
      </c>
      <c r="H7" s="207" t="s">
        <v>444</v>
      </c>
      <c r="I7" s="207" t="s">
        <v>444</v>
      </c>
      <c r="J7" s="207" t="s">
        <v>444</v>
      </c>
      <c r="K7" s="208" t="s">
        <v>445</v>
      </c>
      <c r="L7" s="162"/>
      <c r="M7" s="162"/>
      <c r="N7" s="162"/>
      <c r="O7" s="162"/>
      <c r="P7" s="162"/>
      <c r="Q7" s="162"/>
      <c r="R7" s="162"/>
      <c r="S7" s="162"/>
      <c r="T7" s="162"/>
      <c r="U7" s="162"/>
      <c r="V7" s="162"/>
      <c r="W7" s="162"/>
    </row>
    <row r="8" spans="1:23" ht="96.75" customHeight="1" x14ac:dyDescent="0.2">
      <c r="A8" s="199" t="s">
        <v>294</v>
      </c>
      <c r="B8" s="155" t="s">
        <v>446</v>
      </c>
      <c r="C8" s="205">
        <v>44426</v>
      </c>
      <c r="D8" s="206" t="s">
        <v>447</v>
      </c>
      <c r="E8" s="155" t="s">
        <v>448</v>
      </c>
      <c r="F8" s="160" t="s">
        <v>396</v>
      </c>
      <c r="G8" s="156">
        <v>44469</v>
      </c>
      <c r="H8" s="207" t="s">
        <v>444</v>
      </c>
      <c r="I8" s="207" t="s">
        <v>444</v>
      </c>
      <c r="J8" s="207" t="s">
        <v>444</v>
      </c>
      <c r="K8" s="208" t="s">
        <v>449</v>
      </c>
      <c r="L8" s="162"/>
      <c r="M8" s="162"/>
      <c r="N8" s="162"/>
      <c r="O8" s="162"/>
      <c r="P8" s="162"/>
      <c r="Q8" s="162"/>
      <c r="R8" s="162"/>
      <c r="S8" s="162"/>
      <c r="T8" s="162"/>
      <c r="U8" s="162"/>
      <c r="V8" s="162"/>
      <c r="W8" s="162"/>
    </row>
    <row r="9" spans="1:23" ht="67.5" x14ac:dyDescent="0.2">
      <c r="A9" s="199" t="s">
        <v>386</v>
      </c>
      <c r="B9" s="155" t="s">
        <v>418</v>
      </c>
      <c r="C9" s="205">
        <v>44435</v>
      </c>
      <c r="D9" s="155" t="s">
        <v>418</v>
      </c>
      <c r="E9" s="155" t="s">
        <v>450</v>
      </c>
      <c r="F9" s="157" t="s">
        <v>451</v>
      </c>
      <c r="G9" s="156">
        <v>44500</v>
      </c>
      <c r="H9" s="207" t="s">
        <v>444</v>
      </c>
      <c r="I9" s="207" t="s">
        <v>444</v>
      </c>
      <c r="J9" s="207" t="s">
        <v>444</v>
      </c>
      <c r="K9" s="208" t="s">
        <v>452</v>
      </c>
      <c r="L9" s="162"/>
      <c r="M9" s="162"/>
      <c r="N9" s="162"/>
      <c r="O9" s="162"/>
      <c r="P9" s="162"/>
      <c r="Q9" s="162"/>
      <c r="R9" s="162"/>
      <c r="S9" s="162"/>
      <c r="T9" s="162"/>
      <c r="U9" s="162"/>
      <c r="V9" s="162"/>
      <c r="W9" s="162"/>
    </row>
    <row r="10" spans="1:23" ht="101.25" customHeight="1" x14ac:dyDescent="0.2">
      <c r="A10" s="157" t="s">
        <v>386</v>
      </c>
      <c r="B10" s="155" t="s">
        <v>420</v>
      </c>
      <c r="C10" s="205">
        <v>44435</v>
      </c>
      <c r="D10" s="209" t="s">
        <v>453</v>
      </c>
      <c r="E10" s="155" t="s">
        <v>454</v>
      </c>
      <c r="F10" s="160" t="s">
        <v>396</v>
      </c>
      <c r="G10" s="156">
        <v>44500</v>
      </c>
      <c r="H10" s="207" t="s">
        <v>444</v>
      </c>
      <c r="I10" s="207" t="s">
        <v>444</v>
      </c>
      <c r="J10" s="207" t="s">
        <v>444</v>
      </c>
      <c r="K10" s="210" t="s">
        <v>455</v>
      </c>
      <c r="L10" s="162"/>
      <c r="M10" s="162"/>
      <c r="N10" s="162"/>
      <c r="O10" s="162"/>
      <c r="P10" s="162"/>
      <c r="Q10" s="162"/>
      <c r="R10" s="162"/>
      <c r="S10" s="162"/>
      <c r="T10" s="162"/>
      <c r="U10" s="162"/>
      <c r="V10" s="162"/>
      <c r="W10" s="162"/>
    </row>
    <row r="11" spans="1:23" ht="101.25" x14ac:dyDescent="0.2">
      <c r="A11" s="60" t="s">
        <v>710</v>
      </c>
      <c r="B11" s="155" t="s">
        <v>711</v>
      </c>
      <c r="C11" s="156">
        <v>44445</v>
      </c>
      <c r="D11" s="157" t="s">
        <v>752</v>
      </c>
      <c r="E11" s="222" t="s">
        <v>753</v>
      </c>
      <c r="F11" s="223" t="s">
        <v>754</v>
      </c>
      <c r="G11" s="223">
        <v>44500</v>
      </c>
      <c r="H11" s="224" t="s">
        <v>444</v>
      </c>
      <c r="I11" s="224" t="s">
        <v>444</v>
      </c>
      <c r="J11" s="224" t="s">
        <v>444</v>
      </c>
      <c r="K11" s="225" t="s">
        <v>755</v>
      </c>
      <c r="L11" s="162"/>
      <c r="M11" s="162"/>
      <c r="N11" s="162"/>
      <c r="O11" s="162"/>
      <c r="P11" s="162"/>
      <c r="Q11" s="162"/>
      <c r="R11" s="162"/>
      <c r="S11" s="162"/>
      <c r="T11" s="162"/>
      <c r="U11" s="162"/>
      <c r="V11" s="162"/>
      <c r="W11" s="162"/>
    </row>
    <row r="12" spans="1:23" ht="146.25" x14ac:dyDescent="0.2">
      <c r="A12" s="60" t="s">
        <v>712</v>
      </c>
      <c r="B12" s="155" t="s">
        <v>756</v>
      </c>
      <c r="C12" s="156">
        <v>44445</v>
      </c>
      <c r="D12" s="157" t="s">
        <v>757</v>
      </c>
      <c r="E12" s="222" t="s">
        <v>758</v>
      </c>
      <c r="F12" s="223" t="s">
        <v>754</v>
      </c>
      <c r="G12" s="223">
        <v>44500</v>
      </c>
      <c r="H12" s="224" t="s">
        <v>444</v>
      </c>
      <c r="I12" s="224" t="s">
        <v>444</v>
      </c>
      <c r="J12" s="224" t="s">
        <v>444</v>
      </c>
      <c r="K12" s="225" t="s">
        <v>759</v>
      </c>
      <c r="L12" s="162"/>
      <c r="M12" s="162"/>
      <c r="N12" s="162"/>
      <c r="O12" s="162"/>
      <c r="P12" s="162"/>
      <c r="Q12" s="162"/>
      <c r="R12" s="162"/>
      <c r="S12" s="162"/>
      <c r="T12" s="162"/>
      <c r="U12" s="162"/>
      <c r="V12" s="162"/>
      <c r="W12" s="162"/>
    </row>
    <row r="13" spans="1:23" ht="123.75" x14ac:dyDescent="0.2">
      <c r="A13" s="157" t="s">
        <v>715</v>
      </c>
      <c r="B13" s="158" t="s">
        <v>760</v>
      </c>
      <c r="C13" s="156">
        <v>44445</v>
      </c>
      <c r="D13" s="157" t="s">
        <v>761</v>
      </c>
      <c r="E13" s="155" t="s">
        <v>762</v>
      </c>
      <c r="F13" s="223" t="s">
        <v>754</v>
      </c>
      <c r="G13" s="223">
        <v>44530</v>
      </c>
      <c r="H13" s="224" t="s">
        <v>444</v>
      </c>
      <c r="I13" s="224" t="s">
        <v>444</v>
      </c>
      <c r="J13" s="224" t="s">
        <v>444</v>
      </c>
      <c r="K13" s="225" t="s">
        <v>763</v>
      </c>
      <c r="L13" s="162"/>
      <c r="M13" s="162"/>
      <c r="N13" s="162"/>
      <c r="O13" s="162"/>
      <c r="P13" s="162"/>
      <c r="Q13" s="162"/>
      <c r="R13" s="162"/>
      <c r="S13" s="162"/>
      <c r="T13" s="162"/>
      <c r="U13" s="162"/>
      <c r="V13" s="162"/>
      <c r="W13" s="162"/>
    </row>
    <row r="14" spans="1:23" ht="90" x14ac:dyDescent="0.2">
      <c r="A14" s="157" t="s">
        <v>715</v>
      </c>
      <c r="B14" s="158" t="s">
        <v>717</v>
      </c>
      <c r="C14" s="156">
        <v>44445</v>
      </c>
      <c r="D14" s="157" t="s">
        <v>764</v>
      </c>
      <c r="E14" s="155" t="s">
        <v>765</v>
      </c>
      <c r="F14" s="223" t="s">
        <v>754</v>
      </c>
      <c r="G14" s="223">
        <v>44530</v>
      </c>
      <c r="H14" s="224" t="s">
        <v>444</v>
      </c>
      <c r="I14" s="224" t="s">
        <v>444</v>
      </c>
      <c r="J14" s="224" t="s">
        <v>444</v>
      </c>
      <c r="K14" s="225" t="s">
        <v>766</v>
      </c>
      <c r="L14" s="162"/>
      <c r="M14" s="162"/>
      <c r="N14" s="162"/>
      <c r="O14" s="162"/>
      <c r="P14" s="162"/>
      <c r="Q14" s="162"/>
      <c r="R14" s="162"/>
      <c r="S14" s="162"/>
      <c r="T14" s="162"/>
      <c r="U14" s="162"/>
      <c r="V14" s="162"/>
      <c r="W14" s="162"/>
    </row>
    <row r="15" spans="1:23" ht="112.5" x14ac:dyDescent="0.2">
      <c r="A15" s="157" t="s">
        <v>734</v>
      </c>
      <c r="B15" s="159" t="s">
        <v>767</v>
      </c>
      <c r="C15" s="156">
        <v>44469</v>
      </c>
      <c r="D15" s="157" t="s">
        <v>768</v>
      </c>
      <c r="E15" s="158" t="s">
        <v>769</v>
      </c>
      <c r="F15" s="155" t="s">
        <v>770</v>
      </c>
      <c r="G15" s="156">
        <v>44561</v>
      </c>
      <c r="H15" s="224" t="s">
        <v>444</v>
      </c>
      <c r="I15" s="224" t="s">
        <v>444</v>
      </c>
      <c r="J15" s="224" t="s">
        <v>444</v>
      </c>
      <c r="K15" s="225" t="s">
        <v>771</v>
      </c>
      <c r="L15" s="162"/>
      <c r="M15" s="162"/>
      <c r="N15" s="162"/>
      <c r="O15" s="162"/>
      <c r="P15" s="162"/>
      <c r="Q15" s="162"/>
      <c r="R15" s="162"/>
      <c r="S15" s="162"/>
      <c r="T15" s="162"/>
      <c r="U15" s="162"/>
      <c r="V15" s="162"/>
      <c r="W15" s="162"/>
    </row>
    <row r="16" spans="1:23" ht="135" x14ac:dyDescent="0.2">
      <c r="A16" s="157" t="s">
        <v>734</v>
      </c>
      <c r="B16" s="159" t="s">
        <v>767</v>
      </c>
      <c r="C16" s="156">
        <v>44561</v>
      </c>
      <c r="D16" s="157" t="s">
        <v>772</v>
      </c>
      <c r="E16" s="158" t="s">
        <v>773</v>
      </c>
      <c r="F16" s="155" t="s">
        <v>770</v>
      </c>
      <c r="G16" s="160" t="s">
        <v>774</v>
      </c>
      <c r="H16" s="224" t="s">
        <v>444</v>
      </c>
      <c r="I16" s="224" t="s">
        <v>444</v>
      </c>
      <c r="J16" s="224" t="s">
        <v>444</v>
      </c>
      <c r="K16" s="225" t="s">
        <v>775</v>
      </c>
      <c r="L16" s="162"/>
      <c r="M16" s="162"/>
      <c r="N16" s="162"/>
      <c r="O16" s="162"/>
      <c r="P16" s="162"/>
      <c r="Q16" s="162"/>
      <c r="R16" s="162"/>
      <c r="S16" s="162"/>
      <c r="T16" s="162"/>
      <c r="U16" s="162"/>
      <c r="V16" s="162"/>
      <c r="W16" s="162"/>
    </row>
    <row r="17" spans="1:23" ht="123.75" x14ac:dyDescent="0.2">
      <c r="A17" s="157" t="s">
        <v>737</v>
      </c>
      <c r="B17" s="155" t="s">
        <v>738</v>
      </c>
      <c r="C17" s="156">
        <v>44469</v>
      </c>
      <c r="D17" s="157" t="s">
        <v>776</v>
      </c>
      <c r="E17" s="158" t="s">
        <v>777</v>
      </c>
      <c r="F17" s="155" t="s">
        <v>778</v>
      </c>
      <c r="G17" s="156">
        <v>44500</v>
      </c>
      <c r="H17" s="224" t="s">
        <v>444</v>
      </c>
      <c r="I17" s="224" t="s">
        <v>444</v>
      </c>
      <c r="J17" s="224" t="s">
        <v>444</v>
      </c>
      <c r="K17" s="225" t="s">
        <v>779</v>
      </c>
      <c r="L17" s="14"/>
      <c r="M17" s="14"/>
      <c r="N17" s="14"/>
      <c r="O17" s="14"/>
      <c r="P17" s="14"/>
      <c r="Q17" s="14"/>
      <c r="R17" s="14"/>
      <c r="S17" s="14"/>
      <c r="T17" s="14"/>
      <c r="U17" s="14"/>
      <c r="V17" s="14"/>
      <c r="W17" s="14"/>
    </row>
    <row r="18" spans="1:23" ht="123.75" x14ac:dyDescent="0.2">
      <c r="A18" s="157" t="s">
        <v>737</v>
      </c>
      <c r="B18" s="158" t="s">
        <v>780</v>
      </c>
      <c r="C18" s="156">
        <v>44469</v>
      </c>
      <c r="D18" s="157" t="s">
        <v>776</v>
      </c>
      <c r="E18" s="158" t="s">
        <v>777</v>
      </c>
      <c r="F18" s="155" t="s">
        <v>778</v>
      </c>
      <c r="G18" s="156">
        <v>44500</v>
      </c>
      <c r="H18" s="224" t="s">
        <v>444</v>
      </c>
      <c r="I18" s="224" t="s">
        <v>444</v>
      </c>
      <c r="J18" s="224" t="s">
        <v>444</v>
      </c>
      <c r="K18" s="225" t="s">
        <v>781</v>
      </c>
      <c r="L18" s="14"/>
      <c r="M18" s="14"/>
      <c r="N18" s="14"/>
      <c r="O18" s="14"/>
      <c r="P18" s="14"/>
      <c r="Q18" s="14"/>
      <c r="R18" s="14"/>
      <c r="S18" s="14"/>
      <c r="T18" s="14"/>
      <c r="U18" s="14"/>
      <c r="V18" s="14"/>
      <c r="W18" s="14"/>
    </row>
    <row r="19" spans="1:23" ht="56.25" x14ac:dyDescent="0.2">
      <c r="A19" s="157" t="s">
        <v>737</v>
      </c>
      <c r="B19" s="158" t="s">
        <v>740</v>
      </c>
      <c r="C19" s="156">
        <v>44500</v>
      </c>
      <c r="D19" s="157" t="s">
        <v>776</v>
      </c>
      <c r="E19" s="158" t="s">
        <v>782</v>
      </c>
      <c r="F19" s="155" t="s">
        <v>783</v>
      </c>
      <c r="G19" s="156">
        <v>44530</v>
      </c>
      <c r="H19" s="224" t="s">
        <v>444</v>
      </c>
      <c r="I19" s="224" t="s">
        <v>444</v>
      </c>
      <c r="J19" s="224" t="s">
        <v>444</v>
      </c>
      <c r="K19" s="225" t="s">
        <v>784</v>
      </c>
      <c r="L19" s="14"/>
      <c r="M19" s="14"/>
      <c r="N19" s="14"/>
      <c r="O19" s="14"/>
      <c r="P19" s="14"/>
      <c r="Q19" s="14"/>
      <c r="R19" s="14"/>
      <c r="S19" s="14"/>
      <c r="T19" s="14"/>
      <c r="U19" s="14"/>
      <c r="V19" s="14"/>
      <c r="W19" s="14"/>
    </row>
    <row r="20" spans="1:23" ht="67.5" x14ac:dyDescent="0.2">
      <c r="A20" s="157" t="s">
        <v>749</v>
      </c>
      <c r="B20" s="155" t="s">
        <v>750</v>
      </c>
      <c r="C20" s="161">
        <v>44426</v>
      </c>
      <c r="D20" s="160" t="s">
        <v>785</v>
      </c>
      <c r="E20" s="158" t="s">
        <v>786</v>
      </c>
      <c r="F20" s="159" t="s">
        <v>396</v>
      </c>
      <c r="G20" s="156">
        <v>44500</v>
      </c>
      <c r="H20" s="224" t="s">
        <v>444</v>
      </c>
      <c r="I20" s="224" t="s">
        <v>444</v>
      </c>
      <c r="J20" s="224" t="s">
        <v>444</v>
      </c>
      <c r="K20" s="226" t="s">
        <v>787</v>
      </c>
      <c r="L20" s="14"/>
      <c r="M20" s="14"/>
      <c r="N20" s="14"/>
      <c r="O20" s="14"/>
      <c r="P20" s="14"/>
      <c r="Q20" s="14"/>
      <c r="R20" s="14"/>
      <c r="S20" s="14"/>
      <c r="T20" s="14"/>
      <c r="U20" s="14"/>
      <c r="V20" s="14"/>
      <c r="W20" s="14"/>
    </row>
    <row r="21" spans="1:23" ht="90" x14ac:dyDescent="0.2">
      <c r="A21" s="40" t="s">
        <v>825</v>
      </c>
      <c r="B21" s="147" t="s">
        <v>826</v>
      </c>
      <c r="C21" s="231">
        <v>44425</v>
      </c>
      <c r="D21" s="204" t="s">
        <v>827</v>
      </c>
      <c r="E21" s="220" t="s">
        <v>833</v>
      </c>
      <c r="F21" s="232" t="s">
        <v>396</v>
      </c>
      <c r="G21" s="232">
        <v>44500</v>
      </c>
      <c r="H21" s="40" t="s">
        <v>444</v>
      </c>
      <c r="I21" s="40" t="s">
        <v>444</v>
      </c>
      <c r="J21" s="40" t="s">
        <v>444</v>
      </c>
      <c r="K21" s="226" t="s">
        <v>828</v>
      </c>
      <c r="L21" s="14"/>
      <c r="M21" s="14"/>
      <c r="N21" s="14"/>
      <c r="O21" s="14"/>
      <c r="P21" s="14"/>
      <c r="Q21" s="14"/>
      <c r="R21" s="14"/>
      <c r="S21" s="14"/>
      <c r="T21" s="14"/>
      <c r="U21" s="14"/>
      <c r="V21" s="14"/>
      <c r="W21" s="14"/>
    </row>
    <row r="22" spans="1:23" ht="90" x14ac:dyDescent="0.2">
      <c r="A22" s="233" t="s">
        <v>829</v>
      </c>
      <c r="B22" s="147" t="s">
        <v>830</v>
      </c>
      <c r="C22" s="231">
        <v>44425</v>
      </c>
      <c r="D22" s="204" t="s">
        <v>831</v>
      </c>
      <c r="E22" s="204" t="s">
        <v>834</v>
      </c>
      <c r="F22" s="232" t="s">
        <v>396</v>
      </c>
      <c r="G22" s="232">
        <v>44500</v>
      </c>
      <c r="H22" s="40" t="s">
        <v>444</v>
      </c>
      <c r="I22" s="40" t="s">
        <v>444</v>
      </c>
      <c r="J22" s="40" t="s">
        <v>444</v>
      </c>
      <c r="K22" s="226" t="s">
        <v>832</v>
      </c>
      <c r="L22" s="14"/>
      <c r="M22" s="14"/>
      <c r="N22" s="14"/>
      <c r="O22" s="14"/>
      <c r="P22" s="14"/>
      <c r="Q22" s="14"/>
      <c r="R22" s="14"/>
      <c r="S22" s="14"/>
      <c r="T22" s="14"/>
      <c r="U22" s="14"/>
      <c r="V22" s="14"/>
      <c r="W22" s="14"/>
    </row>
    <row r="23" spans="1:23" hidden="1" x14ac:dyDescent="0.2">
      <c r="A23" s="211"/>
      <c r="B23" s="212"/>
      <c r="C23" s="213"/>
      <c r="D23" s="214"/>
      <c r="E23" s="215"/>
      <c r="F23" s="215"/>
      <c r="G23" s="215"/>
      <c r="H23" s="216"/>
      <c r="I23" s="216"/>
      <c r="J23" s="216"/>
      <c r="K23" s="216"/>
      <c r="L23" s="14"/>
      <c r="M23" s="14"/>
      <c r="N23" s="14"/>
      <c r="O23" s="14"/>
      <c r="P23" s="14"/>
      <c r="Q23" s="14"/>
      <c r="R23" s="14"/>
      <c r="S23" s="14"/>
      <c r="T23" s="14"/>
      <c r="U23" s="14"/>
      <c r="V23" s="14"/>
      <c r="W23" s="14"/>
    </row>
    <row r="24" spans="1:23" hidden="1" x14ac:dyDescent="0.2">
      <c r="A24" s="211"/>
      <c r="B24" s="212"/>
      <c r="C24" s="213"/>
      <c r="D24" s="214"/>
      <c r="E24" s="215"/>
      <c r="F24" s="215"/>
      <c r="G24" s="215"/>
      <c r="H24" s="216"/>
      <c r="I24" s="216"/>
      <c r="J24" s="216"/>
      <c r="K24" s="216"/>
      <c r="L24" s="14"/>
      <c r="M24" s="14"/>
      <c r="N24" s="14"/>
      <c r="O24" s="14"/>
      <c r="P24" s="14"/>
      <c r="Q24" s="14"/>
      <c r="R24" s="14"/>
      <c r="S24" s="14"/>
      <c r="T24" s="14"/>
      <c r="U24" s="14"/>
      <c r="V24" s="14"/>
      <c r="W24" s="14"/>
    </row>
    <row r="25" spans="1:23" hidden="1" x14ac:dyDescent="0.2">
      <c r="A25" s="211"/>
      <c r="B25" s="212"/>
      <c r="C25" s="213"/>
      <c r="D25" s="214"/>
      <c r="E25" s="215"/>
      <c r="F25" s="215"/>
      <c r="G25" s="215"/>
      <c r="H25" s="216"/>
      <c r="I25" s="216"/>
      <c r="J25" s="216"/>
      <c r="K25" s="216"/>
      <c r="L25" s="14"/>
      <c r="M25" s="14"/>
      <c r="N25" s="14"/>
      <c r="O25" s="14"/>
      <c r="P25" s="14"/>
      <c r="Q25" s="14"/>
      <c r="R25" s="14"/>
      <c r="S25" s="14"/>
      <c r="T25" s="14"/>
      <c r="U25" s="14"/>
      <c r="V25" s="14"/>
      <c r="W25" s="14"/>
    </row>
    <row r="26" spans="1:23" hidden="1" x14ac:dyDescent="0.2">
      <c r="A26" s="211"/>
      <c r="B26" s="212"/>
      <c r="C26" s="213"/>
      <c r="D26" s="214"/>
      <c r="E26" s="215"/>
      <c r="F26" s="215"/>
      <c r="G26" s="215"/>
      <c r="H26" s="216"/>
      <c r="I26" s="216"/>
      <c r="J26" s="216"/>
      <c r="K26" s="216"/>
      <c r="L26" s="14"/>
      <c r="M26" s="14"/>
      <c r="N26" s="14"/>
      <c r="O26" s="14"/>
      <c r="P26" s="14"/>
      <c r="Q26" s="14"/>
      <c r="R26" s="14"/>
      <c r="S26" s="14"/>
      <c r="T26" s="14"/>
      <c r="U26" s="14"/>
      <c r="V26" s="14"/>
      <c r="W26" s="14"/>
    </row>
    <row r="27" spans="1:23" hidden="1" x14ac:dyDescent="0.2">
      <c r="A27" s="211"/>
      <c r="B27" s="212"/>
      <c r="C27" s="213"/>
      <c r="D27" s="214"/>
      <c r="E27" s="215"/>
      <c r="F27" s="215"/>
      <c r="G27" s="215"/>
      <c r="H27" s="216"/>
      <c r="I27" s="216"/>
      <c r="J27" s="216"/>
      <c r="K27" s="216"/>
      <c r="L27" s="14"/>
      <c r="M27" s="14"/>
      <c r="N27" s="14"/>
      <c r="O27" s="14"/>
      <c r="P27" s="14"/>
      <c r="Q27" s="14"/>
      <c r="R27" s="14"/>
      <c r="S27" s="14"/>
      <c r="T27" s="14"/>
      <c r="U27" s="14"/>
      <c r="V27" s="14"/>
      <c r="W27" s="14"/>
    </row>
    <row r="28" spans="1:23" hidden="1" x14ac:dyDescent="0.2">
      <c r="A28" s="211"/>
      <c r="B28" s="212"/>
      <c r="C28" s="213"/>
      <c r="D28" s="214"/>
      <c r="E28" s="215"/>
      <c r="F28" s="215"/>
      <c r="G28" s="215"/>
      <c r="H28" s="216"/>
      <c r="I28" s="216"/>
      <c r="J28" s="216"/>
      <c r="K28" s="216"/>
      <c r="L28" s="14"/>
      <c r="M28" s="14"/>
      <c r="N28" s="14"/>
      <c r="O28" s="14"/>
      <c r="P28" s="14"/>
      <c r="Q28" s="14"/>
      <c r="R28" s="14"/>
      <c r="S28" s="14"/>
      <c r="T28" s="14"/>
      <c r="U28" s="14"/>
      <c r="V28" s="14"/>
      <c r="W28" s="14"/>
    </row>
    <row r="29" spans="1:23" hidden="1" x14ac:dyDescent="0.2">
      <c r="A29" s="211"/>
      <c r="B29" s="212"/>
      <c r="C29" s="213"/>
      <c r="D29" s="214"/>
      <c r="E29" s="215"/>
      <c r="F29" s="215"/>
      <c r="G29" s="215"/>
      <c r="H29" s="216"/>
      <c r="I29" s="216"/>
      <c r="J29" s="216"/>
      <c r="K29" s="216"/>
      <c r="L29" s="14"/>
      <c r="M29" s="14"/>
      <c r="N29" s="14"/>
      <c r="O29" s="14"/>
      <c r="P29" s="14"/>
      <c r="Q29" s="14"/>
      <c r="R29" s="14"/>
      <c r="S29" s="14"/>
      <c r="T29" s="14"/>
      <c r="U29" s="14"/>
      <c r="V29" s="14"/>
      <c r="W29" s="14"/>
    </row>
    <row r="30" spans="1:23" hidden="1" x14ac:dyDescent="0.2">
      <c r="A30" s="211"/>
      <c r="B30" s="212"/>
      <c r="C30" s="213"/>
      <c r="D30" s="214"/>
      <c r="E30" s="215"/>
      <c r="F30" s="215"/>
      <c r="G30" s="215"/>
      <c r="H30" s="216"/>
      <c r="I30" s="216"/>
      <c r="J30" s="216"/>
      <c r="K30" s="216"/>
      <c r="L30" s="14"/>
      <c r="M30" s="14"/>
      <c r="N30" s="14"/>
      <c r="O30" s="14"/>
      <c r="P30" s="14"/>
      <c r="Q30" s="14"/>
      <c r="R30" s="14"/>
      <c r="S30" s="14"/>
      <c r="T30" s="14"/>
      <c r="U30" s="14"/>
      <c r="V30" s="14"/>
      <c r="W30" s="14"/>
    </row>
    <row r="31" spans="1:23" hidden="1" x14ac:dyDescent="0.2">
      <c r="A31" s="211"/>
      <c r="B31" s="212"/>
      <c r="C31" s="213"/>
      <c r="D31" s="214"/>
      <c r="E31" s="215"/>
      <c r="F31" s="215"/>
      <c r="G31" s="215"/>
      <c r="H31" s="216"/>
      <c r="I31" s="216"/>
      <c r="J31" s="216"/>
      <c r="K31" s="216"/>
      <c r="L31" s="14"/>
      <c r="M31" s="14"/>
      <c r="N31" s="14"/>
      <c r="O31" s="14"/>
      <c r="P31" s="14"/>
      <c r="Q31" s="14"/>
      <c r="R31" s="14"/>
      <c r="S31" s="14"/>
      <c r="T31" s="14"/>
      <c r="U31" s="14"/>
      <c r="V31" s="14"/>
      <c r="W31" s="14"/>
    </row>
    <row r="32" spans="1:23" hidden="1" x14ac:dyDescent="0.2">
      <c r="A32" s="211"/>
      <c r="B32" s="212"/>
      <c r="C32" s="213"/>
      <c r="D32" s="214"/>
      <c r="E32" s="215"/>
      <c r="F32" s="215"/>
      <c r="G32" s="215"/>
      <c r="H32" s="216"/>
      <c r="I32" s="216"/>
      <c r="J32" s="216"/>
      <c r="K32" s="216"/>
      <c r="L32" s="14"/>
      <c r="M32" s="14"/>
      <c r="N32" s="14"/>
      <c r="O32" s="14"/>
      <c r="P32" s="14"/>
      <c r="Q32" s="14"/>
      <c r="R32" s="14"/>
      <c r="S32" s="14"/>
      <c r="T32" s="14"/>
      <c r="U32" s="14"/>
      <c r="V32" s="14"/>
      <c r="W32" s="14"/>
    </row>
    <row r="33" spans="1:23" hidden="1" x14ac:dyDescent="0.2">
      <c r="A33" s="211"/>
      <c r="B33" s="212"/>
      <c r="C33" s="213"/>
      <c r="D33" s="214"/>
      <c r="E33" s="215"/>
      <c r="F33" s="215"/>
      <c r="G33" s="215"/>
      <c r="H33" s="216"/>
      <c r="I33" s="216"/>
      <c r="J33" s="216"/>
      <c r="K33" s="216"/>
      <c r="L33" s="14"/>
      <c r="M33" s="14"/>
      <c r="N33" s="14"/>
      <c r="O33" s="14"/>
      <c r="P33" s="14"/>
      <c r="Q33" s="14"/>
      <c r="R33" s="14"/>
      <c r="S33" s="14"/>
      <c r="T33" s="14"/>
      <c r="U33" s="14"/>
      <c r="V33" s="14"/>
      <c r="W33" s="14"/>
    </row>
    <row r="34" spans="1:23" hidden="1" x14ac:dyDescent="0.2">
      <c r="A34" s="211"/>
      <c r="B34" s="212"/>
      <c r="C34" s="213"/>
      <c r="D34" s="214"/>
      <c r="E34" s="215"/>
      <c r="F34" s="215"/>
      <c r="G34" s="215"/>
      <c r="H34" s="216"/>
      <c r="I34" s="216"/>
      <c r="J34" s="216"/>
      <c r="K34" s="216"/>
      <c r="L34" s="14"/>
      <c r="M34" s="14"/>
      <c r="N34" s="14"/>
      <c r="O34" s="14"/>
      <c r="P34" s="14"/>
      <c r="Q34" s="14"/>
      <c r="R34" s="14"/>
      <c r="S34" s="14"/>
      <c r="T34" s="14"/>
      <c r="U34" s="14"/>
      <c r="V34" s="14"/>
      <c r="W34" s="14"/>
    </row>
    <row r="35" spans="1:23" hidden="1" x14ac:dyDescent="0.2">
      <c r="A35" s="211"/>
      <c r="B35" s="212"/>
      <c r="C35" s="213"/>
      <c r="D35" s="214"/>
      <c r="E35" s="215"/>
      <c r="F35" s="215"/>
      <c r="G35" s="215"/>
      <c r="H35" s="216"/>
      <c r="I35" s="216"/>
      <c r="J35" s="216"/>
      <c r="K35" s="216"/>
      <c r="L35" s="14"/>
      <c r="M35" s="14"/>
      <c r="N35" s="14"/>
      <c r="O35" s="14"/>
      <c r="P35" s="14"/>
      <c r="Q35" s="14"/>
      <c r="R35" s="14"/>
      <c r="S35" s="14"/>
      <c r="T35" s="14"/>
      <c r="U35" s="14"/>
      <c r="V35" s="14"/>
      <c r="W35" s="14"/>
    </row>
    <row r="36" spans="1:23" hidden="1" x14ac:dyDescent="0.2">
      <c r="A36" s="211"/>
      <c r="B36" s="212"/>
      <c r="C36" s="213"/>
      <c r="D36" s="214"/>
      <c r="E36" s="215"/>
      <c r="F36" s="215"/>
      <c r="G36" s="215"/>
      <c r="H36" s="216"/>
      <c r="I36" s="216"/>
      <c r="J36" s="216"/>
      <c r="K36" s="216"/>
      <c r="L36" s="14"/>
      <c r="M36" s="14"/>
      <c r="N36" s="14"/>
      <c r="O36" s="14"/>
      <c r="P36" s="14"/>
      <c r="Q36" s="14"/>
      <c r="R36" s="14"/>
      <c r="S36" s="14"/>
      <c r="T36" s="14"/>
      <c r="U36" s="14"/>
      <c r="V36" s="14"/>
      <c r="W36" s="14"/>
    </row>
    <row r="37" spans="1:23" hidden="1" x14ac:dyDescent="0.2">
      <c r="A37" s="211"/>
      <c r="B37" s="212"/>
      <c r="C37" s="213"/>
      <c r="D37" s="214"/>
      <c r="E37" s="215"/>
      <c r="F37" s="215"/>
      <c r="G37" s="215"/>
      <c r="H37" s="216"/>
      <c r="I37" s="216"/>
      <c r="J37" s="216"/>
      <c r="K37" s="216"/>
    </row>
    <row r="38" spans="1:23" hidden="1" x14ac:dyDescent="0.2">
      <c r="A38" s="211"/>
      <c r="B38" s="212"/>
      <c r="C38" s="213"/>
      <c r="D38" s="214"/>
      <c r="E38" s="215"/>
      <c r="F38" s="215"/>
      <c r="G38" s="215"/>
      <c r="H38" s="216"/>
      <c r="I38" s="216"/>
      <c r="J38" s="216"/>
      <c r="K38" s="216"/>
    </row>
    <row r="39" spans="1:23" hidden="1" x14ac:dyDescent="0.2">
      <c r="A39" s="211"/>
      <c r="B39" s="212"/>
      <c r="C39" s="213"/>
      <c r="D39" s="214"/>
      <c r="E39" s="215"/>
      <c r="F39" s="215"/>
      <c r="G39" s="215"/>
      <c r="H39" s="216"/>
      <c r="I39" s="216"/>
      <c r="J39" s="216"/>
      <c r="K39" s="216"/>
    </row>
    <row r="40" spans="1:23" hidden="1" x14ac:dyDescent="0.2">
      <c r="A40" s="211"/>
      <c r="B40" s="212"/>
      <c r="C40" s="213"/>
      <c r="D40" s="214"/>
      <c r="E40" s="215"/>
      <c r="F40" s="215"/>
      <c r="G40" s="215"/>
      <c r="H40" s="216"/>
      <c r="I40" s="216"/>
      <c r="J40" s="216"/>
      <c r="K40" s="216"/>
    </row>
    <row r="41" spans="1:23" hidden="1" x14ac:dyDescent="0.2">
      <c r="A41" s="211"/>
      <c r="B41" s="212"/>
      <c r="C41" s="213"/>
      <c r="D41" s="214"/>
      <c r="E41" s="215"/>
      <c r="F41" s="215"/>
      <c r="G41" s="215"/>
      <c r="H41" s="216"/>
      <c r="I41" s="216"/>
      <c r="J41" s="216"/>
      <c r="K41" s="216"/>
    </row>
  </sheetData>
  <mergeCells count="10">
    <mergeCell ref="C1:F1"/>
    <mergeCell ref="C2:F2"/>
    <mergeCell ref="C3:F3"/>
    <mergeCell ref="L4:W4"/>
    <mergeCell ref="L5:N5"/>
    <mergeCell ref="O5:Q5"/>
    <mergeCell ref="R5:T5"/>
    <mergeCell ref="U5:W5"/>
    <mergeCell ref="H5:J5"/>
    <mergeCell ref="K5:K6"/>
  </mergeCells>
  <dataValidations count="3">
    <dataValidation type="list" allowBlank="1" showInputMessage="1" showErrorMessage="1" sqref="G23:G1048576">
      <formula1>"Preventivo, Detectivo, Correctivo"</formula1>
    </dataValidation>
    <dataValidation type="list" allowBlank="1" showInputMessage="1" showErrorMessage="1" sqref="H7:J41">
      <formula1>"Si,No"</formula1>
    </dataValidation>
    <dataValidation type="list" allowBlank="1" showInputMessage="1" showErrorMessage="1" sqref="M7:M36 P7:P36 S7:S36 V7:V36">
      <formula1>"En avance, Terminado"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62"/>
  <sheetViews>
    <sheetView showGridLines="0" topLeftCell="A10" zoomScale="46" zoomScaleNormal="46" workbookViewId="0">
      <selection activeCell="L18" sqref="L18"/>
    </sheetView>
  </sheetViews>
  <sheetFormatPr baseColWidth="10" defaultColWidth="4.7109375" defaultRowHeight="21" x14ac:dyDescent="0.35"/>
  <cols>
    <col min="1" max="1" width="15.5703125" style="50" customWidth="1"/>
    <col min="2" max="6" width="4.140625" style="50" customWidth="1"/>
    <col min="7" max="56" width="6.85546875" style="69" customWidth="1"/>
    <col min="57" max="57" width="5" style="50" customWidth="1"/>
    <col min="58" max="58" width="5.28515625" style="50" customWidth="1"/>
    <col min="59" max="16384" width="4.7109375" style="50"/>
  </cols>
  <sheetData>
    <row r="2" spans="1:63" ht="36.75" customHeight="1" x14ac:dyDescent="0.35">
      <c r="A2" s="52"/>
      <c r="B2" s="53"/>
      <c r="C2" s="53"/>
      <c r="D2" s="53"/>
      <c r="E2" s="53"/>
      <c r="F2" s="53"/>
      <c r="G2" s="68"/>
      <c r="H2" s="68"/>
      <c r="I2" s="68"/>
      <c r="J2" s="68"/>
      <c r="K2" s="464" t="s">
        <v>0</v>
      </c>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6"/>
      <c r="AR2" s="475" t="s">
        <v>1</v>
      </c>
      <c r="AS2" s="476"/>
      <c r="AT2" s="476"/>
      <c r="AU2" s="476"/>
      <c r="AV2" s="476"/>
      <c r="AW2" s="476"/>
      <c r="AX2" s="476"/>
      <c r="AY2" s="470" t="s">
        <v>2</v>
      </c>
      <c r="AZ2" s="471"/>
      <c r="BA2" s="471"/>
      <c r="BB2" s="471"/>
      <c r="BC2" s="471"/>
      <c r="BD2" s="472"/>
    </row>
    <row r="3" spans="1:63" ht="36.75" customHeight="1" x14ac:dyDescent="0.35">
      <c r="A3" s="55"/>
      <c r="K3" s="467" t="s">
        <v>3</v>
      </c>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9"/>
      <c r="AR3" s="475" t="s">
        <v>4</v>
      </c>
      <c r="AS3" s="476"/>
      <c r="AT3" s="476"/>
      <c r="AU3" s="476"/>
      <c r="AV3" s="476"/>
      <c r="AW3" s="476"/>
      <c r="AX3" s="476"/>
      <c r="AY3" s="470">
        <v>4</v>
      </c>
      <c r="AZ3" s="471"/>
      <c r="BA3" s="471"/>
      <c r="BB3" s="471"/>
      <c r="BC3" s="471"/>
      <c r="BD3" s="472"/>
    </row>
    <row r="4" spans="1:63" s="49" customFormat="1" ht="36.75" customHeight="1" x14ac:dyDescent="0.3">
      <c r="A4" s="57"/>
      <c r="B4" s="459"/>
      <c r="C4" s="459"/>
      <c r="D4" s="459"/>
      <c r="E4" s="459"/>
      <c r="F4" s="459"/>
      <c r="G4" s="459"/>
      <c r="H4" s="70"/>
      <c r="I4" s="70"/>
      <c r="J4" s="70"/>
      <c r="K4" s="461" t="s">
        <v>456</v>
      </c>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3"/>
      <c r="AR4" s="475" t="s">
        <v>6</v>
      </c>
      <c r="AS4" s="476"/>
      <c r="AT4" s="476"/>
      <c r="AU4" s="476"/>
      <c r="AV4" s="476"/>
      <c r="AW4" s="476"/>
      <c r="AX4" s="476"/>
      <c r="AY4" s="473">
        <v>44377</v>
      </c>
      <c r="AZ4" s="474"/>
      <c r="BA4" s="474"/>
      <c r="BB4" s="474"/>
      <c r="BC4" s="474"/>
      <c r="BD4" s="475"/>
    </row>
    <row r="6" spans="1:63" ht="36.75" thickBot="1" x14ac:dyDescent="0.35">
      <c r="G6" s="460" t="s">
        <v>457</v>
      </c>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row>
    <row r="7" spans="1:63" ht="24" customHeight="1" x14ac:dyDescent="0.35">
      <c r="A7" s="479" t="s">
        <v>119</v>
      </c>
      <c r="B7" s="477" t="s">
        <v>458</v>
      </c>
      <c r="C7" s="478"/>
      <c r="D7" s="478"/>
      <c r="E7" s="478"/>
      <c r="F7" s="478"/>
      <c r="G7" s="103" t="str">
        <f>IF('Matriz de Riesgos'!$R$48=21,'Matriz de Riesgos'!$D$48," ")</f>
        <v xml:space="preserve"> </v>
      </c>
      <c r="H7" s="104" t="str">
        <f>IF('Matriz de Riesgos'!$R$49=21,'Matriz de Riesgos'!$D$49," ")</f>
        <v xml:space="preserve"> </v>
      </c>
      <c r="I7" s="104" t="str">
        <f>IF('Matriz de Riesgos'!$R$50=21,'Matriz de Riesgos'!$D$50," ")</f>
        <v xml:space="preserve"> </v>
      </c>
      <c r="J7" s="104" t="str">
        <f>IF('Matriz de Riesgos'!$R$51=21,'Matriz de Riesgos'!$D$51," ")</f>
        <v xml:space="preserve"> </v>
      </c>
      <c r="K7" s="104" t="str">
        <f>IF('Matriz de Riesgos'!$R$52=21,'Matriz de Riesgos'!$D$52," ")</f>
        <v xml:space="preserve"> </v>
      </c>
      <c r="L7" s="104" t="str">
        <f>IF('Matriz de Riesgos'!$R$53=21,'Matriz de Riesgos'!$D$53," ")</f>
        <v xml:space="preserve"> </v>
      </c>
      <c r="M7" s="104" t="str">
        <f>IF('Matriz de Riesgos'!$R$54=21,'Matriz de Riesgos'!$D$54," ")</f>
        <v xml:space="preserve"> </v>
      </c>
      <c r="N7" s="104" t="str">
        <f>IF('Matriz de Riesgos'!$R$55=21,'Matriz de Riesgos'!$D$55," ")</f>
        <v xml:space="preserve"> </v>
      </c>
      <c r="O7" s="104" t="str">
        <f>IF('Matriz de Riesgos'!$R$56=21,'Matriz de Riesgos'!$D$56," ")</f>
        <v xml:space="preserve"> </v>
      </c>
      <c r="P7" s="105" t="str">
        <f>IF('Matriz de Riesgos'!$R$57=21,'Matriz de Riesgos'!$D$57," ")</f>
        <v xml:space="preserve"> </v>
      </c>
      <c r="Q7" s="103" t="str">
        <f>IF('Matriz de Riesgos'!$R$48=22,'Matriz de Riesgos'!$D$48," ")</f>
        <v xml:space="preserve"> </v>
      </c>
      <c r="R7" s="104" t="str">
        <f>IF('Matriz de Riesgos'!$R$49=22,'Matriz de Riesgos'!$D$49," ")</f>
        <v xml:space="preserve"> </v>
      </c>
      <c r="S7" s="104" t="str">
        <f>IF('Matriz de Riesgos'!$R$50=22,'Matriz de Riesgos'!$D$50," ")</f>
        <v xml:space="preserve"> </v>
      </c>
      <c r="T7" s="104" t="str">
        <f>IF('Matriz de Riesgos'!$R$51=22,'Matriz de Riesgos'!$D$51," ")</f>
        <v xml:space="preserve"> </v>
      </c>
      <c r="U7" s="104" t="str">
        <f>IF('Matriz de Riesgos'!$R$52=22,'Matriz de Riesgos'!$D$52," ")</f>
        <v xml:space="preserve"> </v>
      </c>
      <c r="V7" s="104" t="str">
        <f>IF('Matriz de Riesgos'!$R$53=22,'Matriz de Riesgos'!$D$53," ")</f>
        <v xml:space="preserve"> </v>
      </c>
      <c r="W7" s="104" t="str">
        <f>IF('Matriz de Riesgos'!$R$54=22,'Matriz de Riesgos'!$D$54," ")</f>
        <v xml:space="preserve"> </v>
      </c>
      <c r="X7" s="104" t="str">
        <f>IF('Matriz de Riesgos'!$R$55=22,'Matriz de Riesgos'!$D$55," ")</f>
        <v xml:space="preserve"> </v>
      </c>
      <c r="Y7" s="104" t="str">
        <f>IF('Matriz de Riesgos'!$R$56=22,'Matriz de Riesgos'!$D$56," ")</f>
        <v xml:space="preserve"> </v>
      </c>
      <c r="Z7" s="105" t="str">
        <f>IF('Matriz de Riesgos'!$R$57=22,'Matriz de Riesgos'!$D$57," ")</f>
        <v xml:space="preserve"> </v>
      </c>
      <c r="AA7" s="103" t="str">
        <f>IF('Matriz de Riesgos'!$R$48=23,'Matriz de Riesgos'!$D$48," ")</f>
        <v xml:space="preserve"> </v>
      </c>
      <c r="AB7" s="104" t="str">
        <f>IF('Matriz de Riesgos'!$R$49=23,'Matriz de Riesgos'!$D$49," ")</f>
        <v xml:space="preserve"> </v>
      </c>
      <c r="AC7" s="104" t="str">
        <f>IF('Matriz de Riesgos'!$R$50=23,'Matriz de Riesgos'!$D$50," ")</f>
        <v xml:space="preserve"> </v>
      </c>
      <c r="AD7" s="104" t="str">
        <f>IF('Matriz de Riesgos'!$R$51=23,'Matriz de Riesgos'!$D$51," ")</f>
        <v xml:space="preserve"> </v>
      </c>
      <c r="AE7" s="104" t="str">
        <f>IF('Matriz de Riesgos'!$R$52=23,'Matriz de Riesgos'!$D$52," ")</f>
        <v xml:space="preserve"> </v>
      </c>
      <c r="AF7" s="104" t="str">
        <f>IF('Matriz de Riesgos'!$R$53=23,'Matriz de Riesgos'!$D$53," ")</f>
        <v xml:space="preserve"> </v>
      </c>
      <c r="AG7" s="104" t="str">
        <f>IF('Matriz de Riesgos'!$R$54=23,'Matriz de Riesgos'!$D$54," ")</f>
        <v xml:space="preserve"> </v>
      </c>
      <c r="AH7" s="104" t="str">
        <f>IF('Matriz de Riesgos'!$R$55=23,'Matriz de Riesgos'!$D$55," ")</f>
        <v xml:space="preserve"> </v>
      </c>
      <c r="AI7" s="104" t="str">
        <f>IF('Matriz de Riesgos'!$R$56=23,'Matriz de Riesgos'!$D$56," ")</f>
        <v xml:space="preserve"> </v>
      </c>
      <c r="AJ7" s="105" t="str">
        <f>IF('Matriz de Riesgos'!$R$57=23,'Matriz de Riesgos'!$D$57," ")</f>
        <v xml:space="preserve"> </v>
      </c>
      <c r="AK7" s="103" t="str">
        <f>IF('Matriz de Riesgos'!$R$48=24,'Matriz de Riesgos'!$D$48," ")</f>
        <v xml:space="preserve"> </v>
      </c>
      <c r="AL7" s="104" t="str">
        <f>IF('Matriz de Riesgos'!$R$49=24,'Matriz de Riesgos'!$D$49," ")</f>
        <v xml:space="preserve"> </v>
      </c>
      <c r="AM7" s="104" t="str">
        <f>IF('Matriz de Riesgos'!$R$50=24,'Matriz de Riesgos'!$D$50," ")</f>
        <v xml:space="preserve"> </v>
      </c>
      <c r="AN7" s="104" t="str">
        <f>IF('Matriz de Riesgos'!$R$51=24,'Matriz de Riesgos'!$D$51," ")</f>
        <v xml:space="preserve"> </v>
      </c>
      <c r="AO7" s="104" t="str">
        <f>IF('Matriz de Riesgos'!$R$52=24,'Matriz de Riesgos'!$D$52," ")</f>
        <v xml:space="preserve"> </v>
      </c>
      <c r="AP7" s="104" t="str">
        <f>IF('Matriz de Riesgos'!$R$53=24,'Matriz de Riesgos'!$D$53," ")</f>
        <v xml:space="preserve"> </v>
      </c>
      <c r="AQ7" s="104" t="str">
        <f>IF('Matriz de Riesgos'!$R$54=24,'Matriz de Riesgos'!$D$54," ")</f>
        <v xml:space="preserve"> </v>
      </c>
      <c r="AR7" s="104" t="str">
        <f>IF('Matriz de Riesgos'!$R$55=24,'Matriz de Riesgos'!$D$55," ")</f>
        <v xml:space="preserve"> </v>
      </c>
      <c r="AS7" s="104" t="str">
        <f>IF('Matriz de Riesgos'!$R$56=24,'Matriz de Riesgos'!$D$56," ")</f>
        <v xml:space="preserve"> </v>
      </c>
      <c r="AT7" s="105" t="str">
        <f>IF('Matriz de Riesgos'!$R$57=24,'Matriz de Riesgos'!$D$57," ")</f>
        <v xml:space="preserve"> </v>
      </c>
      <c r="AU7" s="95" t="str">
        <f>IF('Matriz de Riesgos'!$R$48=25,'Matriz de Riesgos'!$D$48," ")</f>
        <v xml:space="preserve"> </v>
      </c>
      <c r="AV7" s="96" t="str">
        <f>IF('Matriz de Riesgos'!$R$49=25,'Matriz de Riesgos'!$D$49," ")</f>
        <v xml:space="preserve"> </v>
      </c>
      <c r="AW7" s="96" t="str">
        <f>IF('Matriz de Riesgos'!$R$50=25,'Matriz de Riesgos'!$D$50," ")</f>
        <v xml:space="preserve"> </v>
      </c>
      <c r="AX7" s="96" t="str">
        <f>IF('Matriz de Riesgos'!$R$51=25,'Matriz de Riesgos'!$D$51," ")</f>
        <v xml:space="preserve"> </v>
      </c>
      <c r="AY7" s="96" t="str">
        <f>IF('Matriz de Riesgos'!$R$52=25,'Matriz de Riesgos'!$D$52," ")</f>
        <v xml:space="preserve"> </v>
      </c>
      <c r="AZ7" s="96" t="str">
        <f>IF('Matriz de Riesgos'!$R$53=25,'Matriz de Riesgos'!$D$53," ")</f>
        <v xml:space="preserve"> </v>
      </c>
      <c r="BA7" s="96" t="str">
        <f>IF('Matriz de Riesgos'!$R$54=25,'Matriz de Riesgos'!$D$54," ")</f>
        <v xml:space="preserve"> </v>
      </c>
      <c r="BB7" s="96" t="str">
        <f>IF('Matriz de Riesgos'!$R$55=25,'Matriz de Riesgos'!$D$55," ")</f>
        <v xml:space="preserve"> </v>
      </c>
      <c r="BC7" s="96" t="str">
        <f>IF('Matriz de Riesgos'!$R$56=25,'Matriz de Riesgos'!$D$56," ")</f>
        <v xml:space="preserve"> </v>
      </c>
      <c r="BD7" s="97" t="str">
        <f>IF('Matriz de Riesgos'!$R$57=25,'Matriz de Riesgos'!$D$57," ")</f>
        <v xml:space="preserve"> </v>
      </c>
      <c r="BF7" s="480" t="s">
        <v>459</v>
      </c>
      <c r="BG7" s="480"/>
      <c r="BH7" s="480"/>
      <c r="BI7" s="480"/>
      <c r="BJ7" s="480"/>
      <c r="BK7" s="480"/>
    </row>
    <row r="8" spans="1:63" ht="24" customHeight="1" x14ac:dyDescent="0.35">
      <c r="A8" s="479"/>
      <c r="B8" s="477"/>
      <c r="C8" s="478"/>
      <c r="D8" s="478"/>
      <c r="E8" s="478"/>
      <c r="F8" s="478"/>
      <c r="G8" s="106" t="str">
        <f>IF('Matriz de Riesgos'!$R$38=21,'Matriz de Riesgos'!$D$38," ")</f>
        <v xml:space="preserve"> </v>
      </c>
      <c r="H8" s="91" t="str">
        <f>IF('Matriz de Riesgos'!$R$39=21,'Matriz de Riesgos'!$D$39," ")</f>
        <v xml:space="preserve"> </v>
      </c>
      <c r="I8" s="91" t="str">
        <f>IF('Matriz de Riesgos'!$R$40=21,'Matriz de Riesgos'!$D$40," ")</f>
        <v xml:space="preserve"> </v>
      </c>
      <c r="J8" s="91" t="str">
        <f>IF('Matriz de Riesgos'!$R$41=21,'Matriz de Riesgos'!$D$41," ")</f>
        <v xml:space="preserve"> </v>
      </c>
      <c r="K8" s="91" t="str">
        <f>IF('Matriz de Riesgos'!$R$42=21,'Matriz de Riesgos'!$D$42," ")</f>
        <v xml:space="preserve"> </v>
      </c>
      <c r="L8" s="91" t="str">
        <f>IF('Matriz de Riesgos'!$R$43=21,'Matriz de Riesgos'!$D$43," ")</f>
        <v xml:space="preserve"> </v>
      </c>
      <c r="M8" s="91" t="str">
        <f>IF('Matriz de Riesgos'!$R$44=21,'Matriz de Riesgos'!$D$44," ")</f>
        <v xml:space="preserve"> </v>
      </c>
      <c r="N8" s="91" t="str">
        <f>IF('Matriz de Riesgos'!$R$45=21,'Matriz de Riesgos'!$D$45," ")</f>
        <v xml:space="preserve"> </v>
      </c>
      <c r="O8" s="91" t="str">
        <f>IF('Matriz de Riesgos'!$R$46=21,'Matriz de Riesgos'!$D$46," ")</f>
        <v xml:space="preserve"> </v>
      </c>
      <c r="P8" s="107" t="str">
        <f>IF('Matriz de Riesgos'!$R$47=21,'Matriz de Riesgos'!$D$47," ")</f>
        <v xml:space="preserve"> </v>
      </c>
      <c r="Q8" s="106" t="str">
        <f>IF('Matriz de Riesgos'!$R$38=22,'Matriz de Riesgos'!$D$38," ")</f>
        <v xml:space="preserve"> </v>
      </c>
      <c r="R8" s="91" t="str">
        <f>IF('Matriz de Riesgos'!$R$39=22,'Matriz de Riesgos'!$D$39," ")</f>
        <v xml:space="preserve"> </v>
      </c>
      <c r="S8" s="91" t="str">
        <f>IF('Matriz de Riesgos'!$R$40=22,'Matriz de Riesgos'!$D$40," ")</f>
        <v xml:space="preserve"> </v>
      </c>
      <c r="T8" s="91" t="str">
        <f>IF('Matriz de Riesgos'!$R$41=22,'Matriz de Riesgos'!$D$41," ")</f>
        <v xml:space="preserve"> </v>
      </c>
      <c r="U8" s="91" t="str">
        <f>IF('Matriz de Riesgos'!$R$42=22,'Matriz de Riesgos'!$D$42," ")</f>
        <v xml:space="preserve"> </v>
      </c>
      <c r="V8" s="91" t="str">
        <f>IF('Matriz de Riesgos'!$R$43=22,'Matriz de Riesgos'!$D$43," ")</f>
        <v xml:space="preserve"> </v>
      </c>
      <c r="W8" s="91" t="str">
        <f>IF('Matriz de Riesgos'!$R$44=22,'Matriz de Riesgos'!$D$44," ")</f>
        <v xml:space="preserve"> </v>
      </c>
      <c r="X8" s="91" t="str">
        <f>IF('Matriz de Riesgos'!$R$45=22,'Matriz de Riesgos'!$D$45," ")</f>
        <v xml:space="preserve"> </v>
      </c>
      <c r="Y8" s="91" t="str">
        <f>IF('Matriz de Riesgos'!$R$46=22,'Matriz de Riesgos'!$D$46," ")</f>
        <v xml:space="preserve"> </v>
      </c>
      <c r="Z8" s="107" t="str">
        <f>IF('Matriz de Riesgos'!$R$47=22,'Matriz de Riesgos'!$D$47," ")</f>
        <v xml:space="preserve"> </v>
      </c>
      <c r="AA8" s="106" t="str">
        <f>IF('Matriz de Riesgos'!$R$38=23,'Matriz de Riesgos'!$D$38," ")</f>
        <v xml:space="preserve"> </v>
      </c>
      <c r="AB8" s="91" t="str">
        <f>IF('Matriz de Riesgos'!$R$39=23,'Matriz de Riesgos'!$D$39," ")</f>
        <v xml:space="preserve"> </v>
      </c>
      <c r="AC8" s="91" t="str">
        <f>IF('Matriz de Riesgos'!$R$40=23,'Matriz de Riesgos'!$D$40," ")</f>
        <v xml:space="preserve"> </v>
      </c>
      <c r="AD8" s="91" t="str">
        <f>IF('Matriz de Riesgos'!$R$41=23,'Matriz de Riesgos'!$D$41," ")</f>
        <v xml:space="preserve"> </v>
      </c>
      <c r="AE8" s="91" t="str">
        <f>IF('Matriz de Riesgos'!$R$42=23,'Matriz de Riesgos'!$D$42," ")</f>
        <v xml:space="preserve"> </v>
      </c>
      <c r="AF8" s="91" t="str">
        <f>IF('Matriz de Riesgos'!$R$43=23,'Matriz de Riesgos'!$D$43," ")</f>
        <v xml:space="preserve"> </v>
      </c>
      <c r="AG8" s="91" t="str">
        <f>IF('Matriz de Riesgos'!$R$44=23,'Matriz de Riesgos'!$D$44," ")</f>
        <v xml:space="preserve"> </v>
      </c>
      <c r="AH8" s="91" t="str">
        <f>IF('Matriz de Riesgos'!$R$45=23,'Matriz de Riesgos'!$D$45," ")</f>
        <v xml:space="preserve"> </v>
      </c>
      <c r="AI8" s="91" t="str">
        <f>IF('Matriz de Riesgos'!$R$46=23,'Matriz de Riesgos'!$D$46," ")</f>
        <v xml:space="preserve"> </v>
      </c>
      <c r="AJ8" s="107" t="str">
        <f>IF('Matriz de Riesgos'!$R$47=23,'Matriz de Riesgos'!$D$47," ")</f>
        <v xml:space="preserve"> </v>
      </c>
      <c r="AK8" s="106" t="str">
        <f>IF('Matriz de Riesgos'!$R$38=24,'Matriz de Riesgos'!$D$38," ")</f>
        <v xml:space="preserve"> </v>
      </c>
      <c r="AL8" s="91" t="str">
        <f>IF('Matriz de Riesgos'!$R$39=24,'Matriz de Riesgos'!$D$39," ")</f>
        <v xml:space="preserve"> </v>
      </c>
      <c r="AM8" s="91" t="str">
        <f>IF('Matriz de Riesgos'!$R$40=24,'Matriz de Riesgos'!$D$40," ")</f>
        <v xml:space="preserve"> </v>
      </c>
      <c r="AN8" s="91" t="str">
        <f>IF('Matriz de Riesgos'!$R$41=24,'Matriz de Riesgos'!$D$41," ")</f>
        <v xml:space="preserve"> </v>
      </c>
      <c r="AO8" s="91" t="str">
        <f>IF('Matriz de Riesgos'!$R$42=24,'Matriz de Riesgos'!$D$42," ")</f>
        <v xml:space="preserve"> </v>
      </c>
      <c r="AP8" s="91" t="str">
        <f>IF('Matriz de Riesgos'!$R$43=24,'Matriz de Riesgos'!$D$43," ")</f>
        <v xml:space="preserve"> </v>
      </c>
      <c r="AQ8" s="91" t="str">
        <f>IF('Matriz de Riesgos'!$R$44=24,'Matriz de Riesgos'!$D$44," ")</f>
        <v xml:space="preserve"> </v>
      </c>
      <c r="AR8" s="91" t="str">
        <f>IF('Matriz de Riesgos'!$R$45=24,'Matriz de Riesgos'!$D$45," ")</f>
        <v xml:space="preserve"> </v>
      </c>
      <c r="AS8" s="91" t="str">
        <f>IF('Matriz de Riesgos'!$R$46=24,'Matriz de Riesgos'!$D$46," ")</f>
        <v xml:space="preserve"> </v>
      </c>
      <c r="AT8" s="107" t="str">
        <f>IF('Matriz de Riesgos'!$R$47=24,'Matriz de Riesgos'!$D$47," ")</f>
        <v xml:space="preserve"> </v>
      </c>
      <c r="AU8" s="98" t="str">
        <f>IF('Matriz de Riesgos'!$R$38=25,'Matriz de Riesgos'!$D$38," ")</f>
        <v xml:space="preserve"> </v>
      </c>
      <c r="AV8" s="92" t="str">
        <f>IF('Matriz de Riesgos'!$R$39=25,'Matriz de Riesgos'!$D$39," ")</f>
        <v xml:space="preserve"> </v>
      </c>
      <c r="AW8" s="92" t="str">
        <f>IF('Matriz de Riesgos'!$R$40=25,'Matriz de Riesgos'!$D$40," ")</f>
        <v xml:space="preserve"> </v>
      </c>
      <c r="AX8" s="92" t="str">
        <f>IF('Matriz de Riesgos'!$R$41=25,'Matriz de Riesgos'!$D$41," ")</f>
        <v xml:space="preserve"> </v>
      </c>
      <c r="AY8" s="92" t="str">
        <f>IF('Matriz de Riesgos'!$R$42=25,'Matriz de Riesgos'!$D$42," ")</f>
        <v xml:space="preserve"> </v>
      </c>
      <c r="AZ8" s="92" t="str">
        <f>IF('Matriz de Riesgos'!$R$43=25,'Matriz de Riesgos'!$D$43," ")</f>
        <v xml:space="preserve"> </v>
      </c>
      <c r="BA8" s="92" t="str">
        <f>IF('Matriz de Riesgos'!$R$44=25,'Matriz de Riesgos'!$D$44," ")</f>
        <v xml:space="preserve"> </v>
      </c>
      <c r="BB8" s="92" t="str">
        <f>IF('Matriz de Riesgos'!$R$45=25,'Matriz de Riesgos'!$D$45," ")</f>
        <v xml:space="preserve"> </v>
      </c>
      <c r="BC8" s="92" t="str">
        <f>IF('Matriz de Riesgos'!$R$46=25,'Matriz de Riesgos'!$D$46," ")</f>
        <v xml:space="preserve"> </v>
      </c>
      <c r="BD8" s="99" t="str">
        <f>IF('Matriz de Riesgos'!$R$47=25,'Matriz de Riesgos'!$D$47," ")</f>
        <v xml:space="preserve"> </v>
      </c>
      <c r="BF8" s="481"/>
      <c r="BG8" s="481"/>
      <c r="BH8" s="481"/>
      <c r="BI8" s="481"/>
      <c r="BJ8" s="481"/>
      <c r="BK8" s="481"/>
    </row>
    <row r="9" spans="1:63" ht="24" customHeight="1" x14ac:dyDescent="0.35">
      <c r="A9" s="479"/>
      <c r="B9" s="477"/>
      <c r="C9" s="478"/>
      <c r="D9" s="478"/>
      <c r="E9" s="478"/>
      <c r="F9" s="478"/>
      <c r="G9" s="106" t="str">
        <f>IF('Matriz de Riesgos'!$R$28=21,'Matriz de Riesgos'!$D$28," ")</f>
        <v xml:space="preserve"> </v>
      </c>
      <c r="H9" s="91" t="str">
        <f>IF('Matriz de Riesgos'!$R$29=21,'Matriz de Riesgos'!$D$29," ")</f>
        <v xml:space="preserve"> </v>
      </c>
      <c r="I9" s="91" t="str">
        <f>IF('Matriz de Riesgos'!$R$30=21,'Matriz de Riesgos'!$D$30," ")</f>
        <v xml:space="preserve"> </v>
      </c>
      <c r="J9" s="91" t="str">
        <f>IF('Matriz de Riesgos'!$R$31=21,'Matriz de Riesgos'!$D$31," ")</f>
        <v xml:space="preserve"> </v>
      </c>
      <c r="K9" s="91" t="str">
        <f>IF('Matriz de Riesgos'!$R$32=21,'Matriz de Riesgos'!$D$32," ")</f>
        <v xml:space="preserve"> </v>
      </c>
      <c r="L9" s="91" t="str">
        <f>IF('Matriz de Riesgos'!$R$33=21,'Matriz de Riesgos'!$D$33," ")</f>
        <v xml:space="preserve"> </v>
      </c>
      <c r="M9" s="91" t="str">
        <f>IF('Matriz de Riesgos'!$R$34=21,'Matriz de Riesgos'!$D$34," ")</f>
        <v xml:space="preserve"> </v>
      </c>
      <c r="N9" s="91" t="str">
        <f>IF('Matriz de Riesgos'!$R$35=21,'Matriz de Riesgos'!$D$35," ")</f>
        <v xml:space="preserve"> </v>
      </c>
      <c r="O9" s="91" t="str">
        <f>IF('Matriz de Riesgos'!$R$36=21,'Matriz de Riesgos'!$D$36," ")</f>
        <v xml:space="preserve"> </v>
      </c>
      <c r="P9" s="107" t="str">
        <f>IF('Matriz de Riesgos'!$R$37=21,'Matriz de Riesgos'!$D$37," ")</f>
        <v xml:space="preserve"> </v>
      </c>
      <c r="Q9" s="106" t="str">
        <f>IF('Matriz de Riesgos'!$R$28=22,'Matriz de Riesgos'!$D$28," ")</f>
        <v xml:space="preserve"> </v>
      </c>
      <c r="R9" s="91" t="str">
        <f>IF('Matriz de Riesgos'!$R$29=22,'Matriz de Riesgos'!$D$29," ")</f>
        <v xml:space="preserve"> </v>
      </c>
      <c r="S9" s="91" t="str">
        <f>IF('Matriz de Riesgos'!$R$30=22,'Matriz de Riesgos'!$D$30," ")</f>
        <v xml:space="preserve"> </v>
      </c>
      <c r="T9" s="91" t="str">
        <f>IF('Matriz de Riesgos'!$R$31=22,'Matriz de Riesgos'!$D$31," ")</f>
        <v xml:space="preserve"> </v>
      </c>
      <c r="U9" s="91" t="str">
        <f>IF('Matriz de Riesgos'!$R$32=22,'Matriz de Riesgos'!$D$32," ")</f>
        <v xml:space="preserve"> </v>
      </c>
      <c r="V9" s="91" t="str">
        <f>IF('Matriz de Riesgos'!$R$33=22,'Matriz de Riesgos'!$D$33," ")</f>
        <v xml:space="preserve"> </v>
      </c>
      <c r="W9" s="91" t="str">
        <f>IF('Matriz de Riesgos'!$R$34=22,'Matriz de Riesgos'!$D$34," ")</f>
        <v xml:space="preserve"> </v>
      </c>
      <c r="X9" s="91" t="str">
        <f>IF('Matriz de Riesgos'!$R$35=22,'Matriz de Riesgos'!$D$35," ")</f>
        <v xml:space="preserve"> </v>
      </c>
      <c r="Y9" s="91" t="str">
        <f>IF('Matriz de Riesgos'!$R$36=22,'Matriz de Riesgos'!$D$36," ")</f>
        <v xml:space="preserve"> </v>
      </c>
      <c r="Z9" s="107" t="str">
        <f>IF('Matriz de Riesgos'!$R$37=22,'Matriz de Riesgos'!$D$37," ")</f>
        <v xml:space="preserve"> </v>
      </c>
      <c r="AA9" s="106" t="str">
        <f>IF('Matriz de Riesgos'!$R$28=23,'Matriz de Riesgos'!$D$28," ")</f>
        <v xml:space="preserve"> </v>
      </c>
      <c r="AB9" s="91" t="str">
        <f>IF('Matriz de Riesgos'!$R$29=23,'Matriz de Riesgos'!$D$29," ")</f>
        <v xml:space="preserve"> </v>
      </c>
      <c r="AC9" s="91" t="str">
        <f>IF('Matriz de Riesgos'!$R$30=23,'Matriz de Riesgos'!$D$30," ")</f>
        <v xml:space="preserve"> </v>
      </c>
      <c r="AD9" s="91" t="str">
        <f>IF('Matriz de Riesgos'!$R$31=23,'Matriz de Riesgos'!$D$31," ")</f>
        <v xml:space="preserve"> </v>
      </c>
      <c r="AE9" s="91" t="str">
        <f>IF('Matriz de Riesgos'!$R$32=23,'Matriz de Riesgos'!$D$32," ")</f>
        <v xml:space="preserve"> </v>
      </c>
      <c r="AF9" s="91" t="str">
        <f>IF('Matriz de Riesgos'!$R$33=23,'Matriz de Riesgos'!$D$33," ")</f>
        <v xml:space="preserve"> </v>
      </c>
      <c r="AG9" s="91" t="str">
        <f>IF('Matriz de Riesgos'!$R$34=23,'Matriz de Riesgos'!$D$34," ")</f>
        <v xml:space="preserve"> </v>
      </c>
      <c r="AH9" s="91" t="str">
        <f>IF('Matriz de Riesgos'!$R$35=23,'Matriz de Riesgos'!$D$35," ")</f>
        <v xml:space="preserve"> </v>
      </c>
      <c r="AI9" s="91" t="str">
        <f>IF('Matriz de Riesgos'!$R$36=23,'Matriz de Riesgos'!$D$36," ")</f>
        <v xml:space="preserve"> </v>
      </c>
      <c r="AJ9" s="107" t="str">
        <f>IF('Matriz de Riesgos'!$R$37=23,'Matriz de Riesgos'!$D$37," ")</f>
        <v xml:space="preserve"> </v>
      </c>
      <c r="AK9" s="106" t="str">
        <f>IF('Matriz de Riesgos'!$R$28=24,'Matriz de Riesgos'!$D$28," ")</f>
        <v xml:space="preserve"> </v>
      </c>
      <c r="AL9" s="91" t="str">
        <f>IF('Matriz de Riesgos'!$R$29=24,'Matriz de Riesgos'!$D$29," ")</f>
        <v xml:space="preserve"> </v>
      </c>
      <c r="AM9" s="91" t="str">
        <f>IF('Matriz de Riesgos'!$R$30=24,'Matriz de Riesgos'!$D$30," ")</f>
        <v xml:space="preserve"> </v>
      </c>
      <c r="AN9" s="91" t="str">
        <f>IF('Matriz de Riesgos'!$R$31=24,'Matriz de Riesgos'!$D$31," ")</f>
        <v xml:space="preserve"> </v>
      </c>
      <c r="AO9" s="91" t="str">
        <f>IF('Matriz de Riesgos'!$R$32=24,'Matriz de Riesgos'!$D$32," ")</f>
        <v xml:space="preserve"> </v>
      </c>
      <c r="AP9" s="91" t="str">
        <f>IF('Matriz de Riesgos'!$R$33=24,'Matriz de Riesgos'!$D$33," ")</f>
        <v xml:space="preserve"> </v>
      </c>
      <c r="AQ9" s="91" t="str">
        <f>IF('Matriz de Riesgos'!$R$34=24,'Matriz de Riesgos'!$D$34," ")</f>
        <v xml:space="preserve"> </v>
      </c>
      <c r="AR9" s="91" t="str">
        <f>IF('Matriz de Riesgos'!$R$35=24,'Matriz de Riesgos'!$D$35," ")</f>
        <v xml:space="preserve"> </v>
      </c>
      <c r="AS9" s="91" t="str">
        <f>IF('Matriz de Riesgos'!$R$36=24,'Matriz de Riesgos'!$D$36," ")</f>
        <v xml:space="preserve"> </v>
      </c>
      <c r="AT9" s="107" t="str">
        <f>IF('Matriz de Riesgos'!$R$37=24,'Matriz de Riesgos'!$D$37," ")</f>
        <v xml:space="preserve"> </v>
      </c>
      <c r="AU9" s="98" t="str">
        <f>IF('Matriz de Riesgos'!$R$28=25,'Matriz de Riesgos'!$D$28," ")</f>
        <v xml:space="preserve"> </v>
      </c>
      <c r="AV9" s="92" t="str">
        <f>IF('Matriz de Riesgos'!$R$29=25,'Matriz de Riesgos'!$D$29," ")</f>
        <v xml:space="preserve"> </v>
      </c>
      <c r="AW9" s="92" t="str">
        <f>IF('Matriz de Riesgos'!$R$30=25,'Matriz de Riesgos'!$D$30," ")</f>
        <v xml:space="preserve"> </v>
      </c>
      <c r="AX9" s="92" t="str">
        <f>IF('Matriz de Riesgos'!$R$31=25,'Matriz de Riesgos'!$D$31," ")</f>
        <v xml:space="preserve"> </v>
      </c>
      <c r="AY9" s="92" t="str">
        <f>IF('Matriz de Riesgos'!$R$32=25,'Matriz de Riesgos'!$D$32," ")</f>
        <v xml:space="preserve"> </v>
      </c>
      <c r="AZ9" s="92" t="str">
        <f>IF('Matriz de Riesgos'!$R$33=25,'Matriz de Riesgos'!$D$33," ")</f>
        <v xml:space="preserve"> </v>
      </c>
      <c r="BA9" s="92" t="str">
        <f>IF('Matriz de Riesgos'!$R$34=25,'Matriz de Riesgos'!$D$34," ")</f>
        <v xml:space="preserve"> </v>
      </c>
      <c r="BB9" s="92" t="str">
        <f>IF('Matriz de Riesgos'!$R$35=25,'Matriz de Riesgos'!$D$35," ")</f>
        <v xml:space="preserve"> </v>
      </c>
      <c r="BC9" s="92" t="str">
        <f>IF('Matriz de Riesgos'!$R$36=25,'Matriz de Riesgos'!$D$36," ")</f>
        <v xml:space="preserve"> </v>
      </c>
      <c r="BD9" s="99" t="str">
        <f>IF('Matriz de Riesgos'!$R$37=25,'Matriz de Riesgos'!$D$37," ")</f>
        <v xml:space="preserve"> </v>
      </c>
      <c r="BF9" s="481"/>
      <c r="BG9" s="481"/>
      <c r="BH9" s="481"/>
      <c r="BI9" s="481"/>
      <c r="BJ9" s="481"/>
      <c r="BK9" s="481"/>
    </row>
    <row r="10" spans="1:63" ht="24" customHeight="1" thickBot="1" x14ac:dyDescent="0.4">
      <c r="A10" s="479"/>
      <c r="B10" s="478"/>
      <c r="C10" s="478"/>
      <c r="D10" s="478"/>
      <c r="E10" s="478"/>
      <c r="F10" s="478"/>
      <c r="G10" s="106" t="e">
        <f>IF('Matriz de Riesgos'!#REF!=21,'Matriz de Riesgos'!#REF!," ")</f>
        <v>#REF!</v>
      </c>
      <c r="H10" s="91" t="e">
        <f>IF('Matriz de Riesgos'!#REF!=21,'Matriz de Riesgos'!#REF!," ")</f>
        <v>#REF!</v>
      </c>
      <c r="I10" s="91" t="e">
        <f>IF('Matriz de Riesgos'!#REF!=21,'Matriz de Riesgos'!#REF!," ")</f>
        <v>#REF!</v>
      </c>
      <c r="J10" s="91" t="e">
        <f>IF('Matriz de Riesgos'!#REF!=21,'Matriz de Riesgos'!#REF!," ")</f>
        <v>#REF!</v>
      </c>
      <c r="K10" s="91" t="e">
        <f>IF('Matriz de Riesgos'!#REF!=21,'Matriz de Riesgos'!#REF!," ")</f>
        <v>#REF!</v>
      </c>
      <c r="L10" s="91" t="e">
        <f>IF('Matriz de Riesgos'!#REF!=21,'Matriz de Riesgos'!#REF!," ")</f>
        <v>#REF!</v>
      </c>
      <c r="M10" s="91" t="e">
        <f>IF('Matriz de Riesgos'!#REF!=21,'Matriz de Riesgos'!#REF!," ")</f>
        <v>#REF!</v>
      </c>
      <c r="N10" s="91" t="e">
        <f>IF('Matriz de Riesgos'!#REF!=21,'Matriz de Riesgos'!#REF!," ")</f>
        <v>#REF!</v>
      </c>
      <c r="O10" s="91" t="str">
        <f>IF('Matriz de Riesgos'!$R$26=21,'Matriz de Riesgos'!$D$26," ")</f>
        <v xml:space="preserve"> </v>
      </c>
      <c r="P10" s="107" t="str">
        <f>IF('Matriz de Riesgos'!$R$27=21,'Matriz de Riesgos'!$D$27," ")</f>
        <v xml:space="preserve"> </v>
      </c>
      <c r="Q10" s="106" t="e">
        <f>IF('Matriz de Riesgos'!#REF!=22,'Matriz de Riesgos'!#REF!," ")</f>
        <v>#REF!</v>
      </c>
      <c r="R10" s="91" t="e">
        <f>IF('Matriz de Riesgos'!#REF!=22,'Matriz de Riesgos'!#REF!," ")</f>
        <v>#REF!</v>
      </c>
      <c r="S10" s="91" t="e">
        <f>IF('Matriz de Riesgos'!#REF!=22,'Matriz de Riesgos'!#REF!," ")</f>
        <v>#REF!</v>
      </c>
      <c r="T10" s="91" t="e">
        <f>IF('Matriz de Riesgos'!#REF!=22,'Matriz de Riesgos'!#REF!," ")</f>
        <v>#REF!</v>
      </c>
      <c r="U10" s="91" t="e">
        <f>IF('Matriz de Riesgos'!#REF!=22,'Matriz de Riesgos'!#REF!," ")</f>
        <v>#REF!</v>
      </c>
      <c r="V10" s="91" t="e">
        <f>IF('Matriz de Riesgos'!#REF!=22,'Matriz de Riesgos'!#REF!," ")</f>
        <v>#REF!</v>
      </c>
      <c r="W10" s="91" t="e">
        <f>IF('Matriz de Riesgos'!#REF!=22,'Matriz de Riesgos'!#REF!," ")</f>
        <v>#REF!</v>
      </c>
      <c r="X10" s="91" t="e">
        <f>IF('Matriz de Riesgos'!#REF!=22,'Matriz de Riesgos'!#REF!," ")</f>
        <v>#REF!</v>
      </c>
      <c r="Y10" s="91" t="str">
        <f>IF('Matriz de Riesgos'!$R$26=22,'Matriz de Riesgos'!$D$26," ")</f>
        <v xml:space="preserve"> </v>
      </c>
      <c r="Z10" s="107" t="str">
        <f>IF('Matriz de Riesgos'!$R$27=22,'Matriz de Riesgos'!$D$27," ")</f>
        <v xml:space="preserve"> </v>
      </c>
      <c r="AA10" s="106" t="e">
        <f>IF('Matriz de Riesgos'!#REF!=23,'Matriz de Riesgos'!#REF!," ")</f>
        <v>#REF!</v>
      </c>
      <c r="AB10" s="91" t="e">
        <f>IF('Matriz de Riesgos'!#REF!=23,'Matriz de Riesgos'!#REF!," ")</f>
        <v>#REF!</v>
      </c>
      <c r="AC10" s="91" t="e">
        <f>IF('Matriz de Riesgos'!#REF!=23,'Matriz de Riesgos'!#REF!," ")</f>
        <v>#REF!</v>
      </c>
      <c r="AD10" s="91" t="e">
        <f>IF('Matriz de Riesgos'!#REF!=23,'Matriz de Riesgos'!#REF!," ")</f>
        <v>#REF!</v>
      </c>
      <c r="AE10" s="91" t="e">
        <f>IF('Matriz de Riesgos'!#REF!=23,'Matriz de Riesgos'!#REF!," ")</f>
        <v>#REF!</v>
      </c>
      <c r="AF10" s="91" t="e">
        <f>IF('Matriz de Riesgos'!#REF!=23,'Matriz de Riesgos'!#REF!," ")</f>
        <v>#REF!</v>
      </c>
      <c r="AG10" s="91" t="e">
        <f>IF('Matriz de Riesgos'!#REF!=23,'Matriz de Riesgos'!#REF!," ")</f>
        <v>#REF!</v>
      </c>
      <c r="AH10" s="91" t="e">
        <f>IF('Matriz de Riesgos'!#REF!=23,'Matriz de Riesgos'!#REF!," ")</f>
        <v>#REF!</v>
      </c>
      <c r="AI10" s="91" t="str">
        <f>IF('Matriz de Riesgos'!$R$26=23,'Matriz de Riesgos'!$D$26," ")</f>
        <v xml:space="preserve"> </v>
      </c>
      <c r="AJ10" s="107" t="str">
        <f>IF('Matriz de Riesgos'!$R$27=23,'Matriz de Riesgos'!$D$27," ")</f>
        <v xml:space="preserve"> </v>
      </c>
      <c r="AK10" s="106" t="e">
        <f>IF('Matriz de Riesgos'!#REF!=24,'Matriz de Riesgos'!#REF!," ")</f>
        <v>#REF!</v>
      </c>
      <c r="AL10" s="91" t="e">
        <f>IF('Matriz de Riesgos'!#REF!=24,'Matriz de Riesgos'!#REF!," ")</f>
        <v>#REF!</v>
      </c>
      <c r="AM10" s="91" t="e">
        <f>IF('Matriz de Riesgos'!#REF!=24,'Matriz de Riesgos'!#REF!," ")</f>
        <v>#REF!</v>
      </c>
      <c r="AN10" s="91" t="e">
        <f>IF('Matriz de Riesgos'!#REF!=24,'Matriz de Riesgos'!#REF!," ")</f>
        <v>#REF!</v>
      </c>
      <c r="AO10" s="91" t="e">
        <f>IF('Matriz de Riesgos'!#REF!=24,'Matriz de Riesgos'!#REF!," ")</f>
        <v>#REF!</v>
      </c>
      <c r="AP10" s="91" t="e">
        <f>IF('Matriz de Riesgos'!#REF!=24,'Matriz de Riesgos'!#REF!," ")</f>
        <v>#REF!</v>
      </c>
      <c r="AQ10" s="91" t="e">
        <f>IF('Matriz de Riesgos'!#REF!=24,'Matriz de Riesgos'!#REF!," ")</f>
        <v>#REF!</v>
      </c>
      <c r="AR10" s="91" t="e">
        <f>IF('Matriz de Riesgos'!#REF!=24,'Matriz de Riesgos'!#REF!," ")</f>
        <v>#REF!</v>
      </c>
      <c r="AS10" s="91" t="str">
        <f>IF('Matriz de Riesgos'!$R$26=24,'Matriz de Riesgos'!$D$26," ")</f>
        <v xml:space="preserve"> </v>
      </c>
      <c r="AT10" s="107" t="str">
        <f>IF('Matriz de Riesgos'!$R$27=24,'Matriz de Riesgos'!$D$27," ")</f>
        <v xml:space="preserve"> </v>
      </c>
      <c r="AU10" s="98" t="e">
        <f>IF('Matriz de Riesgos'!#REF!=25,'Matriz de Riesgos'!#REF!," ")</f>
        <v>#REF!</v>
      </c>
      <c r="AV10" s="92" t="e">
        <f>IF('Matriz de Riesgos'!#REF!=25,'Matriz de Riesgos'!#REF!," ")</f>
        <v>#REF!</v>
      </c>
      <c r="AW10" s="92" t="e">
        <f>IF('Matriz de Riesgos'!#REF!=25,'Matriz de Riesgos'!#REF!," ")</f>
        <v>#REF!</v>
      </c>
      <c r="AX10" s="92" t="e">
        <f>IF('Matriz de Riesgos'!#REF!=25,'Matriz de Riesgos'!#REF!," ")</f>
        <v>#REF!</v>
      </c>
      <c r="AY10" s="92" t="e">
        <f>IF('Matriz de Riesgos'!#REF!=25,'Matriz de Riesgos'!#REF!," ")</f>
        <v>#REF!</v>
      </c>
      <c r="AZ10" s="92" t="e">
        <f>IF('Matriz de Riesgos'!#REF!=25,'Matriz de Riesgos'!#REF!," ")</f>
        <v>#REF!</v>
      </c>
      <c r="BA10" s="92" t="e">
        <f>IF('Matriz de Riesgos'!#REF!=25,'Matriz de Riesgos'!#REF!," ")</f>
        <v>#REF!</v>
      </c>
      <c r="BB10" s="92" t="e">
        <f>IF('Matriz de Riesgos'!#REF!=25,'Matriz de Riesgos'!#REF!," ")</f>
        <v>#REF!</v>
      </c>
      <c r="BC10" s="92" t="str">
        <f>IF('Matriz de Riesgos'!$R$26=25,'Matriz de Riesgos'!$D$26," ")</f>
        <v xml:space="preserve"> </v>
      </c>
      <c r="BD10" s="99" t="str">
        <f>IF('Matriz de Riesgos'!$R$27=25,'Matriz de Riesgos'!$D$27," ")</f>
        <v xml:space="preserve"> </v>
      </c>
      <c r="BE10" s="51"/>
      <c r="BF10" s="482"/>
      <c r="BG10" s="482"/>
      <c r="BH10" s="482"/>
      <c r="BI10" s="482"/>
      <c r="BJ10" s="482"/>
      <c r="BK10" s="482"/>
    </row>
    <row r="11" spans="1:63" ht="24" customHeight="1" x14ac:dyDescent="0.35">
      <c r="A11" s="479"/>
      <c r="B11" s="478"/>
      <c r="C11" s="478"/>
      <c r="D11" s="478"/>
      <c r="E11" s="478"/>
      <c r="F11" s="478"/>
      <c r="G11" s="106" t="e">
        <f>IF('Matriz de Riesgos'!#REF!=21,'Matriz de Riesgos'!#REF!," ")</f>
        <v>#REF!</v>
      </c>
      <c r="H11" s="91" t="e">
        <f>IF('Matriz de Riesgos'!#REF!=21,'Matriz de Riesgos'!#REF!," ")</f>
        <v>#REF!</v>
      </c>
      <c r="I11" s="91" t="e">
        <f>IF('Matriz de Riesgos'!#REF!=21,'Matriz de Riesgos'!#REF!," ")</f>
        <v>#REF!</v>
      </c>
      <c r="J11" s="91" t="e">
        <f>IF('Matriz de Riesgos'!#REF!=21,'Matriz de Riesgos'!#REF!," ")</f>
        <v>#REF!</v>
      </c>
      <c r="K11" s="91" t="e">
        <f>IF('Matriz de Riesgos'!#REF!=21,'Matriz de Riesgos'!#REF!," ")</f>
        <v>#REF!</v>
      </c>
      <c r="L11" s="91" t="e">
        <f>IF('Matriz de Riesgos'!#REF!=21,'Matriz de Riesgos'!#REF!," ")</f>
        <v>#REF!</v>
      </c>
      <c r="M11" s="91" t="e">
        <f>IF('Matriz de Riesgos'!#REF!=21,'Matriz de Riesgos'!#REF!," ")</f>
        <v>#REF!</v>
      </c>
      <c r="N11" s="91" t="e">
        <f>IF('Matriz de Riesgos'!#REF!=21,'Matriz de Riesgos'!#REF!," ")</f>
        <v>#REF!</v>
      </c>
      <c r="O11" s="91" t="e">
        <f>IF('Matriz de Riesgos'!#REF!=21,'Matriz de Riesgos'!#REF!," ")</f>
        <v>#REF!</v>
      </c>
      <c r="P11" s="107" t="e">
        <f>IF('Matriz de Riesgos'!#REF!=21,'Matriz de Riesgos'!#REF!," ")</f>
        <v>#REF!</v>
      </c>
      <c r="Q11" s="106" t="e">
        <f>IF('Matriz de Riesgos'!#REF!=22,'Matriz de Riesgos'!#REF!," ")</f>
        <v>#REF!</v>
      </c>
      <c r="R11" s="91" t="e">
        <f>IF('Matriz de Riesgos'!#REF!=22,'Matriz de Riesgos'!#REF!," ")</f>
        <v>#REF!</v>
      </c>
      <c r="S11" s="91" t="e">
        <f>IF('Matriz de Riesgos'!#REF!=22,'Matriz de Riesgos'!#REF!," ")</f>
        <v>#REF!</v>
      </c>
      <c r="T11" s="91" t="e">
        <f>IF('Matriz de Riesgos'!#REF!=22,'Matriz de Riesgos'!#REF!," ")</f>
        <v>#REF!</v>
      </c>
      <c r="U11" s="91" t="e">
        <f>IF('Matriz de Riesgos'!#REF!=22,'Matriz de Riesgos'!#REF!," ")</f>
        <v>#REF!</v>
      </c>
      <c r="V11" s="91" t="e">
        <f>IF('Matriz de Riesgos'!#REF!=22,'Matriz de Riesgos'!#REF!," ")</f>
        <v>#REF!</v>
      </c>
      <c r="W11" s="91" t="e">
        <f>IF('Matriz de Riesgos'!#REF!=22,'Matriz de Riesgos'!#REF!," ")</f>
        <v>#REF!</v>
      </c>
      <c r="X11" s="91" t="e">
        <f>IF('Matriz de Riesgos'!#REF!=22,'Matriz de Riesgos'!#REF!," ")</f>
        <v>#REF!</v>
      </c>
      <c r="Y11" s="91" t="e">
        <f>IF('Matriz de Riesgos'!#REF!=22,'Matriz de Riesgos'!#REF!," ")</f>
        <v>#REF!</v>
      </c>
      <c r="Z11" s="107" t="e">
        <f>IF('Matriz de Riesgos'!#REF!=22,'Matriz de Riesgos'!#REF!," ")</f>
        <v>#REF!</v>
      </c>
      <c r="AA11" s="106" t="e">
        <f>IF('Matriz de Riesgos'!#REF!=23,'Matriz de Riesgos'!#REF!," ")</f>
        <v>#REF!</v>
      </c>
      <c r="AB11" s="91" t="e">
        <f>IF('Matriz de Riesgos'!#REF!=23,'Matriz de Riesgos'!#REF!," ")</f>
        <v>#REF!</v>
      </c>
      <c r="AC11" s="91" t="e">
        <f>IF('Matriz de Riesgos'!#REF!=23,'Matriz de Riesgos'!#REF!," ")</f>
        <v>#REF!</v>
      </c>
      <c r="AD11" s="91" t="e">
        <f>IF('Matriz de Riesgos'!#REF!=23,'Matriz de Riesgos'!#REF!," ")</f>
        <v>#REF!</v>
      </c>
      <c r="AE11" s="91" t="e">
        <f>IF('Matriz de Riesgos'!#REF!=23,'Matriz de Riesgos'!#REF!," ")</f>
        <v>#REF!</v>
      </c>
      <c r="AF11" s="91" t="e">
        <f>IF('Matriz de Riesgos'!#REF!=23,'Matriz de Riesgos'!#REF!," ")</f>
        <v>#REF!</v>
      </c>
      <c r="AG11" s="91" t="e">
        <f>IF('Matriz de Riesgos'!#REF!=23,'Matriz de Riesgos'!#REF!," ")</f>
        <v>#REF!</v>
      </c>
      <c r="AH11" s="91" t="e">
        <f>IF('Matriz de Riesgos'!#REF!=23,'Matriz de Riesgos'!#REF!," ")</f>
        <v>#REF!</v>
      </c>
      <c r="AI11" s="91" t="e">
        <f>IF('Matriz de Riesgos'!#REF!=23,'Matriz de Riesgos'!#REF!," ")</f>
        <v>#REF!</v>
      </c>
      <c r="AJ11" s="107" t="e">
        <f>IF('Matriz de Riesgos'!#REF!=23,'Matriz de Riesgos'!#REF!," ")</f>
        <v>#REF!</v>
      </c>
      <c r="AK11" s="106" t="e">
        <f>IF('Matriz de Riesgos'!#REF!=24,'Matriz de Riesgos'!#REF!," ")</f>
        <v>#REF!</v>
      </c>
      <c r="AL11" s="91" t="e">
        <f>IF('Matriz de Riesgos'!#REF!=24,'Matriz de Riesgos'!#REF!," ")</f>
        <v>#REF!</v>
      </c>
      <c r="AM11" s="91" t="e">
        <f>IF('Matriz de Riesgos'!#REF!=24,'Matriz de Riesgos'!#REF!," ")</f>
        <v>#REF!</v>
      </c>
      <c r="AN11" s="91" t="e">
        <f>IF('Matriz de Riesgos'!#REF!=24,'Matriz de Riesgos'!#REF!," ")</f>
        <v>#REF!</v>
      </c>
      <c r="AO11" s="91" t="e">
        <f>IF('Matriz de Riesgos'!#REF!=24,'Matriz de Riesgos'!#REF!," ")</f>
        <v>#REF!</v>
      </c>
      <c r="AP11" s="91" t="e">
        <f>IF('Matriz de Riesgos'!#REF!=24,'Matriz de Riesgos'!#REF!," ")</f>
        <v>#REF!</v>
      </c>
      <c r="AQ11" s="91" t="e">
        <f>IF('Matriz de Riesgos'!#REF!=24,'Matriz de Riesgos'!#REF!," ")</f>
        <v>#REF!</v>
      </c>
      <c r="AR11" s="91" t="e">
        <f>IF('Matriz de Riesgos'!#REF!=24,'Matriz de Riesgos'!#REF!," ")</f>
        <v>#REF!</v>
      </c>
      <c r="AS11" s="91" t="e">
        <f>IF('Matriz de Riesgos'!#REF!=24,'Matriz de Riesgos'!#REF!," ")</f>
        <v>#REF!</v>
      </c>
      <c r="AT11" s="107" t="e">
        <f>IF('Matriz de Riesgos'!#REF!=24,'Matriz de Riesgos'!#REF!," ")</f>
        <v>#REF!</v>
      </c>
      <c r="AU11" s="98" t="e">
        <f>IF('Matriz de Riesgos'!#REF!=25,'Matriz de Riesgos'!#REF!," ")</f>
        <v>#REF!</v>
      </c>
      <c r="AV11" s="92" t="e">
        <f>IF('Matriz de Riesgos'!#REF!=25,'Matriz de Riesgos'!#REF!," ")</f>
        <v>#REF!</v>
      </c>
      <c r="AW11" s="92" t="e">
        <f>IF('Matriz de Riesgos'!#REF!=25,'Matriz de Riesgos'!#REF!," ")</f>
        <v>#REF!</v>
      </c>
      <c r="AX11" s="92" t="e">
        <f>IF('Matriz de Riesgos'!#REF!=25,'Matriz de Riesgos'!#REF!," ")</f>
        <v>#REF!</v>
      </c>
      <c r="AY11" s="92" t="e">
        <f>IF('Matriz de Riesgos'!#REF!=25,'Matriz de Riesgos'!#REF!," ")</f>
        <v>#REF!</v>
      </c>
      <c r="AZ11" s="92" t="e">
        <f>IF('Matriz de Riesgos'!#REF!=25,'Matriz de Riesgos'!#REF!," ")</f>
        <v>#REF!</v>
      </c>
      <c r="BA11" s="92" t="e">
        <f>IF('Matriz de Riesgos'!#REF!=25,'Matriz de Riesgos'!#REF!," ")</f>
        <v>#REF!</v>
      </c>
      <c r="BB11" s="92" t="e">
        <f>IF('Matriz de Riesgos'!#REF!=25,'Matriz de Riesgos'!#REF!," ")</f>
        <v>#REF!</v>
      </c>
      <c r="BC11" s="92" t="e">
        <f>IF('Matriz de Riesgos'!#REF!=25,'Matriz de Riesgos'!#REF!," ")</f>
        <v>#REF!</v>
      </c>
      <c r="BD11" s="99" t="e">
        <f>IF('Matriz de Riesgos'!#REF!=25,'Matriz de Riesgos'!#REF!," ")</f>
        <v>#REF!</v>
      </c>
      <c r="BE11" s="51"/>
      <c r="BF11" s="483" t="s">
        <v>460</v>
      </c>
      <c r="BG11" s="483"/>
      <c r="BH11" s="483"/>
      <c r="BI11" s="483"/>
      <c r="BJ11" s="483"/>
      <c r="BK11" s="483"/>
    </row>
    <row r="12" spans="1:63" ht="24" customHeight="1" x14ac:dyDescent="0.35">
      <c r="A12" s="479"/>
      <c r="B12" s="478"/>
      <c r="C12" s="478"/>
      <c r="D12" s="478"/>
      <c r="E12" s="478"/>
      <c r="F12" s="478"/>
      <c r="G12" s="106" t="e">
        <f>IF('Matriz de Riesgos'!#REF!=21,'Matriz de Riesgos'!#REF!," ")</f>
        <v>#REF!</v>
      </c>
      <c r="H12" s="91" t="e">
        <f>IF('Matriz de Riesgos'!#REF!=21,'Matriz de Riesgos'!#REF!," ")</f>
        <v>#REF!</v>
      </c>
      <c r="I12" s="91" t="e">
        <f>IF('Matriz de Riesgos'!#REF!=21,'Matriz de Riesgos'!#REF!," ")</f>
        <v>#REF!</v>
      </c>
      <c r="J12" s="91" t="e">
        <f>IF('Matriz de Riesgos'!#REF!=21,'Matriz de Riesgos'!#REF!," ")</f>
        <v>#REF!</v>
      </c>
      <c r="K12" s="91" t="e">
        <f>IF('Matriz de Riesgos'!#REF!=21,'Matriz de Riesgos'!#REF!," ")</f>
        <v>#REF!</v>
      </c>
      <c r="L12" s="91" t="e">
        <f>IF('Matriz de Riesgos'!#REF!=21,'Matriz de Riesgos'!#REF!," ")</f>
        <v>#REF!</v>
      </c>
      <c r="M12" s="91" t="e">
        <f>IF('Matriz de Riesgos'!#REF!=21,'Matriz de Riesgos'!#REF!," ")</f>
        <v>#REF!</v>
      </c>
      <c r="N12" s="91" t="e">
        <f>IF('Matriz de Riesgos'!#REF!=21,'Matriz de Riesgos'!#REF!," ")</f>
        <v>#REF!</v>
      </c>
      <c r="O12" s="91" t="e">
        <f>IF('Matriz de Riesgos'!#REF!=21,'Matriz de Riesgos'!#REF!," ")</f>
        <v>#REF!</v>
      </c>
      <c r="P12" s="107" t="e">
        <f>IF('Matriz de Riesgos'!#REF!=21,'Matriz de Riesgos'!#REF!," ")</f>
        <v>#REF!</v>
      </c>
      <c r="Q12" s="106" t="e">
        <f>IF('Matriz de Riesgos'!#REF!=22,'Matriz de Riesgos'!#REF!," ")</f>
        <v>#REF!</v>
      </c>
      <c r="R12" s="91" t="e">
        <f>IF('Matriz de Riesgos'!#REF!=22,'Matriz de Riesgos'!#REF!," ")</f>
        <v>#REF!</v>
      </c>
      <c r="S12" s="91" t="e">
        <f>IF('Matriz de Riesgos'!#REF!=22,'Matriz de Riesgos'!#REF!," ")</f>
        <v>#REF!</v>
      </c>
      <c r="T12" s="91" t="e">
        <f>IF('Matriz de Riesgos'!#REF!=22,'Matriz de Riesgos'!#REF!," ")</f>
        <v>#REF!</v>
      </c>
      <c r="U12" s="91" t="e">
        <f>IF('Matriz de Riesgos'!#REF!=22,'Matriz de Riesgos'!#REF!," ")</f>
        <v>#REF!</v>
      </c>
      <c r="V12" s="91" t="e">
        <f>IF('Matriz de Riesgos'!#REF!=22,'Matriz de Riesgos'!#REF!," ")</f>
        <v>#REF!</v>
      </c>
      <c r="W12" s="91" t="e">
        <f>IF('Matriz de Riesgos'!#REF!=22,'Matriz de Riesgos'!#REF!," ")</f>
        <v>#REF!</v>
      </c>
      <c r="X12" s="91" t="e">
        <f>IF('Matriz de Riesgos'!#REF!=22,'Matriz de Riesgos'!#REF!," ")</f>
        <v>#REF!</v>
      </c>
      <c r="Y12" s="91" t="e">
        <f>IF('Matriz de Riesgos'!#REF!=22,'Matriz de Riesgos'!#REF!," ")</f>
        <v>#REF!</v>
      </c>
      <c r="Z12" s="107" t="e">
        <f>IF('Matriz de Riesgos'!#REF!=22,'Matriz de Riesgos'!#REF!," ")</f>
        <v>#REF!</v>
      </c>
      <c r="AA12" s="106" t="e">
        <f>IF('Matriz de Riesgos'!#REF!=23,'Matriz de Riesgos'!#REF!," ")</f>
        <v>#REF!</v>
      </c>
      <c r="AB12" s="91" t="e">
        <f>IF('Matriz de Riesgos'!#REF!=23,'Matriz de Riesgos'!#REF!," ")</f>
        <v>#REF!</v>
      </c>
      <c r="AC12" s="91" t="e">
        <f>IF('Matriz de Riesgos'!#REF!=23,'Matriz de Riesgos'!#REF!," ")</f>
        <v>#REF!</v>
      </c>
      <c r="AD12" s="91" t="e">
        <f>IF('Matriz de Riesgos'!#REF!=23,'Matriz de Riesgos'!#REF!," ")</f>
        <v>#REF!</v>
      </c>
      <c r="AE12" s="91" t="e">
        <f>IF('Matriz de Riesgos'!#REF!=23,'Matriz de Riesgos'!#REF!," ")</f>
        <v>#REF!</v>
      </c>
      <c r="AF12" s="91" t="e">
        <f>IF('Matriz de Riesgos'!#REF!=23,'Matriz de Riesgos'!#REF!," ")</f>
        <v>#REF!</v>
      </c>
      <c r="AG12" s="91" t="e">
        <f>IF('Matriz de Riesgos'!#REF!=23,'Matriz de Riesgos'!#REF!," ")</f>
        <v>#REF!</v>
      </c>
      <c r="AH12" s="91" t="e">
        <f>IF('Matriz de Riesgos'!#REF!=23,'Matriz de Riesgos'!#REF!," ")</f>
        <v>#REF!</v>
      </c>
      <c r="AI12" s="91" t="e">
        <f>IF('Matriz de Riesgos'!#REF!=23,'Matriz de Riesgos'!#REF!," ")</f>
        <v>#REF!</v>
      </c>
      <c r="AJ12" s="107" t="e">
        <f>IF('Matriz de Riesgos'!#REF!=23,'Matriz de Riesgos'!#REF!," ")</f>
        <v>#REF!</v>
      </c>
      <c r="AK12" s="106" t="e">
        <f>IF('Matriz de Riesgos'!#REF!=24,'Matriz de Riesgos'!#REF!," ")</f>
        <v>#REF!</v>
      </c>
      <c r="AL12" s="91" t="e">
        <f>IF('Matriz de Riesgos'!#REF!=24,'Matriz de Riesgos'!#REF!," ")</f>
        <v>#REF!</v>
      </c>
      <c r="AM12" s="91" t="e">
        <f>IF('Matriz de Riesgos'!#REF!=24,'Matriz de Riesgos'!#REF!," ")</f>
        <v>#REF!</v>
      </c>
      <c r="AN12" s="91" t="e">
        <f>IF('Matriz de Riesgos'!#REF!=24,'Matriz de Riesgos'!#REF!," ")</f>
        <v>#REF!</v>
      </c>
      <c r="AO12" s="91" t="e">
        <f>IF('Matriz de Riesgos'!#REF!=24,'Matriz de Riesgos'!#REF!," ")</f>
        <v>#REF!</v>
      </c>
      <c r="AP12" s="91" t="e">
        <f>IF('Matriz de Riesgos'!#REF!=24,'Matriz de Riesgos'!#REF!," ")</f>
        <v>#REF!</v>
      </c>
      <c r="AQ12" s="91" t="e">
        <f>IF('Matriz de Riesgos'!#REF!=24,'Matriz de Riesgos'!#REF!," ")</f>
        <v>#REF!</v>
      </c>
      <c r="AR12" s="91" t="e">
        <f>IF('Matriz de Riesgos'!#REF!=24,'Matriz de Riesgos'!#REF!," ")</f>
        <v>#REF!</v>
      </c>
      <c r="AS12" s="91" t="e">
        <f>IF('Matriz de Riesgos'!#REF!=24,'Matriz de Riesgos'!#REF!," ")</f>
        <v>#REF!</v>
      </c>
      <c r="AT12" s="107" t="e">
        <f>IF('Matriz de Riesgos'!#REF!=24,'Matriz de Riesgos'!#REF!," ")</f>
        <v>#REF!</v>
      </c>
      <c r="AU12" s="98" t="e">
        <f>IF('Matriz de Riesgos'!#REF!=25,'Matriz de Riesgos'!#REF!," ")</f>
        <v>#REF!</v>
      </c>
      <c r="AV12" s="92" t="e">
        <f>IF('Matriz de Riesgos'!#REF!=25,'Matriz de Riesgos'!#REF!," ")</f>
        <v>#REF!</v>
      </c>
      <c r="AW12" s="92" t="e">
        <f>IF('Matriz de Riesgos'!#REF!=25,'Matriz de Riesgos'!#REF!," ")</f>
        <v>#REF!</v>
      </c>
      <c r="AX12" s="92" t="e">
        <f>IF('Matriz de Riesgos'!#REF!=25,'Matriz de Riesgos'!#REF!," ")</f>
        <v>#REF!</v>
      </c>
      <c r="AY12" s="92" t="e">
        <f>IF('Matriz de Riesgos'!#REF!=25,'Matriz de Riesgos'!#REF!," ")</f>
        <v>#REF!</v>
      </c>
      <c r="AZ12" s="92" t="e">
        <f>IF('Matriz de Riesgos'!#REF!=25,'Matriz de Riesgos'!#REF!," ")</f>
        <v>#REF!</v>
      </c>
      <c r="BA12" s="92" t="e">
        <f>IF('Matriz de Riesgos'!#REF!=25,'Matriz de Riesgos'!#REF!," ")</f>
        <v>#REF!</v>
      </c>
      <c r="BB12" s="92" t="e">
        <f>IF('Matriz de Riesgos'!#REF!=25,'Matriz de Riesgos'!#REF!," ")</f>
        <v>#REF!</v>
      </c>
      <c r="BC12" s="92" t="e">
        <f>IF('Matriz de Riesgos'!#REF!=25,'Matriz de Riesgos'!#REF!," ")</f>
        <v>#REF!</v>
      </c>
      <c r="BD12" s="99" t="e">
        <f>IF('Matriz de Riesgos'!#REF!=25,'Matriz de Riesgos'!#REF!," ")</f>
        <v>#REF!</v>
      </c>
      <c r="BE12" s="51"/>
      <c r="BF12" s="484"/>
      <c r="BG12" s="484"/>
      <c r="BH12" s="484"/>
      <c r="BI12" s="484"/>
      <c r="BJ12" s="484"/>
      <c r="BK12" s="484"/>
    </row>
    <row r="13" spans="1:63" ht="24" customHeight="1" x14ac:dyDescent="0.35">
      <c r="A13" s="479"/>
      <c r="B13" s="478"/>
      <c r="C13" s="478"/>
      <c r="D13" s="478"/>
      <c r="E13" s="478"/>
      <c r="F13" s="478"/>
      <c r="G13" s="106" t="e">
        <f>IF('Matriz de Riesgos'!#REF!=21,'Matriz de Riesgos'!#REF!," ")</f>
        <v>#REF!</v>
      </c>
      <c r="H13" s="91" t="e">
        <f>IF('Matriz de Riesgos'!#REF!=21,'Matriz de Riesgos'!#REF!," ")</f>
        <v>#REF!</v>
      </c>
      <c r="I13" s="91" t="e">
        <f>IF('Matriz de Riesgos'!#REF!=21,'Matriz de Riesgos'!#REF!," ")</f>
        <v>#REF!</v>
      </c>
      <c r="J13" s="91" t="e">
        <f>IF('Matriz de Riesgos'!#REF!=21,'Matriz de Riesgos'!#REF!," ")</f>
        <v>#REF!</v>
      </c>
      <c r="K13" s="91" t="e">
        <f>IF('Matriz de Riesgos'!#REF!=21,'Matriz de Riesgos'!#REF!," ")</f>
        <v>#REF!</v>
      </c>
      <c r="L13" s="91" t="e">
        <f>IF('Matriz de Riesgos'!#REF!=21,'Matriz de Riesgos'!#REF!," ")</f>
        <v>#REF!</v>
      </c>
      <c r="M13" s="91" t="e">
        <f>IF('Matriz de Riesgos'!#REF!=21,'Matriz de Riesgos'!#REF!," ")</f>
        <v>#REF!</v>
      </c>
      <c r="N13" s="91" t="e">
        <f>IF('Matriz de Riesgos'!#REF!=21,'Matriz de Riesgos'!#REF!," ")</f>
        <v>#REF!</v>
      </c>
      <c r="O13" s="91" t="e">
        <f>IF('Matriz de Riesgos'!#REF!=21,'Matriz de Riesgos'!#REF!," ")</f>
        <v>#REF!</v>
      </c>
      <c r="P13" s="107" t="e">
        <f>IF('Matriz de Riesgos'!#REF!=21,'Matriz de Riesgos'!#REF!," ")</f>
        <v>#REF!</v>
      </c>
      <c r="Q13" s="106" t="e">
        <f>IF('Matriz de Riesgos'!#REF!=22,'Matriz de Riesgos'!#REF!," ")</f>
        <v>#REF!</v>
      </c>
      <c r="R13" s="91" t="e">
        <f>IF('Matriz de Riesgos'!#REF!=22,'Matriz de Riesgos'!#REF!," ")</f>
        <v>#REF!</v>
      </c>
      <c r="S13" s="91" t="e">
        <f>IF('Matriz de Riesgos'!#REF!=22,'Matriz de Riesgos'!#REF!," ")</f>
        <v>#REF!</v>
      </c>
      <c r="T13" s="91" t="e">
        <f>IF('Matriz de Riesgos'!#REF!=22,'Matriz de Riesgos'!#REF!," ")</f>
        <v>#REF!</v>
      </c>
      <c r="U13" s="91" t="e">
        <f>IF('Matriz de Riesgos'!#REF!=22,'Matriz de Riesgos'!#REF!," ")</f>
        <v>#REF!</v>
      </c>
      <c r="V13" s="91" t="e">
        <f>IF('Matriz de Riesgos'!#REF!=22,'Matriz de Riesgos'!#REF!," ")</f>
        <v>#REF!</v>
      </c>
      <c r="W13" s="91" t="e">
        <f>IF('Matriz de Riesgos'!#REF!=22,'Matriz de Riesgos'!#REF!," ")</f>
        <v>#REF!</v>
      </c>
      <c r="X13" s="91" t="e">
        <f>IF('Matriz de Riesgos'!#REF!=22,'Matriz de Riesgos'!#REF!," ")</f>
        <v>#REF!</v>
      </c>
      <c r="Y13" s="91" t="e">
        <f>IF('Matriz de Riesgos'!#REF!=22,'Matriz de Riesgos'!#REF!," ")</f>
        <v>#REF!</v>
      </c>
      <c r="Z13" s="107" t="e">
        <f>IF('Matriz de Riesgos'!#REF!=22,'Matriz de Riesgos'!#REF!," ")</f>
        <v>#REF!</v>
      </c>
      <c r="AA13" s="106" t="e">
        <f>IF('Matriz de Riesgos'!#REF!=23,'Matriz de Riesgos'!#REF!," ")</f>
        <v>#REF!</v>
      </c>
      <c r="AB13" s="91" t="e">
        <f>IF('Matriz de Riesgos'!#REF!=23,'Matriz de Riesgos'!#REF!," ")</f>
        <v>#REF!</v>
      </c>
      <c r="AC13" s="91" t="e">
        <f>IF('Matriz de Riesgos'!#REF!=23,'Matriz de Riesgos'!#REF!," ")</f>
        <v>#REF!</v>
      </c>
      <c r="AD13" s="91" t="e">
        <f>IF('Matriz de Riesgos'!#REF!=23,'Matriz de Riesgos'!#REF!," ")</f>
        <v>#REF!</v>
      </c>
      <c r="AE13" s="91" t="e">
        <f>IF('Matriz de Riesgos'!#REF!=23,'Matriz de Riesgos'!#REF!," ")</f>
        <v>#REF!</v>
      </c>
      <c r="AF13" s="91" t="e">
        <f>IF('Matriz de Riesgos'!#REF!=23,'Matriz de Riesgos'!#REF!," ")</f>
        <v>#REF!</v>
      </c>
      <c r="AG13" s="91" t="e">
        <f>IF('Matriz de Riesgos'!#REF!=23,'Matriz de Riesgos'!#REF!," ")</f>
        <v>#REF!</v>
      </c>
      <c r="AH13" s="91" t="e">
        <f>IF('Matriz de Riesgos'!#REF!=23,'Matriz de Riesgos'!#REF!," ")</f>
        <v>#REF!</v>
      </c>
      <c r="AI13" s="91" t="e">
        <f>IF('Matriz de Riesgos'!#REF!=23,'Matriz de Riesgos'!#REF!," ")</f>
        <v>#REF!</v>
      </c>
      <c r="AJ13" s="107" t="e">
        <f>IF('Matriz de Riesgos'!#REF!=23,'Matriz de Riesgos'!#REF!," ")</f>
        <v>#REF!</v>
      </c>
      <c r="AK13" s="106" t="e">
        <f>IF('Matriz de Riesgos'!#REF!=24,'Matriz de Riesgos'!#REF!," ")</f>
        <v>#REF!</v>
      </c>
      <c r="AL13" s="91" t="e">
        <f>IF('Matriz de Riesgos'!#REF!=24,'Matriz de Riesgos'!#REF!," ")</f>
        <v>#REF!</v>
      </c>
      <c r="AM13" s="91" t="e">
        <f>IF('Matriz de Riesgos'!#REF!=24,'Matriz de Riesgos'!#REF!," ")</f>
        <v>#REF!</v>
      </c>
      <c r="AN13" s="91" t="e">
        <f>IF('Matriz de Riesgos'!#REF!=24,'Matriz de Riesgos'!#REF!," ")</f>
        <v>#REF!</v>
      </c>
      <c r="AO13" s="91" t="e">
        <f>IF('Matriz de Riesgos'!#REF!=24,'Matriz de Riesgos'!#REF!," ")</f>
        <v>#REF!</v>
      </c>
      <c r="AP13" s="91" t="e">
        <f>IF('Matriz de Riesgos'!#REF!=24,'Matriz de Riesgos'!#REF!," ")</f>
        <v>#REF!</v>
      </c>
      <c r="AQ13" s="91" t="e">
        <f>IF('Matriz de Riesgos'!#REF!=24,'Matriz de Riesgos'!#REF!," ")</f>
        <v>#REF!</v>
      </c>
      <c r="AR13" s="91" t="e">
        <f>IF('Matriz de Riesgos'!#REF!=24,'Matriz de Riesgos'!#REF!," ")</f>
        <v>#REF!</v>
      </c>
      <c r="AS13" s="91" t="e">
        <f>IF('Matriz de Riesgos'!#REF!=24,'Matriz de Riesgos'!#REF!," ")</f>
        <v>#REF!</v>
      </c>
      <c r="AT13" s="107" t="e">
        <f>IF('Matriz de Riesgos'!#REF!=24,'Matriz de Riesgos'!#REF!," ")</f>
        <v>#REF!</v>
      </c>
      <c r="AU13" s="98" t="e">
        <f>IF('Matriz de Riesgos'!#REF!=25,'Matriz de Riesgos'!#REF!," ")</f>
        <v>#REF!</v>
      </c>
      <c r="AV13" s="92" t="e">
        <f>IF('Matriz de Riesgos'!#REF!=25,'Matriz de Riesgos'!#REF!," ")</f>
        <v>#REF!</v>
      </c>
      <c r="AW13" s="92" t="e">
        <f>IF('Matriz de Riesgos'!#REF!=25,'Matriz de Riesgos'!#REF!," ")</f>
        <v>#REF!</v>
      </c>
      <c r="AX13" s="92" t="e">
        <f>IF('Matriz de Riesgos'!#REF!=25,'Matriz de Riesgos'!#REF!," ")</f>
        <v>#REF!</v>
      </c>
      <c r="AY13" s="92" t="e">
        <f>IF('Matriz de Riesgos'!#REF!=25,'Matriz de Riesgos'!#REF!," ")</f>
        <v>#REF!</v>
      </c>
      <c r="AZ13" s="92" t="e">
        <f>IF('Matriz de Riesgos'!#REF!=25,'Matriz de Riesgos'!#REF!," ")</f>
        <v>#REF!</v>
      </c>
      <c r="BA13" s="92" t="e">
        <f>IF('Matriz de Riesgos'!#REF!=25,'Matriz de Riesgos'!#REF!," ")</f>
        <v>#REF!</v>
      </c>
      <c r="BB13" s="92" t="e">
        <f>IF('Matriz de Riesgos'!#REF!=25,'Matriz de Riesgos'!#REF!," ")</f>
        <v>#REF!</v>
      </c>
      <c r="BC13" s="92" t="e">
        <f>IF('Matriz de Riesgos'!#REF!=25,'Matriz de Riesgos'!#REF!," ")</f>
        <v>#REF!</v>
      </c>
      <c r="BD13" s="99" t="e">
        <f>IF('Matriz de Riesgos'!#REF!=25,'Matriz de Riesgos'!#REF!," ")</f>
        <v>#REF!</v>
      </c>
      <c r="BE13" s="51"/>
      <c r="BF13" s="484"/>
      <c r="BG13" s="484"/>
      <c r="BH13" s="484"/>
      <c r="BI13" s="484"/>
      <c r="BJ13" s="484"/>
      <c r="BK13" s="484"/>
    </row>
    <row r="14" spans="1:63" ht="24" customHeight="1" thickBot="1" x14ac:dyDescent="0.4">
      <c r="A14" s="479"/>
      <c r="B14" s="478"/>
      <c r="C14" s="478"/>
      <c r="D14" s="478"/>
      <c r="E14" s="478"/>
      <c r="F14" s="478"/>
      <c r="G14" s="106" t="e">
        <f>IF('Matriz de Riesgos'!#REF!=21,'Matriz de Riesgos'!#REF!," ")</f>
        <v>#REF!</v>
      </c>
      <c r="H14" s="91" t="e">
        <f>IF('Matriz de Riesgos'!#REF!=21,'Matriz de Riesgos'!#REF!," ")</f>
        <v>#REF!</v>
      </c>
      <c r="I14" s="91" t="e">
        <f>IF('Matriz de Riesgos'!#REF!=21,'Matriz de Riesgos'!#REF!," ")</f>
        <v>#REF!</v>
      </c>
      <c r="J14" s="91" t="e">
        <f>IF('Matriz de Riesgos'!#REF!=21,'Matriz de Riesgos'!#REF!," ")</f>
        <v>#REF!</v>
      </c>
      <c r="K14" s="91" t="e">
        <f>IF('Matriz de Riesgos'!#REF!=21,'Matriz de Riesgos'!#REF!," ")</f>
        <v>#REF!</v>
      </c>
      <c r="L14" s="91" t="e">
        <f>IF('Matriz de Riesgos'!#REF!=21,'Matriz de Riesgos'!#REF!," ")</f>
        <v>#REF!</v>
      </c>
      <c r="M14" s="91" t="e">
        <f>IF('Matriz de Riesgos'!#REF!=21,'Matriz de Riesgos'!#REF!," ")</f>
        <v>#REF!</v>
      </c>
      <c r="N14" s="91" t="e">
        <f>IF('Matriz de Riesgos'!#REF!=21,'Matriz de Riesgos'!#REF!," ")</f>
        <v>#REF!</v>
      </c>
      <c r="O14" s="91" t="e">
        <f>IF('Matriz de Riesgos'!#REF!=21,'Matriz de Riesgos'!#REF!," ")</f>
        <v>#REF!</v>
      </c>
      <c r="P14" s="107" t="e">
        <f>IF('Matriz de Riesgos'!#REF!=21,'Matriz de Riesgos'!#REF!," ")</f>
        <v>#REF!</v>
      </c>
      <c r="Q14" s="106" t="e">
        <f>IF('Matriz de Riesgos'!#REF!=22,'Matriz de Riesgos'!#REF!," ")</f>
        <v>#REF!</v>
      </c>
      <c r="R14" s="91" t="e">
        <f>IF('Matriz de Riesgos'!#REF!=22,'Matriz de Riesgos'!#REF!," ")</f>
        <v>#REF!</v>
      </c>
      <c r="S14" s="91" t="e">
        <f>IF('Matriz de Riesgos'!#REF!=22,'Matriz de Riesgos'!#REF!," ")</f>
        <v>#REF!</v>
      </c>
      <c r="T14" s="91" t="e">
        <f>IF('Matriz de Riesgos'!#REF!=22,'Matriz de Riesgos'!#REF!," ")</f>
        <v>#REF!</v>
      </c>
      <c r="U14" s="91" t="e">
        <f>IF('Matriz de Riesgos'!#REF!=22,'Matriz de Riesgos'!#REF!," ")</f>
        <v>#REF!</v>
      </c>
      <c r="V14" s="91" t="e">
        <f>IF('Matriz de Riesgos'!#REF!=22,'Matriz de Riesgos'!#REF!," ")</f>
        <v>#REF!</v>
      </c>
      <c r="W14" s="91" t="e">
        <f>IF('Matriz de Riesgos'!#REF!=22,'Matriz de Riesgos'!#REF!," ")</f>
        <v>#REF!</v>
      </c>
      <c r="X14" s="91" t="e">
        <f>IF('Matriz de Riesgos'!#REF!=22,'Matriz de Riesgos'!#REF!," ")</f>
        <v>#REF!</v>
      </c>
      <c r="Y14" s="91" t="e">
        <f>IF('Matriz de Riesgos'!#REF!=22,'Matriz de Riesgos'!#REF!," ")</f>
        <v>#REF!</v>
      </c>
      <c r="Z14" s="107" t="e">
        <f>IF('Matriz de Riesgos'!#REF!=22,'Matriz de Riesgos'!#REF!," ")</f>
        <v>#REF!</v>
      </c>
      <c r="AA14" s="106" t="e">
        <f>IF('Matriz de Riesgos'!#REF!=23,'Matriz de Riesgos'!#REF!," ")</f>
        <v>#REF!</v>
      </c>
      <c r="AB14" s="91" t="e">
        <f>IF('Matriz de Riesgos'!#REF!=23,'Matriz de Riesgos'!#REF!," ")</f>
        <v>#REF!</v>
      </c>
      <c r="AC14" s="91" t="e">
        <f>IF('Matriz de Riesgos'!#REF!=23,'Matriz de Riesgos'!#REF!," ")</f>
        <v>#REF!</v>
      </c>
      <c r="AD14" s="91" t="e">
        <f>IF('Matriz de Riesgos'!#REF!=23,'Matriz de Riesgos'!#REF!," ")</f>
        <v>#REF!</v>
      </c>
      <c r="AE14" s="91" t="e">
        <f>IF('Matriz de Riesgos'!#REF!=23,'Matriz de Riesgos'!#REF!," ")</f>
        <v>#REF!</v>
      </c>
      <c r="AF14" s="91" t="e">
        <f>IF('Matriz de Riesgos'!#REF!=23,'Matriz de Riesgos'!#REF!," ")</f>
        <v>#REF!</v>
      </c>
      <c r="AG14" s="91" t="e">
        <f>IF('Matriz de Riesgos'!#REF!=23,'Matriz de Riesgos'!#REF!," ")</f>
        <v>#REF!</v>
      </c>
      <c r="AH14" s="91" t="e">
        <f>IF('Matriz de Riesgos'!#REF!=23,'Matriz de Riesgos'!#REF!," ")</f>
        <v>#REF!</v>
      </c>
      <c r="AI14" s="91" t="e">
        <f>IF('Matriz de Riesgos'!#REF!=23,'Matriz de Riesgos'!#REF!," ")</f>
        <v>#REF!</v>
      </c>
      <c r="AJ14" s="107" t="e">
        <f>IF('Matriz de Riesgos'!#REF!=23,'Matriz de Riesgos'!#REF!," ")</f>
        <v>#REF!</v>
      </c>
      <c r="AK14" s="106" t="e">
        <f>IF('Matriz de Riesgos'!#REF!=24,'Matriz de Riesgos'!#REF!," ")</f>
        <v>#REF!</v>
      </c>
      <c r="AL14" s="91" t="e">
        <f>IF('Matriz de Riesgos'!#REF!=24,'Matriz de Riesgos'!#REF!," ")</f>
        <v>#REF!</v>
      </c>
      <c r="AM14" s="91" t="e">
        <f>IF('Matriz de Riesgos'!#REF!=24,'Matriz de Riesgos'!#REF!," ")</f>
        <v>#REF!</v>
      </c>
      <c r="AN14" s="91" t="e">
        <f>IF('Matriz de Riesgos'!#REF!=24,'Matriz de Riesgos'!#REF!," ")</f>
        <v>#REF!</v>
      </c>
      <c r="AO14" s="91" t="e">
        <f>IF('Matriz de Riesgos'!#REF!=24,'Matriz de Riesgos'!#REF!," ")</f>
        <v>#REF!</v>
      </c>
      <c r="AP14" s="91" t="e">
        <f>IF('Matriz de Riesgos'!#REF!=24,'Matriz de Riesgos'!#REF!," ")</f>
        <v>#REF!</v>
      </c>
      <c r="AQ14" s="91" t="e">
        <f>IF('Matriz de Riesgos'!#REF!=24,'Matriz de Riesgos'!#REF!," ")</f>
        <v>#REF!</v>
      </c>
      <c r="AR14" s="91" t="e">
        <f>IF('Matriz de Riesgos'!#REF!=24,'Matriz de Riesgos'!#REF!," ")</f>
        <v>#REF!</v>
      </c>
      <c r="AS14" s="91" t="e">
        <f>IF('Matriz de Riesgos'!#REF!=24,'Matriz de Riesgos'!#REF!," ")</f>
        <v>#REF!</v>
      </c>
      <c r="AT14" s="107" t="e">
        <f>IF('Matriz de Riesgos'!#REF!=24,'Matriz de Riesgos'!#REF!," ")</f>
        <v>#REF!</v>
      </c>
      <c r="AU14" s="98" t="e">
        <f>IF('Matriz de Riesgos'!#REF!=25,'Matriz de Riesgos'!#REF!," ")</f>
        <v>#REF!</v>
      </c>
      <c r="AV14" s="92" t="e">
        <f>IF('Matriz de Riesgos'!#REF!=25,'Matriz de Riesgos'!#REF!," ")</f>
        <v>#REF!</v>
      </c>
      <c r="AW14" s="92" t="e">
        <f>IF('Matriz de Riesgos'!#REF!=25,'Matriz de Riesgos'!#REF!," ")</f>
        <v>#REF!</v>
      </c>
      <c r="AX14" s="92" t="e">
        <f>IF('Matriz de Riesgos'!#REF!=25,'Matriz de Riesgos'!#REF!," ")</f>
        <v>#REF!</v>
      </c>
      <c r="AY14" s="92" t="e">
        <f>IF('Matriz de Riesgos'!#REF!=25,'Matriz de Riesgos'!#REF!," ")</f>
        <v>#REF!</v>
      </c>
      <c r="AZ14" s="92" t="e">
        <f>IF('Matriz de Riesgos'!#REF!=25,'Matriz de Riesgos'!#REF!," ")</f>
        <v>#REF!</v>
      </c>
      <c r="BA14" s="92" t="e">
        <f>IF('Matriz de Riesgos'!#REF!=25,'Matriz de Riesgos'!#REF!," ")</f>
        <v>#REF!</v>
      </c>
      <c r="BB14" s="92" t="e">
        <f>IF('Matriz de Riesgos'!#REF!=25,'Matriz de Riesgos'!#REF!," ")</f>
        <v>#REF!</v>
      </c>
      <c r="BC14" s="92" t="e">
        <f>IF('Matriz de Riesgos'!#REF!=25,'Matriz de Riesgos'!#REF!," ")</f>
        <v>#REF!</v>
      </c>
      <c r="BD14" s="99" t="e">
        <f>IF('Matriz de Riesgos'!#REF!=25,'Matriz de Riesgos'!#REF!," ")</f>
        <v>#REF!</v>
      </c>
      <c r="BE14" s="51"/>
      <c r="BF14" s="485"/>
      <c r="BG14" s="485"/>
      <c r="BH14" s="485"/>
      <c r="BI14" s="485"/>
      <c r="BJ14" s="485"/>
      <c r="BK14" s="485"/>
    </row>
    <row r="15" spans="1:63" ht="24" customHeight="1" x14ac:dyDescent="0.35">
      <c r="A15" s="479"/>
      <c r="B15" s="478"/>
      <c r="C15" s="478"/>
      <c r="D15" s="478"/>
      <c r="E15" s="478"/>
      <c r="F15" s="478"/>
      <c r="G15" s="106" t="str">
        <f>IF('Matriz de Riesgos'!$R$17=21,'Matriz de Riesgos'!$D$17," ")</f>
        <v xml:space="preserve"> </v>
      </c>
      <c r="H15" s="91" t="str">
        <f>IF('Matriz de Riesgos'!$R$18=21,'Matriz de Riesgos'!$D$18," ")</f>
        <v xml:space="preserve"> </v>
      </c>
      <c r="I15" s="91" t="e">
        <f ca="1">IF('Matriz de Riesgos'!$R$19=21,'Matriz de Riesgos'!$D$19," ")</f>
        <v>#NAME?</v>
      </c>
      <c r="J15" s="91" t="e">
        <f ca="1">IF('Matriz de Riesgos'!$R$20=21,'Matriz de Riesgos'!$D$20," ")</f>
        <v>#NAME?</v>
      </c>
      <c r="K15" s="91" t="e">
        <f ca="1">IF('Matriz de Riesgos'!$R$21=21,'Matriz de Riesgos'!$D$21," ")</f>
        <v>#NAME?</v>
      </c>
      <c r="L15" s="91" t="e">
        <f ca="1">IF('Matriz de Riesgos'!$R$22=21,'Matriz de Riesgos'!$D$22," ")</f>
        <v>#NAME?</v>
      </c>
      <c r="M15" s="91" t="str">
        <f>IF('Matriz de Riesgos'!$R$23=21,'Matriz de Riesgos'!$D$23," ")</f>
        <v xml:space="preserve"> </v>
      </c>
      <c r="N15" s="91" t="str">
        <f>IF('Matriz de Riesgos'!$R$24=21,'Matriz de Riesgos'!$D$24," ")</f>
        <v xml:space="preserve"> </v>
      </c>
      <c r="O15" s="91" t="str">
        <f>IF('Matriz de Riesgos'!$R$25=21,'Matriz de Riesgos'!$D$25," ")</f>
        <v xml:space="preserve"> </v>
      </c>
      <c r="P15" s="107" t="e">
        <f>IF('Matriz de Riesgos'!#REF!=21,'Matriz de Riesgos'!#REF!," ")</f>
        <v>#REF!</v>
      </c>
      <c r="Q15" s="106" t="str">
        <f>IF('Matriz de Riesgos'!$R$17=22,'Matriz de Riesgos'!$D$17," ")</f>
        <v xml:space="preserve"> </v>
      </c>
      <c r="R15" s="91" t="str">
        <f>IF('Matriz de Riesgos'!$R$18=22,'Matriz de Riesgos'!$D$18," ")</f>
        <v xml:space="preserve"> </v>
      </c>
      <c r="S15" s="91" t="e">
        <f ca="1">IF('Matriz de Riesgos'!$R$19=22,'Matriz de Riesgos'!$D$19," ")</f>
        <v>#NAME?</v>
      </c>
      <c r="T15" s="91" t="e">
        <f ca="1">IF('Matriz de Riesgos'!$R$20=22,'Matriz de Riesgos'!$D$20," ")</f>
        <v>#NAME?</v>
      </c>
      <c r="U15" s="91" t="e">
        <f ca="1">IF('Matriz de Riesgos'!$R$21=22,'Matriz de Riesgos'!$D$21," ")</f>
        <v>#NAME?</v>
      </c>
      <c r="V15" s="91" t="e">
        <f ca="1">IF('Matriz de Riesgos'!$R$22=22,'Matriz de Riesgos'!$D$22," ")</f>
        <v>#NAME?</v>
      </c>
      <c r="W15" s="91" t="str">
        <f>IF('Matriz de Riesgos'!$R$23=22,'Matriz de Riesgos'!$D$23," ")</f>
        <v xml:space="preserve"> </v>
      </c>
      <c r="X15" s="91" t="str">
        <f>IF('Matriz de Riesgos'!$R$24=22,'Matriz de Riesgos'!$D$24," ")</f>
        <v xml:space="preserve"> </v>
      </c>
      <c r="Y15" s="91" t="str">
        <f>IF('Matriz de Riesgos'!$R$25=22,'Matriz de Riesgos'!$D$25," ")</f>
        <v xml:space="preserve"> </v>
      </c>
      <c r="Z15" s="107" t="e">
        <f>IF('Matriz de Riesgos'!#REF!=22,'Matriz de Riesgos'!#REF!," ")</f>
        <v>#REF!</v>
      </c>
      <c r="AA15" s="106" t="str">
        <f>IF('Matriz de Riesgos'!$R$17=23,'Matriz de Riesgos'!$D$17," ")</f>
        <v xml:space="preserve"> </v>
      </c>
      <c r="AB15" s="91" t="str">
        <f>IF('Matriz de Riesgos'!$R$18=23,'Matriz de Riesgos'!$D$18," ")</f>
        <v xml:space="preserve"> </v>
      </c>
      <c r="AC15" s="91" t="e">
        <f ca="1">IF('Matriz de Riesgos'!$R$19=23,'Matriz de Riesgos'!$D$19," ")</f>
        <v>#NAME?</v>
      </c>
      <c r="AD15" s="91" t="e">
        <f ca="1">IF('Matriz de Riesgos'!$R$20=23,'Matriz de Riesgos'!$D$20," ")</f>
        <v>#NAME?</v>
      </c>
      <c r="AE15" s="91" t="e">
        <f ca="1">IF('Matriz de Riesgos'!$R$21=23,'Matriz de Riesgos'!$D$21," ")</f>
        <v>#NAME?</v>
      </c>
      <c r="AF15" s="91" t="e">
        <f ca="1">IF('Matriz de Riesgos'!$R$22=23,'Matriz de Riesgos'!$D$22," ")</f>
        <v>#NAME?</v>
      </c>
      <c r="AG15" s="91" t="str">
        <f>IF('Matriz de Riesgos'!$R$23=23,'Matriz de Riesgos'!$D$23," ")</f>
        <v xml:space="preserve"> </v>
      </c>
      <c r="AH15" s="91" t="str">
        <f>IF('Matriz de Riesgos'!$R$24=23,'Matriz de Riesgos'!$D$24," ")</f>
        <v xml:space="preserve"> </v>
      </c>
      <c r="AI15" s="91" t="str">
        <f>IF('Matriz de Riesgos'!$R$25=23,'Matriz de Riesgos'!$D$25," ")</f>
        <v xml:space="preserve"> </v>
      </c>
      <c r="AJ15" s="107" t="e">
        <f>IF('Matriz de Riesgos'!#REF!=23,'Matriz de Riesgos'!#REF!," ")</f>
        <v>#REF!</v>
      </c>
      <c r="AK15" s="106" t="str">
        <f>IF('Matriz de Riesgos'!$R$17=24,'Matriz de Riesgos'!$D$17," ")</f>
        <v xml:space="preserve"> </v>
      </c>
      <c r="AL15" s="91" t="str">
        <f>IF('Matriz de Riesgos'!$R$18=24,'Matriz de Riesgos'!$D$18," ")</f>
        <v xml:space="preserve"> </v>
      </c>
      <c r="AM15" s="91" t="e">
        <f ca="1">IF('Matriz de Riesgos'!$R$19=24,'Matriz de Riesgos'!$D$19," ")</f>
        <v>#NAME?</v>
      </c>
      <c r="AN15" s="91" t="e">
        <f ca="1">IF('Matriz de Riesgos'!$R$20=24,'Matriz de Riesgos'!$D$20," ")</f>
        <v>#NAME?</v>
      </c>
      <c r="AO15" s="91" t="e">
        <f ca="1">IF('Matriz de Riesgos'!$R$21=24,'Matriz de Riesgos'!$D$21," ")</f>
        <v>#NAME?</v>
      </c>
      <c r="AP15" s="91" t="e">
        <f ca="1">IF('Matriz de Riesgos'!$R$22=24,'Matriz de Riesgos'!$D$22," ")</f>
        <v>#NAME?</v>
      </c>
      <c r="AQ15" s="91" t="str">
        <f>IF('Matriz de Riesgos'!$R$23=24,'Matriz de Riesgos'!$D$23," ")</f>
        <v xml:space="preserve"> </v>
      </c>
      <c r="AR15" s="91" t="str">
        <f>IF('Matriz de Riesgos'!$R$24=24,'Matriz de Riesgos'!$D$24," ")</f>
        <v xml:space="preserve"> </v>
      </c>
      <c r="AS15" s="91" t="str">
        <f>IF('Matriz de Riesgos'!$R$25=24,'Matriz de Riesgos'!$D$25," ")</f>
        <v xml:space="preserve"> </v>
      </c>
      <c r="AT15" s="107" t="e">
        <f>IF('Matriz de Riesgos'!#REF!=24,'Matriz de Riesgos'!#REF!," ")</f>
        <v>#REF!</v>
      </c>
      <c r="AU15" s="98" t="str">
        <f>IF('Matriz de Riesgos'!$R$17=25,'Matriz de Riesgos'!$D$17," ")</f>
        <v>f3</v>
      </c>
      <c r="AV15" s="92" t="str">
        <f>IF('Matriz de Riesgos'!$R$18=25,'Matriz de Riesgos'!$D$18," ")</f>
        <v>g1</v>
      </c>
      <c r="AW15" s="92" t="e">
        <f ca="1">IF('Matriz de Riesgos'!$R$19=25,'Matriz de Riesgos'!$D$19," ")</f>
        <v>#NAME?</v>
      </c>
      <c r="AX15" s="92" t="e">
        <f ca="1">IF('Matriz de Riesgos'!$R$20=25,'Matriz de Riesgos'!$D$20," ")</f>
        <v>#NAME?</v>
      </c>
      <c r="AY15" s="92" t="e">
        <f ca="1">IF('Matriz de Riesgos'!$R$21=25,'Matriz de Riesgos'!$D$21," ")</f>
        <v>#NAME?</v>
      </c>
      <c r="AZ15" s="92" t="e">
        <f ca="1">IF('Matriz de Riesgos'!$R$22=25,'Matriz de Riesgos'!$D$22," ")</f>
        <v>#NAME?</v>
      </c>
      <c r="BA15" s="92" t="str">
        <f>IF('Matriz de Riesgos'!$R$23=25,'Matriz de Riesgos'!$D$23," ")</f>
        <v xml:space="preserve"> </v>
      </c>
      <c r="BB15" s="92" t="str">
        <f>IF('Matriz de Riesgos'!$R$24=25,'Matriz de Riesgos'!$D$24," ")</f>
        <v xml:space="preserve"> </v>
      </c>
      <c r="BC15" s="92" t="str">
        <f>IF('Matriz de Riesgos'!$R$25=25,'Matriz de Riesgos'!$D$25," ")</f>
        <v xml:space="preserve"> </v>
      </c>
      <c r="BD15" s="99" t="e">
        <f>IF('Matriz de Riesgos'!#REF!=25,'Matriz de Riesgos'!#REF!," ")</f>
        <v>#REF!</v>
      </c>
      <c r="BE15" s="51"/>
      <c r="BF15" s="486" t="s">
        <v>461</v>
      </c>
      <c r="BG15" s="486"/>
      <c r="BH15" s="486"/>
      <c r="BI15" s="486"/>
      <c r="BJ15" s="486"/>
      <c r="BK15" s="486"/>
    </row>
    <row r="16" spans="1:63" ht="24" customHeight="1" x14ac:dyDescent="0.35">
      <c r="A16" s="479"/>
      <c r="B16" s="478"/>
      <c r="C16" s="478"/>
      <c r="D16" s="478"/>
      <c r="E16" s="478"/>
      <c r="F16" s="478"/>
      <c r="G16" s="108" t="str">
        <f>IF('Matriz de Riesgos'!$R$7=21,'Matriz de Riesgos'!$D$7," ")</f>
        <v xml:space="preserve"> </v>
      </c>
      <c r="H16" s="109" t="str">
        <f>IF('Matriz de Riesgos'!$R$8=21,'Matriz de Riesgos'!$D$8," ")</f>
        <v xml:space="preserve"> </v>
      </c>
      <c r="I16" s="109" t="str">
        <f>IF('Matriz de Riesgos'!$R$9=21,'Matriz de Riesgos'!$D$9," ")</f>
        <v xml:space="preserve"> </v>
      </c>
      <c r="J16" s="109" t="str">
        <f>IF('Matriz de Riesgos'!$R$10=21,'Matriz de Riesgos'!$D$10," ")</f>
        <v xml:space="preserve"> </v>
      </c>
      <c r="K16" s="109" t="str">
        <f>IF('Matriz de Riesgos'!$R$11=21,'Matriz de Riesgos'!$D$11," ")</f>
        <v xml:space="preserve"> </v>
      </c>
      <c r="L16" s="109" t="str">
        <f>IF('Matriz de Riesgos'!$R$12=21,'Matriz de Riesgos'!$D$12," ")</f>
        <v xml:space="preserve"> </v>
      </c>
      <c r="M16" s="109" t="str">
        <f>IF('Matriz de Riesgos'!$R$13=21,'Matriz de Riesgos'!$D$13," ")</f>
        <v xml:space="preserve"> </v>
      </c>
      <c r="N16" s="109" t="str">
        <f>IF('Matriz de Riesgos'!$R$14=21,'Matriz de Riesgos'!$D$14," ")</f>
        <v xml:space="preserve"> </v>
      </c>
      <c r="O16" s="109" t="str">
        <f>IF('Matriz de Riesgos'!$R$15=21,'Matriz de Riesgos'!$D$15," ")</f>
        <v xml:space="preserve"> </v>
      </c>
      <c r="P16" s="110" t="str">
        <f>IF('Matriz de Riesgos'!$R$16=21,'Matriz de Riesgos'!$D$16," ")</f>
        <v xml:space="preserve"> </v>
      </c>
      <c r="Q16" s="111" t="str">
        <f>IF('Matriz de Riesgos'!$R$7=22,'Matriz de Riesgos'!$D$7," ")</f>
        <v xml:space="preserve"> </v>
      </c>
      <c r="R16" s="109" t="str">
        <f>IF('Matriz de Riesgos'!$R$8=22,'Matriz de Riesgos'!$D$8," ")</f>
        <v xml:space="preserve"> </v>
      </c>
      <c r="S16" s="109" t="str">
        <f>IF('Matriz de Riesgos'!$R$9=22,'Matriz de Riesgos'!$D$9," ")</f>
        <v xml:space="preserve"> </v>
      </c>
      <c r="T16" s="109" t="str">
        <f>IF('Matriz de Riesgos'!$R$10=22,'Matriz de Riesgos'!$D$10," ")</f>
        <v xml:space="preserve"> </v>
      </c>
      <c r="U16" s="109" t="str">
        <f>IF('Matriz de Riesgos'!$R$11=22,'Matriz de Riesgos'!$D$11," ")</f>
        <v xml:space="preserve"> </v>
      </c>
      <c r="V16" s="109" t="str">
        <f>IF('Matriz de Riesgos'!$R$12=22,'Matriz de Riesgos'!$D$12," ")</f>
        <v xml:space="preserve"> </v>
      </c>
      <c r="W16" s="109" t="str">
        <f>IF('Matriz de Riesgos'!$R$13=22,'Matriz de Riesgos'!$D$13," ")</f>
        <v xml:space="preserve"> </v>
      </c>
      <c r="X16" s="109" t="str">
        <f>IF('Matriz de Riesgos'!$R$14=22,'Matriz de Riesgos'!$D$14," ")</f>
        <v xml:space="preserve"> </v>
      </c>
      <c r="Y16" s="109" t="str">
        <f>IF('Matriz de Riesgos'!$R$15=22,'Matriz de Riesgos'!$D$15," ")</f>
        <v xml:space="preserve"> </v>
      </c>
      <c r="Z16" s="110" t="str">
        <f>IF('Matriz de Riesgos'!$R$16=22,'Matriz de Riesgos'!$D$16," ")</f>
        <v xml:space="preserve"> </v>
      </c>
      <c r="AA16" s="111" t="str">
        <f>IF('Matriz de Riesgos'!$R$7=23,'Matriz de Riesgos'!$D$7," ")</f>
        <v xml:space="preserve"> </v>
      </c>
      <c r="AB16" s="109" t="str">
        <f>IF('Matriz de Riesgos'!$R$8=23,'Matriz de Riesgos'!$D$8," ")</f>
        <v xml:space="preserve"> </v>
      </c>
      <c r="AC16" s="109" t="str">
        <f>IF('Matriz de Riesgos'!$R$9=23,'Matriz de Riesgos'!$D$9," ")</f>
        <v xml:space="preserve"> </v>
      </c>
      <c r="AD16" s="109" t="str">
        <f>IF('Matriz de Riesgos'!$R$10=23,'Matriz de Riesgos'!$D$10," ")</f>
        <v xml:space="preserve"> </v>
      </c>
      <c r="AE16" s="109" t="str">
        <f>IF('Matriz de Riesgos'!$R$11=23,'Matriz de Riesgos'!$D$11," ")</f>
        <v xml:space="preserve"> </v>
      </c>
      <c r="AF16" s="109" t="str">
        <f>IF('Matriz de Riesgos'!$R$12=23,'Matriz de Riesgos'!$D$12," ")</f>
        <v xml:space="preserve"> </v>
      </c>
      <c r="AG16" s="109" t="str">
        <f>IF('Matriz de Riesgos'!$R$13=23,'Matriz de Riesgos'!$D$13," ")</f>
        <v xml:space="preserve"> </v>
      </c>
      <c r="AH16" s="109" t="str">
        <f>IF('Matriz de Riesgos'!$R$14=23,'Matriz de Riesgos'!$D$14," ")</f>
        <v xml:space="preserve"> </v>
      </c>
      <c r="AI16" s="109" t="str">
        <f>IF('Matriz de Riesgos'!$R$15=23,'Matriz de Riesgos'!$D$15," ")</f>
        <v xml:space="preserve"> </v>
      </c>
      <c r="AJ16" s="110" t="str">
        <f>IF('Matriz de Riesgos'!$R$16=23,'Matriz de Riesgos'!$D$16," ")</f>
        <v xml:space="preserve"> </v>
      </c>
      <c r="AK16" s="111" t="str">
        <f>IF('Matriz de Riesgos'!$R$7=24,'Matriz de Riesgos'!$D$7," ")</f>
        <v xml:space="preserve"> </v>
      </c>
      <c r="AL16" s="109" t="str">
        <f>IF('Matriz de Riesgos'!$R$8=24,'Matriz de Riesgos'!$D$8," ")</f>
        <v xml:space="preserve"> </v>
      </c>
      <c r="AM16" s="109" t="str">
        <f>IF('Matriz de Riesgos'!$R$9=24,'Matriz de Riesgos'!$D$9," ")</f>
        <v xml:space="preserve"> </v>
      </c>
      <c r="AN16" s="109" t="str">
        <f>IF('Matriz de Riesgos'!$R$10=24,'Matriz de Riesgos'!$D$10," ")</f>
        <v xml:space="preserve"> </v>
      </c>
      <c r="AO16" s="109" t="str">
        <f>IF('Matriz de Riesgos'!$R$11=24,'Matriz de Riesgos'!$D$11," ")</f>
        <v xml:space="preserve"> </v>
      </c>
      <c r="AP16" s="109" t="str">
        <f>IF('Matriz de Riesgos'!$R$12=24,'Matriz de Riesgos'!$D$12," ")</f>
        <v xml:space="preserve"> </v>
      </c>
      <c r="AQ16" s="109" t="str">
        <f>IF('Matriz de Riesgos'!$R$13=24,'Matriz de Riesgos'!$D$13," ")</f>
        <v xml:space="preserve"> </v>
      </c>
      <c r="AR16" s="109" t="str">
        <f>IF('Matriz de Riesgos'!$R$14=24,'Matriz de Riesgos'!$D$14," ")</f>
        <v xml:space="preserve"> </v>
      </c>
      <c r="AS16" s="109" t="str">
        <f>IF('Matriz de Riesgos'!$R$15=24,'Matriz de Riesgos'!$D$15," ")</f>
        <v xml:space="preserve"> </v>
      </c>
      <c r="AT16" s="110" t="str">
        <f>IF('Matriz de Riesgos'!$R$16=24,'Matriz de Riesgos'!$D$16," ")</f>
        <v xml:space="preserve"> </v>
      </c>
      <c r="AU16" s="100" t="str">
        <f>IF('Matriz de Riesgos'!$R$7=25,'Matriz de Riesgos'!$D$7," ")</f>
        <v xml:space="preserve"> </v>
      </c>
      <c r="AV16" s="101" t="str">
        <f>IF('Matriz de Riesgos'!$R$8=25,'Matriz de Riesgos'!$D$8," ")</f>
        <v xml:space="preserve"> </v>
      </c>
      <c r="AW16" s="101" t="str">
        <f>IF('Matriz de Riesgos'!$R$9=25,'Matriz de Riesgos'!$D$9," ")</f>
        <v xml:space="preserve"> </v>
      </c>
      <c r="AX16" s="101" t="str">
        <f>IF('Matriz de Riesgos'!$R$10=25,'Matriz de Riesgos'!$D$10," ")</f>
        <v xml:space="preserve"> </v>
      </c>
      <c r="AY16" s="101" t="str">
        <f>IF('Matriz de Riesgos'!$R$11=25,'Matriz de Riesgos'!$D$11," ")</f>
        <v xml:space="preserve"> </v>
      </c>
      <c r="AZ16" s="101" t="str">
        <f>IF('Matriz de Riesgos'!$R$12=25,'Matriz de Riesgos'!$D$12," ")</f>
        <v xml:space="preserve"> </v>
      </c>
      <c r="BA16" s="101" t="str">
        <f>IF('Matriz de Riesgos'!$R$13=25,'Matriz de Riesgos'!$D$13," ")</f>
        <v xml:space="preserve"> </v>
      </c>
      <c r="BB16" s="101" t="str">
        <f>IF('Matriz de Riesgos'!$R$14=25,'Matriz de Riesgos'!$D$14," ")</f>
        <v>e1</v>
      </c>
      <c r="BC16" s="101" t="str">
        <f>IF('Matriz de Riesgos'!$R$15=25,'Matriz de Riesgos'!$D$15," ")</f>
        <v>f1</v>
      </c>
      <c r="BD16" s="102" t="str">
        <f>IF('Matriz de Riesgos'!$R$16=25,'Matriz de Riesgos'!$D$16," ")</f>
        <v>f2</v>
      </c>
      <c r="BE16" s="51"/>
      <c r="BF16" s="487"/>
      <c r="BG16" s="487"/>
      <c r="BH16" s="487"/>
      <c r="BI16" s="487"/>
      <c r="BJ16" s="487"/>
      <c r="BK16" s="487"/>
    </row>
    <row r="17" spans="1:63" ht="24" customHeight="1" x14ac:dyDescent="0.35">
      <c r="A17" s="479"/>
      <c r="B17" s="477" t="s">
        <v>462</v>
      </c>
      <c r="C17" s="478"/>
      <c r="D17" s="478"/>
      <c r="E17" s="478"/>
      <c r="F17" s="478"/>
      <c r="G17" s="112" t="str">
        <f>IF('Matriz de Riesgos'!$R$48=16,'Matriz de Riesgos'!$D$48," ")</f>
        <v xml:space="preserve"> </v>
      </c>
      <c r="H17" s="113" t="str">
        <f>IF('Matriz de Riesgos'!$R$49=16,'Matriz de Riesgos'!$D$49," ")</f>
        <v xml:space="preserve"> </v>
      </c>
      <c r="I17" s="113" t="str">
        <f>IF('Matriz de Riesgos'!$R$50=16,'Matriz de Riesgos'!$D$50," ")</f>
        <v xml:space="preserve"> </v>
      </c>
      <c r="J17" s="113" t="str">
        <f>IF('Matriz de Riesgos'!$R$51=16,'Matriz de Riesgos'!$D$51," ")</f>
        <v xml:space="preserve"> </v>
      </c>
      <c r="K17" s="113" t="str">
        <f>IF('Matriz de Riesgos'!$R$52=16,'Matriz de Riesgos'!$D$52," ")</f>
        <v xml:space="preserve"> </v>
      </c>
      <c r="L17" s="113" t="str">
        <f>IF('Matriz de Riesgos'!$R$53=16,'Matriz de Riesgos'!$D$53," ")</f>
        <v xml:space="preserve"> </v>
      </c>
      <c r="M17" s="113" t="str">
        <f>IF('Matriz de Riesgos'!$R$54=16,'Matriz de Riesgos'!$D$54," ")</f>
        <v xml:space="preserve"> </v>
      </c>
      <c r="N17" s="113" t="str">
        <f>IF('Matriz de Riesgos'!$R$55=16,'Matriz de Riesgos'!$D$55," ")</f>
        <v xml:space="preserve"> </v>
      </c>
      <c r="O17" s="113" t="str">
        <f>IF('Matriz de Riesgos'!$R$56=16,'Matriz de Riesgos'!$D$56," ")</f>
        <v xml:space="preserve"> </v>
      </c>
      <c r="P17" s="114" t="str">
        <f>IF('Matriz de Riesgos'!$R$57=16,'Matriz de Riesgos'!$D$57," ")</f>
        <v xml:space="preserve"> </v>
      </c>
      <c r="Q17" s="112" t="str">
        <f>IF('Matriz de Riesgos'!$R$48=17,'Matriz de Riesgos'!$D$48," ")</f>
        <v xml:space="preserve"> </v>
      </c>
      <c r="R17" s="113" t="str">
        <f>IF('Matriz de Riesgos'!$R$49=17,'Matriz de Riesgos'!$D$49," ")</f>
        <v>q1</v>
      </c>
      <c r="S17" s="113" t="str">
        <f>IF('Matriz de Riesgos'!$R$50=17,'Matriz de Riesgos'!$D$50," ")</f>
        <v>q2</v>
      </c>
      <c r="T17" s="113" t="str">
        <f>IF('Matriz de Riesgos'!$R$51=17,'Matriz de Riesgos'!$D$51," ")</f>
        <v xml:space="preserve"> </v>
      </c>
      <c r="U17" s="113" t="str">
        <f>IF('Matriz de Riesgos'!$R$52=17,'Matriz de Riesgos'!$D$52," ")</f>
        <v xml:space="preserve"> </v>
      </c>
      <c r="V17" s="113" t="str">
        <f>IF('Matriz de Riesgos'!$R$53=17,'Matriz de Riesgos'!$D$53," ")</f>
        <v xml:space="preserve"> </v>
      </c>
      <c r="W17" s="113" t="str">
        <f>IF('Matriz de Riesgos'!$R$54=17,'Matriz de Riesgos'!$D$54," ")</f>
        <v xml:space="preserve"> </v>
      </c>
      <c r="X17" s="113" t="str">
        <f>IF('Matriz de Riesgos'!$R$55=17,'Matriz de Riesgos'!$D$55," ")</f>
        <v xml:space="preserve"> </v>
      </c>
      <c r="Y17" s="113" t="str">
        <f>IF('Matriz de Riesgos'!$R$56=17,'Matriz de Riesgos'!$D$56," ")</f>
        <v xml:space="preserve"> </v>
      </c>
      <c r="Z17" s="114" t="str">
        <f>IF('Matriz de Riesgos'!$R$57=17,'Matriz de Riesgos'!$D$57," ")</f>
        <v xml:space="preserve"> </v>
      </c>
      <c r="AA17" s="103" t="str">
        <f>IF('Matriz de Riesgos'!$R$48=18,'Matriz de Riesgos'!$D$48," ")</f>
        <v xml:space="preserve"> </v>
      </c>
      <c r="AB17" s="104" t="str">
        <f>IF('Matriz de Riesgos'!$R$49=18,'Matriz de Riesgos'!$D$49," ")</f>
        <v xml:space="preserve"> </v>
      </c>
      <c r="AC17" s="104" t="str">
        <f>IF('Matriz de Riesgos'!$R$50=18,'Matriz de Riesgos'!$D$50," ")</f>
        <v xml:space="preserve"> </v>
      </c>
      <c r="AD17" s="104" t="str">
        <f>IF('Matriz de Riesgos'!$R$51=18,'Matriz de Riesgos'!$D$51," ")</f>
        <v xml:space="preserve"> </v>
      </c>
      <c r="AE17" s="104" t="str">
        <f>IF('Matriz de Riesgos'!$R$52=18,'Matriz de Riesgos'!$D$52," ")</f>
        <v xml:space="preserve"> </v>
      </c>
      <c r="AF17" s="104" t="str">
        <f>IF('Matriz de Riesgos'!$R$53=18,'Matriz de Riesgos'!$D$53," ")</f>
        <v xml:space="preserve"> </v>
      </c>
      <c r="AG17" s="104" t="str">
        <f>IF('Matriz de Riesgos'!$R$54=18,'Matriz de Riesgos'!$D$54," ")</f>
        <v xml:space="preserve"> </v>
      </c>
      <c r="AH17" s="104" t="str">
        <f>IF('Matriz de Riesgos'!$R$55=18,'Matriz de Riesgos'!$D$55," ")</f>
        <v xml:space="preserve"> </v>
      </c>
      <c r="AI17" s="104" t="str">
        <f>IF('Matriz de Riesgos'!$R$56=18,'Matriz de Riesgos'!$D$56," ")</f>
        <v xml:space="preserve"> </v>
      </c>
      <c r="AJ17" s="105" t="str">
        <f>IF('Matriz de Riesgos'!$R$57=18,'Matriz de Riesgos'!$D$57," ")</f>
        <v xml:space="preserve"> </v>
      </c>
      <c r="AK17" s="103" t="str">
        <f>IF('Matriz de Riesgos'!$R$48=19,'Matriz de Riesgos'!$D$48," ")</f>
        <v xml:space="preserve"> </v>
      </c>
      <c r="AL17" s="104" t="str">
        <f>IF('Matriz de Riesgos'!$R$49=19,'Matriz de Riesgos'!$D$49," ")</f>
        <v xml:space="preserve"> </v>
      </c>
      <c r="AM17" s="104" t="str">
        <f>IF('Matriz de Riesgos'!$R$50=19,'Matriz de Riesgos'!$D$50," ")</f>
        <v xml:space="preserve"> </v>
      </c>
      <c r="AN17" s="104" t="str">
        <f>IF('Matriz de Riesgos'!$R$51=19,'Matriz de Riesgos'!$D$51," ")</f>
        <v xml:space="preserve"> </v>
      </c>
      <c r="AO17" s="104" t="str">
        <f>IF('Matriz de Riesgos'!$R$52=19,'Matriz de Riesgos'!$D$52," ")</f>
        <v xml:space="preserve"> </v>
      </c>
      <c r="AP17" s="104" t="str">
        <f>IF('Matriz de Riesgos'!$R$53=19,'Matriz de Riesgos'!$D$53," ")</f>
        <v xml:space="preserve"> </v>
      </c>
      <c r="AQ17" s="104" t="str">
        <f>IF('Matriz de Riesgos'!$R$54=19,'Matriz de Riesgos'!$D$54," ")</f>
        <v xml:space="preserve"> </v>
      </c>
      <c r="AR17" s="104" t="str">
        <f>IF('Matriz de Riesgos'!$R$55=19,'Matriz de Riesgos'!$D$55," ")</f>
        <v xml:space="preserve"> </v>
      </c>
      <c r="AS17" s="104" t="str">
        <f>IF('Matriz de Riesgos'!$R$56=19,'Matriz de Riesgos'!$D$56," ")</f>
        <v xml:space="preserve"> </v>
      </c>
      <c r="AT17" s="105" t="str">
        <f>IF('Matriz de Riesgos'!$R$57=19,'Matriz de Riesgos'!$D$57," ")</f>
        <v xml:space="preserve"> </v>
      </c>
      <c r="AU17" s="95" t="str">
        <f>IF('Matriz de Riesgos'!$R$48=20,'Matriz de Riesgos'!$D$48," ")</f>
        <v xml:space="preserve"> </v>
      </c>
      <c r="AV17" s="96" t="str">
        <f>IF('Matriz de Riesgos'!$R$49=20,'Matriz de Riesgos'!$D$49," ")</f>
        <v xml:space="preserve"> </v>
      </c>
      <c r="AW17" s="96" t="str">
        <f>IF('Matriz de Riesgos'!$R$50=20,'Matriz de Riesgos'!$D$50," ")</f>
        <v xml:space="preserve"> </v>
      </c>
      <c r="AX17" s="96" t="str">
        <f>IF('Matriz de Riesgos'!$R$51=20,'Matriz de Riesgos'!$D$51," ")</f>
        <v xml:space="preserve"> </v>
      </c>
      <c r="AY17" s="96" t="str">
        <f>IF('Matriz de Riesgos'!$R$52=20,'Matriz de Riesgos'!$D$52," ")</f>
        <v xml:space="preserve"> </v>
      </c>
      <c r="AZ17" s="96" t="str">
        <f>IF('Matriz de Riesgos'!$R$53=20,'Matriz de Riesgos'!$D$53," ")</f>
        <v xml:space="preserve"> </v>
      </c>
      <c r="BA17" s="96" t="str">
        <f>IF('Matriz de Riesgos'!$R$54=20,'Matriz de Riesgos'!$D$54," ")</f>
        <v xml:space="preserve"> </v>
      </c>
      <c r="BB17" s="96" t="str">
        <f>IF('Matriz de Riesgos'!$R$55=20,'Matriz de Riesgos'!$D$55," ")</f>
        <v xml:space="preserve"> </v>
      </c>
      <c r="BC17" s="96" t="str">
        <f>IF('Matriz de Riesgos'!$R$56=20,'Matriz de Riesgos'!$D$56," ")</f>
        <v xml:space="preserve"> </v>
      </c>
      <c r="BD17" s="97" t="str">
        <f>IF('Matriz de Riesgos'!$R$57=20,'Matriz de Riesgos'!$D$57," ")</f>
        <v xml:space="preserve"> </v>
      </c>
      <c r="BE17" s="51"/>
      <c r="BF17" s="487"/>
      <c r="BG17" s="487"/>
      <c r="BH17" s="487"/>
      <c r="BI17" s="487"/>
      <c r="BJ17" s="487"/>
      <c r="BK17" s="487"/>
    </row>
    <row r="18" spans="1:63" ht="24" customHeight="1" thickBot="1" x14ac:dyDescent="0.4">
      <c r="A18" s="479"/>
      <c r="B18" s="477"/>
      <c r="C18" s="478"/>
      <c r="D18" s="478"/>
      <c r="E18" s="478"/>
      <c r="F18" s="478"/>
      <c r="G18" s="115" t="str">
        <f>IF('Matriz de Riesgos'!$R$38=16,'Matriz de Riesgos'!$D$38," ")</f>
        <v xml:space="preserve"> </v>
      </c>
      <c r="H18" s="93" t="str">
        <f>IF('Matriz de Riesgos'!$R$39=16,'Matriz de Riesgos'!$D$39," ")</f>
        <v xml:space="preserve"> </v>
      </c>
      <c r="I18" s="93" t="str">
        <f>IF('Matriz de Riesgos'!$R$40=16,'Matriz de Riesgos'!$D$40," ")</f>
        <v xml:space="preserve"> </v>
      </c>
      <c r="J18" s="93" t="str">
        <f>IF('Matriz de Riesgos'!$R$41=16,'Matriz de Riesgos'!$D$41," ")</f>
        <v xml:space="preserve"> </v>
      </c>
      <c r="K18" s="93" t="str">
        <f>IF('Matriz de Riesgos'!$R$42=16,'Matriz de Riesgos'!$D$42," ")</f>
        <v xml:space="preserve"> </v>
      </c>
      <c r="L18" s="93" t="str">
        <f>IF('Matriz de Riesgos'!$R$43=16,'Matriz de Riesgos'!$D$43," ")</f>
        <v xml:space="preserve"> </v>
      </c>
      <c r="M18" s="93" t="str">
        <f>IF('Matriz de Riesgos'!$R$44=16,'Matriz de Riesgos'!$D$44," ")</f>
        <v xml:space="preserve"> </v>
      </c>
      <c r="N18" s="93" t="str">
        <f>IF('Matriz de Riesgos'!$R$45=16,'Matriz de Riesgos'!$D$45," ")</f>
        <v xml:space="preserve"> </v>
      </c>
      <c r="O18" s="93" t="str">
        <f>IF('Matriz de Riesgos'!$R$46=16,'Matriz de Riesgos'!$D$46," ")</f>
        <v xml:space="preserve"> </v>
      </c>
      <c r="P18" s="116" t="str">
        <f>IF('Matriz de Riesgos'!$R$47=16,'Matriz de Riesgos'!$D$47," ")</f>
        <v xml:space="preserve"> </v>
      </c>
      <c r="Q18" s="115" t="str">
        <f>IF('Matriz de Riesgos'!$R$38=17,'Matriz de Riesgos'!$D$38," ")</f>
        <v xml:space="preserve"> </v>
      </c>
      <c r="R18" s="93" t="str">
        <f>IF('Matriz de Riesgos'!$R$39=17,'Matriz de Riesgos'!$D$39," ")</f>
        <v xml:space="preserve"> </v>
      </c>
      <c r="S18" s="93" t="str">
        <f>IF('Matriz de Riesgos'!$R$40=17,'Matriz de Riesgos'!$D$40," ")</f>
        <v xml:space="preserve"> </v>
      </c>
      <c r="T18" s="93" t="str">
        <f>IF('Matriz de Riesgos'!$R$41=17,'Matriz de Riesgos'!$D$41," ")</f>
        <v xml:space="preserve"> </v>
      </c>
      <c r="U18" s="93" t="str">
        <f>IF('Matriz de Riesgos'!$R$42=17,'Matriz de Riesgos'!$D$42," ")</f>
        <v xml:space="preserve"> </v>
      </c>
      <c r="V18" s="93" t="str">
        <f>IF('Matriz de Riesgos'!$R$43=17,'Matriz de Riesgos'!$D$43," ")</f>
        <v xml:space="preserve"> </v>
      </c>
      <c r="W18" s="93" t="str">
        <f>IF('Matriz de Riesgos'!$R$44=17,'Matriz de Riesgos'!$D$44," ")</f>
        <v xml:space="preserve"> </v>
      </c>
      <c r="X18" s="93" t="str">
        <f>IF('Matriz de Riesgos'!$R$45=17,'Matriz de Riesgos'!$D$45," ")</f>
        <v xml:space="preserve"> </v>
      </c>
      <c r="Y18" s="93" t="str">
        <f>IF('Matriz de Riesgos'!$R$46=17,'Matriz de Riesgos'!$D$46," ")</f>
        <v xml:space="preserve"> </v>
      </c>
      <c r="Z18" s="116" t="str">
        <f>IF('Matriz de Riesgos'!$R$47=17,'Matriz de Riesgos'!$D$47," ")</f>
        <v xml:space="preserve"> </v>
      </c>
      <c r="AA18" s="106" t="str">
        <f>IF('Matriz de Riesgos'!$R$38=18,'Matriz de Riesgos'!$D$38," ")</f>
        <v xml:space="preserve"> </v>
      </c>
      <c r="AB18" s="91" t="str">
        <f>IF('Matriz de Riesgos'!$R$39=18,'Matriz de Riesgos'!$D$39," ")</f>
        <v xml:space="preserve"> </v>
      </c>
      <c r="AC18" s="91" t="str">
        <f>IF('Matriz de Riesgos'!$R$40=18,'Matriz de Riesgos'!$D$40," ")</f>
        <v xml:space="preserve"> </v>
      </c>
      <c r="AD18" s="91" t="str">
        <f>IF('Matriz de Riesgos'!$R$41=18,'Matriz de Riesgos'!$D$41," ")</f>
        <v xml:space="preserve"> </v>
      </c>
      <c r="AE18" s="91" t="str">
        <f>IF('Matriz de Riesgos'!$R$42=18,'Matriz de Riesgos'!$D$42," ")</f>
        <v xml:space="preserve"> </v>
      </c>
      <c r="AF18" s="91" t="str">
        <f>IF('Matriz de Riesgos'!$R$43=18,'Matriz de Riesgos'!$D$43," ")</f>
        <v xml:space="preserve"> </v>
      </c>
      <c r="AG18" s="91" t="str">
        <f>IF('Matriz de Riesgos'!$R$44=18,'Matriz de Riesgos'!$D$44," ")</f>
        <v xml:space="preserve"> </v>
      </c>
      <c r="AH18" s="91" t="str">
        <f>IF('Matriz de Riesgos'!$R$45=18,'Matriz de Riesgos'!$D$45," ")</f>
        <v xml:space="preserve"> </v>
      </c>
      <c r="AI18" s="91" t="str">
        <f>IF('Matriz de Riesgos'!$R$46=18,'Matriz de Riesgos'!$D$46," ")</f>
        <v xml:space="preserve"> </v>
      </c>
      <c r="AJ18" s="107" t="str">
        <f>IF('Matriz de Riesgos'!$R$47=18,'Matriz de Riesgos'!$D$47," ")</f>
        <v xml:space="preserve"> </v>
      </c>
      <c r="AK18" s="106" t="str">
        <f>IF('Matriz de Riesgos'!$R$38=19,'Matriz de Riesgos'!$D$38," ")</f>
        <v xml:space="preserve"> </v>
      </c>
      <c r="AL18" s="91" t="str">
        <f>IF('Matriz de Riesgos'!$R$39=19,'Matriz de Riesgos'!$D$39," ")</f>
        <v xml:space="preserve"> </v>
      </c>
      <c r="AM18" s="91" t="str">
        <f>IF('Matriz de Riesgos'!$R$40=19,'Matriz de Riesgos'!$D$40," ")</f>
        <v xml:space="preserve"> </v>
      </c>
      <c r="AN18" s="91" t="str">
        <f>IF('Matriz de Riesgos'!$R$41=19,'Matriz de Riesgos'!$D$41," ")</f>
        <v>j1</v>
      </c>
      <c r="AO18" s="91" t="str">
        <f>IF('Matriz de Riesgos'!$R$42=19,'Matriz de Riesgos'!$D$42," ")</f>
        <v>j2</v>
      </c>
      <c r="AP18" s="91" t="str">
        <f>IF('Matriz de Riesgos'!$R$43=19,'Matriz de Riesgos'!$D$43," ")</f>
        <v xml:space="preserve"> </v>
      </c>
      <c r="AQ18" s="91" t="str">
        <f>IF('Matriz de Riesgos'!$R$44=19,'Matriz de Riesgos'!$D$44," ")</f>
        <v xml:space="preserve"> </v>
      </c>
      <c r="AR18" s="91" t="str">
        <f>IF('Matriz de Riesgos'!$R$45=19,'Matriz de Riesgos'!$D$45," ")</f>
        <v xml:space="preserve"> </v>
      </c>
      <c r="AS18" s="91" t="str">
        <f>IF('Matriz de Riesgos'!$R$46=19,'Matriz de Riesgos'!$D$46," ")</f>
        <v xml:space="preserve"> </v>
      </c>
      <c r="AT18" s="107" t="str">
        <f>IF('Matriz de Riesgos'!$R$47=19,'Matriz de Riesgos'!$D$47," ")</f>
        <v xml:space="preserve"> </v>
      </c>
      <c r="AU18" s="98" t="str">
        <f>IF('Matriz de Riesgos'!$R$38=20,'Matriz de Riesgos'!$D$38," ")</f>
        <v xml:space="preserve"> </v>
      </c>
      <c r="AV18" s="92" t="str">
        <f>IF('Matriz de Riesgos'!$R$39=20,'Matriz de Riesgos'!$D$39," ")</f>
        <v xml:space="preserve"> </v>
      </c>
      <c r="AW18" s="92" t="str">
        <f>IF('Matriz de Riesgos'!$R$40=20,'Matriz de Riesgos'!$D$40," ")</f>
        <v xml:space="preserve"> </v>
      </c>
      <c r="AX18" s="92" t="str">
        <f>IF('Matriz de Riesgos'!$R$41=20,'Matriz de Riesgos'!$D$41," ")</f>
        <v xml:space="preserve"> </v>
      </c>
      <c r="AY18" s="92" t="str">
        <f>IF('Matriz de Riesgos'!$R$42=20,'Matriz de Riesgos'!$D$42," ")</f>
        <v xml:space="preserve"> </v>
      </c>
      <c r="AZ18" s="92" t="str">
        <f>IF('Matriz de Riesgos'!$R$43=20,'Matriz de Riesgos'!$D$43," ")</f>
        <v xml:space="preserve"> </v>
      </c>
      <c r="BA18" s="92" t="str">
        <f>IF('Matriz de Riesgos'!$R$44=20,'Matriz de Riesgos'!$D$44," ")</f>
        <v xml:space="preserve"> </v>
      </c>
      <c r="BB18" s="92" t="str">
        <f>IF('Matriz de Riesgos'!$R$45=20,'Matriz de Riesgos'!$D$45," ")</f>
        <v xml:space="preserve"> </v>
      </c>
      <c r="BC18" s="92" t="str">
        <f>IF('Matriz de Riesgos'!$R$46=20,'Matriz de Riesgos'!$D$46," ")</f>
        <v xml:space="preserve"> </v>
      </c>
      <c r="BD18" s="99" t="str">
        <f>IF('Matriz de Riesgos'!$R$47=20,'Matriz de Riesgos'!$D$47," ")</f>
        <v xml:space="preserve"> </v>
      </c>
      <c r="BE18" s="51"/>
      <c r="BF18" s="488"/>
      <c r="BG18" s="488"/>
      <c r="BH18" s="488"/>
      <c r="BI18" s="488"/>
      <c r="BJ18" s="488"/>
      <c r="BK18" s="488"/>
    </row>
    <row r="19" spans="1:63" ht="24" customHeight="1" x14ac:dyDescent="0.35">
      <c r="A19" s="479"/>
      <c r="B19" s="477"/>
      <c r="C19" s="478"/>
      <c r="D19" s="478"/>
      <c r="E19" s="478"/>
      <c r="F19" s="478"/>
      <c r="G19" s="115" t="str">
        <f>IF('Matriz de Riesgos'!$R$28=16,'Matriz de Riesgos'!$D$28," ")</f>
        <v xml:space="preserve"> </v>
      </c>
      <c r="H19" s="93" t="str">
        <f>IF('Matriz de Riesgos'!$R$29=16,'Matriz de Riesgos'!$D$29," ")</f>
        <v xml:space="preserve"> </v>
      </c>
      <c r="I19" s="93" t="str">
        <f>IF('Matriz de Riesgos'!$R$30=16,'Matriz de Riesgos'!$D$30," ")</f>
        <v xml:space="preserve"> </v>
      </c>
      <c r="J19" s="93" t="str">
        <f>IF('Matriz de Riesgos'!$R$31=16,'Matriz de Riesgos'!$D$31," ")</f>
        <v xml:space="preserve"> </v>
      </c>
      <c r="K19" s="93" t="str">
        <f>IF('Matriz de Riesgos'!$R$32=16,'Matriz de Riesgos'!$D$32," ")</f>
        <v xml:space="preserve"> </v>
      </c>
      <c r="L19" s="93" t="str">
        <f>IF('Matriz de Riesgos'!$R$33=16,'Matriz de Riesgos'!$D$33," ")</f>
        <v xml:space="preserve"> </v>
      </c>
      <c r="M19" s="93" t="str">
        <f>IF('Matriz de Riesgos'!$R$34=16,'Matriz de Riesgos'!$D$34," ")</f>
        <v xml:space="preserve"> </v>
      </c>
      <c r="N19" s="93" t="str">
        <f>IF('Matriz de Riesgos'!$R$35=16,'Matriz de Riesgos'!$D$35," ")</f>
        <v xml:space="preserve"> </v>
      </c>
      <c r="O19" s="93" t="str">
        <f>IF('Matriz de Riesgos'!$R$36=16,'Matriz de Riesgos'!$D$36," ")</f>
        <v xml:space="preserve"> </v>
      </c>
      <c r="P19" s="116" t="str">
        <f>IF('Matriz de Riesgos'!$R$37=16,'Matriz de Riesgos'!$D$37," ")</f>
        <v xml:space="preserve"> </v>
      </c>
      <c r="Q19" s="115" t="str">
        <f>IF('Matriz de Riesgos'!$R$28=17,'Matriz de Riesgos'!$D$28," ")</f>
        <v xml:space="preserve"> </v>
      </c>
      <c r="R19" s="93" t="str">
        <f>IF('Matriz de Riesgos'!$R$29=17,'Matriz de Riesgos'!$D$29," ")</f>
        <v>c1</v>
      </c>
      <c r="S19" s="93" t="str">
        <f>IF('Matriz de Riesgos'!$R$30=17,'Matriz de Riesgos'!$D$30," ")</f>
        <v xml:space="preserve"> </v>
      </c>
      <c r="T19" s="93" t="str">
        <f>IF('Matriz de Riesgos'!$R$31=17,'Matriz de Riesgos'!$D$31," ")</f>
        <v>c3</v>
      </c>
      <c r="U19" s="93" t="str">
        <f>IF('Matriz de Riesgos'!$R$32=17,'Matriz de Riesgos'!$D$32," ")</f>
        <v xml:space="preserve"> </v>
      </c>
      <c r="V19" s="93" t="str">
        <f>IF('Matriz de Riesgos'!$R$33=17,'Matriz de Riesgos'!$D$33," ")</f>
        <v xml:space="preserve"> </v>
      </c>
      <c r="W19" s="93" t="str">
        <f>IF('Matriz de Riesgos'!$R$34=17,'Matriz de Riesgos'!$D$34," ")</f>
        <v xml:space="preserve"> </v>
      </c>
      <c r="X19" s="93" t="str">
        <f>IF('Matriz de Riesgos'!$R$35=17,'Matriz de Riesgos'!$D$35," ")</f>
        <v xml:space="preserve"> </v>
      </c>
      <c r="Y19" s="93" t="str">
        <f>IF('Matriz de Riesgos'!$R$36=17,'Matriz de Riesgos'!$D$36," ")</f>
        <v xml:space="preserve"> </v>
      </c>
      <c r="Z19" s="116" t="str">
        <f>IF('Matriz de Riesgos'!$R$37=17,'Matriz de Riesgos'!$D$37," ")</f>
        <v xml:space="preserve"> </v>
      </c>
      <c r="AA19" s="106" t="str">
        <f>IF('Matriz de Riesgos'!$R$28=18,'Matriz de Riesgos'!$D$28," ")</f>
        <v xml:space="preserve"> </v>
      </c>
      <c r="AB19" s="91" t="str">
        <f>IF('Matriz de Riesgos'!$R$29=18,'Matriz de Riesgos'!$D$29," ")</f>
        <v xml:space="preserve"> </v>
      </c>
      <c r="AC19" s="91" t="str">
        <f>IF('Matriz de Riesgos'!$R$30=18,'Matriz de Riesgos'!$D$30," ")</f>
        <v xml:space="preserve"> </v>
      </c>
      <c r="AD19" s="91" t="str">
        <f>IF('Matriz de Riesgos'!$R$31=18,'Matriz de Riesgos'!$D$31," ")</f>
        <v xml:space="preserve"> </v>
      </c>
      <c r="AE19" s="91" t="str">
        <f>IF('Matriz de Riesgos'!$R$32=18,'Matriz de Riesgos'!$D$32," ")</f>
        <v xml:space="preserve"> </v>
      </c>
      <c r="AF19" s="91" t="str">
        <f>IF('Matriz de Riesgos'!$R$33=18,'Matriz de Riesgos'!$D$33," ")</f>
        <v xml:space="preserve"> </v>
      </c>
      <c r="AG19" s="91" t="str">
        <f>IF('Matriz de Riesgos'!$R$34=18,'Matriz de Riesgos'!$D$34," ")</f>
        <v xml:space="preserve"> </v>
      </c>
      <c r="AH19" s="91" t="str">
        <f>IF('Matriz de Riesgos'!$R$35=18,'Matriz de Riesgos'!$D$35," ")</f>
        <v xml:space="preserve"> </v>
      </c>
      <c r="AI19" s="91" t="str">
        <f>IF('Matriz de Riesgos'!$R$36=18,'Matriz de Riesgos'!$D$36," ")</f>
        <v xml:space="preserve"> </v>
      </c>
      <c r="AJ19" s="107" t="str">
        <f>IF('Matriz de Riesgos'!$R$37=18,'Matriz de Riesgos'!$D$37," ")</f>
        <v xml:space="preserve"> </v>
      </c>
      <c r="AK19" s="106" t="str">
        <f>IF('Matriz de Riesgos'!$R$28=19,'Matriz de Riesgos'!$D$28," ")</f>
        <v>a3</v>
      </c>
      <c r="AL19" s="91" t="str">
        <f>IF('Matriz de Riesgos'!$R$29=19,'Matriz de Riesgos'!$D$29," ")</f>
        <v xml:space="preserve"> </v>
      </c>
      <c r="AM19" s="91" t="str">
        <f>IF('Matriz de Riesgos'!$R$30=19,'Matriz de Riesgos'!$D$30," ")</f>
        <v>c2</v>
      </c>
      <c r="AN19" s="91" t="str">
        <f>IF('Matriz de Riesgos'!$R$31=19,'Matriz de Riesgos'!$D$31," ")</f>
        <v xml:space="preserve"> </v>
      </c>
      <c r="AO19" s="91" t="str">
        <f>IF('Matriz de Riesgos'!$R$32=19,'Matriz de Riesgos'!$D$32," ")</f>
        <v xml:space="preserve"> </v>
      </c>
      <c r="AP19" s="91" t="str">
        <f>IF('Matriz de Riesgos'!$R$33=19,'Matriz de Riesgos'!$D$33," ")</f>
        <v xml:space="preserve"> </v>
      </c>
      <c r="AQ19" s="91" t="str">
        <f>IF('Matriz de Riesgos'!$R$34=19,'Matriz de Riesgos'!$D$34," ")</f>
        <v>i3</v>
      </c>
      <c r="AR19" s="91" t="str">
        <f>IF('Matriz de Riesgos'!$R$35=19,'Matriz de Riesgos'!$D$35," ")</f>
        <v xml:space="preserve"> </v>
      </c>
      <c r="AS19" s="91" t="str">
        <f>IF('Matriz de Riesgos'!$R$36=19,'Matriz de Riesgos'!$D$36," ")</f>
        <v xml:space="preserve"> </v>
      </c>
      <c r="AT19" s="107" t="str">
        <f>IF('Matriz de Riesgos'!$R$37=19,'Matriz de Riesgos'!$D$37," ")</f>
        <v xml:space="preserve"> </v>
      </c>
      <c r="AU19" s="98" t="str">
        <f>IF('Matriz de Riesgos'!$R$28=20,'Matriz de Riesgos'!$D$28," ")</f>
        <v xml:space="preserve"> </v>
      </c>
      <c r="AV19" s="92" t="str">
        <f>IF('Matriz de Riesgos'!$R$29=20,'Matriz de Riesgos'!$D$29," ")</f>
        <v xml:space="preserve"> </v>
      </c>
      <c r="AW19" s="92" t="str">
        <f>IF('Matriz de Riesgos'!$R$30=20,'Matriz de Riesgos'!$D$30," ")</f>
        <v xml:space="preserve"> </v>
      </c>
      <c r="AX19" s="92" t="str">
        <f>IF('Matriz de Riesgos'!$R$31=20,'Matriz de Riesgos'!$D$31," ")</f>
        <v xml:space="preserve"> </v>
      </c>
      <c r="AY19" s="92" t="str">
        <f>IF('Matriz de Riesgos'!$R$32=20,'Matriz de Riesgos'!$D$32," ")</f>
        <v xml:space="preserve"> </v>
      </c>
      <c r="AZ19" s="92" t="str">
        <f>IF('Matriz de Riesgos'!$R$33=20,'Matriz de Riesgos'!$D$33," ")</f>
        <v xml:space="preserve"> </v>
      </c>
      <c r="BA19" s="92" t="str">
        <f>IF('Matriz de Riesgos'!$R$34=20,'Matriz de Riesgos'!$D$34," ")</f>
        <v xml:space="preserve"> </v>
      </c>
      <c r="BB19" s="92" t="str">
        <f>IF('Matriz de Riesgos'!$R$35=20,'Matriz de Riesgos'!$D$35," ")</f>
        <v xml:space="preserve"> </v>
      </c>
      <c r="BC19" s="92" t="str">
        <f>IF('Matriz de Riesgos'!$R$36=20,'Matriz de Riesgos'!$D$36," ")</f>
        <v xml:space="preserve"> </v>
      </c>
      <c r="BD19" s="99" t="str">
        <f>IF('Matriz de Riesgos'!$R$37=20,'Matriz de Riesgos'!$D$37," ")</f>
        <v xml:space="preserve"> </v>
      </c>
      <c r="BE19" s="51"/>
      <c r="BF19" s="489" t="s">
        <v>463</v>
      </c>
      <c r="BG19" s="489"/>
      <c r="BH19" s="489"/>
      <c r="BI19" s="489"/>
      <c r="BJ19" s="489"/>
      <c r="BK19" s="489"/>
    </row>
    <row r="20" spans="1:63" ht="24" customHeight="1" x14ac:dyDescent="0.35">
      <c r="A20" s="479"/>
      <c r="B20" s="478"/>
      <c r="C20" s="478"/>
      <c r="D20" s="478"/>
      <c r="E20" s="478"/>
      <c r="F20" s="478"/>
      <c r="G20" s="115" t="e">
        <f>IF('Matriz de Riesgos'!#REF!=16,'Matriz de Riesgos'!#REF!," ")</f>
        <v>#REF!</v>
      </c>
      <c r="H20" s="93" t="e">
        <f>IF('Matriz de Riesgos'!#REF!=16,'Matriz de Riesgos'!#REF!," ")</f>
        <v>#REF!</v>
      </c>
      <c r="I20" s="93" t="e">
        <f>IF('Matriz de Riesgos'!#REF!=16,'Matriz de Riesgos'!#REF!," ")</f>
        <v>#REF!</v>
      </c>
      <c r="J20" s="93" t="e">
        <f>IF('Matriz de Riesgos'!#REF!=16,'Matriz de Riesgos'!#REF!," ")</f>
        <v>#REF!</v>
      </c>
      <c r="K20" s="93" t="e">
        <f>IF('Matriz de Riesgos'!#REF!=16,'Matriz de Riesgos'!#REF!," ")</f>
        <v>#REF!</v>
      </c>
      <c r="L20" s="93" t="e">
        <f>IF('Matriz de Riesgos'!#REF!=16,'Matriz de Riesgos'!#REF!," ")</f>
        <v>#REF!</v>
      </c>
      <c r="M20" s="93" t="e">
        <f>IF('Matriz de Riesgos'!#REF!=16,'Matriz de Riesgos'!#REF!," ")</f>
        <v>#REF!</v>
      </c>
      <c r="N20" s="93" t="e">
        <f>IF('Matriz de Riesgos'!#REF!=16,'Matriz de Riesgos'!#REF!," ")</f>
        <v>#REF!</v>
      </c>
      <c r="O20" s="93" t="str">
        <f>IF('Matriz de Riesgos'!$R$26=16,'Matriz de Riesgos'!$D$26," ")</f>
        <v xml:space="preserve"> </v>
      </c>
      <c r="P20" s="116" t="str">
        <f>IF('Matriz de Riesgos'!$R$27=16,'Matriz de Riesgos'!$D$27," ")</f>
        <v xml:space="preserve"> </v>
      </c>
      <c r="Q20" s="115" t="e">
        <f>IF('Matriz de Riesgos'!#REF!=17,'Matriz de Riesgos'!#REF!," ")</f>
        <v>#REF!</v>
      </c>
      <c r="R20" s="93" t="e">
        <f>IF('Matriz de Riesgos'!#REF!=17,'Matriz de Riesgos'!#REF!," ")</f>
        <v>#REF!</v>
      </c>
      <c r="S20" s="93" t="e">
        <f>IF('Matriz de Riesgos'!#REF!=17,'Matriz de Riesgos'!#REF!," ")</f>
        <v>#REF!</v>
      </c>
      <c r="T20" s="93" t="e">
        <f>IF('Matriz de Riesgos'!#REF!=17,'Matriz de Riesgos'!#REF!," ")</f>
        <v>#REF!</v>
      </c>
      <c r="U20" s="93" t="e">
        <f>IF('Matriz de Riesgos'!#REF!=17,'Matriz de Riesgos'!#REF!," ")</f>
        <v>#REF!</v>
      </c>
      <c r="V20" s="93" t="e">
        <f>IF('Matriz de Riesgos'!#REF!=17,'Matriz de Riesgos'!#REF!," ")</f>
        <v>#REF!</v>
      </c>
      <c r="W20" s="93" t="e">
        <f>IF('Matriz de Riesgos'!#REF!=17,'Matriz de Riesgos'!#REF!," ")</f>
        <v>#REF!</v>
      </c>
      <c r="X20" s="93" t="e">
        <f>IF('Matriz de Riesgos'!#REF!=17,'Matriz de Riesgos'!#REF!," ")</f>
        <v>#REF!</v>
      </c>
      <c r="Y20" s="93" t="str">
        <f>IF('Matriz de Riesgos'!$R$26=17,'Matriz de Riesgos'!$D$26," ")</f>
        <v xml:space="preserve"> </v>
      </c>
      <c r="Z20" s="116" t="str">
        <f>IF('Matriz de Riesgos'!$R$27=17,'Matriz de Riesgos'!$D$27," ")</f>
        <v xml:space="preserve"> </v>
      </c>
      <c r="AA20" s="106" t="e">
        <f>IF('Matriz de Riesgos'!#REF!=18,'Matriz de Riesgos'!#REF!," ")</f>
        <v>#REF!</v>
      </c>
      <c r="AB20" s="91" t="e">
        <f>IF('Matriz de Riesgos'!#REF!=18,'Matriz de Riesgos'!#REF!," ")</f>
        <v>#REF!</v>
      </c>
      <c r="AC20" s="91" t="e">
        <f>IF('Matriz de Riesgos'!#REF!=18,'Matriz de Riesgos'!#REF!," ")</f>
        <v>#REF!</v>
      </c>
      <c r="AD20" s="91" t="e">
        <f>IF('Matriz de Riesgos'!#REF!=18,'Matriz de Riesgos'!#REF!," ")</f>
        <v>#REF!</v>
      </c>
      <c r="AE20" s="91" t="e">
        <f>IF('Matriz de Riesgos'!#REF!=18,'Matriz de Riesgos'!#REF!," ")</f>
        <v>#REF!</v>
      </c>
      <c r="AF20" s="91" t="e">
        <f>IF('Matriz de Riesgos'!#REF!=18,'Matriz de Riesgos'!#REF!," ")</f>
        <v>#REF!</v>
      </c>
      <c r="AG20" s="91" t="e">
        <f>IF('Matriz de Riesgos'!#REF!=18,'Matriz de Riesgos'!#REF!," ")</f>
        <v>#REF!</v>
      </c>
      <c r="AH20" s="91" t="e">
        <f>IF('Matriz de Riesgos'!#REF!=18,'Matriz de Riesgos'!#REF!," ")</f>
        <v>#REF!</v>
      </c>
      <c r="AI20" s="91" t="str">
        <f>IF('Matriz de Riesgos'!$R$26=18,'Matriz de Riesgos'!$D$26," ")</f>
        <v xml:space="preserve"> </v>
      </c>
      <c r="AJ20" s="107" t="str">
        <f>IF('Matriz de Riesgos'!$R$27=18,'Matriz de Riesgos'!$D$27," ")</f>
        <v xml:space="preserve"> </v>
      </c>
      <c r="AK20" s="106" t="e">
        <f>IF('Matriz de Riesgos'!#REF!=19,'Matriz de Riesgos'!#REF!," ")</f>
        <v>#REF!</v>
      </c>
      <c r="AL20" s="91" t="e">
        <f>IF('Matriz de Riesgos'!#REF!=19,'Matriz de Riesgos'!#REF!," ")</f>
        <v>#REF!</v>
      </c>
      <c r="AM20" s="91" t="e">
        <f>IF('Matriz de Riesgos'!#REF!=19,'Matriz de Riesgos'!#REF!," ")</f>
        <v>#REF!</v>
      </c>
      <c r="AN20" s="91" t="e">
        <f>IF('Matriz de Riesgos'!#REF!=19,'Matriz de Riesgos'!#REF!," ")</f>
        <v>#REF!</v>
      </c>
      <c r="AO20" s="91" t="e">
        <f>IF('Matriz de Riesgos'!#REF!=19,'Matriz de Riesgos'!#REF!," ")</f>
        <v>#REF!</v>
      </c>
      <c r="AP20" s="91" t="e">
        <f>IF('Matriz de Riesgos'!#REF!=19,'Matriz de Riesgos'!#REF!," ")</f>
        <v>#REF!</v>
      </c>
      <c r="AQ20" s="91" t="e">
        <f>IF('Matriz de Riesgos'!#REF!=19,'Matriz de Riesgos'!#REF!," ")</f>
        <v>#REF!</v>
      </c>
      <c r="AR20" s="91" t="e">
        <f>IF('Matriz de Riesgos'!#REF!=19,'Matriz de Riesgos'!#REF!," ")</f>
        <v>#REF!</v>
      </c>
      <c r="AS20" s="91" t="str">
        <f>IF('Matriz de Riesgos'!$R$26=19,'Matriz de Riesgos'!$D$26," ")</f>
        <v xml:space="preserve"> </v>
      </c>
      <c r="AT20" s="107" t="str">
        <f>IF('Matriz de Riesgos'!$R$27=19,'Matriz de Riesgos'!$D$27," ")</f>
        <v xml:space="preserve"> </v>
      </c>
      <c r="AU20" s="98" t="e">
        <f>IF('Matriz de Riesgos'!#REF!=20,'Matriz de Riesgos'!#REF!," ")</f>
        <v>#REF!</v>
      </c>
      <c r="AV20" s="92" t="e">
        <f>IF('Matriz de Riesgos'!#REF!=20,'Matriz de Riesgos'!#REF!," ")</f>
        <v>#REF!</v>
      </c>
      <c r="AW20" s="92" t="e">
        <f>IF('Matriz de Riesgos'!#REF!=20,'Matriz de Riesgos'!#REF!," ")</f>
        <v>#REF!</v>
      </c>
      <c r="AX20" s="92" t="e">
        <f>IF('Matriz de Riesgos'!#REF!=20,'Matriz de Riesgos'!#REF!," ")</f>
        <v>#REF!</v>
      </c>
      <c r="AY20" s="92" t="e">
        <f>IF('Matriz de Riesgos'!#REF!=20,'Matriz de Riesgos'!#REF!," ")</f>
        <v>#REF!</v>
      </c>
      <c r="AZ20" s="92" t="e">
        <f>IF('Matriz de Riesgos'!#REF!=20,'Matriz de Riesgos'!#REF!," ")</f>
        <v>#REF!</v>
      </c>
      <c r="BA20" s="92" t="e">
        <f>IF('Matriz de Riesgos'!#REF!=20,'Matriz de Riesgos'!#REF!," ")</f>
        <v>#REF!</v>
      </c>
      <c r="BB20" s="92" t="e">
        <f>IF('Matriz de Riesgos'!#REF!=20,'Matriz de Riesgos'!#REF!," ")</f>
        <v>#REF!</v>
      </c>
      <c r="BC20" s="92" t="str">
        <f>IF('Matriz de Riesgos'!$R$26=20,'Matriz de Riesgos'!$D$26," ")</f>
        <v xml:space="preserve"> </v>
      </c>
      <c r="BD20" s="99" t="str">
        <f>IF('Matriz de Riesgos'!$R$27=20,'Matriz de Riesgos'!$D$27," ")</f>
        <v xml:space="preserve"> </v>
      </c>
      <c r="BE20" s="51"/>
      <c r="BF20" s="490"/>
      <c r="BG20" s="490"/>
      <c r="BH20" s="490"/>
      <c r="BI20" s="490"/>
      <c r="BJ20" s="490"/>
      <c r="BK20" s="490"/>
    </row>
    <row r="21" spans="1:63" ht="24" customHeight="1" x14ac:dyDescent="0.35">
      <c r="A21" s="479"/>
      <c r="B21" s="478"/>
      <c r="C21" s="478"/>
      <c r="D21" s="478"/>
      <c r="E21" s="478"/>
      <c r="F21" s="478"/>
      <c r="G21" s="115" t="e">
        <f>IF('Matriz de Riesgos'!#REF!=16,'Matriz de Riesgos'!#REF!," ")</f>
        <v>#REF!</v>
      </c>
      <c r="H21" s="93" t="e">
        <f>IF('Matriz de Riesgos'!#REF!=16,'Matriz de Riesgos'!#REF!," ")</f>
        <v>#REF!</v>
      </c>
      <c r="I21" s="93" t="e">
        <f>IF('Matriz de Riesgos'!#REF!=16,'Matriz de Riesgos'!#REF!," ")</f>
        <v>#REF!</v>
      </c>
      <c r="J21" s="93" t="e">
        <f>IF('Matriz de Riesgos'!#REF!=16,'Matriz de Riesgos'!#REF!," ")</f>
        <v>#REF!</v>
      </c>
      <c r="K21" s="93" t="e">
        <f>IF('Matriz de Riesgos'!#REF!=16,'Matriz de Riesgos'!#REF!," ")</f>
        <v>#REF!</v>
      </c>
      <c r="L21" s="93" t="e">
        <f>IF('Matriz de Riesgos'!#REF!=16,'Matriz de Riesgos'!#REF!," ")</f>
        <v>#REF!</v>
      </c>
      <c r="M21" s="93" t="e">
        <f>IF('Matriz de Riesgos'!#REF!=16,'Matriz de Riesgos'!#REF!," ")</f>
        <v>#REF!</v>
      </c>
      <c r="N21" s="93" t="e">
        <f>IF('Matriz de Riesgos'!#REF!=16,'Matriz de Riesgos'!#REF!," ")</f>
        <v>#REF!</v>
      </c>
      <c r="O21" s="93" t="e">
        <f>IF('Matriz de Riesgos'!#REF!=16,'Matriz de Riesgos'!#REF!," ")</f>
        <v>#REF!</v>
      </c>
      <c r="P21" s="116" t="e">
        <f>IF('Matriz de Riesgos'!#REF!=16,'Matriz de Riesgos'!#REF!," ")</f>
        <v>#REF!</v>
      </c>
      <c r="Q21" s="115" t="e">
        <f>IF('Matriz de Riesgos'!#REF!=17,'Matriz de Riesgos'!#REF!," ")</f>
        <v>#REF!</v>
      </c>
      <c r="R21" s="93" t="e">
        <f>IF('Matriz de Riesgos'!#REF!=17,'Matriz de Riesgos'!#REF!," ")</f>
        <v>#REF!</v>
      </c>
      <c r="S21" s="93" t="e">
        <f>IF('Matriz de Riesgos'!#REF!=17,'Matriz de Riesgos'!#REF!," ")</f>
        <v>#REF!</v>
      </c>
      <c r="T21" s="93" t="e">
        <f>IF('Matriz de Riesgos'!#REF!=17,'Matriz de Riesgos'!#REF!," ")</f>
        <v>#REF!</v>
      </c>
      <c r="U21" s="93" t="e">
        <f>IF('Matriz de Riesgos'!#REF!=17,'Matriz de Riesgos'!#REF!," ")</f>
        <v>#REF!</v>
      </c>
      <c r="V21" s="93" t="e">
        <f>IF('Matriz de Riesgos'!#REF!=17,'Matriz de Riesgos'!#REF!," ")</f>
        <v>#REF!</v>
      </c>
      <c r="W21" s="93" t="e">
        <f>IF('Matriz de Riesgos'!#REF!=17,'Matriz de Riesgos'!#REF!," ")</f>
        <v>#REF!</v>
      </c>
      <c r="X21" s="93" t="e">
        <f>IF('Matriz de Riesgos'!#REF!=17,'Matriz de Riesgos'!#REF!," ")</f>
        <v>#REF!</v>
      </c>
      <c r="Y21" s="93" t="e">
        <f>IF('Matriz de Riesgos'!#REF!=17,'Matriz de Riesgos'!#REF!," ")</f>
        <v>#REF!</v>
      </c>
      <c r="Z21" s="116" t="e">
        <f>IF('Matriz de Riesgos'!#REF!=17,'Matriz de Riesgos'!#REF!," ")</f>
        <v>#REF!</v>
      </c>
      <c r="AA21" s="106" t="e">
        <f>IF('Matriz de Riesgos'!#REF!=18,'Matriz de Riesgos'!#REF!," ")</f>
        <v>#REF!</v>
      </c>
      <c r="AB21" s="91" t="e">
        <f>IF('Matriz de Riesgos'!#REF!=18,'Matriz de Riesgos'!#REF!," ")</f>
        <v>#REF!</v>
      </c>
      <c r="AC21" s="91" t="e">
        <f>IF('Matriz de Riesgos'!#REF!=18,'Matriz de Riesgos'!#REF!," ")</f>
        <v>#REF!</v>
      </c>
      <c r="AD21" s="91" t="e">
        <f>IF('Matriz de Riesgos'!#REF!=18,'Matriz de Riesgos'!#REF!," ")</f>
        <v>#REF!</v>
      </c>
      <c r="AE21" s="91" t="e">
        <f>IF('Matriz de Riesgos'!#REF!=18,'Matriz de Riesgos'!#REF!," ")</f>
        <v>#REF!</v>
      </c>
      <c r="AF21" s="91" t="e">
        <f>IF('Matriz de Riesgos'!#REF!=18,'Matriz de Riesgos'!#REF!," ")</f>
        <v>#REF!</v>
      </c>
      <c r="AG21" s="91" t="e">
        <f>IF('Matriz de Riesgos'!#REF!=18,'Matriz de Riesgos'!#REF!," ")</f>
        <v>#REF!</v>
      </c>
      <c r="AH21" s="91" t="e">
        <f>IF('Matriz de Riesgos'!#REF!=18,'Matriz de Riesgos'!#REF!," ")</f>
        <v>#REF!</v>
      </c>
      <c r="AI21" s="91" t="e">
        <f>IF('Matriz de Riesgos'!#REF!=18,'Matriz de Riesgos'!#REF!," ")</f>
        <v>#REF!</v>
      </c>
      <c r="AJ21" s="107" t="e">
        <f>IF('Matriz de Riesgos'!#REF!=18,'Matriz de Riesgos'!#REF!," ")</f>
        <v>#REF!</v>
      </c>
      <c r="AK21" s="106" t="e">
        <f>IF('Matriz de Riesgos'!#REF!=19,'Matriz de Riesgos'!#REF!," ")</f>
        <v>#REF!</v>
      </c>
      <c r="AL21" s="91" t="e">
        <f>IF('Matriz de Riesgos'!#REF!=19,'Matriz de Riesgos'!#REF!," ")</f>
        <v>#REF!</v>
      </c>
      <c r="AM21" s="91" t="e">
        <f>IF('Matriz de Riesgos'!#REF!=19,'Matriz de Riesgos'!#REF!," ")</f>
        <v>#REF!</v>
      </c>
      <c r="AN21" s="91" t="e">
        <f>IF('Matriz de Riesgos'!#REF!=19,'Matriz de Riesgos'!#REF!," ")</f>
        <v>#REF!</v>
      </c>
      <c r="AO21" s="91" t="e">
        <f>IF('Matriz de Riesgos'!#REF!=19,'Matriz de Riesgos'!#REF!," ")</f>
        <v>#REF!</v>
      </c>
      <c r="AP21" s="91" t="e">
        <f>IF('Matriz de Riesgos'!#REF!=19,'Matriz de Riesgos'!#REF!," ")</f>
        <v>#REF!</v>
      </c>
      <c r="AQ21" s="91" t="e">
        <f>IF('Matriz de Riesgos'!#REF!=19,'Matriz de Riesgos'!#REF!," ")</f>
        <v>#REF!</v>
      </c>
      <c r="AR21" s="91" t="e">
        <f>IF('Matriz de Riesgos'!#REF!=19,'Matriz de Riesgos'!#REF!," ")</f>
        <v>#REF!</v>
      </c>
      <c r="AS21" s="91" t="e">
        <f>IF('Matriz de Riesgos'!#REF!=19,'Matriz de Riesgos'!#REF!," ")</f>
        <v>#REF!</v>
      </c>
      <c r="AT21" s="107" t="e">
        <f>IF('Matriz de Riesgos'!#REF!=19,'Matriz de Riesgos'!#REF!," ")</f>
        <v>#REF!</v>
      </c>
      <c r="AU21" s="98" t="e">
        <f>IF('Matriz de Riesgos'!#REF!=20,'Matriz de Riesgos'!#REF!," ")</f>
        <v>#REF!</v>
      </c>
      <c r="AV21" s="92" t="e">
        <f>IF('Matriz de Riesgos'!#REF!=20,'Matriz de Riesgos'!#REF!," ")</f>
        <v>#REF!</v>
      </c>
      <c r="AW21" s="92" t="e">
        <f>IF('Matriz de Riesgos'!#REF!=20,'Matriz de Riesgos'!#REF!," ")</f>
        <v>#REF!</v>
      </c>
      <c r="AX21" s="92" t="e">
        <f>IF('Matriz de Riesgos'!#REF!=20,'Matriz de Riesgos'!#REF!," ")</f>
        <v>#REF!</v>
      </c>
      <c r="AY21" s="92" t="e">
        <f>IF('Matriz de Riesgos'!#REF!=20,'Matriz de Riesgos'!#REF!," ")</f>
        <v>#REF!</v>
      </c>
      <c r="AZ21" s="92" t="e">
        <f>IF('Matriz de Riesgos'!#REF!=20,'Matriz de Riesgos'!#REF!," ")</f>
        <v>#REF!</v>
      </c>
      <c r="BA21" s="92" t="e">
        <f>IF('Matriz de Riesgos'!#REF!=20,'Matriz de Riesgos'!#REF!," ")</f>
        <v>#REF!</v>
      </c>
      <c r="BB21" s="92" t="e">
        <f>IF('Matriz de Riesgos'!#REF!=20,'Matriz de Riesgos'!#REF!," ")</f>
        <v>#REF!</v>
      </c>
      <c r="BC21" s="92" t="e">
        <f>IF('Matriz de Riesgos'!#REF!=20,'Matriz de Riesgos'!#REF!," ")</f>
        <v>#REF!</v>
      </c>
      <c r="BD21" s="99" t="e">
        <f>IF('Matriz de Riesgos'!#REF!=20,'Matriz de Riesgos'!#REF!," ")</f>
        <v>#REF!</v>
      </c>
      <c r="BE21" s="51"/>
      <c r="BF21" s="490"/>
      <c r="BG21" s="490"/>
      <c r="BH21" s="490"/>
      <c r="BI21" s="490"/>
      <c r="BJ21" s="490"/>
      <c r="BK21" s="490"/>
    </row>
    <row r="22" spans="1:63" ht="24" customHeight="1" x14ac:dyDescent="0.35">
      <c r="A22" s="479"/>
      <c r="B22" s="478"/>
      <c r="C22" s="478"/>
      <c r="D22" s="478"/>
      <c r="E22" s="478"/>
      <c r="F22" s="478"/>
      <c r="G22" s="115" t="e">
        <f>IF('Matriz de Riesgos'!#REF!=16,'Matriz de Riesgos'!#REF!," ")</f>
        <v>#REF!</v>
      </c>
      <c r="H22" s="93" t="e">
        <f>IF('Matriz de Riesgos'!#REF!=16,'Matriz de Riesgos'!#REF!," ")</f>
        <v>#REF!</v>
      </c>
      <c r="I22" s="93" t="e">
        <f>IF('Matriz de Riesgos'!#REF!=16,'Matriz de Riesgos'!#REF!," ")</f>
        <v>#REF!</v>
      </c>
      <c r="J22" s="93" t="e">
        <f>IF('Matriz de Riesgos'!#REF!=16,'Matriz de Riesgos'!#REF!," ")</f>
        <v>#REF!</v>
      </c>
      <c r="K22" s="93" t="e">
        <f>IF('Matriz de Riesgos'!#REF!=16,'Matriz de Riesgos'!#REF!," ")</f>
        <v>#REF!</v>
      </c>
      <c r="L22" s="93" t="e">
        <f>IF('Matriz de Riesgos'!#REF!=16,'Matriz de Riesgos'!#REF!," ")</f>
        <v>#REF!</v>
      </c>
      <c r="M22" s="93" t="e">
        <f>IF('Matriz de Riesgos'!#REF!=16,'Matriz de Riesgos'!#REF!," ")</f>
        <v>#REF!</v>
      </c>
      <c r="N22" s="93" t="e">
        <f>IF('Matriz de Riesgos'!#REF!=16,'Matriz de Riesgos'!#REF!," ")</f>
        <v>#REF!</v>
      </c>
      <c r="O22" s="93" t="e">
        <f>IF('Matriz de Riesgos'!#REF!=16,'Matriz de Riesgos'!#REF!," ")</f>
        <v>#REF!</v>
      </c>
      <c r="P22" s="116" t="e">
        <f>IF('Matriz de Riesgos'!#REF!=16,'Matriz de Riesgos'!#REF!," ")</f>
        <v>#REF!</v>
      </c>
      <c r="Q22" s="115" t="e">
        <f>IF('Matriz de Riesgos'!#REF!=17,'Matriz de Riesgos'!#REF!," ")</f>
        <v>#REF!</v>
      </c>
      <c r="R22" s="93" t="e">
        <f>IF('Matriz de Riesgos'!#REF!=17,'Matriz de Riesgos'!#REF!," ")</f>
        <v>#REF!</v>
      </c>
      <c r="S22" s="93" t="e">
        <f>IF('Matriz de Riesgos'!#REF!=17,'Matriz de Riesgos'!#REF!," ")</f>
        <v>#REF!</v>
      </c>
      <c r="T22" s="93" t="e">
        <f>IF('Matriz de Riesgos'!#REF!=17,'Matriz de Riesgos'!#REF!," ")</f>
        <v>#REF!</v>
      </c>
      <c r="U22" s="93" t="e">
        <f>IF('Matriz de Riesgos'!#REF!=17,'Matriz de Riesgos'!#REF!," ")</f>
        <v>#REF!</v>
      </c>
      <c r="V22" s="93" t="e">
        <f>IF('Matriz de Riesgos'!#REF!=17,'Matriz de Riesgos'!#REF!," ")</f>
        <v>#REF!</v>
      </c>
      <c r="W22" s="93" t="e">
        <f>IF('Matriz de Riesgos'!#REF!=17,'Matriz de Riesgos'!#REF!," ")</f>
        <v>#REF!</v>
      </c>
      <c r="X22" s="93" t="e">
        <f>IF('Matriz de Riesgos'!#REF!=17,'Matriz de Riesgos'!#REF!," ")</f>
        <v>#REF!</v>
      </c>
      <c r="Y22" s="93" t="e">
        <f>IF('Matriz de Riesgos'!#REF!=17,'Matriz de Riesgos'!#REF!," ")</f>
        <v>#REF!</v>
      </c>
      <c r="Z22" s="116" t="e">
        <f>IF('Matriz de Riesgos'!#REF!=17,'Matriz de Riesgos'!#REF!," ")</f>
        <v>#REF!</v>
      </c>
      <c r="AA22" s="106" t="e">
        <f>IF('Matriz de Riesgos'!#REF!=18,'Matriz de Riesgos'!#REF!," ")</f>
        <v>#REF!</v>
      </c>
      <c r="AB22" s="91" t="e">
        <f>IF('Matriz de Riesgos'!#REF!=18,'Matriz de Riesgos'!#REF!," ")</f>
        <v>#REF!</v>
      </c>
      <c r="AC22" s="91" t="e">
        <f>IF('Matriz de Riesgos'!#REF!=18,'Matriz de Riesgos'!#REF!," ")</f>
        <v>#REF!</v>
      </c>
      <c r="AD22" s="91" t="e">
        <f>IF('Matriz de Riesgos'!#REF!=18,'Matriz de Riesgos'!#REF!," ")</f>
        <v>#REF!</v>
      </c>
      <c r="AE22" s="91" t="e">
        <f>IF('Matriz de Riesgos'!#REF!=18,'Matriz de Riesgos'!#REF!," ")</f>
        <v>#REF!</v>
      </c>
      <c r="AF22" s="91" t="e">
        <f>IF('Matriz de Riesgos'!#REF!=18,'Matriz de Riesgos'!#REF!," ")</f>
        <v>#REF!</v>
      </c>
      <c r="AG22" s="91" t="e">
        <f>IF('Matriz de Riesgos'!#REF!=18,'Matriz de Riesgos'!#REF!," ")</f>
        <v>#REF!</v>
      </c>
      <c r="AH22" s="91" t="e">
        <f>IF('Matriz de Riesgos'!#REF!=18,'Matriz de Riesgos'!#REF!," ")</f>
        <v>#REF!</v>
      </c>
      <c r="AI22" s="91" t="e">
        <f>IF('Matriz de Riesgos'!#REF!=18,'Matriz de Riesgos'!#REF!," ")</f>
        <v>#REF!</v>
      </c>
      <c r="AJ22" s="107" t="e">
        <f>IF('Matriz de Riesgos'!#REF!=18,'Matriz de Riesgos'!#REF!," ")</f>
        <v>#REF!</v>
      </c>
      <c r="AK22" s="106" t="e">
        <f>IF('Matriz de Riesgos'!#REF!=19,'Matriz de Riesgos'!#REF!," ")</f>
        <v>#REF!</v>
      </c>
      <c r="AL22" s="91" t="e">
        <f>IF('Matriz de Riesgos'!#REF!=19,'Matriz de Riesgos'!#REF!," ")</f>
        <v>#REF!</v>
      </c>
      <c r="AM22" s="91" t="e">
        <f>IF('Matriz de Riesgos'!#REF!=19,'Matriz de Riesgos'!#REF!," ")</f>
        <v>#REF!</v>
      </c>
      <c r="AN22" s="91" t="e">
        <f>IF('Matriz de Riesgos'!#REF!=19,'Matriz de Riesgos'!#REF!," ")</f>
        <v>#REF!</v>
      </c>
      <c r="AO22" s="91" t="e">
        <f>IF('Matriz de Riesgos'!#REF!=19,'Matriz de Riesgos'!#REF!," ")</f>
        <v>#REF!</v>
      </c>
      <c r="AP22" s="91" t="e">
        <f>IF('Matriz de Riesgos'!#REF!=19,'Matriz de Riesgos'!#REF!," ")</f>
        <v>#REF!</v>
      </c>
      <c r="AQ22" s="91" t="e">
        <f>IF('Matriz de Riesgos'!#REF!=19,'Matriz de Riesgos'!#REF!," ")</f>
        <v>#REF!</v>
      </c>
      <c r="AR22" s="91" t="e">
        <f>IF('Matriz de Riesgos'!#REF!=19,'Matriz de Riesgos'!#REF!," ")</f>
        <v>#REF!</v>
      </c>
      <c r="AS22" s="91" t="e">
        <f>IF('Matriz de Riesgos'!#REF!=19,'Matriz de Riesgos'!#REF!," ")</f>
        <v>#REF!</v>
      </c>
      <c r="AT22" s="107" t="e">
        <f>IF('Matriz de Riesgos'!#REF!=19,'Matriz de Riesgos'!#REF!," ")</f>
        <v>#REF!</v>
      </c>
      <c r="AU22" s="98" t="e">
        <f>IF('Matriz de Riesgos'!#REF!=20,'Matriz de Riesgos'!#REF!," ")</f>
        <v>#REF!</v>
      </c>
      <c r="AV22" s="92" t="e">
        <f>IF('Matriz de Riesgos'!#REF!=20,'Matriz de Riesgos'!#REF!," ")</f>
        <v>#REF!</v>
      </c>
      <c r="AW22" s="92" t="e">
        <f>IF('Matriz de Riesgos'!#REF!=20,'Matriz de Riesgos'!#REF!," ")</f>
        <v>#REF!</v>
      </c>
      <c r="AX22" s="92" t="e">
        <f>IF('Matriz de Riesgos'!#REF!=20,'Matriz de Riesgos'!#REF!," ")</f>
        <v>#REF!</v>
      </c>
      <c r="AY22" s="92" t="e">
        <f>IF('Matriz de Riesgos'!#REF!=20,'Matriz de Riesgos'!#REF!," ")</f>
        <v>#REF!</v>
      </c>
      <c r="AZ22" s="92" t="e">
        <f>IF('Matriz de Riesgos'!#REF!=20,'Matriz de Riesgos'!#REF!," ")</f>
        <v>#REF!</v>
      </c>
      <c r="BA22" s="92" t="e">
        <f>IF('Matriz de Riesgos'!#REF!=20,'Matriz de Riesgos'!#REF!," ")</f>
        <v>#REF!</v>
      </c>
      <c r="BB22" s="92" t="e">
        <f>IF('Matriz de Riesgos'!#REF!=20,'Matriz de Riesgos'!#REF!," ")</f>
        <v>#REF!</v>
      </c>
      <c r="BC22" s="92" t="e">
        <f>IF('Matriz de Riesgos'!#REF!=20,'Matriz de Riesgos'!#REF!," ")</f>
        <v>#REF!</v>
      </c>
      <c r="BD22" s="99" t="e">
        <f>IF('Matriz de Riesgos'!#REF!=20,'Matriz de Riesgos'!#REF!," ")</f>
        <v>#REF!</v>
      </c>
      <c r="BE22" s="51"/>
      <c r="BF22" s="490"/>
      <c r="BG22" s="490"/>
      <c r="BH22" s="490"/>
      <c r="BI22" s="490"/>
      <c r="BJ22" s="490"/>
      <c r="BK22" s="490"/>
    </row>
    <row r="23" spans="1:63" ht="24" customHeight="1" x14ac:dyDescent="0.35">
      <c r="A23" s="479"/>
      <c r="B23" s="478"/>
      <c r="C23" s="478"/>
      <c r="D23" s="478"/>
      <c r="E23" s="478"/>
      <c r="F23" s="478"/>
      <c r="G23" s="115" t="e">
        <f>IF('Matriz de Riesgos'!#REF!=16,'Matriz de Riesgos'!#REF!," ")</f>
        <v>#REF!</v>
      </c>
      <c r="H23" s="93" t="e">
        <f>IF('Matriz de Riesgos'!#REF!=16,'Matriz de Riesgos'!#REF!," ")</f>
        <v>#REF!</v>
      </c>
      <c r="I23" s="93" t="e">
        <f>IF('Matriz de Riesgos'!#REF!=16,'Matriz de Riesgos'!#REF!," ")</f>
        <v>#REF!</v>
      </c>
      <c r="J23" s="93" t="e">
        <f>IF('Matriz de Riesgos'!#REF!=16,'Matriz de Riesgos'!#REF!," ")</f>
        <v>#REF!</v>
      </c>
      <c r="K23" s="93" t="e">
        <f>IF('Matriz de Riesgos'!#REF!=16,'Matriz de Riesgos'!#REF!," ")</f>
        <v>#REF!</v>
      </c>
      <c r="L23" s="93" t="e">
        <f>IF('Matriz de Riesgos'!#REF!=16,'Matriz de Riesgos'!#REF!," ")</f>
        <v>#REF!</v>
      </c>
      <c r="M23" s="93" t="e">
        <f>IF('Matriz de Riesgos'!#REF!=16,'Matriz de Riesgos'!#REF!," ")</f>
        <v>#REF!</v>
      </c>
      <c r="N23" s="93" t="e">
        <f>IF('Matriz de Riesgos'!#REF!=16,'Matriz de Riesgos'!#REF!," ")</f>
        <v>#REF!</v>
      </c>
      <c r="O23" s="93" t="e">
        <f>IF('Matriz de Riesgos'!#REF!=16,'Matriz de Riesgos'!#REF!," ")</f>
        <v>#REF!</v>
      </c>
      <c r="P23" s="116" t="e">
        <f>IF('Matriz de Riesgos'!#REF!=16,'Matriz de Riesgos'!#REF!," ")</f>
        <v>#REF!</v>
      </c>
      <c r="Q23" s="115" t="e">
        <f>IF('Matriz de Riesgos'!#REF!=17,'Matriz de Riesgos'!#REF!," ")</f>
        <v>#REF!</v>
      </c>
      <c r="R23" s="93" t="e">
        <f>IF('Matriz de Riesgos'!#REF!=17,'Matriz de Riesgos'!#REF!," ")</f>
        <v>#REF!</v>
      </c>
      <c r="S23" s="93" t="e">
        <f>IF('Matriz de Riesgos'!#REF!=17,'Matriz de Riesgos'!#REF!," ")</f>
        <v>#REF!</v>
      </c>
      <c r="T23" s="93" t="e">
        <f>IF('Matriz de Riesgos'!#REF!=17,'Matriz de Riesgos'!#REF!," ")</f>
        <v>#REF!</v>
      </c>
      <c r="U23" s="93" t="e">
        <f>IF('Matriz de Riesgos'!#REF!=17,'Matriz de Riesgos'!#REF!," ")</f>
        <v>#REF!</v>
      </c>
      <c r="V23" s="93" t="e">
        <f>IF('Matriz de Riesgos'!#REF!=17,'Matriz de Riesgos'!#REF!," ")</f>
        <v>#REF!</v>
      </c>
      <c r="W23" s="93" t="e">
        <f>IF('Matriz de Riesgos'!#REF!=17,'Matriz de Riesgos'!#REF!," ")</f>
        <v>#REF!</v>
      </c>
      <c r="X23" s="93" t="e">
        <f>IF('Matriz de Riesgos'!#REF!=17,'Matriz de Riesgos'!#REF!," ")</f>
        <v>#REF!</v>
      </c>
      <c r="Y23" s="93" t="e">
        <f>IF('Matriz de Riesgos'!#REF!=17,'Matriz de Riesgos'!#REF!," ")</f>
        <v>#REF!</v>
      </c>
      <c r="Z23" s="116" t="e">
        <f>IF('Matriz de Riesgos'!#REF!=17,'Matriz de Riesgos'!#REF!," ")</f>
        <v>#REF!</v>
      </c>
      <c r="AA23" s="106" t="e">
        <f>IF('Matriz de Riesgos'!#REF!=18,'Matriz de Riesgos'!#REF!," ")</f>
        <v>#REF!</v>
      </c>
      <c r="AB23" s="91" t="e">
        <f>IF('Matriz de Riesgos'!#REF!=18,'Matriz de Riesgos'!#REF!," ")</f>
        <v>#REF!</v>
      </c>
      <c r="AC23" s="91" t="e">
        <f>IF('Matriz de Riesgos'!#REF!=18,'Matriz de Riesgos'!#REF!," ")</f>
        <v>#REF!</v>
      </c>
      <c r="AD23" s="91" t="e">
        <f>IF('Matriz de Riesgos'!#REF!=18,'Matriz de Riesgos'!#REF!," ")</f>
        <v>#REF!</v>
      </c>
      <c r="AE23" s="91" t="e">
        <f>IF('Matriz de Riesgos'!#REF!=18,'Matriz de Riesgos'!#REF!," ")</f>
        <v>#REF!</v>
      </c>
      <c r="AF23" s="91" t="e">
        <f>IF('Matriz de Riesgos'!#REF!=18,'Matriz de Riesgos'!#REF!," ")</f>
        <v>#REF!</v>
      </c>
      <c r="AG23" s="91" t="e">
        <f>IF('Matriz de Riesgos'!#REF!=18,'Matriz de Riesgos'!#REF!," ")</f>
        <v>#REF!</v>
      </c>
      <c r="AH23" s="91" t="e">
        <f>IF('Matriz de Riesgos'!#REF!=18,'Matriz de Riesgos'!#REF!," ")</f>
        <v>#REF!</v>
      </c>
      <c r="AI23" s="91" t="e">
        <f>IF('Matriz de Riesgos'!#REF!=18,'Matriz de Riesgos'!#REF!," ")</f>
        <v>#REF!</v>
      </c>
      <c r="AJ23" s="107" t="e">
        <f>IF('Matriz de Riesgos'!#REF!=18,'Matriz de Riesgos'!#REF!," ")</f>
        <v>#REF!</v>
      </c>
      <c r="AK23" s="106" t="e">
        <f>IF('Matriz de Riesgos'!#REF!=19,'Matriz de Riesgos'!#REF!," ")</f>
        <v>#REF!</v>
      </c>
      <c r="AL23" s="91" t="e">
        <f>IF('Matriz de Riesgos'!#REF!=19,'Matriz de Riesgos'!#REF!," ")</f>
        <v>#REF!</v>
      </c>
      <c r="AM23" s="91" t="e">
        <f>IF('Matriz de Riesgos'!#REF!=19,'Matriz de Riesgos'!#REF!," ")</f>
        <v>#REF!</v>
      </c>
      <c r="AN23" s="91" t="e">
        <f>IF('Matriz de Riesgos'!#REF!=19,'Matriz de Riesgos'!#REF!," ")</f>
        <v>#REF!</v>
      </c>
      <c r="AO23" s="91" t="e">
        <f>IF('Matriz de Riesgos'!#REF!=19,'Matriz de Riesgos'!#REF!," ")</f>
        <v>#REF!</v>
      </c>
      <c r="AP23" s="91" t="e">
        <f>IF('Matriz de Riesgos'!#REF!=19,'Matriz de Riesgos'!#REF!," ")</f>
        <v>#REF!</v>
      </c>
      <c r="AQ23" s="91" t="e">
        <f>IF('Matriz de Riesgos'!#REF!=19,'Matriz de Riesgos'!#REF!," ")</f>
        <v>#REF!</v>
      </c>
      <c r="AR23" s="91" t="e">
        <f>IF('Matriz de Riesgos'!#REF!=19,'Matriz de Riesgos'!#REF!," ")</f>
        <v>#REF!</v>
      </c>
      <c r="AS23" s="91" t="e">
        <f>IF('Matriz de Riesgos'!#REF!=19,'Matriz de Riesgos'!#REF!," ")</f>
        <v>#REF!</v>
      </c>
      <c r="AT23" s="107" t="e">
        <f>IF('Matriz de Riesgos'!#REF!=19,'Matriz de Riesgos'!#REF!," ")</f>
        <v>#REF!</v>
      </c>
      <c r="AU23" s="98" t="e">
        <f>IF('Matriz de Riesgos'!#REF!=20,'Matriz de Riesgos'!#REF!," ")</f>
        <v>#REF!</v>
      </c>
      <c r="AV23" s="92" t="e">
        <f>IF('Matriz de Riesgos'!#REF!=20,'Matriz de Riesgos'!#REF!," ")</f>
        <v>#REF!</v>
      </c>
      <c r="AW23" s="92" t="e">
        <f>IF('Matriz de Riesgos'!#REF!=20,'Matriz de Riesgos'!#REF!," ")</f>
        <v>#REF!</v>
      </c>
      <c r="AX23" s="92" t="e">
        <f>IF('Matriz de Riesgos'!#REF!=20,'Matriz de Riesgos'!#REF!," ")</f>
        <v>#REF!</v>
      </c>
      <c r="AY23" s="92" t="e">
        <f>IF('Matriz de Riesgos'!#REF!=20,'Matriz de Riesgos'!#REF!," ")</f>
        <v>#REF!</v>
      </c>
      <c r="AZ23" s="92" t="e">
        <f>IF('Matriz de Riesgos'!#REF!=20,'Matriz de Riesgos'!#REF!," ")</f>
        <v>#REF!</v>
      </c>
      <c r="BA23" s="92" t="e">
        <f>IF('Matriz de Riesgos'!#REF!=20,'Matriz de Riesgos'!#REF!," ")</f>
        <v>#REF!</v>
      </c>
      <c r="BB23" s="92" t="e">
        <f>IF('Matriz de Riesgos'!#REF!=20,'Matriz de Riesgos'!#REF!," ")</f>
        <v>#REF!</v>
      </c>
      <c r="BC23" s="92" t="e">
        <f>IF('Matriz de Riesgos'!#REF!=20,'Matriz de Riesgos'!#REF!," ")</f>
        <v>#REF!</v>
      </c>
      <c r="BD23" s="99" t="e">
        <f>IF('Matriz de Riesgos'!#REF!=20,'Matriz de Riesgos'!#REF!," ")</f>
        <v>#REF!</v>
      </c>
      <c r="BE23" s="51"/>
    </row>
    <row r="24" spans="1:63" ht="24" customHeight="1" x14ac:dyDescent="0.35">
      <c r="A24" s="479"/>
      <c r="B24" s="478"/>
      <c r="C24" s="478"/>
      <c r="D24" s="478"/>
      <c r="E24" s="478"/>
      <c r="F24" s="478"/>
      <c r="G24" s="115" t="e">
        <f>IF('Matriz de Riesgos'!#REF!=16,'Matriz de Riesgos'!#REF!," ")</f>
        <v>#REF!</v>
      </c>
      <c r="H24" s="93" t="e">
        <f>IF('Matriz de Riesgos'!#REF!=16,'Matriz de Riesgos'!#REF!," ")</f>
        <v>#REF!</v>
      </c>
      <c r="I24" s="93" t="e">
        <f>IF('Matriz de Riesgos'!#REF!=16,'Matriz de Riesgos'!#REF!," ")</f>
        <v>#REF!</v>
      </c>
      <c r="J24" s="93" t="e">
        <f>IF('Matriz de Riesgos'!#REF!=16,'Matriz de Riesgos'!#REF!," ")</f>
        <v>#REF!</v>
      </c>
      <c r="K24" s="93" t="e">
        <f>IF('Matriz de Riesgos'!#REF!=16,'Matriz de Riesgos'!#REF!," ")</f>
        <v>#REF!</v>
      </c>
      <c r="L24" s="93" t="e">
        <f>IF('Matriz de Riesgos'!#REF!=16,'Matriz de Riesgos'!#REF!," ")</f>
        <v>#REF!</v>
      </c>
      <c r="M24" s="93" t="e">
        <f>IF('Matriz de Riesgos'!#REF!=16,'Matriz de Riesgos'!#REF!," ")</f>
        <v>#REF!</v>
      </c>
      <c r="N24" s="93" t="e">
        <f>IF('Matriz de Riesgos'!#REF!=16,'Matriz de Riesgos'!#REF!," ")</f>
        <v>#REF!</v>
      </c>
      <c r="O24" s="93" t="e">
        <f>IF('Matriz de Riesgos'!#REF!=16,'Matriz de Riesgos'!#REF!," ")</f>
        <v>#REF!</v>
      </c>
      <c r="P24" s="116" t="e">
        <f>IF('Matriz de Riesgos'!#REF!=16,'Matriz de Riesgos'!#REF!," ")</f>
        <v>#REF!</v>
      </c>
      <c r="Q24" s="115" t="e">
        <f>IF('Matriz de Riesgos'!#REF!=17,'Matriz de Riesgos'!#REF!," ")</f>
        <v>#REF!</v>
      </c>
      <c r="R24" s="93" t="e">
        <f>IF('Matriz de Riesgos'!#REF!=17,'Matriz de Riesgos'!#REF!," ")</f>
        <v>#REF!</v>
      </c>
      <c r="S24" s="93" t="e">
        <f>IF('Matriz de Riesgos'!#REF!=17,'Matriz de Riesgos'!#REF!," ")</f>
        <v>#REF!</v>
      </c>
      <c r="T24" s="93" t="e">
        <f>IF('Matriz de Riesgos'!#REF!=17,'Matriz de Riesgos'!#REF!," ")</f>
        <v>#REF!</v>
      </c>
      <c r="U24" s="93" t="e">
        <f>IF('Matriz de Riesgos'!#REF!=17,'Matriz de Riesgos'!#REF!," ")</f>
        <v>#REF!</v>
      </c>
      <c r="V24" s="93" t="e">
        <f>IF('Matriz de Riesgos'!#REF!=17,'Matriz de Riesgos'!#REF!," ")</f>
        <v>#REF!</v>
      </c>
      <c r="W24" s="93" t="e">
        <f>IF('Matriz de Riesgos'!#REF!=17,'Matriz de Riesgos'!#REF!," ")</f>
        <v>#REF!</v>
      </c>
      <c r="X24" s="93" t="e">
        <f>IF('Matriz de Riesgos'!#REF!=17,'Matriz de Riesgos'!#REF!," ")</f>
        <v>#REF!</v>
      </c>
      <c r="Y24" s="93" t="e">
        <f>IF('Matriz de Riesgos'!#REF!=17,'Matriz de Riesgos'!#REF!," ")</f>
        <v>#REF!</v>
      </c>
      <c r="Z24" s="116" t="e">
        <f>IF('Matriz de Riesgos'!#REF!=17,'Matriz de Riesgos'!#REF!," ")</f>
        <v>#REF!</v>
      </c>
      <c r="AA24" s="106" t="e">
        <f>IF('Matriz de Riesgos'!#REF!=18,'Matriz de Riesgos'!#REF!," ")</f>
        <v>#REF!</v>
      </c>
      <c r="AB24" s="91" t="e">
        <f>IF('Matriz de Riesgos'!#REF!=18,'Matriz de Riesgos'!#REF!," ")</f>
        <v>#REF!</v>
      </c>
      <c r="AC24" s="91" t="e">
        <f>IF('Matriz de Riesgos'!#REF!=18,'Matriz de Riesgos'!#REF!," ")</f>
        <v>#REF!</v>
      </c>
      <c r="AD24" s="91" t="e">
        <f>IF('Matriz de Riesgos'!#REF!=18,'Matriz de Riesgos'!#REF!," ")</f>
        <v>#REF!</v>
      </c>
      <c r="AE24" s="91" t="e">
        <f>IF('Matriz de Riesgos'!#REF!=18,'Matriz de Riesgos'!#REF!," ")</f>
        <v>#REF!</v>
      </c>
      <c r="AF24" s="91" t="e">
        <f>IF('Matriz de Riesgos'!#REF!=18,'Matriz de Riesgos'!#REF!," ")</f>
        <v>#REF!</v>
      </c>
      <c r="AG24" s="91" t="e">
        <f>IF('Matriz de Riesgos'!#REF!=18,'Matriz de Riesgos'!#REF!," ")</f>
        <v>#REF!</v>
      </c>
      <c r="AH24" s="91" t="e">
        <f>IF('Matriz de Riesgos'!#REF!=18,'Matriz de Riesgos'!#REF!," ")</f>
        <v>#REF!</v>
      </c>
      <c r="AI24" s="91" t="e">
        <f>IF('Matriz de Riesgos'!#REF!=18,'Matriz de Riesgos'!#REF!," ")</f>
        <v>#REF!</v>
      </c>
      <c r="AJ24" s="107" t="e">
        <f>IF('Matriz de Riesgos'!#REF!=18,'Matriz de Riesgos'!#REF!," ")</f>
        <v>#REF!</v>
      </c>
      <c r="AK24" s="106" t="e">
        <f>IF('Matriz de Riesgos'!#REF!=19,'Matriz de Riesgos'!#REF!," ")</f>
        <v>#REF!</v>
      </c>
      <c r="AL24" s="91" t="e">
        <f>IF('Matriz de Riesgos'!#REF!=19,'Matriz de Riesgos'!#REF!," ")</f>
        <v>#REF!</v>
      </c>
      <c r="AM24" s="91" t="e">
        <f>IF('Matriz de Riesgos'!#REF!=19,'Matriz de Riesgos'!#REF!," ")</f>
        <v>#REF!</v>
      </c>
      <c r="AN24" s="91" t="e">
        <f>IF('Matriz de Riesgos'!#REF!=19,'Matriz de Riesgos'!#REF!," ")</f>
        <v>#REF!</v>
      </c>
      <c r="AO24" s="91" t="e">
        <f>IF('Matriz de Riesgos'!#REF!=19,'Matriz de Riesgos'!#REF!," ")</f>
        <v>#REF!</v>
      </c>
      <c r="AP24" s="91" t="e">
        <f>IF('Matriz de Riesgos'!#REF!=19,'Matriz de Riesgos'!#REF!," ")</f>
        <v>#REF!</v>
      </c>
      <c r="AQ24" s="91" t="e">
        <f>IF('Matriz de Riesgos'!#REF!=19,'Matriz de Riesgos'!#REF!," ")</f>
        <v>#REF!</v>
      </c>
      <c r="AR24" s="91" t="e">
        <f>IF('Matriz de Riesgos'!#REF!=19,'Matriz de Riesgos'!#REF!," ")</f>
        <v>#REF!</v>
      </c>
      <c r="AS24" s="91" t="e">
        <f>IF('Matriz de Riesgos'!#REF!=19,'Matriz de Riesgos'!#REF!," ")</f>
        <v>#REF!</v>
      </c>
      <c r="AT24" s="107" t="e">
        <f>IF('Matriz de Riesgos'!#REF!=19,'Matriz de Riesgos'!#REF!," ")</f>
        <v>#REF!</v>
      </c>
      <c r="AU24" s="98" t="e">
        <f>IF('Matriz de Riesgos'!#REF!=20,'Matriz de Riesgos'!#REF!," ")</f>
        <v>#REF!</v>
      </c>
      <c r="AV24" s="92" t="e">
        <f>IF('Matriz de Riesgos'!#REF!=20,'Matriz de Riesgos'!#REF!," ")</f>
        <v>#REF!</v>
      </c>
      <c r="AW24" s="92" t="e">
        <f>IF('Matriz de Riesgos'!#REF!=20,'Matriz de Riesgos'!#REF!," ")</f>
        <v>#REF!</v>
      </c>
      <c r="AX24" s="92" t="e">
        <f>IF('Matriz de Riesgos'!#REF!=20,'Matriz de Riesgos'!#REF!," ")</f>
        <v>#REF!</v>
      </c>
      <c r="AY24" s="92" t="e">
        <f>IF('Matriz de Riesgos'!#REF!=20,'Matriz de Riesgos'!#REF!," ")</f>
        <v>#REF!</v>
      </c>
      <c r="AZ24" s="92" t="e">
        <f>IF('Matriz de Riesgos'!#REF!=20,'Matriz de Riesgos'!#REF!," ")</f>
        <v>#REF!</v>
      </c>
      <c r="BA24" s="92" t="e">
        <f>IF('Matriz de Riesgos'!#REF!=20,'Matriz de Riesgos'!#REF!," ")</f>
        <v>#REF!</v>
      </c>
      <c r="BB24" s="92" t="e">
        <f>IF('Matriz de Riesgos'!#REF!=20,'Matriz de Riesgos'!#REF!," ")</f>
        <v>#REF!</v>
      </c>
      <c r="BC24" s="92" t="e">
        <f>IF('Matriz de Riesgos'!#REF!=20,'Matriz de Riesgos'!#REF!," ")</f>
        <v>#REF!</v>
      </c>
      <c r="BD24" s="99" t="e">
        <f>IF('Matriz de Riesgos'!#REF!=20,'Matriz de Riesgos'!#REF!," ")</f>
        <v>#REF!</v>
      </c>
      <c r="BE24" s="51"/>
    </row>
    <row r="25" spans="1:63" ht="24" customHeight="1" x14ac:dyDescent="0.35">
      <c r="A25" s="479"/>
      <c r="B25" s="478"/>
      <c r="C25" s="478"/>
      <c r="D25" s="478"/>
      <c r="E25" s="478"/>
      <c r="F25" s="478"/>
      <c r="G25" s="115" t="str">
        <f>IF('Matriz de Riesgos'!$R$17=16,'Matriz de Riesgos'!$D$17," ")</f>
        <v xml:space="preserve"> </v>
      </c>
      <c r="H25" s="93" t="str">
        <f>IF('Matriz de Riesgos'!$R$18=16,'Matriz de Riesgos'!$D$18," ")</f>
        <v xml:space="preserve"> </v>
      </c>
      <c r="I25" s="93" t="e">
        <f ca="1">IF('Matriz de Riesgos'!$R$19=16,'Matriz de Riesgos'!$D$19," ")</f>
        <v>#NAME?</v>
      </c>
      <c r="J25" s="93" t="e">
        <f ca="1">IF('Matriz de Riesgos'!$R$20=16,'Matriz de Riesgos'!$D$20," ")</f>
        <v>#NAME?</v>
      </c>
      <c r="K25" s="93" t="e">
        <f ca="1">IF('Matriz de Riesgos'!$R$21=16,'Matriz de Riesgos'!$D$21," ")</f>
        <v>#NAME?</v>
      </c>
      <c r="L25" s="93" t="e">
        <f ca="1">IF('Matriz de Riesgos'!$R$22=16,'Matriz de Riesgos'!$D$22," ")</f>
        <v>#NAME?</v>
      </c>
      <c r="M25" s="93" t="str">
        <f>IF('Matriz de Riesgos'!$R$23=16,'Matriz de Riesgos'!$D$23," ")</f>
        <v xml:space="preserve"> </v>
      </c>
      <c r="N25" s="93" t="str">
        <f>IF('Matriz de Riesgos'!$R$24=16,'Matriz de Riesgos'!$D$24," ")</f>
        <v xml:space="preserve"> </v>
      </c>
      <c r="O25" s="93" t="str">
        <f>IF('Matriz de Riesgos'!$R$25=16,'Matriz de Riesgos'!$D$25," ")</f>
        <v xml:space="preserve"> </v>
      </c>
      <c r="P25" s="116" t="e">
        <f>IF('Matriz de Riesgos'!#REF!=16,'Matriz de Riesgos'!#REF!," ")</f>
        <v>#REF!</v>
      </c>
      <c r="Q25" s="115" t="str">
        <f>IF('Matriz de Riesgos'!$R$17=17,'Matriz de Riesgos'!$D$17," ")</f>
        <v xml:space="preserve"> </v>
      </c>
      <c r="R25" s="93" t="str">
        <f>IF('Matriz de Riesgos'!$R$18=17,'Matriz de Riesgos'!$D$18," ")</f>
        <v xml:space="preserve"> </v>
      </c>
      <c r="S25" s="93" t="e">
        <f ca="1">IF('Matriz de Riesgos'!$R$19=17,'Matriz de Riesgos'!$D$19," ")</f>
        <v>#NAME?</v>
      </c>
      <c r="T25" s="93" t="e">
        <f ca="1">IF('Matriz de Riesgos'!$R$20=17,'Matriz de Riesgos'!$D$20," ")</f>
        <v>#NAME?</v>
      </c>
      <c r="U25" s="93" t="e">
        <f ca="1">IF('Matriz de Riesgos'!$R$21=17,'Matriz de Riesgos'!$D$21," ")</f>
        <v>#NAME?</v>
      </c>
      <c r="V25" s="93" t="e">
        <f ca="1">IF('Matriz de Riesgos'!$R$22=17,'Matriz de Riesgos'!$D$22," ")</f>
        <v>#NAME?</v>
      </c>
      <c r="W25" s="93" t="str">
        <f>IF('Matriz de Riesgos'!$R$23=17,'Matriz de Riesgos'!$D$23," ")</f>
        <v xml:space="preserve"> </v>
      </c>
      <c r="X25" s="93" t="str">
        <f>IF('Matriz de Riesgos'!$R$24=17,'Matriz de Riesgos'!$D$24," ")</f>
        <v xml:space="preserve"> </v>
      </c>
      <c r="Y25" s="93" t="str">
        <f>IF('Matriz de Riesgos'!$R$25=17,'Matriz de Riesgos'!$D$25," ")</f>
        <v xml:space="preserve"> </v>
      </c>
      <c r="Z25" s="116" t="e">
        <f>IF('Matriz de Riesgos'!#REF!=17,'Matriz de Riesgos'!#REF!," ")</f>
        <v>#REF!</v>
      </c>
      <c r="AA25" s="106" t="str">
        <f>IF('Matriz de Riesgos'!$R$17=18,'Matriz de Riesgos'!$D$17," ")</f>
        <v xml:space="preserve"> </v>
      </c>
      <c r="AB25" s="91" t="str">
        <f>IF('Matriz de Riesgos'!$R$18=18,'Matriz de Riesgos'!$D$18," ")</f>
        <v xml:space="preserve"> </v>
      </c>
      <c r="AC25" s="91" t="e">
        <f ca="1">IF('Matriz de Riesgos'!$R$19=18,'Matriz de Riesgos'!$D$19," ")</f>
        <v>#NAME?</v>
      </c>
      <c r="AD25" s="91" t="e">
        <f ca="1">IF('Matriz de Riesgos'!$R$20=18,'Matriz de Riesgos'!$D$20," ")</f>
        <v>#NAME?</v>
      </c>
      <c r="AE25" s="91" t="e">
        <f ca="1">IF('Matriz de Riesgos'!$R$21=18,'Matriz de Riesgos'!$D$21," ")</f>
        <v>#NAME?</v>
      </c>
      <c r="AF25" s="91" t="e">
        <f ca="1">IF('Matriz de Riesgos'!$R$22=18,'Matriz de Riesgos'!$D$22," ")</f>
        <v>#NAME?</v>
      </c>
      <c r="AG25" s="91" t="str">
        <f>IF('Matriz de Riesgos'!$R$23=18,'Matriz de Riesgos'!$D$23," ")</f>
        <v xml:space="preserve"> </v>
      </c>
      <c r="AH25" s="91" t="str">
        <f>IF('Matriz de Riesgos'!$R$24=18,'Matriz de Riesgos'!$D$24," ")</f>
        <v xml:space="preserve"> </v>
      </c>
      <c r="AI25" s="91" t="str">
        <f>IF('Matriz de Riesgos'!$R$25=18,'Matriz de Riesgos'!$D$25," ")</f>
        <v xml:space="preserve"> </v>
      </c>
      <c r="AJ25" s="107" t="e">
        <f>IF('Matriz de Riesgos'!#REF!=18,'Matriz de Riesgos'!#REF!," ")</f>
        <v>#REF!</v>
      </c>
      <c r="AK25" s="106" t="str">
        <f>IF('Matriz de Riesgos'!$R$17=19,'Matriz de Riesgos'!$D$17," ")</f>
        <v xml:space="preserve"> </v>
      </c>
      <c r="AL25" s="91" t="str">
        <f>IF('Matriz de Riesgos'!$R$18=19,'Matriz de Riesgos'!$D$18," ")</f>
        <v xml:space="preserve"> </v>
      </c>
      <c r="AM25" s="91" t="e">
        <f ca="1">IF('Matriz de Riesgos'!$R$19=19,'Matriz de Riesgos'!$D$19," ")</f>
        <v>#NAME?</v>
      </c>
      <c r="AN25" s="91" t="e">
        <f ca="1">IF('Matriz de Riesgos'!$R$20=19,'Matriz de Riesgos'!$D$20," ")</f>
        <v>#NAME?</v>
      </c>
      <c r="AO25" s="91" t="e">
        <f ca="1">IF('Matriz de Riesgos'!$R$21=19,'Matriz de Riesgos'!$D$21," ")</f>
        <v>#NAME?</v>
      </c>
      <c r="AP25" s="91" t="e">
        <f ca="1">IF('Matriz de Riesgos'!$R$22=19,'Matriz de Riesgos'!$D$22," ")</f>
        <v>#NAME?</v>
      </c>
      <c r="AQ25" s="91" t="str">
        <f>IF('Matriz de Riesgos'!$R$23=19,'Matriz de Riesgos'!$D$23," ")</f>
        <v xml:space="preserve"> </v>
      </c>
      <c r="AR25" s="91" t="str">
        <f>IF('Matriz de Riesgos'!$R$24=19,'Matriz de Riesgos'!$D$24," ")</f>
        <v xml:space="preserve"> </v>
      </c>
      <c r="AS25" s="91" t="str">
        <f>IF('Matriz de Riesgos'!$R$25=19,'Matriz de Riesgos'!$D$25," ")</f>
        <v xml:space="preserve"> </v>
      </c>
      <c r="AT25" s="107" t="e">
        <f>IF('Matriz de Riesgos'!#REF!=19,'Matriz de Riesgos'!#REF!," ")</f>
        <v>#REF!</v>
      </c>
      <c r="AU25" s="98" t="str">
        <f>IF('Matriz de Riesgos'!$R$17=20,'Matriz de Riesgos'!$D$17," ")</f>
        <v xml:space="preserve"> </v>
      </c>
      <c r="AV25" s="92" t="str">
        <f>IF('Matriz de Riesgos'!$R$18=20,'Matriz de Riesgos'!$D$18," ")</f>
        <v xml:space="preserve"> </v>
      </c>
      <c r="AW25" s="92" t="e">
        <f ca="1">IF('Matriz de Riesgos'!$R$19=20,'Matriz de Riesgos'!$D$19," ")</f>
        <v>#NAME?</v>
      </c>
      <c r="AX25" s="92" t="e">
        <f ca="1">IF('Matriz de Riesgos'!$R$20=20,'Matriz de Riesgos'!$D$20," ")</f>
        <v>#NAME?</v>
      </c>
      <c r="AY25" s="92" t="e">
        <f ca="1">IF('Matriz de Riesgos'!$R$21=20,'Matriz de Riesgos'!$D$21," ")</f>
        <v>#NAME?</v>
      </c>
      <c r="AZ25" s="92" t="e">
        <f ca="1">IF('Matriz de Riesgos'!$R$22=20,'Matriz de Riesgos'!$D$22," ")</f>
        <v>#NAME?</v>
      </c>
      <c r="BA25" s="92" t="str">
        <f>IF('Matriz de Riesgos'!$R$23=20,'Matriz de Riesgos'!$D$23," ")</f>
        <v xml:space="preserve"> </v>
      </c>
      <c r="BB25" s="92" t="str">
        <f>IF('Matriz de Riesgos'!$R$24=20,'Matriz de Riesgos'!$D$24," ")</f>
        <v xml:space="preserve"> </v>
      </c>
      <c r="BC25" s="92" t="str">
        <f>IF('Matriz de Riesgos'!$R$25=20,'Matriz de Riesgos'!$D$25," ")</f>
        <v xml:space="preserve"> </v>
      </c>
      <c r="BD25" s="99" t="e">
        <f>IF('Matriz de Riesgos'!#REF!=20,'Matriz de Riesgos'!#REF!," ")</f>
        <v>#REF!</v>
      </c>
      <c r="BE25" s="51"/>
    </row>
    <row r="26" spans="1:63" ht="24" customHeight="1" x14ac:dyDescent="0.35">
      <c r="A26" s="479"/>
      <c r="B26" s="478"/>
      <c r="C26" s="478"/>
      <c r="D26" s="478"/>
      <c r="E26" s="478"/>
      <c r="F26" s="478"/>
      <c r="G26" s="117" t="str">
        <f>IF('Matriz de Riesgos'!$R$7=16,'Matriz de Riesgos'!$D$7," ")</f>
        <v xml:space="preserve"> </v>
      </c>
      <c r="H26" s="118" t="str">
        <f>IF('Matriz de Riesgos'!$R$8=16,'Matriz de Riesgos'!$D$8," ")</f>
        <v xml:space="preserve"> </v>
      </c>
      <c r="I26" s="118" t="str">
        <f>IF('Matriz de Riesgos'!$R$9=16,'Matriz de Riesgos'!$D$9," ")</f>
        <v xml:space="preserve"> </v>
      </c>
      <c r="J26" s="118" t="str">
        <f>IF('Matriz de Riesgos'!$R$10=16,'Matriz de Riesgos'!$D$10," ")</f>
        <v xml:space="preserve"> </v>
      </c>
      <c r="K26" s="118" t="str">
        <f>IF('Matriz de Riesgos'!$R$11=16,'Matriz de Riesgos'!$D$11," ")</f>
        <v xml:space="preserve"> </v>
      </c>
      <c r="L26" s="118" t="str">
        <f>IF('Matriz de Riesgos'!$R$12=16,'Matriz de Riesgos'!$D$12," ")</f>
        <v xml:space="preserve"> </v>
      </c>
      <c r="M26" s="118" t="str">
        <f>IF('Matriz de Riesgos'!$R$13=16,'Matriz de Riesgos'!$D$13," ")</f>
        <v xml:space="preserve"> </v>
      </c>
      <c r="N26" s="118" t="str">
        <f>IF('Matriz de Riesgos'!$R$14=16,'Matriz de Riesgos'!$D$14," ")</f>
        <v xml:space="preserve"> </v>
      </c>
      <c r="O26" s="118" t="str">
        <f>IF('Matriz de Riesgos'!$R$15=16,'Matriz de Riesgos'!$D$15," ")</f>
        <v xml:space="preserve"> </v>
      </c>
      <c r="P26" s="119" t="str">
        <f>IF('Matriz de Riesgos'!$R$16=16,'Matriz de Riesgos'!$D$16," ")</f>
        <v xml:space="preserve"> </v>
      </c>
      <c r="Q26" s="117" t="str">
        <f>IF('Matriz de Riesgos'!$R$7=17,'Matriz de Riesgos'!$D$7," ")</f>
        <v xml:space="preserve"> </v>
      </c>
      <c r="R26" s="118" t="str">
        <f>IF('Matriz de Riesgos'!$R$8=17,'Matriz de Riesgos'!$D$8," ")</f>
        <v xml:space="preserve"> </v>
      </c>
      <c r="S26" s="118" t="str">
        <f>IF('Matriz de Riesgos'!$R$9=17,'Matriz de Riesgos'!$D$9," ")</f>
        <v xml:space="preserve"> </v>
      </c>
      <c r="T26" s="118" t="str">
        <f>IF('Matriz de Riesgos'!$R$10=17,'Matriz de Riesgos'!$D$10," ")</f>
        <v xml:space="preserve"> </v>
      </c>
      <c r="U26" s="118" t="str">
        <f>IF('Matriz de Riesgos'!$R$11=17,'Matriz de Riesgos'!$D$11," ")</f>
        <v xml:space="preserve"> </v>
      </c>
      <c r="V26" s="118" t="str">
        <f>IF('Matriz de Riesgos'!$R$12=17,'Matriz de Riesgos'!$D$12," ")</f>
        <v xml:space="preserve"> </v>
      </c>
      <c r="W26" s="118" t="str">
        <f>IF('Matriz de Riesgos'!$R$13=17,'Matriz de Riesgos'!$D$13," ")</f>
        <v xml:space="preserve"> </v>
      </c>
      <c r="X26" s="118" t="str">
        <f>IF('Matriz de Riesgos'!$R$14=17,'Matriz de Riesgos'!$D$14," ")</f>
        <v xml:space="preserve"> </v>
      </c>
      <c r="Y26" s="118" t="str">
        <f>IF('Matriz de Riesgos'!$R$15=17,'Matriz de Riesgos'!$D$15," ")</f>
        <v xml:space="preserve"> </v>
      </c>
      <c r="Z26" s="119" t="str">
        <f>IF('Matriz de Riesgos'!$R$16=17,'Matriz de Riesgos'!$D$16," ")</f>
        <v xml:space="preserve"> </v>
      </c>
      <c r="AA26" s="111" t="str">
        <f>IF('Matriz de Riesgos'!$R$7=18,'Matriz de Riesgos'!$D$7," ")</f>
        <v xml:space="preserve"> </v>
      </c>
      <c r="AB26" s="109" t="str">
        <f>IF('Matriz de Riesgos'!$R$8=18,'Matriz de Riesgos'!$D$8," ")</f>
        <v xml:space="preserve"> </v>
      </c>
      <c r="AC26" s="109" t="str">
        <f>IF('Matriz de Riesgos'!$R$9=18,'Matriz de Riesgos'!$D$9," ")</f>
        <v xml:space="preserve"> </v>
      </c>
      <c r="AD26" s="109" t="str">
        <f>IF('Matriz de Riesgos'!$R$10=18,'Matriz de Riesgos'!$D$10," ")</f>
        <v xml:space="preserve"> </v>
      </c>
      <c r="AE26" s="109" t="str">
        <f>IF('Matriz de Riesgos'!$R$11=18,'Matriz de Riesgos'!$D$11," ")</f>
        <v xml:space="preserve"> </v>
      </c>
      <c r="AF26" s="109" t="str">
        <f>IF('Matriz de Riesgos'!$R$12=18,'Matriz de Riesgos'!$D$12," ")</f>
        <v xml:space="preserve"> </v>
      </c>
      <c r="AG26" s="109" t="str">
        <f>IF('Matriz de Riesgos'!$R$13=18,'Matriz de Riesgos'!$D$13," ")</f>
        <v xml:space="preserve"> </v>
      </c>
      <c r="AH26" s="109" t="str">
        <f>IF('Matriz de Riesgos'!$R$14=18,'Matriz de Riesgos'!$D$14," ")</f>
        <v xml:space="preserve"> </v>
      </c>
      <c r="AI26" s="109" t="str">
        <f>IF('Matriz de Riesgos'!$R$15=18,'Matriz de Riesgos'!$D$15," ")</f>
        <v xml:space="preserve"> </v>
      </c>
      <c r="AJ26" s="110" t="str">
        <f>IF('Matriz de Riesgos'!$R$16=18,'Matriz de Riesgos'!$D$16," ")</f>
        <v xml:space="preserve"> </v>
      </c>
      <c r="AK26" s="111" t="str">
        <f>IF('Matriz de Riesgos'!$R$7=19,'Matriz de Riesgos'!$D$7," ")</f>
        <v xml:space="preserve"> </v>
      </c>
      <c r="AL26" s="109" t="str">
        <f>IF('Matriz de Riesgos'!$R$8=19,'Matriz de Riesgos'!$D$8," ")</f>
        <v xml:space="preserve"> </v>
      </c>
      <c r="AM26" s="109" t="str">
        <f>IF('Matriz de Riesgos'!$R$9=19,'Matriz de Riesgos'!$D$9," ")</f>
        <v xml:space="preserve"> </v>
      </c>
      <c r="AN26" s="109" t="str">
        <f>IF('Matriz de Riesgos'!$R$10=19,'Matriz de Riesgos'!$D$10," ")</f>
        <v xml:space="preserve"> </v>
      </c>
      <c r="AO26" s="109" t="str">
        <f>IF('Matriz de Riesgos'!$R$11=19,'Matriz de Riesgos'!$D$11," ")</f>
        <v xml:space="preserve"> </v>
      </c>
      <c r="AP26" s="109" t="str">
        <f>IF('Matriz de Riesgos'!$R$12=19,'Matriz de Riesgos'!$D$12," ")</f>
        <v xml:space="preserve"> </v>
      </c>
      <c r="AQ26" s="109" t="str">
        <f>IF('Matriz de Riesgos'!$R$13=19,'Matriz de Riesgos'!$D$13," ")</f>
        <v xml:space="preserve"> </v>
      </c>
      <c r="AR26" s="109" t="str">
        <f>IF('Matriz de Riesgos'!$R$14=19,'Matriz de Riesgos'!$D$14," ")</f>
        <v xml:space="preserve"> </v>
      </c>
      <c r="AS26" s="109" t="str">
        <f>IF('Matriz de Riesgos'!$R$15=19,'Matriz de Riesgos'!$D$15," ")</f>
        <v xml:space="preserve"> </v>
      </c>
      <c r="AT26" s="110" t="str">
        <f>IF('Matriz de Riesgos'!$R$16=19,'Matriz de Riesgos'!$D$16," ")</f>
        <v xml:space="preserve"> </v>
      </c>
      <c r="AU26" s="100" t="str">
        <f>IF('Matriz de Riesgos'!$R$7=20,'Matriz de Riesgos'!$D$7," ")</f>
        <v>b1</v>
      </c>
      <c r="AV26" s="101" t="str">
        <f>IF('Matriz de Riesgos'!$R$8=20,'Matriz de Riesgos'!$D$8," ")</f>
        <v>b1</v>
      </c>
      <c r="AW26" s="101" t="str">
        <f>IF('Matriz de Riesgos'!$R$9=20,'Matriz de Riesgos'!$D$9," ")</f>
        <v xml:space="preserve"> </v>
      </c>
      <c r="AX26" s="101" t="str">
        <f>IF('Matriz de Riesgos'!$R$10=20,'Matriz de Riesgos'!$D$10," ")</f>
        <v xml:space="preserve"> </v>
      </c>
      <c r="AY26" s="101" t="str">
        <f>IF('Matriz de Riesgos'!$R$11=20,'Matriz de Riesgos'!$D$11," ")</f>
        <v xml:space="preserve"> </v>
      </c>
      <c r="AZ26" s="101" t="str">
        <f>IF('Matriz de Riesgos'!$R$12=20,'Matriz de Riesgos'!$D$12," ")</f>
        <v xml:space="preserve"> </v>
      </c>
      <c r="BA26" s="101" t="str">
        <f>IF('Matriz de Riesgos'!$R$13=20,'Matriz de Riesgos'!$D$13," ")</f>
        <v xml:space="preserve"> </v>
      </c>
      <c r="BB26" s="101" t="str">
        <f>IF('Matriz de Riesgos'!$R$14=20,'Matriz de Riesgos'!$D$14," ")</f>
        <v xml:space="preserve"> </v>
      </c>
      <c r="BC26" s="101" t="str">
        <f>IF('Matriz de Riesgos'!$R$15=20,'Matriz de Riesgos'!$D$15," ")</f>
        <v xml:space="preserve"> </v>
      </c>
      <c r="BD26" s="102" t="str">
        <f>IF('Matriz de Riesgos'!$R$16=20,'Matriz de Riesgos'!$D$16," ")</f>
        <v xml:space="preserve"> </v>
      </c>
      <c r="BE26" s="51"/>
    </row>
    <row r="27" spans="1:63" ht="24" customHeight="1" x14ac:dyDescent="0.35">
      <c r="A27" s="479"/>
      <c r="B27" s="477" t="s">
        <v>464</v>
      </c>
      <c r="C27" s="478"/>
      <c r="D27" s="478"/>
      <c r="E27" s="478"/>
      <c r="F27" s="478"/>
      <c r="G27" s="112" t="str">
        <f>IF('Matriz de Riesgos'!$R$48=11,'Matriz de Riesgos'!$D$48," ")</f>
        <v xml:space="preserve"> </v>
      </c>
      <c r="H27" s="113" t="str">
        <f>IF('Matriz de Riesgos'!$R$49=11,'Matriz de Riesgos'!$D$49," ")</f>
        <v xml:space="preserve"> </v>
      </c>
      <c r="I27" s="113" t="str">
        <f>IF('Matriz de Riesgos'!$R$50=11,'Matriz de Riesgos'!$D$50," ")</f>
        <v xml:space="preserve"> </v>
      </c>
      <c r="J27" s="113" t="str">
        <f>IF('Matriz de Riesgos'!$R$51=11,'Matriz de Riesgos'!$D$51," ")</f>
        <v xml:space="preserve"> </v>
      </c>
      <c r="K27" s="113" t="str">
        <f>IF('Matriz de Riesgos'!$R$52=11,'Matriz de Riesgos'!$D$52," ")</f>
        <v xml:space="preserve"> </v>
      </c>
      <c r="L27" s="113" t="str">
        <f>IF('Matriz de Riesgos'!$R$53=11,'Matriz de Riesgos'!$D$53," ")</f>
        <v xml:space="preserve"> </v>
      </c>
      <c r="M27" s="113" t="str">
        <f>IF('Matriz de Riesgos'!$R$54=11,'Matriz de Riesgos'!$D$54," ")</f>
        <v xml:space="preserve"> </v>
      </c>
      <c r="N27" s="113" t="str">
        <f>IF('Matriz de Riesgos'!$R$55=11,'Matriz de Riesgos'!$D$55," ")</f>
        <v xml:space="preserve"> </v>
      </c>
      <c r="O27" s="113" t="str">
        <f>IF('Matriz de Riesgos'!$R$56=11,'Matriz de Riesgos'!$D$56," ")</f>
        <v xml:space="preserve"> </v>
      </c>
      <c r="P27" s="114" t="str">
        <f>IF('Matriz de Riesgos'!$R$57=11,'Matriz de Riesgos'!$D$57," ")</f>
        <v xml:space="preserve"> </v>
      </c>
      <c r="Q27" s="112" t="str">
        <f>IF('Matriz de Riesgos'!$R$48=12,'Matriz de Riesgos'!$D$48," ")</f>
        <v xml:space="preserve"> </v>
      </c>
      <c r="R27" s="113" t="str">
        <f>IF('Matriz de Riesgos'!$R$49=12,'Matriz de Riesgos'!$D$49," ")</f>
        <v xml:space="preserve"> </v>
      </c>
      <c r="S27" s="113" t="str">
        <f>IF('Matriz de Riesgos'!$R$50=12,'Matriz de Riesgos'!$D$50," ")</f>
        <v xml:space="preserve"> </v>
      </c>
      <c r="T27" s="113" t="str">
        <f>IF('Matriz de Riesgos'!$R$51=12,'Matriz de Riesgos'!$D$51," ")</f>
        <v xml:space="preserve"> </v>
      </c>
      <c r="U27" s="113" t="str">
        <f>IF('Matriz de Riesgos'!$R$52=12,'Matriz de Riesgos'!$D$52," ")</f>
        <v>s2</v>
      </c>
      <c r="V27" s="113" t="str">
        <f>IF('Matriz de Riesgos'!$R$53=12,'Matriz de Riesgos'!$D$53," ")</f>
        <v>s3</v>
      </c>
      <c r="W27" s="113" t="str">
        <f>IF('Matriz de Riesgos'!$R$54=12,'Matriz de Riesgos'!$D$54," ")</f>
        <v>s4</v>
      </c>
      <c r="X27" s="113" t="str">
        <f>IF('Matriz de Riesgos'!$R$55=12,'Matriz de Riesgos'!$D$55," ")</f>
        <v xml:space="preserve"> </v>
      </c>
      <c r="Y27" s="113" t="str">
        <f>IF('Matriz de Riesgos'!$R$56=12,'Matriz de Riesgos'!$D$56," ")</f>
        <v xml:space="preserve"> </v>
      </c>
      <c r="Z27" s="114" t="str">
        <f>IF('Matriz de Riesgos'!$R$57=12,'Matriz de Riesgos'!$D$57," ")</f>
        <v xml:space="preserve"> </v>
      </c>
      <c r="AA27" s="112" t="str">
        <f>IF('Matriz de Riesgos'!$R$48=13,'Matriz de Riesgos'!$D$48," ")</f>
        <v xml:space="preserve"> </v>
      </c>
      <c r="AB27" s="113" t="str">
        <f>IF('Matriz de Riesgos'!$R$49=13,'Matriz de Riesgos'!$D$49," ")</f>
        <v xml:space="preserve"> </v>
      </c>
      <c r="AC27" s="113" t="str">
        <f>IF('Matriz de Riesgos'!$R$50=13,'Matriz de Riesgos'!$D$50," ")</f>
        <v xml:space="preserve"> </v>
      </c>
      <c r="AD27" s="113" t="str">
        <f>IF('Matriz de Riesgos'!$R$51=13,'Matriz de Riesgos'!$D$51," ")</f>
        <v xml:space="preserve"> </v>
      </c>
      <c r="AE27" s="113" t="str">
        <f>IF('Matriz de Riesgos'!$R$52=13,'Matriz de Riesgos'!$D$52," ")</f>
        <v xml:space="preserve"> </v>
      </c>
      <c r="AF27" s="113" t="str">
        <f>IF('Matriz de Riesgos'!$R$53=13,'Matriz de Riesgos'!$D$53," ")</f>
        <v xml:space="preserve"> </v>
      </c>
      <c r="AG27" s="113" t="str">
        <f>IF('Matriz de Riesgos'!$R$54=13,'Matriz de Riesgos'!$D$54," ")</f>
        <v xml:space="preserve"> </v>
      </c>
      <c r="AH27" s="113" t="str">
        <f>IF('Matriz de Riesgos'!$R$55=13,'Matriz de Riesgos'!$D$55," ")</f>
        <v xml:space="preserve"> </v>
      </c>
      <c r="AI27" s="113" t="str">
        <f>IF('Matriz de Riesgos'!$R$56=13,'Matriz de Riesgos'!$D$56," ")</f>
        <v xml:space="preserve"> </v>
      </c>
      <c r="AJ27" s="114" t="str">
        <f>IF('Matriz de Riesgos'!$R$57=13,'Matriz de Riesgos'!$D$57," ")</f>
        <v xml:space="preserve"> </v>
      </c>
      <c r="AK27" s="103" t="str">
        <f>IF('Matriz de Riesgos'!$R$48=14,'Matriz de Riesgos'!$D$48," ")</f>
        <v xml:space="preserve"> </v>
      </c>
      <c r="AL27" s="104" t="str">
        <f>IF('Matriz de Riesgos'!$R$49=14,'Matriz de Riesgos'!$D$49," ")</f>
        <v xml:space="preserve"> </v>
      </c>
      <c r="AM27" s="104" t="str">
        <f>IF('Matriz de Riesgos'!$R$50=14,'Matriz de Riesgos'!$D$50," ")</f>
        <v xml:space="preserve"> </v>
      </c>
      <c r="AN27" s="104" t="str">
        <f>IF('Matriz de Riesgos'!$R$51=14,'Matriz de Riesgos'!$D$51," ")</f>
        <v xml:space="preserve"> </v>
      </c>
      <c r="AO27" s="104" t="str">
        <f>IF('Matriz de Riesgos'!$R$52=14,'Matriz de Riesgos'!$D$52," ")</f>
        <v xml:space="preserve"> </v>
      </c>
      <c r="AP27" s="104" t="str">
        <f>IF('Matriz de Riesgos'!$R$53=14,'Matriz de Riesgos'!$D$53," ")</f>
        <v xml:space="preserve"> </v>
      </c>
      <c r="AQ27" s="104" t="str">
        <f>IF('Matriz de Riesgos'!$R$54=14,'Matriz de Riesgos'!$D$54," ")</f>
        <v xml:space="preserve"> </v>
      </c>
      <c r="AR27" s="104" t="str">
        <f>IF('Matriz de Riesgos'!$R$55=14,'Matriz de Riesgos'!$D$55," ")</f>
        <v xml:space="preserve"> </v>
      </c>
      <c r="AS27" s="104" t="str">
        <f>IF('Matriz de Riesgos'!$R$56=14,'Matriz de Riesgos'!$D$56," ")</f>
        <v xml:space="preserve"> </v>
      </c>
      <c r="AT27" s="105" t="str">
        <f>IF('Matriz de Riesgos'!$R$57=14,'Matriz de Riesgos'!$D$57," ")</f>
        <v xml:space="preserve"> </v>
      </c>
      <c r="AU27" s="95" t="str">
        <f>IF('Matriz de Riesgos'!$R$48=15,'Matriz de Riesgos'!$D$48," ")</f>
        <v xml:space="preserve"> </v>
      </c>
      <c r="AV27" s="96" t="str">
        <f>IF('Matriz de Riesgos'!$R$49=15,'Matriz de Riesgos'!$D$49," ")</f>
        <v xml:space="preserve"> </v>
      </c>
      <c r="AW27" s="96" t="str">
        <f>IF('Matriz de Riesgos'!$R$50=15,'Matriz de Riesgos'!$D$50," ")</f>
        <v xml:space="preserve"> </v>
      </c>
      <c r="AX27" s="96" t="str">
        <f>IF('Matriz de Riesgos'!$R$51=15,'Matriz de Riesgos'!$D$51," ")</f>
        <v xml:space="preserve"> </v>
      </c>
      <c r="AY27" s="96" t="str">
        <f>IF('Matriz de Riesgos'!$R$52=15,'Matriz de Riesgos'!$D$52," ")</f>
        <v xml:space="preserve"> </v>
      </c>
      <c r="AZ27" s="96" t="str">
        <f>IF('Matriz de Riesgos'!$R$53=15,'Matriz de Riesgos'!$D$53," ")</f>
        <v xml:space="preserve"> </v>
      </c>
      <c r="BA27" s="96" t="str">
        <f>IF('Matriz de Riesgos'!$R$54=15,'Matriz de Riesgos'!$D$54," ")</f>
        <v xml:space="preserve"> </v>
      </c>
      <c r="BB27" s="96" t="str">
        <f>IF('Matriz de Riesgos'!$R$55=15,'Matriz de Riesgos'!$D$55," ")</f>
        <v xml:space="preserve"> </v>
      </c>
      <c r="BC27" s="96" t="str">
        <f>IF('Matriz de Riesgos'!$R$56=15,'Matriz de Riesgos'!$D$56," ")</f>
        <v xml:space="preserve"> </v>
      </c>
      <c r="BD27" s="97" t="str">
        <f>IF('Matriz de Riesgos'!$R$57=15,'Matriz de Riesgos'!$D$57," ")</f>
        <v xml:space="preserve"> </v>
      </c>
      <c r="BE27" s="51"/>
    </row>
    <row r="28" spans="1:63" ht="24" customHeight="1" x14ac:dyDescent="0.35">
      <c r="A28" s="479"/>
      <c r="B28" s="478"/>
      <c r="C28" s="478"/>
      <c r="D28" s="478"/>
      <c r="E28" s="478"/>
      <c r="F28" s="478"/>
      <c r="G28" s="115" t="str">
        <f>IF('Matriz de Riesgos'!$R$38=11,'Matriz de Riesgos'!$D$38," ")</f>
        <v xml:space="preserve"> </v>
      </c>
      <c r="H28" s="93" t="str">
        <f>IF('Matriz de Riesgos'!$R$39=11,'Matriz de Riesgos'!$D$39," ")</f>
        <v xml:space="preserve"> </v>
      </c>
      <c r="I28" s="93" t="str">
        <f>IF('Matriz de Riesgos'!$R$40=11,'Matriz de Riesgos'!$D$40," ")</f>
        <v xml:space="preserve"> </v>
      </c>
      <c r="J28" s="93" t="str">
        <f>IF('Matriz de Riesgos'!$R$41=11,'Matriz de Riesgos'!$D$41," ")</f>
        <v xml:space="preserve"> </v>
      </c>
      <c r="K28" s="93" t="str">
        <f>IF('Matriz de Riesgos'!$R$42=11,'Matriz de Riesgos'!$D$42," ")</f>
        <v xml:space="preserve"> </v>
      </c>
      <c r="L28" s="93" t="str">
        <f>IF('Matriz de Riesgos'!$R$43=11,'Matriz de Riesgos'!$D$43," ")</f>
        <v xml:space="preserve"> </v>
      </c>
      <c r="M28" s="93" t="str">
        <f>IF('Matriz de Riesgos'!$R$44=11,'Matriz de Riesgos'!$D$44," ")</f>
        <v xml:space="preserve"> </v>
      </c>
      <c r="N28" s="93" t="str">
        <f>IF('Matriz de Riesgos'!$R$45=11,'Matriz de Riesgos'!$D$45," ")</f>
        <v xml:space="preserve"> </v>
      </c>
      <c r="O28" s="93" t="str">
        <f>IF('Matriz de Riesgos'!$R$46=11,'Matriz de Riesgos'!$D$46," ")</f>
        <v xml:space="preserve"> </v>
      </c>
      <c r="P28" s="116" t="str">
        <f>IF('Matriz de Riesgos'!$R$47=11,'Matriz de Riesgos'!$D$47," ")</f>
        <v xml:space="preserve"> </v>
      </c>
      <c r="Q28" s="115" t="str">
        <f>IF('Matriz de Riesgos'!$R$38=12,'Matriz de Riesgos'!$D$38," ")</f>
        <v xml:space="preserve"> </v>
      </c>
      <c r="R28" s="93" t="str">
        <f>IF('Matriz de Riesgos'!$R$39=12,'Matriz de Riesgos'!$D$39," ")</f>
        <v xml:space="preserve"> </v>
      </c>
      <c r="S28" s="93" t="str">
        <f>IF('Matriz de Riesgos'!$R$40=12,'Matriz de Riesgos'!$D$40," ")</f>
        <v xml:space="preserve"> </v>
      </c>
      <c r="T28" s="93" t="str">
        <f>IF('Matriz de Riesgos'!$R$41=12,'Matriz de Riesgos'!$D$41," ")</f>
        <v xml:space="preserve"> </v>
      </c>
      <c r="U28" s="93" t="str">
        <f>IF('Matriz de Riesgos'!$R$42=12,'Matriz de Riesgos'!$D$42," ")</f>
        <v xml:space="preserve"> </v>
      </c>
      <c r="V28" s="93" t="str">
        <f>IF('Matriz de Riesgos'!$R$43=12,'Matriz de Riesgos'!$D$43," ")</f>
        <v xml:space="preserve"> </v>
      </c>
      <c r="W28" s="93" t="str">
        <f>IF('Matriz de Riesgos'!$R$44=12,'Matriz de Riesgos'!$D$44," ")</f>
        <v xml:space="preserve"> </v>
      </c>
      <c r="X28" s="93" t="str">
        <f>IF('Matriz de Riesgos'!$R$45=12,'Matriz de Riesgos'!$D$45," ")</f>
        <v xml:space="preserve"> </v>
      </c>
      <c r="Y28" s="93" t="str">
        <f>IF('Matriz de Riesgos'!$R$46=12,'Matriz de Riesgos'!$D$46," ")</f>
        <v xml:space="preserve"> </v>
      </c>
      <c r="Z28" s="116" t="str">
        <f>IF('Matriz de Riesgos'!$R$47=12,'Matriz de Riesgos'!$D$47," ")</f>
        <v xml:space="preserve"> </v>
      </c>
      <c r="AA28" s="115" t="str">
        <f>IF('Matriz de Riesgos'!$R$38=13,'Matriz de Riesgos'!$D$38," ")</f>
        <v xml:space="preserve"> </v>
      </c>
      <c r="AB28" s="93" t="str">
        <f>IF('Matriz de Riesgos'!$R$39=13,'Matriz de Riesgos'!$D$39," ")</f>
        <v xml:space="preserve"> </v>
      </c>
      <c r="AC28" s="93" t="str">
        <f>IF('Matriz de Riesgos'!$R$40=13,'Matriz de Riesgos'!$D$40," ")</f>
        <v xml:space="preserve"> </v>
      </c>
      <c r="AD28" s="93" t="str">
        <f>IF('Matriz de Riesgos'!$R$41=13,'Matriz de Riesgos'!$D$41," ")</f>
        <v xml:space="preserve"> </v>
      </c>
      <c r="AE28" s="93" t="str">
        <f>IF('Matriz de Riesgos'!$R$42=13,'Matriz de Riesgos'!$D$42," ")</f>
        <v xml:space="preserve"> </v>
      </c>
      <c r="AF28" s="93" t="str">
        <f>IF('Matriz de Riesgos'!$R$43=13,'Matriz de Riesgos'!$D$43," ")</f>
        <v xml:space="preserve"> </v>
      </c>
      <c r="AG28" s="93" t="str">
        <f>IF('Matriz de Riesgos'!$R$44=13,'Matriz de Riesgos'!$D$44," ")</f>
        <v xml:space="preserve"> </v>
      </c>
      <c r="AH28" s="93" t="str">
        <f>IF('Matriz de Riesgos'!$R$45=13,'Matriz de Riesgos'!$D$45," ")</f>
        <v xml:space="preserve"> </v>
      </c>
      <c r="AI28" s="93" t="str">
        <f>IF('Matriz de Riesgos'!$R$46=13,'Matriz de Riesgos'!$D$46," ")</f>
        <v xml:space="preserve"> </v>
      </c>
      <c r="AJ28" s="116" t="str">
        <f>IF('Matriz de Riesgos'!$R$47=13,'Matriz de Riesgos'!$D$47," ")</f>
        <v xml:space="preserve"> </v>
      </c>
      <c r="AK28" s="106" t="str">
        <f>IF('Matriz de Riesgos'!$R$38=14,'Matriz de Riesgos'!$D$38," ")</f>
        <v xml:space="preserve"> </v>
      </c>
      <c r="AL28" s="91" t="str">
        <f>IF('Matriz de Riesgos'!$R$39=14,'Matriz de Riesgos'!$D$39," ")</f>
        <v xml:space="preserve"> </v>
      </c>
      <c r="AM28" s="91" t="str">
        <f>IF('Matriz de Riesgos'!$R$40=14,'Matriz de Riesgos'!$D$40," ")</f>
        <v xml:space="preserve"> </v>
      </c>
      <c r="AN28" s="91" t="str">
        <f>IF('Matriz de Riesgos'!$R$41=14,'Matriz de Riesgos'!$D$41," ")</f>
        <v xml:space="preserve"> </v>
      </c>
      <c r="AO28" s="91" t="str">
        <f>IF('Matriz de Riesgos'!$R$42=14,'Matriz de Riesgos'!$D$42," ")</f>
        <v xml:space="preserve"> </v>
      </c>
      <c r="AP28" s="91" t="str">
        <f>IF('Matriz de Riesgos'!$R$43=14,'Matriz de Riesgos'!$D$43," ")</f>
        <v xml:space="preserve"> </v>
      </c>
      <c r="AQ28" s="91" t="str">
        <f>IF('Matriz de Riesgos'!$R$44=14,'Matriz de Riesgos'!$D$44," ")</f>
        <v xml:space="preserve"> </v>
      </c>
      <c r="AR28" s="91" t="str">
        <f>IF('Matriz de Riesgos'!$R$45=14,'Matriz de Riesgos'!$D$45," ")</f>
        <v xml:space="preserve"> </v>
      </c>
      <c r="AS28" s="91" t="str">
        <f>IF('Matriz de Riesgos'!$R$46=14,'Matriz de Riesgos'!$D$46," ")</f>
        <v xml:space="preserve"> </v>
      </c>
      <c r="AT28" s="107" t="str">
        <f>IF('Matriz de Riesgos'!$R$47=14,'Matriz de Riesgos'!$D$47," ")</f>
        <v xml:space="preserve"> </v>
      </c>
      <c r="AU28" s="98" t="str">
        <f>IF('Matriz de Riesgos'!$R$38=15,'Matriz de Riesgos'!$D$38," ")</f>
        <v xml:space="preserve"> </v>
      </c>
      <c r="AV28" s="92" t="str">
        <f>IF('Matriz de Riesgos'!$R$39=15,'Matriz de Riesgos'!$D$39," ")</f>
        <v xml:space="preserve"> </v>
      </c>
      <c r="AW28" s="92" t="str">
        <f>IF('Matriz de Riesgos'!$R$40=15,'Matriz de Riesgos'!$D$40," ")</f>
        <v xml:space="preserve"> </v>
      </c>
      <c r="AX28" s="92" t="str">
        <f>IF('Matriz de Riesgos'!$R$41=15,'Matriz de Riesgos'!$D$41," ")</f>
        <v xml:space="preserve"> </v>
      </c>
      <c r="AY28" s="92" t="str">
        <f>IF('Matriz de Riesgos'!$R$42=15,'Matriz de Riesgos'!$D$42," ")</f>
        <v xml:space="preserve"> </v>
      </c>
      <c r="AZ28" s="92" t="str">
        <f>IF('Matriz de Riesgos'!$R$43=15,'Matriz de Riesgos'!$D$43," ")</f>
        <v xml:space="preserve"> </v>
      </c>
      <c r="BA28" s="92" t="str">
        <f>IF('Matriz de Riesgos'!$R$44=15,'Matriz de Riesgos'!$D$44," ")</f>
        <v xml:space="preserve"> </v>
      </c>
      <c r="BB28" s="92" t="str">
        <f>IF('Matriz de Riesgos'!$R$45=15,'Matriz de Riesgos'!$D$45," ")</f>
        <v xml:space="preserve"> </v>
      </c>
      <c r="BC28" s="92" t="str">
        <f>IF('Matriz de Riesgos'!$R$46=15,'Matriz de Riesgos'!$D$46," ")</f>
        <v xml:space="preserve"> </v>
      </c>
      <c r="BD28" s="99" t="str">
        <f>IF('Matriz de Riesgos'!$R$47=15,'Matriz de Riesgos'!$D$47," ")</f>
        <v xml:space="preserve"> </v>
      </c>
      <c r="BE28" s="51"/>
    </row>
    <row r="29" spans="1:63" ht="24" customHeight="1" x14ac:dyDescent="0.35">
      <c r="A29" s="479"/>
      <c r="B29" s="478"/>
      <c r="C29" s="478"/>
      <c r="D29" s="478"/>
      <c r="E29" s="478"/>
      <c r="F29" s="478"/>
      <c r="G29" s="115" t="str">
        <f>IF('Matriz de Riesgos'!$R$28=11,'Matriz de Riesgos'!$D$28," ")</f>
        <v xml:space="preserve"> </v>
      </c>
      <c r="H29" s="93" t="str">
        <f>IF('Matriz de Riesgos'!$R$29=11,'Matriz de Riesgos'!$D$29," ")</f>
        <v xml:space="preserve"> </v>
      </c>
      <c r="I29" s="93" t="str">
        <f>IF('Matriz de Riesgos'!$R$30=11,'Matriz de Riesgos'!$D$30," ")</f>
        <v xml:space="preserve"> </v>
      </c>
      <c r="J29" s="93" t="str">
        <f>IF('Matriz de Riesgos'!$R$31=11,'Matriz de Riesgos'!$D$31," ")</f>
        <v xml:space="preserve"> </v>
      </c>
      <c r="K29" s="93" t="str">
        <f>IF('Matriz de Riesgos'!$R$32=11,'Matriz de Riesgos'!$D$32," ")</f>
        <v xml:space="preserve"> </v>
      </c>
      <c r="L29" s="93" t="str">
        <f>IF('Matriz de Riesgos'!$R$33=11,'Matriz de Riesgos'!$D$33," ")</f>
        <v xml:space="preserve"> </v>
      </c>
      <c r="M29" s="93" t="str">
        <f>IF('Matriz de Riesgos'!$R$34=11,'Matriz de Riesgos'!$D$34," ")</f>
        <v xml:space="preserve"> </v>
      </c>
      <c r="N29" s="93" t="str">
        <f>IF('Matriz de Riesgos'!$R$35=11,'Matriz de Riesgos'!$D$35," ")</f>
        <v xml:space="preserve"> </v>
      </c>
      <c r="O29" s="93" t="str">
        <f>IF('Matriz de Riesgos'!$R$36=11,'Matriz de Riesgos'!$D$36," ")</f>
        <v xml:space="preserve"> </v>
      </c>
      <c r="P29" s="116" t="str">
        <f>IF('Matriz de Riesgos'!$R$37=11,'Matriz de Riesgos'!$D$37," ")</f>
        <v xml:space="preserve"> </v>
      </c>
      <c r="Q29" s="115" t="str">
        <f>IF('Matriz de Riesgos'!$R$28=12,'Matriz de Riesgos'!$D$28," ")</f>
        <v xml:space="preserve"> </v>
      </c>
      <c r="R29" s="93" t="str">
        <f>IF('Matriz de Riesgos'!$R$29=12,'Matriz de Riesgos'!$D$29," ")</f>
        <v xml:space="preserve"> </v>
      </c>
      <c r="S29" s="93" t="str">
        <f>IF('Matriz de Riesgos'!$R$30=12,'Matriz de Riesgos'!$D$30," ")</f>
        <v xml:space="preserve"> </v>
      </c>
      <c r="T29" s="93" t="str">
        <f>IF('Matriz de Riesgos'!$R$31=12,'Matriz de Riesgos'!$D$31," ")</f>
        <v xml:space="preserve"> </v>
      </c>
      <c r="U29" s="93" t="str">
        <f>IF('Matriz de Riesgos'!$R$32=12,'Matriz de Riesgos'!$D$32," ")</f>
        <v xml:space="preserve"> </v>
      </c>
      <c r="V29" s="93" t="str">
        <f>IF('Matriz de Riesgos'!$R$33=12,'Matriz de Riesgos'!$D$33," ")</f>
        <v xml:space="preserve"> </v>
      </c>
      <c r="W29" s="93" t="str">
        <f>IF('Matriz de Riesgos'!$R$34=12,'Matriz de Riesgos'!$D$34," ")</f>
        <v xml:space="preserve"> </v>
      </c>
      <c r="X29" s="93" t="str">
        <f>IF('Matriz de Riesgos'!$R$35=12,'Matriz de Riesgos'!$D$35," ")</f>
        <v xml:space="preserve"> </v>
      </c>
      <c r="Y29" s="93" t="str">
        <f>IF('Matriz de Riesgos'!$R$36=12,'Matriz de Riesgos'!$D$36," ")</f>
        <v xml:space="preserve"> </v>
      </c>
      <c r="Z29" s="116" t="str">
        <f>IF('Matriz de Riesgos'!$R$37=12,'Matriz de Riesgos'!$D$37," ")</f>
        <v xml:space="preserve"> </v>
      </c>
      <c r="AA29" s="115" t="str">
        <f>IF('Matriz de Riesgos'!$R$28=13,'Matriz de Riesgos'!$D$28," ")</f>
        <v xml:space="preserve"> </v>
      </c>
      <c r="AB29" s="93" t="str">
        <f>IF('Matriz de Riesgos'!$R$29=13,'Matriz de Riesgos'!$D$29," ")</f>
        <v xml:space="preserve"> </v>
      </c>
      <c r="AC29" s="93" t="str">
        <f>IF('Matriz de Riesgos'!$R$30=13,'Matriz de Riesgos'!$D$30," ")</f>
        <v xml:space="preserve"> </v>
      </c>
      <c r="AD29" s="93" t="str">
        <f>IF('Matriz de Riesgos'!$R$31=13,'Matriz de Riesgos'!$D$31," ")</f>
        <v xml:space="preserve"> </v>
      </c>
      <c r="AE29" s="93" t="str">
        <f>IF('Matriz de Riesgos'!$R$32=13,'Matriz de Riesgos'!$D$32," ")</f>
        <v xml:space="preserve"> </v>
      </c>
      <c r="AF29" s="93" t="str">
        <f>IF('Matriz de Riesgos'!$R$33=13,'Matriz de Riesgos'!$D$33," ")</f>
        <v xml:space="preserve"> </v>
      </c>
      <c r="AG29" s="93" t="str">
        <f>IF('Matriz de Riesgos'!$R$34=13,'Matriz de Riesgos'!$D$34," ")</f>
        <v xml:space="preserve"> </v>
      </c>
      <c r="AH29" s="93" t="str">
        <f>IF('Matriz de Riesgos'!$R$35=13,'Matriz de Riesgos'!$D$35," ")</f>
        <v xml:space="preserve"> </v>
      </c>
      <c r="AI29" s="93" t="str">
        <f>IF('Matriz de Riesgos'!$R$36=13,'Matriz de Riesgos'!$D$36," ")</f>
        <v xml:space="preserve"> </v>
      </c>
      <c r="AJ29" s="116" t="str">
        <f>IF('Matriz de Riesgos'!$R$37=13,'Matriz de Riesgos'!$D$37," ")</f>
        <v xml:space="preserve"> </v>
      </c>
      <c r="AK29" s="106" t="str">
        <f>IF('Matriz de Riesgos'!$R$28=14,'Matriz de Riesgos'!$D$28," ")</f>
        <v xml:space="preserve"> </v>
      </c>
      <c r="AL29" s="91" t="str">
        <f>IF('Matriz de Riesgos'!$R$29=14,'Matriz de Riesgos'!$D$29," ")</f>
        <v xml:space="preserve"> </v>
      </c>
      <c r="AM29" s="91" t="str">
        <f>IF('Matriz de Riesgos'!$R$30=14,'Matriz de Riesgos'!$D$30," ")</f>
        <v xml:space="preserve"> </v>
      </c>
      <c r="AN29" s="91" t="str">
        <f>IF('Matriz de Riesgos'!$R$31=14,'Matriz de Riesgos'!$D$31," ")</f>
        <v xml:space="preserve"> </v>
      </c>
      <c r="AO29" s="91" t="str">
        <f>IF('Matriz de Riesgos'!$R$32=14,'Matriz de Riesgos'!$D$32," ")</f>
        <v>i1</v>
      </c>
      <c r="AP29" s="91" t="str">
        <f>IF('Matriz de Riesgos'!$R$33=14,'Matriz de Riesgos'!$D$33," ")</f>
        <v>i2</v>
      </c>
      <c r="AQ29" s="91" t="str">
        <f>IF('Matriz de Riesgos'!$R$34=14,'Matriz de Riesgos'!$D$34," ")</f>
        <v xml:space="preserve"> </v>
      </c>
      <c r="AR29" s="91" t="str">
        <f>IF('Matriz de Riesgos'!$R$35=14,'Matriz de Riesgos'!$D$35," ")</f>
        <v xml:space="preserve"> </v>
      </c>
      <c r="AS29" s="91" t="str">
        <f>IF('Matriz de Riesgos'!$R$36=14,'Matriz de Riesgos'!$D$36," ")</f>
        <v xml:space="preserve"> </v>
      </c>
      <c r="AT29" s="107" t="str">
        <f>IF('Matriz de Riesgos'!$R$37=14,'Matriz de Riesgos'!$D$37," ")</f>
        <v xml:space="preserve"> </v>
      </c>
      <c r="AU29" s="98" t="str">
        <f>IF('Matriz de Riesgos'!$R$28=15,'Matriz de Riesgos'!$D$28," ")</f>
        <v xml:space="preserve"> </v>
      </c>
      <c r="AV29" s="92" t="str">
        <f>IF('Matriz de Riesgos'!$R$29=15,'Matriz de Riesgos'!$D$29," ")</f>
        <v xml:space="preserve"> </v>
      </c>
      <c r="AW29" s="92" t="str">
        <f>IF('Matriz de Riesgos'!$R$30=15,'Matriz de Riesgos'!$D$30," ")</f>
        <v xml:space="preserve"> </v>
      </c>
      <c r="AX29" s="92" t="str">
        <f>IF('Matriz de Riesgos'!$R$31=15,'Matriz de Riesgos'!$D$31," ")</f>
        <v xml:space="preserve"> </v>
      </c>
      <c r="AY29" s="92" t="str">
        <f>IF('Matriz de Riesgos'!$R$32=15,'Matriz de Riesgos'!$D$32," ")</f>
        <v xml:space="preserve"> </v>
      </c>
      <c r="AZ29" s="92" t="str">
        <f>IF('Matriz de Riesgos'!$R$33=15,'Matriz de Riesgos'!$D$33," ")</f>
        <v xml:space="preserve"> </v>
      </c>
      <c r="BA29" s="92" t="str">
        <f>IF('Matriz de Riesgos'!$R$34=15,'Matriz de Riesgos'!$D$34," ")</f>
        <v xml:space="preserve"> </v>
      </c>
      <c r="BB29" s="92" t="str">
        <f>IF('Matriz de Riesgos'!$R$35=15,'Matriz de Riesgos'!$D$35," ")</f>
        <v xml:space="preserve"> </v>
      </c>
      <c r="BC29" s="92" t="str">
        <f>IF('Matriz de Riesgos'!$R$36=15,'Matriz de Riesgos'!$D$36," ")</f>
        <v xml:space="preserve"> </v>
      </c>
      <c r="BD29" s="99" t="str">
        <f>IF('Matriz de Riesgos'!$R$37=15,'Matriz de Riesgos'!$D$37," ")</f>
        <v xml:space="preserve"> </v>
      </c>
      <c r="BE29" s="51"/>
    </row>
    <row r="30" spans="1:63" ht="24" customHeight="1" x14ac:dyDescent="0.35">
      <c r="A30" s="479"/>
      <c r="B30" s="478"/>
      <c r="C30" s="478"/>
      <c r="D30" s="478"/>
      <c r="E30" s="478"/>
      <c r="F30" s="478"/>
      <c r="G30" s="115" t="e">
        <f>IF('Matriz de Riesgos'!#REF!=11,'Matriz de Riesgos'!#REF!," ")</f>
        <v>#REF!</v>
      </c>
      <c r="H30" s="93" t="e">
        <f>IF('Matriz de Riesgos'!#REF!=11,'Matriz de Riesgos'!#REF!," ")</f>
        <v>#REF!</v>
      </c>
      <c r="I30" s="93" t="e">
        <f>IF('Matriz de Riesgos'!#REF!=11,'Matriz de Riesgos'!#REF!," ")</f>
        <v>#REF!</v>
      </c>
      <c r="J30" s="93" t="e">
        <f>IF('Matriz de Riesgos'!#REF!=11,'Matriz de Riesgos'!#REF!," ")</f>
        <v>#REF!</v>
      </c>
      <c r="K30" s="93" t="e">
        <f>IF('Matriz de Riesgos'!#REF!=11,'Matriz de Riesgos'!#REF!," ")</f>
        <v>#REF!</v>
      </c>
      <c r="L30" s="93" t="e">
        <f>IF('Matriz de Riesgos'!#REF!=11,'Matriz de Riesgos'!#REF!," ")</f>
        <v>#REF!</v>
      </c>
      <c r="M30" s="93" t="e">
        <f>IF('Matriz de Riesgos'!#REF!=11,'Matriz de Riesgos'!#REF!," ")</f>
        <v>#REF!</v>
      </c>
      <c r="N30" s="93" t="e">
        <f>IF('Matriz de Riesgos'!#REF!=11,'Matriz de Riesgos'!#REF!," ")</f>
        <v>#REF!</v>
      </c>
      <c r="O30" s="93" t="str">
        <f>IF('Matriz de Riesgos'!$R$26=11,'Matriz de Riesgos'!$D$26," ")</f>
        <v xml:space="preserve"> </v>
      </c>
      <c r="P30" s="116" t="str">
        <f>IF('Matriz de Riesgos'!$R$27=11,'Matriz de Riesgos'!$D$27," ")</f>
        <v xml:space="preserve"> </v>
      </c>
      <c r="Q30" s="115" t="e">
        <f>IF('Matriz de Riesgos'!#REF!=12,'Matriz de Riesgos'!#REF!," ")</f>
        <v>#REF!</v>
      </c>
      <c r="R30" s="93" t="e">
        <f>IF('Matriz de Riesgos'!#REF!=12,'Matriz de Riesgos'!#REF!," ")</f>
        <v>#REF!</v>
      </c>
      <c r="S30" s="93" t="e">
        <f>IF('Matriz de Riesgos'!#REF!=12,'Matriz de Riesgos'!#REF!," ")</f>
        <v>#REF!</v>
      </c>
      <c r="T30" s="93" t="e">
        <f>IF('Matriz de Riesgos'!#REF!=12,'Matriz de Riesgos'!#REF!," ")</f>
        <v>#REF!</v>
      </c>
      <c r="U30" s="93" t="e">
        <f>IF('Matriz de Riesgos'!#REF!=12,'Matriz de Riesgos'!#REF!," ")</f>
        <v>#REF!</v>
      </c>
      <c r="V30" s="93" t="e">
        <f>IF('Matriz de Riesgos'!#REF!=12,'Matriz de Riesgos'!#REF!," ")</f>
        <v>#REF!</v>
      </c>
      <c r="W30" s="93" t="e">
        <f>IF('Matriz de Riesgos'!#REF!=12,'Matriz de Riesgos'!#REF!," ")</f>
        <v>#REF!</v>
      </c>
      <c r="X30" s="93" t="e">
        <f>IF('Matriz de Riesgos'!#REF!=12,'Matriz de Riesgos'!#REF!," ")</f>
        <v>#REF!</v>
      </c>
      <c r="Y30" s="93" t="str">
        <f>IF('Matriz de Riesgos'!$R$26=12,'Matriz de Riesgos'!$D$26," ")</f>
        <v xml:space="preserve"> </v>
      </c>
      <c r="Z30" s="116" t="str">
        <f>IF('Matriz de Riesgos'!$R$27=12,'Matriz de Riesgos'!$D$27," ")</f>
        <v xml:space="preserve"> </v>
      </c>
      <c r="AA30" s="115" t="e">
        <f>IF('Matriz de Riesgos'!#REF!=13,'Matriz de Riesgos'!#REF!," ")</f>
        <v>#REF!</v>
      </c>
      <c r="AB30" s="93" t="e">
        <f>IF('Matriz de Riesgos'!#REF!=13,'Matriz de Riesgos'!#REF!," ")</f>
        <v>#REF!</v>
      </c>
      <c r="AC30" s="93" t="e">
        <f>IF('Matriz de Riesgos'!#REF!=13,'Matriz de Riesgos'!#REF!," ")</f>
        <v>#REF!</v>
      </c>
      <c r="AD30" s="93" t="e">
        <f>IF('Matriz de Riesgos'!#REF!=13,'Matriz de Riesgos'!#REF!," ")</f>
        <v>#REF!</v>
      </c>
      <c r="AE30" s="93" t="e">
        <f>IF('Matriz de Riesgos'!#REF!=13,'Matriz de Riesgos'!#REF!," ")</f>
        <v>#REF!</v>
      </c>
      <c r="AF30" s="93" t="e">
        <f>IF('Matriz de Riesgos'!#REF!=13,'Matriz de Riesgos'!#REF!," ")</f>
        <v>#REF!</v>
      </c>
      <c r="AG30" s="93" t="e">
        <f>IF('Matriz de Riesgos'!#REF!=13,'Matriz de Riesgos'!#REF!," ")</f>
        <v>#REF!</v>
      </c>
      <c r="AH30" s="93" t="e">
        <f>IF('Matriz de Riesgos'!#REF!=13,'Matriz de Riesgos'!#REF!," ")</f>
        <v>#REF!</v>
      </c>
      <c r="AI30" s="93" t="str">
        <f>IF('Matriz de Riesgos'!$R$26=13,'Matriz de Riesgos'!$D$26," ")</f>
        <v xml:space="preserve"> </v>
      </c>
      <c r="AJ30" s="116" t="str">
        <f>IF('Matriz de Riesgos'!$R$27=13,'Matriz de Riesgos'!$D$27," ")</f>
        <v xml:space="preserve"> </v>
      </c>
      <c r="AK30" s="106" t="e">
        <f>IF('Matriz de Riesgos'!#REF!=14,'Matriz de Riesgos'!#REF!," ")</f>
        <v>#REF!</v>
      </c>
      <c r="AL30" s="91" t="e">
        <f>IF('Matriz de Riesgos'!#REF!=14,'Matriz de Riesgos'!#REF!," ")</f>
        <v>#REF!</v>
      </c>
      <c r="AM30" s="91" t="e">
        <f>IF('Matriz de Riesgos'!#REF!=14,'Matriz de Riesgos'!#REF!," ")</f>
        <v>#REF!</v>
      </c>
      <c r="AN30" s="91" t="e">
        <f>IF('Matriz de Riesgos'!#REF!=14,'Matriz de Riesgos'!#REF!," ")</f>
        <v>#REF!</v>
      </c>
      <c r="AO30" s="91" t="e">
        <f>IF('Matriz de Riesgos'!#REF!=14,'Matriz de Riesgos'!#REF!," ")</f>
        <v>#REF!</v>
      </c>
      <c r="AP30" s="91" t="e">
        <f>IF('Matriz de Riesgos'!#REF!=14,'Matriz de Riesgos'!#REF!," ")</f>
        <v>#REF!</v>
      </c>
      <c r="AQ30" s="91" t="e">
        <f>IF('Matriz de Riesgos'!#REF!=14,'Matriz de Riesgos'!#REF!," ")</f>
        <v>#REF!</v>
      </c>
      <c r="AR30" s="91" t="e">
        <f>IF('Matriz de Riesgos'!#REF!=14,'Matriz de Riesgos'!#REF!," ")</f>
        <v>#REF!</v>
      </c>
      <c r="AS30" s="91" t="str">
        <f>IF('Matriz de Riesgos'!$R$26=14,'Matriz de Riesgos'!$D$26," ")</f>
        <v xml:space="preserve"> </v>
      </c>
      <c r="AT30" s="107" t="str">
        <f>IF('Matriz de Riesgos'!$R$27=14,'Matriz de Riesgos'!$D$27," ")</f>
        <v xml:space="preserve"> </v>
      </c>
      <c r="AU30" s="98" t="e">
        <f>IF('Matriz de Riesgos'!#REF!=15,'Matriz de Riesgos'!#REF!," ")</f>
        <v>#REF!</v>
      </c>
      <c r="AV30" s="92" t="e">
        <f>IF('Matriz de Riesgos'!#REF!=15,'Matriz de Riesgos'!#REF!," ")</f>
        <v>#REF!</v>
      </c>
      <c r="AW30" s="92" t="e">
        <f>IF('Matriz de Riesgos'!#REF!=15,'Matriz de Riesgos'!#REF!," ")</f>
        <v>#REF!</v>
      </c>
      <c r="AX30" s="92" t="e">
        <f>IF('Matriz de Riesgos'!#REF!=15,'Matriz de Riesgos'!#REF!," ")</f>
        <v>#REF!</v>
      </c>
      <c r="AY30" s="92" t="e">
        <f>IF('Matriz de Riesgos'!#REF!=15,'Matriz de Riesgos'!#REF!," ")</f>
        <v>#REF!</v>
      </c>
      <c r="AZ30" s="92" t="e">
        <f>IF('Matriz de Riesgos'!#REF!=15,'Matriz de Riesgos'!#REF!," ")</f>
        <v>#REF!</v>
      </c>
      <c r="BA30" s="92" t="e">
        <f>IF('Matriz de Riesgos'!#REF!=15,'Matriz de Riesgos'!#REF!," ")</f>
        <v>#REF!</v>
      </c>
      <c r="BB30" s="92" t="e">
        <f>IF('Matriz de Riesgos'!#REF!=15,'Matriz de Riesgos'!#REF!," ")</f>
        <v>#REF!</v>
      </c>
      <c r="BC30" s="92" t="str">
        <f>IF('Matriz de Riesgos'!$R$26=15,'Matriz de Riesgos'!$D$26," ")</f>
        <v xml:space="preserve"> </v>
      </c>
      <c r="BD30" s="99" t="str">
        <f>IF('Matriz de Riesgos'!$R$27=15,'Matriz de Riesgos'!$D$27," ")</f>
        <v xml:space="preserve"> </v>
      </c>
      <c r="BE30" s="51"/>
    </row>
    <row r="31" spans="1:63" ht="24" customHeight="1" x14ac:dyDescent="0.35">
      <c r="A31" s="479"/>
      <c r="B31" s="478"/>
      <c r="C31" s="478"/>
      <c r="D31" s="478"/>
      <c r="E31" s="478"/>
      <c r="F31" s="478"/>
      <c r="G31" s="115" t="e">
        <f>IF('Matriz de Riesgos'!#REF!=11,'Matriz de Riesgos'!#REF!," ")</f>
        <v>#REF!</v>
      </c>
      <c r="H31" s="93" t="e">
        <f>IF('Matriz de Riesgos'!#REF!=11,'Matriz de Riesgos'!#REF!," ")</f>
        <v>#REF!</v>
      </c>
      <c r="I31" s="93" t="e">
        <f>IF('Matriz de Riesgos'!#REF!=11,'Matriz de Riesgos'!#REF!," ")</f>
        <v>#REF!</v>
      </c>
      <c r="J31" s="93" t="e">
        <f>IF('Matriz de Riesgos'!#REF!=11,'Matriz de Riesgos'!#REF!," ")</f>
        <v>#REF!</v>
      </c>
      <c r="K31" s="93" t="e">
        <f>IF('Matriz de Riesgos'!#REF!=11,'Matriz de Riesgos'!#REF!," ")</f>
        <v>#REF!</v>
      </c>
      <c r="L31" s="93" t="e">
        <f>IF('Matriz de Riesgos'!#REF!=11,'Matriz de Riesgos'!#REF!," ")</f>
        <v>#REF!</v>
      </c>
      <c r="M31" s="93" t="e">
        <f>IF('Matriz de Riesgos'!#REF!=11,'Matriz de Riesgos'!#REF!," ")</f>
        <v>#REF!</v>
      </c>
      <c r="N31" s="93" t="e">
        <f>IF('Matriz de Riesgos'!#REF!=11,'Matriz de Riesgos'!#REF!," ")</f>
        <v>#REF!</v>
      </c>
      <c r="O31" s="93" t="e">
        <f>IF('Matriz de Riesgos'!#REF!=11,'Matriz de Riesgos'!#REF!," ")</f>
        <v>#REF!</v>
      </c>
      <c r="P31" s="116" t="e">
        <f>IF('Matriz de Riesgos'!#REF!=11,'Matriz de Riesgos'!#REF!," ")</f>
        <v>#REF!</v>
      </c>
      <c r="Q31" s="115" t="e">
        <f>IF('Matriz de Riesgos'!#REF!=12,'Matriz de Riesgos'!#REF!," ")</f>
        <v>#REF!</v>
      </c>
      <c r="R31" s="93" t="e">
        <f>IF('Matriz de Riesgos'!#REF!=12,'Matriz de Riesgos'!#REF!," ")</f>
        <v>#REF!</v>
      </c>
      <c r="S31" s="93" t="e">
        <f>IF('Matriz de Riesgos'!#REF!=12,'Matriz de Riesgos'!#REF!," ")</f>
        <v>#REF!</v>
      </c>
      <c r="T31" s="93" t="e">
        <f>IF('Matriz de Riesgos'!#REF!=12,'Matriz de Riesgos'!#REF!," ")</f>
        <v>#REF!</v>
      </c>
      <c r="U31" s="93" t="e">
        <f>IF('Matriz de Riesgos'!#REF!=12,'Matriz de Riesgos'!#REF!," ")</f>
        <v>#REF!</v>
      </c>
      <c r="V31" s="93" t="e">
        <f>IF('Matriz de Riesgos'!#REF!=12,'Matriz de Riesgos'!#REF!," ")</f>
        <v>#REF!</v>
      </c>
      <c r="W31" s="93" t="e">
        <f>IF('Matriz de Riesgos'!#REF!=12,'Matriz de Riesgos'!#REF!," ")</f>
        <v>#REF!</v>
      </c>
      <c r="X31" s="93" t="e">
        <f>IF('Matriz de Riesgos'!#REF!=12,'Matriz de Riesgos'!#REF!," ")</f>
        <v>#REF!</v>
      </c>
      <c r="Y31" s="93" t="e">
        <f>IF('Matriz de Riesgos'!#REF!=12,'Matriz de Riesgos'!#REF!," ")</f>
        <v>#REF!</v>
      </c>
      <c r="Z31" s="116" t="e">
        <f>IF('Matriz de Riesgos'!#REF!=12,'Matriz de Riesgos'!#REF!," ")</f>
        <v>#REF!</v>
      </c>
      <c r="AA31" s="115" t="e">
        <f>IF('Matriz de Riesgos'!#REF!=13,'Matriz de Riesgos'!#REF!," ")</f>
        <v>#REF!</v>
      </c>
      <c r="AB31" s="93" t="e">
        <f>IF('Matriz de Riesgos'!#REF!=13,'Matriz de Riesgos'!#REF!," ")</f>
        <v>#REF!</v>
      </c>
      <c r="AC31" s="93" t="e">
        <f>IF('Matriz de Riesgos'!#REF!=13,'Matriz de Riesgos'!#REF!," ")</f>
        <v>#REF!</v>
      </c>
      <c r="AD31" s="93" t="e">
        <f>IF('Matriz de Riesgos'!#REF!=13,'Matriz de Riesgos'!#REF!," ")</f>
        <v>#REF!</v>
      </c>
      <c r="AE31" s="93" t="e">
        <f>IF('Matriz de Riesgos'!#REF!=13,'Matriz de Riesgos'!#REF!," ")</f>
        <v>#REF!</v>
      </c>
      <c r="AF31" s="93" t="e">
        <f>IF('Matriz de Riesgos'!#REF!=13,'Matriz de Riesgos'!#REF!," ")</f>
        <v>#REF!</v>
      </c>
      <c r="AG31" s="93" t="e">
        <f>IF('Matriz de Riesgos'!#REF!=13,'Matriz de Riesgos'!#REF!," ")</f>
        <v>#REF!</v>
      </c>
      <c r="AH31" s="93" t="e">
        <f>IF('Matriz de Riesgos'!#REF!=13,'Matriz de Riesgos'!#REF!," ")</f>
        <v>#REF!</v>
      </c>
      <c r="AI31" s="93" t="e">
        <f>IF('Matriz de Riesgos'!#REF!=13,'Matriz de Riesgos'!#REF!," ")</f>
        <v>#REF!</v>
      </c>
      <c r="AJ31" s="116" t="e">
        <f>IF('Matriz de Riesgos'!#REF!=13,'Matriz de Riesgos'!#REF!," ")</f>
        <v>#REF!</v>
      </c>
      <c r="AK31" s="106" t="e">
        <f>IF('Matriz de Riesgos'!#REF!=14,'Matriz de Riesgos'!#REF!," ")</f>
        <v>#REF!</v>
      </c>
      <c r="AL31" s="91" t="e">
        <f>IF('Matriz de Riesgos'!#REF!=14,'Matriz de Riesgos'!#REF!," ")</f>
        <v>#REF!</v>
      </c>
      <c r="AM31" s="91" t="e">
        <f>IF('Matriz de Riesgos'!#REF!=14,'Matriz de Riesgos'!#REF!," ")</f>
        <v>#REF!</v>
      </c>
      <c r="AN31" s="91" t="e">
        <f>IF('Matriz de Riesgos'!#REF!=14,'Matriz de Riesgos'!#REF!," ")</f>
        <v>#REF!</v>
      </c>
      <c r="AO31" s="91" t="e">
        <f>IF('Matriz de Riesgos'!#REF!=14,'Matriz de Riesgos'!#REF!," ")</f>
        <v>#REF!</v>
      </c>
      <c r="AP31" s="91" t="e">
        <f>IF('Matriz de Riesgos'!#REF!=14,'Matriz de Riesgos'!#REF!," ")</f>
        <v>#REF!</v>
      </c>
      <c r="AQ31" s="91" t="e">
        <f>IF('Matriz de Riesgos'!#REF!=14,'Matriz de Riesgos'!#REF!," ")</f>
        <v>#REF!</v>
      </c>
      <c r="AR31" s="91" t="e">
        <f>IF('Matriz de Riesgos'!#REF!=14,'Matriz de Riesgos'!#REF!," ")</f>
        <v>#REF!</v>
      </c>
      <c r="AS31" s="91" t="e">
        <f>IF('Matriz de Riesgos'!#REF!=14,'Matriz de Riesgos'!#REF!," ")</f>
        <v>#REF!</v>
      </c>
      <c r="AT31" s="107" t="e">
        <f>IF('Matriz de Riesgos'!#REF!=14,'Matriz de Riesgos'!#REF!," ")</f>
        <v>#REF!</v>
      </c>
      <c r="AU31" s="98" t="e">
        <f>IF('Matriz de Riesgos'!#REF!=15,'Matriz de Riesgos'!#REF!," ")</f>
        <v>#REF!</v>
      </c>
      <c r="AV31" s="92" t="e">
        <f>IF('Matriz de Riesgos'!#REF!=15,'Matriz de Riesgos'!#REF!," ")</f>
        <v>#REF!</v>
      </c>
      <c r="AW31" s="92" t="e">
        <f>IF('Matriz de Riesgos'!#REF!=15,'Matriz de Riesgos'!#REF!," ")</f>
        <v>#REF!</v>
      </c>
      <c r="AX31" s="92" t="e">
        <f>IF('Matriz de Riesgos'!#REF!=15,'Matriz de Riesgos'!#REF!," ")</f>
        <v>#REF!</v>
      </c>
      <c r="AY31" s="92" t="e">
        <f>IF('Matriz de Riesgos'!#REF!=15,'Matriz de Riesgos'!#REF!," ")</f>
        <v>#REF!</v>
      </c>
      <c r="AZ31" s="92" t="e">
        <f>IF('Matriz de Riesgos'!#REF!=15,'Matriz de Riesgos'!#REF!," ")</f>
        <v>#REF!</v>
      </c>
      <c r="BA31" s="92" t="e">
        <f>IF('Matriz de Riesgos'!#REF!=15,'Matriz de Riesgos'!#REF!," ")</f>
        <v>#REF!</v>
      </c>
      <c r="BB31" s="92" t="e">
        <f>IF('Matriz de Riesgos'!#REF!=15,'Matriz de Riesgos'!#REF!," ")</f>
        <v>#REF!</v>
      </c>
      <c r="BC31" s="92" t="e">
        <f>IF('Matriz de Riesgos'!#REF!=15,'Matriz de Riesgos'!#REF!," ")</f>
        <v>#REF!</v>
      </c>
      <c r="BD31" s="99" t="e">
        <f>IF('Matriz de Riesgos'!#REF!=15,'Matriz de Riesgos'!#REF!," ")</f>
        <v>#REF!</v>
      </c>
      <c r="BE31" s="51"/>
    </row>
    <row r="32" spans="1:63" ht="24" customHeight="1" x14ac:dyDescent="0.35">
      <c r="A32" s="479"/>
      <c r="B32" s="478"/>
      <c r="C32" s="478"/>
      <c r="D32" s="478"/>
      <c r="E32" s="478"/>
      <c r="F32" s="478"/>
      <c r="G32" s="115" t="e">
        <f>IF('Matriz de Riesgos'!#REF!=11,'Matriz de Riesgos'!#REF!," ")</f>
        <v>#REF!</v>
      </c>
      <c r="H32" s="93" t="e">
        <f>IF('Matriz de Riesgos'!#REF!=11,'Matriz de Riesgos'!#REF!," ")</f>
        <v>#REF!</v>
      </c>
      <c r="I32" s="93" t="e">
        <f>IF('Matriz de Riesgos'!#REF!=11,'Matriz de Riesgos'!#REF!," ")</f>
        <v>#REF!</v>
      </c>
      <c r="J32" s="93" t="e">
        <f>IF('Matriz de Riesgos'!#REF!=11,'Matriz de Riesgos'!#REF!," ")</f>
        <v>#REF!</v>
      </c>
      <c r="K32" s="93" t="e">
        <f>IF('Matriz de Riesgos'!#REF!=11,'Matriz de Riesgos'!#REF!," ")</f>
        <v>#REF!</v>
      </c>
      <c r="L32" s="93" t="e">
        <f>IF('Matriz de Riesgos'!#REF!=11,'Matriz de Riesgos'!#REF!," ")</f>
        <v>#REF!</v>
      </c>
      <c r="M32" s="93" t="e">
        <f>IF('Matriz de Riesgos'!#REF!=11,'Matriz de Riesgos'!#REF!," ")</f>
        <v>#REF!</v>
      </c>
      <c r="N32" s="93" t="e">
        <f>IF('Matriz de Riesgos'!#REF!=11,'Matriz de Riesgos'!#REF!," ")</f>
        <v>#REF!</v>
      </c>
      <c r="O32" s="93" t="e">
        <f>IF('Matriz de Riesgos'!#REF!=11,'Matriz de Riesgos'!#REF!," ")</f>
        <v>#REF!</v>
      </c>
      <c r="P32" s="116" t="e">
        <f>IF('Matriz de Riesgos'!#REF!=11,'Matriz de Riesgos'!#REF!," ")</f>
        <v>#REF!</v>
      </c>
      <c r="Q32" s="115" t="e">
        <f>IF('Matriz de Riesgos'!#REF!=12,'Matriz de Riesgos'!#REF!," ")</f>
        <v>#REF!</v>
      </c>
      <c r="R32" s="93" t="e">
        <f>IF('Matriz de Riesgos'!#REF!=12,'Matriz de Riesgos'!#REF!," ")</f>
        <v>#REF!</v>
      </c>
      <c r="S32" s="93" t="e">
        <f>IF('Matriz de Riesgos'!#REF!=12,'Matriz de Riesgos'!#REF!," ")</f>
        <v>#REF!</v>
      </c>
      <c r="T32" s="93" t="e">
        <f>IF('Matriz de Riesgos'!#REF!=12,'Matriz de Riesgos'!#REF!," ")</f>
        <v>#REF!</v>
      </c>
      <c r="U32" s="93" t="e">
        <f>IF('Matriz de Riesgos'!#REF!=12,'Matriz de Riesgos'!#REF!," ")</f>
        <v>#REF!</v>
      </c>
      <c r="V32" s="93" t="e">
        <f>IF('Matriz de Riesgos'!#REF!=12,'Matriz de Riesgos'!#REF!," ")</f>
        <v>#REF!</v>
      </c>
      <c r="W32" s="93" t="e">
        <f>IF('Matriz de Riesgos'!#REF!=12,'Matriz de Riesgos'!#REF!," ")</f>
        <v>#REF!</v>
      </c>
      <c r="X32" s="93" t="e">
        <f>IF('Matriz de Riesgos'!#REF!=12,'Matriz de Riesgos'!#REF!," ")</f>
        <v>#REF!</v>
      </c>
      <c r="Y32" s="93" t="e">
        <f>IF('Matriz de Riesgos'!#REF!=12,'Matriz de Riesgos'!#REF!," ")</f>
        <v>#REF!</v>
      </c>
      <c r="Z32" s="116" t="e">
        <f>IF('Matriz de Riesgos'!#REF!=12,'Matriz de Riesgos'!#REF!," ")</f>
        <v>#REF!</v>
      </c>
      <c r="AA32" s="115" t="e">
        <f>IF('Matriz de Riesgos'!#REF!=13,'Matriz de Riesgos'!#REF!," ")</f>
        <v>#REF!</v>
      </c>
      <c r="AB32" s="93" t="e">
        <f>IF('Matriz de Riesgos'!#REF!=13,'Matriz de Riesgos'!#REF!," ")</f>
        <v>#REF!</v>
      </c>
      <c r="AC32" s="93" t="e">
        <f>IF('Matriz de Riesgos'!#REF!=13,'Matriz de Riesgos'!#REF!," ")</f>
        <v>#REF!</v>
      </c>
      <c r="AD32" s="93" t="e">
        <f>IF('Matriz de Riesgos'!#REF!=13,'Matriz de Riesgos'!#REF!," ")</f>
        <v>#REF!</v>
      </c>
      <c r="AE32" s="93" t="e">
        <f>IF('Matriz de Riesgos'!#REF!=13,'Matriz de Riesgos'!#REF!," ")</f>
        <v>#REF!</v>
      </c>
      <c r="AF32" s="93" t="e">
        <f>IF('Matriz de Riesgos'!#REF!=13,'Matriz de Riesgos'!#REF!," ")</f>
        <v>#REF!</v>
      </c>
      <c r="AG32" s="93" t="e">
        <f>IF('Matriz de Riesgos'!#REF!=13,'Matriz de Riesgos'!#REF!," ")</f>
        <v>#REF!</v>
      </c>
      <c r="AH32" s="93" t="e">
        <f>IF('Matriz de Riesgos'!#REF!=13,'Matriz de Riesgos'!#REF!," ")</f>
        <v>#REF!</v>
      </c>
      <c r="AI32" s="93" t="e">
        <f>IF('Matriz de Riesgos'!#REF!=13,'Matriz de Riesgos'!#REF!," ")</f>
        <v>#REF!</v>
      </c>
      <c r="AJ32" s="116" t="e">
        <f>IF('Matriz de Riesgos'!#REF!=13,'Matriz de Riesgos'!#REF!," ")</f>
        <v>#REF!</v>
      </c>
      <c r="AK32" s="106" t="e">
        <f>IF('Matriz de Riesgos'!#REF!=14,'Matriz de Riesgos'!#REF!," ")</f>
        <v>#REF!</v>
      </c>
      <c r="AL32" s="91" t="e">
        <f>IF('Matriz de Riesgos'!#REF!=14,'Matriz de Riesgos'!#REF!," ")</f>
        <v>#REF!</v>
      </c>
      <c r="AM32" s="91" t="e">
        <f>IF('Matriz de Riesgos'!#REF!=14,'Matriz de Riesgos'!#REF!," ")</f>
        <v>#REF!</v>
      </c>
      <c r="AN32" s="91" t="e">
        <f>IF('Matriz de Riesgos'!#REF!=14,'Matriz de Riesgos'!#REF!," ")</f>
        <v>#REF!</v>
      </c>
      <c r="AO32" s="91" t="e">
        <f>IF('Matriz de Riesgos'!#REF!=14,'Matriz de Riesgos'!#REF!," ")</f>
        <v>#REF!</v>
      </c>
      <c r="AP32" s="91" t="e">
        <f>IF('Matriz de Riesgos'!#REF!=14,'Matriz de Riesgos'!#REF!," ")</f>
        <v>#REF!</v>
      </c>
      <c r="AQ32" s="91" t="e">
        <f>IF('Matriz de Riesgos'!#REF!=14,'Matriz de Riesgos'!#REF!," ")</f>
        <v>#REF!</v>
      </c>
      <c r="AR32" s="91" t="e">
        <f>IF('Matriz de Riesgos'!#REF!=14,'Matriz de Riesgos'!#REF!," ")</f>
        <v>#REF!</v>
      </c>
      <c r="AS32" s="91" t="e">
        <f>IF('Matriz de Riesgos'!#REF!=14,'Matriz de Riesgos'!#REF!," ")</f>
        <v>#REF!</v>
      </c>
      <c r="AT32" s="107" t="e">
        <f>IF('Matriz de Riesgos'!#REF!=14,'Matriz de Riesgos'!#REF!," ")</f>
        <v>#REF!</v>
      </c>
      <c r="AU32" s="98" t="e">
        <f>IF('Matriz de Riesgos'!#REF!=15,'Matriz de Riesgos'!#REF!," ")</f>
        <v>#REF!</v>
      </c>
      <c r="AV32" s="92" t="e">
        <f>IF('Matriz de Riesgos'!#REF!=15,'Matriz de Riesgos'!#REF!," ")</f>
        <v>#REF!</v>
      </c>
      <c r="AW32" s="92" t="e">
        <f>IF('Matriz de Riesgos'!#REF!=15,'Matriz de Riesgos'!#REF!," ")</f>
        <v>#REF!</v>
      </c>
      <c r="AX32" s="92" t="e">
        <f>IF('Matriz de Riesgos'!#REF!=15,'Matriz de Riesgos'!#REF!," ")</f>
        <v>#REF!</v>
      </c>
      <c r="AY32" s="92" t="e">
        <f>IF('Matriz de Riesgos'!#REF!=15,'Matriz de Riesgos'!#REF!," ")</f>
        <v>#REF!</v>
      </c>
      <c r="AZ32" s="92" t="e">
        <f>IF('Matriz de Riesgos'!#REF!=15,'Matriz de Riesgos'!#REF!," ")</f>
        <v>#REF!</v>
      </c>
      <c r="BA32" s="92" t="e">
        <f>IF('Matriz de Riesgos'!#REF!=15,'Matriz de Riesgos'!#REF!," ")</f>
        <v>#REF!</v>
      </c>
      <c r="BB32" s="92" t="e">
        <f>IF('Matriz de Riesgos'!#REF!=15,'Matriz de Riesgos'!#REF!," ")</f>
        <v>#REF!</v>
      </c>
      <c r="BC32" s="92" t="e">
        <f>IF('Matriz de Riesgos'!#REF!=15,'Matriz de Riesgos'!#REF!," ")</f>
        <v>#REF!</v>
      </c>
      <c r="BD32" s="99" t="e">
        <f>IF('Matriz de Riesgos'!#REF!=15,'Matriz de Riesgos'!#REF!," ")</f>
        <v>#REF!</v>
      </c>
      <c r="BE32" s="51"/>
    </row>
    <row r="33" spans="1:63" ht="24" customHeight="1" x14ac:dyDescent="0.35">
      <c r="A33" s="479"/>
      <c r="B33" s="478"/>
      <c r="C33" s="478"/>
      <c r="D33" s="478"/>
      <c r="E33" s="478"/>
      <c r="F33" s="478"/>
      <c r="G33" s="115" t="e">
        <f>IF('Matriz de Riesgos'!#REF!=11,'Matriz de Riesgos'!#REF!," ")</f>
        <v>#REF!</v>
      </c>
      <c r="H33" s="93" t="e">
        <f>IF('Matriz de Riesgos'!#REF!=11,'Matriz de Riesgos'!#REF!," ")</f>
        <v>#REF!</v>
      </c>
      <c r="I33" s="93" t="e">
        <f>IF('Matriz de Riesgos'!#REF!=11,'Matriz de Riesgos'!#REF!," ")</f>
        <v>#REF!</v>
      </c>
      <c r="J33" s="93" t="e">
        <f>IF('Matriz de Riesgos'!#REF!=11,'Matriz de Riesgos'!#REF!," ")</f>
        <v>#REF!</v>
      </c>
      <c r="K33" s="93" t="e">
        <f>IF('Matriz de Riesgos'!#REF!=11,'Matriz de Riesgos'!#REF!," ")</f>
        <v>#REF!</v>
      </c>
      <c r="L33" s="93" t="e">
        <f>IF('Matriz de Riesgos'!#REF!=11,'Matriz de Riesgos'!#REF!," ")</f>
        <v>#REF!</v>
      </c>
      <c r="M33" s="93" t="e">
        <f>IF('Matriz de Riesgos'!#REF!=11,'Matriz de Riesgos'!#REF!," ")</f>
        <v>#REF!</v>
      </c>
      <c r="N33" s="93" t="e">
        <f>IF('Matriz de Riesgos'!#REF!=11,'Matriz de Riesgos'!#REF!," ")</f>
        <v>#REF!</v>
      </c>
      <c r="O33" s="93" t="e">
        <f>IF('Matriz de Riesgos'!#REF!=11,'Matriz de Riesgos'!#REF!," ")</f>
        <v>#REF!</v>
      </c>
      <c r="P33" s="116" t="e">
        <f>IF('Matriz de Riesgos'!#REF!=11,'Matriz de Riesgos'!#REF!," ")</f>
        <v>#REF!</v>
      </c>
      <c r="Q33" s="115" t="e">
        <f>IF('Matriz de Riesgos'!#REF!=12,'Matriz de Riesgos'!#REF!," ")</f>
        <v>#REF!</v>
      </c>
      <c r="R33" s="93" t="e">
        <f>IF('Matriz de Riesgos'!#REF!=12,'Matriz de Riesgos'!#REF!," ")</f>
        <v>#REF!</v>
      </c>
      <c r="S33" s="93" t="e">
        <f>IF('Matriz de Riesgos'!#REF!=12,'Matriz de Riesgos'!#REF!," ")</f>
        <v>#REF!</v>
      </c>
      <c r="T33" s="93" t="e">
        <f>IF('Matriz de Riesgos'!#REF!=12,'Matriz de Riesgos'!#REF!," ")</f>
        <v>#REF!</v>
      </c>
      <c r="U33" s="93" t="e">
        <f>IF('Matriz de Riesgos'!#REF!=12,'Matriz de Riesgos'!#REF!," ")</f>
        <v>#REF!</v>
      </c>
      <c r="V33" s="93" t="e">
        <f>IF('Matriz de Riesgos'!#REF!=12,'Matriz de Riesgos'!#REF!," ")</f>
        <v>#REF!</v>
      </c>
      <c r="W33" s="93" t="e">
        <f>IF('Matriz de Riesgos'!#REF!=12,'Matriz de Riesgos'!#REF!," ")</f>
        <v>#REF!</v>
      </c>
      <c r="X33" s="93" t="e">
        <f>IF('Matriz de Riesgos'!#REF!=12,'Matriz de Riesgos'!#REF!," ")</f>
        <v>#REF!</v>
      </c>
      <c r="Y33" s="93" t="e">
        <f>IF('Matriz de Riesgos'!#REF!=12,'Matriz de Riesgos'!#REF!," ")</f>
        <v>#REF!</v>
      </c>
      <c r="Z33" s="116" t="e">
        <f>IF('Matriz de Riesgos'!#REF!=12,'Matriz de Riesgos'!#REF!," ")</f>
        <v>#REF!</v>
      </c>
      <c r="AA33" s="115" t="e">
        <f>IF('Matriz de Riesgos'!#REF!=13,'Matriz de Riesgos'!#REF!," ")</f>
        <v>#REF!</v>
      </c>
      <c r="AB33" s="93" t="e">
        <f>IF('Matriz de Riesgos'!#REF!=13,'Matriz de Riesgos'!#REF!," ")</f>
        <v>#REF!</v>
      </c>
      <c r="AC33" s="93" t="e">
        <f>IF('Matriz de Riesgos'!#REF!=13,'Matriz de Riesgos'!#REF!," ")</f>
        <v>#REF!</v>
      </c>
      <c r="AD33" s="93" t="e">
        <f>IF('Matriz de Riesgos'!#REF!=13,'Matriz de Riesgos'!#REF!," ")</f>
        <v>#REF!</v>
      </c>
      <c r="AE33" s="93" t="e">
        <f>IF('Matriz de Riesgos'!#REF!=13,'Matriz de Riesgos'!#REF!," ")</f>
        <v>#REF!</v>
      </c>
      <c r="AF33" s="93" t="e">
        <f>IF('Matriz de Riesgos'!#REF!=13,'Matriz de Riesgos'!#REF!," ")</f>
        <v>#REF!</v>
      </c>
      <c r="AG33" s="93" t="e">
        <f>IF('Matriz de Riesgos'!#REF!=13,'Matriz de Riesgos'!#REF!," ")</f>
        <v>#REF!</v>
      </c>
      <c r="AH33" s="93" t="e">
        <f>IF('Matriz de Riesgos'!#REF!=13,'Matriz de Riesgos'!#REF!," ")</f>
        <v>#REF!</v>
      </c>
      <c r="AI33" s="93" t="e">
        <f>IF('Matriz de Riesgos'!#REF!=13,'Matriz de Riesgos'!#REF!," ")</f>
        <v>#REF!</v>
      </c>
      <c r="AJ33" s="116" t="e">
        <f>IF('Matriz de Riesgos'!#REF!=13,'Matriz de Riesgos'!#REF!," ")</f>
        <v>#REF!</v>
      </c>
      <c r="AK33" s="106" t="e">
        <f>IF('Matriz de Riesgos'!#REF!=14,'Matriz de Riesgos'!#REF!," ")</f>
        <v>#REF!</v>
      </c>
      <c r="AL33" s="91" t="e">
        <f>IF('Matriz de Riesgos'!#REF!=14,'Matriz de Riesgos'!#REF!," ")</f>
        <v>#REF!</v>
      </c>
      <c r="AM33" s="91" t="e">
        <f>IF('Matriz de Riesgos'!#REF!=14,'Matriz de Riesgos'!#REF!," ")</f>
        <v>#REF!</v>
      </c>
      <c r="AN33" s="91" t="e">
        <f>IF('Matriz de Riesgos'!#REF!=14,'Matriz de Riesgos'!#REF!," ")</f>
        <v>#REF!</v>
      </c>
      <c r="AO33" s="91" t="e">
        <f>IF('Matriz de Riesgos'!#REF!=14,'Matriz de Riesgos'!#REF!," ")</f>
        <v>#REF!</v>
      </c>
      <c r="AP33" s="91" t="e">
        <f>IF('Matriz de Riesgos'!#REF!=14,'Matriz de Riesgos'!#REF!," ")</f>
        <v>#REF!</v>
      </c>
      <c r="AQ33" s="91" t="e">
        <f>IF('Matriz de Riesgos'!#REF!=14,'Matriz de Riesgos'!#REF!," ")</f>
        <v>#REF!</v>
      </c>
      <c r="AR33" s="91" t="e">
        <f>IF('Matriz de Riesgos'!#REF!=14,'Matriz de Riesgos'!#REF!," ")</f>
        <v>#REF!</v>
      </c>
      <c r="AS33" s="91" t="e">
        <f>IF('Matriz de Riesgos'!#REF!=14,'Matriz de Riesgos'!#REF!," ")</f>
        <v>#REF!</v>
      </c>
      <c r="AT33" s="107" t="e">
        <f>IF('Matriz de Riesgos'!#REF!=14,'Matriz de Riesgos'!#REF!," ")</f>
        <v>#REF!</v>
      </c>
      <c r="AU33" s="98" t="e">
        <f>IF('Matriz de Riesgos'!#REF!=15,'Matriz de Riesgos'!#REF!," ")</f>
        <v>#REF!</v>
      </c>
      <c r="AV33" s="92" t="e">
        <f>IF('Matriz de Riesgos'!#REF!=15,'Matriz de Riesgos'!#REF!," ")</f>
        <v>#REF!</v>
      </c>
      <c r="AW33" s="92" t="e">
        <f>IF('Matriz de Riesgos'!#REF!=15,'Matriz de Riesgos'!#REF!," ")</f>
        <v>#REF!</v>
      </c>
      <c r="AX33" s="92" t="e">
        <f>IF('Matriz de Riesgos'!#REF!=15,'Matriz de Riesgos'!#REF!," ")</f>
        <v>#REF!</v>
      </c>
      <c r="AY33" s="92" t="e">
        <f>IF('Matriz de Riesgos'!#REF!=15,'Matriz de Riesgos'!#REF!," ")</f>
        <v>#REF!</v>
      </c>
      <c r="AZ33" s="92" t="e">
        <f>IF('Matriz de Riesgos'!#REF!=15,'Matriz de Riesgos'!#REF!," ")</f>
        <v>#REF!</v>
      </c>
      <c r="BA33" s="92" t="e">
        <f>IF('Matriz de Riesgos'!#REF!=15,'Matriz de Riesgos'!#REF!," ")</f>
        <v>#REF!</v>
      </c>
      <c r="BB33" s="92" t="e">
        <f>IF('Matriz de Riesgos'!#REF!=15,'Matriz de Riesgos'!#REF!," ")</f>
        <v>#REF!</v>
      </c>
      <c r="BC33" s="92" t="e">
        <f>IF('Matriz de Riesgos'!#REF!=15,'Matriz de Riesgos'!#REF!," ")</f>
        <v>#REF!</v>
      </c>
      <c r="BD33" s="99" t="e">
        <f>IF('Matriz de Riesgos'!#REF!=15,'Matriz de Riesgos'!#REF!," ")</f>
        <v>#REF!</v>
      </c>
      <c r="BE33" s="51"/>
    </row>
    <row r="34" spans="1:63" ht="24" customHeight="1" x14ac:dyDescent="0.35">
      <c r="A34" s="479"/>
      <c r="B34" s="478"/>
      <c r="C34" s="478"/>
      <c r="D34" s="478"/>
      <c r="E34" s="478"/>
      <c r="F34" s="478"/>
      <c r="G34" s="115" t="e">
        <f>IF('Matriz de Riesgos'!#REF!=11,'Matriz de Riesgos'!#REF!," ")</f>
        <v>#REF!</v>
      </c>
      <c r="H34" s="93" t="e">
        <f>IF('Matriz de Riesgos'!#REF!=11,'Matriz de Riesgos'!#REF!," ")</f>
        <v>#REF!</v>
      </c>
      <c r="I34" s="93" t="e">
        <f>IF('Matriz de Riesgos'!#REF!=11,'Matriz de Riesgos'!#REF!," ")</f>
        <v>#REF!</v>
      </c>
      <c r="J34" s="93" t="e">
        <f>IF('Matriz de Riesgos'!#REF!=11,'Matriz de Riesgos'!#REF!," ")</f>
        <v>#REF!</v>
      </c>
      <c r="K34" s="93" t="e">
        <f>IF('Matriz de Riesgos'!#REF!=11,'Matriz de Riesgos'!#REF!," ")</f>
        <v>#REF!</v>
      </c>
      <c r="L34" s="93" t="e">
        <f>IF('Matriz de Riesgos'!#REF!=11,'Matriz de Riesgos'!#REF!," ")</f>
        <v>#REF!</v>
      </c>
      <c r="M34" s="93" t="e">
        <f>IF('Matriz de Riesgos'!#REF!=11,'Matriz de Riesgos'!#REF!," ")</f>
        <v>#REF!</v>
      </c>
      <c r="N34" s="93" t="e">
        <f>IF('Matriz de Riesgos'!#REF!=11,'Matriz de Riesgos'!#REF!," ")</f>
        <v>#REF!</v>
      </c>
      <c r="O34" s="93" t="e">
        <f>IF('Matriz de Riesgos'!#REF!=11,'Matriz de Riesgos'!#REF!," ")</f>
        <v>#REF!</v>
      </c>
      <c r="P34" s="116" t="e">
        <f>IF('Matriz de Riesgos'!#REF!=11,'Matriz de Riesgos'!#REF!," ")</f>
        <v>#REF!</v>
      </c>
      <c r="Q34" s="115" t="e">
        <f>IF('Matriz de Riesgos'!#REF!=12,'Matriz de Riesgos'!#REF!," ")</f>
        <v>#REF!</v>
      </c>
      <c r="R34" s="93" t="e">
        <f>IF('Matriz de Riesgos'!#REF!=12,'Matriz de Riesgos'!#REF!," ")</f>
        <v>#REF!</v>
      </c>
      <c r="S34" s="93" t="e">
        <f>IF('Matriz de Riesgos'!#REF!=12,'Matriz de Riesgos'!#REF!," ")</f>
        <v>#REF!</v>
      </c>
      <c r="T34" s="93" t="e">
        <f>IF('Matriz de Riesgos'!#REF!=12,'Matriz de Riesgos'!#REF!," ")</f>
        <v>#REF!</v>
      </c>
      <c r="U34" s="93" t="e">
        <f>IF('Matriz de Riesgos'!#REF!=12,'Matriz de Riesgos'!#REF!," ")</f>
        <v>#REF!</v>
      </c>
      <c r="V34" s="93" t="e">
        <f>IF('Matriz de Riesgos'!#REF!=12,'Matriz de Riesgos'!#REF!," ")</f>
        <v>#REF!</v>
      </c>
      <c r="W34" s="93" t="e">
        <f>IF('Matriz de Riesgos'!#REF!=12,'Matriz de Riesgos'!#REF!," ")</f>
        <v>#REF!</v>
      </c>
      <c r="X34" s="93" t="e">
        <f>IF('Matriz de Riesgos'!#REF!=12,'Matriz de Riesgos'!#REF!," ")</f>
        <v>#REF!</v>
      </c>
      <c r="Y34" s="93" t="e">
        <f>IF('Matriz de Riesgos'!#REF!=12,'Matriz de Riesgos'!#REF!," ")</f>
        <v>#REF!</v>
      </c>
      <c r="Z34" s="116" t="e">
        <f>IF('Matriz de Riesgos'!#REF!=12,'Matriz de Riesgos'!#REF!," ")</f>
        <v>#REF!</v>
      </c>
      <c r="AA34" s="115" t="e">
        <f>IF('Matriz de Riesgos'!#REF!=13,'Matriz de Riesgos'!#REF!," ")</f>
        <v>#REF!</v>
      </c>
      <c r="AB34" s="93" t="e">
        <f>IF('Matriz de Riesgos'!#REF!=13,'Matriz de Riesgos'!#REF!," ")</f>
        <v>#REF!</v>
      </c>
      <c r="AC34" s="93" t="e">
        <f>IF('Matriz de Riesgos'!#REF!=13,'Matriz de Riesgos'!#REF!," ")</f>
        <v>#REF!</v>
      </c>
      <c r="AD34" s="93" t="e">
        <f>IF('Matriz de Riesgos'!#REF!=13,'Matriz de Riesgos'!#REF!," ")</f>
        <v>#REF!</v>
      </c>
      <c r="AE34" s="93" t="e">
        <f>IF('Matriz de Riesgos'!#REF!=13,'Matriz de Riesgos'!#REF!," ")</f>
        <v>#REF!</v>
      </c>
      <c r="AF34" s="93" t="e">
        <f>IF('Matriz de Riesgos'!#REF!=13,'Matriz de Riesgos'!#REF!," ")</f>
        <v>#REF!</v>
      </c>
      <c r="AG34" s="93" t="e">
        <f>IF('Matriz de Riesgos'!#REF!=13,'Matriz de Riesgos'!#REF!," ")</f>
        <v>#REF!</v>
      </c>
      <c r="AH34" s="93" t="e">
        <f>IF('Matriz de Riesgos'!#REF!=13,'Matriz de Riesgos'!#REF!," ")</f>
        <v>#REF!</v>
      </c>
      <c r="AI34" s="93" t="e">
        <f>IF('Matriz de Riesgos'!#REF!=13,'Matriz de Riesgos'!#REF!," ")</f>
        <v>#REF!</v>
      </c>
      <c r="AJ34" s="116" t="e">
        <f>IF('Matriz de Riesgos'!#REF!=13,'Matriz de Riesgos'!#REF!," ")</f>
        <v>#REF!</v>
      </c>
      <c r="AK34" s="106" t="e">
        <f>IF('Matriz de Riesgos'!#REF!=14,'Matriz de Riesgos'!#REF!," ")</f>
        <v>#REF!</v>
      </c>
      <c r="AL34" s="91" t="e">
        <f>IF('Matriz de Riesgos'!#REF!=14,'Matriz de Riesgos'!#REF!," ")</f>
        <v>#REF!</v>
      </c>
      <c r="AM34" s="91" t="e">
        <f>IF('Matriz de Riesgos'!#REF!=14,'Matriz de Riesgos'!#REF!," ")</f>
        <v>#REF!</v>
      </c>
      <c r="AN34" s="91" t="e">
        <f>IF('Matriz de Riesgos'!#REF!=14,'Matriz de Riesgos'!#REF!," ")</f>
        <v>#REF!</v>
      </c>
      <c r="AO34" s="91" t="e">
        <f>IF('Matriz de Riesgos'!#REF!=14,'Matriz de Riesgos'!#REF!," ")</f>
        <v>#REF!</v>
      </c>
      <c r="AP34" s="91" t="e">
        <f>IF('Matriz de Riesgos'!#REF!=14,'Matriz de Riesgos'!#REF!," ")</f>
        <v>#REF!</v>
      </c>
      <c r="AQ34" s="91" t="e">
        <f>IF('Matriz de Riesgos'!#REF!=14,'Matriz de Riesgos'!#REF!," ")</f>
        <v>#REF!</v>
      </c>
      <c r="AR34" s="91" t="e">
        <f>IF('Matriz de Riesgos'!#REF!=14,'Matriz de Riesgos'!#REF!," ")</f>
        <v>#REF!</v>
      </c>
      <c r="AS34" s="91" t="e">
        <f>IF('Matriz de Riesgos'!#REF!=14,'Matriz de Riesgos'!#REF!," ")</f>
        <v>#REF!</v>
      </c>
      <c r="AT34" s="107" t="e">
        <f>IF('Matriz de Riesgos'!#REF!=14,'Matriz de Riesgos'!#REF!," ")</f>
        <v>#REF!</v>
      </c>
      <c r="AU34" s="98" t="e">
        <f>IF('Matriz de Riesgos'!#REF!=15,'Matriz de Riesgos'!#REF!," ")</f>
        <v>#REF!</v>
      </c>
      <c r="AV34" s="92" t="e">
        <f>IF('Matriz de Riesgos'!#REF!=15,'Matriz de Riesgos'!#REF!," ")</f>
        <v>#REF!</v>
      </c>
      <c r="AW34" s="92" t="e">
        <f>IF('Matriz de Riesgos'!#REF!=15,'Matriz de Riesgos'!#REF!," ")</f>
        <v>#REF!</v>
      </c>
      <c r="AX34" s="92" t="e">
        <f>IF('Matriz de Riesgos'!#REF!=15,'Matriz de Riesgos'!#REF!," ")</f>
        <v>#REF!</v>
      </c>
      <c r="AY34" s="92" t="e">
        <f>IF('Matriz de Riesgos'!#REF!=15,'Matriz de Riesgos'!#REF!," ")</f>
        <v>#REF!</v>
      </c>
      <c r="AZ34" s="92" t="e">
        <f>IF('Matriz de Riesgos'!#REF!=15,'Matriz de Riesgos'!#REF!," ")</f>
        <v>#REF!</v>
      </c>
      <c r="BA34" s="92" t="e">
        <f>IF('Matriz de Riesgos'!#REF!=15,'Matriz de Riesgos'!#REF!," ")</f>
        <v>#REF!</v>
      </c>
      <c r="BB34" s="92" t="e">
        <f>IF('Matriz de Riesgos'!#REF!=15,'Matriz de Riesgos'!#REF!," ")</f>
        <v>#REF!</v>
      </c>
      <c r="BC34" s="92" t="e">
        <f>IF('Matriz de Riesgos'!#REF!=15,'Matriz de Riesgos'!#REF!," ")</f>
        <v>#REF!</v>
      </c>
      <c r="BD34" s="99" t="e">
        <f>IF('Matriz de Riesgos'!#REF!=15,'Matriz de Riesgos'!#REF!," ")</f>
        <v>#REF!</v>
      </c>
      <c r="BE34" s="51"/>
    </row>
    <row r="35" spans="1:63" ht="24" customHeight="1" x14ac:dyDescent="0.35">
      <c r="A35" s="479"/>
      <c r="B35" s="478"/>
      <c r="C35" s="478"/>
      <c r="D35" s="478"/>
      <c r="E35" s="478"/>
      <c r="F35" s="478"/>
      <c r="G35" s="115" t="str">
        <f>IF('Matriz de Riesgos'!$R$17=11,'Matriz de Riesgos'!$D$17," ")</f>
        <v xml:space="preserve"> </v>
      </c>
      <c r="H35" s="93" t="str">
        <f>IF('Matriz de Riesgos'!$R$18=11,'Matriz de Riesgos'!$D$18," ")</f>
        <v xml:space="preserve"> </v>
      </c>
      <c r="I35" s="93" t="e">
        <f ca="1">IF('Matriz de Riesgos'!$R$19=11,'Matriz de Riesgos'!$D$19," ")</f>
        <v>#NAME?</v>
      </c>
      <c r="J35" s="93" t="e">
        <f ca="1">IF('Matriz de Riesgos'!$R$20=11,'Matriz de Riesgos'!$D$20," ")</f>
        <v>#NAME?</v>
      </c>
      <c r="K35" s="93" t="e">
        <f ca="1">IF('Matriz de Riesgos'!$R$21=11,'Matriz de Riesgos'!$D$21," ")</f>
        <v>#NAME?</v>
      </c>
      <c r="L35" s="93" t="e">
        <f ca="1">IF('Matriz de Riesgos'!$R$22=11,'Matriz de Riesgos'!$D$22," ")</f>
        <v>#NAME?</v>
      </c>
      <c r="M35" s="93" t="str">
        <f>IF('Matriz de Riesgos'!$R$23=11,'Matriz de Riesgos'!$D$23," ")</f>
        <v xml:space="preserve"> </v>
      </c>
      <c r="N35" s="93" t="str">
        <f>IF('Matriz de Riesgos'!$R$24=11,'Matriz de Riesgos'!$D$24," ")</f>
        <v xml:space="preserve"> </v>
      </c>
      <c r="O35" s="93" t="str">
        <f>IF('Matriz de Riesgos'!$R$25=11,'Matriz de Riesgos'!$D$25," ")</f>
        <v xml:space="preserve"> </v>
      </c>
      <c r="P35" s="116" t="e">
        <f>IF('Matriz de Riesgos'!#REF!=11,'Matriz de Riesgos'!#REF!," ")</f>
        <v>#REF!</v>
      </c>
      <c r="Q35" s="115" t="str">
        <f>IF('Matriz de Riesgos'!$R$17=12,'Matriz de Riesgos'!$D$17," ")</f>
        <v xml:space="preserve"> </v>
      </c>
      <c r="R35" s="93" t="str">
        <f>IF('Matriz de Riesgos'!$R$18=12,'Matriz de Riesgos'!$D$18," ")</f>
        <v xml:space="preserve"> </v>
      </c>
      <c r="S35" s="93" t="e">
        <f ca="1">IF('Matriz de Riesgos'!$R$19=12,'Matriz de Riesgos'!$D$19," ")</f>
        <v>#NAME?</v>
      </c>
      <c r="T35" s="93" t="e">
        <f ca="1">IF('Matriz de Riesgos'!$R$20=12,'Matriz de Riesgos'!$D$20," ")</f>
        <v>#NAME?</v>
      </c>
      <c r="U35" s="93" t="e">
        <f ca="1">IF('Matriz de Riesgos'!$R$21=12,'Matriz de Riesgos'!$D$21," ")</f>
        <v>#NAME?</v>
      </c>
      <c r="V35" s="93" t="e">
        <f ca="1">IF('Matriz de Riesgos'!$R$22=12,'Matriz de Riesgos'!$D$22," ")</f>
        <v>#NAME?</v>
      </c>
      <c r="W35" s="93" t="str">
        <f>IF('Matriz de Riesgos'!$R$23=12,'Matriz de Riesgos'!$D$23," ")</f>
        <v>l2</v>
      </c>
      <c r="X35" s="93" t="str">
        <f>IF('Matriz de Riesgos'!$R$24=12,'Matriz de Riesgos'!$D$24," ")</f>
        <v xml:space="preserve"> </v>
      </c>
      <c r="Y35" s="93" t="str">
        <f>IF('Matriz de Riesgos'!$R$25=12,'Matriz de Riesgos'!$D$25," ")</f>
        <v xml:space="preserve"> </v>
      </c>
      <c r="Z35" s="116" t="e">
        <f>IF('Matriz de Riesgos'!#REF!=12,'Matriz de Riesgos'!#REF!," ")</f>
        <v>#REF!</v>
      </c>
      <c r="AA35" s="115" t="str">
        <f>IF('Matriz de Riesgos'!$R$17=13,'Matriz de Riesgos'!$D$17," ")</f>
        <v xml:space="preserve"> </v>
      </c>
      <c r="AB35" s="93" t="str">
        <f>IF('Matriz de Riesgos'!$R$18=13,'Matriz de Riesgos'!$D$18," ")</f>
        <v xml:space="preserve"> </v>
      </c>
      <c r="AC35" s="93" t="e">
        <f ca="1">IF('Matriz de Riesgos'!$R$19=13,'Matriz de Riesgos'!$D$19," ")</f>
        <v>#NAME?</v>
      </c>
      <c r="AD35" s="93" t="e">
        <f ca="1">IF('Matriz de Riesgos'!$R$20=13,'Matriz de Riesgos'!$D$20," ")</f>
        <v>#NAME?</v>
      </c>
      <c r="AE35" s="93" t="e">
        <f ca="1">IF('Matriz de Riesgos'!$R$21=13,'Matriz de Riesgos'!$D$21," ")</f>
        <v>#NAME?</v>
      </c>
      <c r="AF35" s="93" t="e">
        <f ca="1">IF('Matriz de Riesgos'!$R$22=13,'Matriz de Riesgos'!$D$22," ")</f>
        <v>#NAME?</v>
      </c>
      <c r="AG35" s="93" t="str">
        <f>IF('Matriz de Riesgos'!$R$23=13,'Matriz de Riesgos'!$D$23," ")</f>
        <v xml:space="preserve"> </v>
      </c>
      <c r="AH35" s="93" t="str">
        <f>IF('Matriz de Riesgos'!$R$24=13,'Matriz de Riesgos'!$D$24," ")</f>
        <v xml:space="preserve"> </v>
      </c>
      <c r="AI35" s="93" t="str">
        <f>IF('Matriz de Riesgos'!$R$25=13,'Matriz de Riesgos'!$D$25," ")</f>
        <v xml:space="preserve"> </v>
      </c>
      <c r="AJ35" s="116" t="e">
        <f>IF('Matriz de Riesgos'!#REF!=13,'Matriz de Riesgos'!#REF!," ")</f>
        <v>#REF!</v>
      </c>
      <c r="AK35" s="106" t="str">
        <f>IF('Matriz de Riesgos'!$R$17=14,'Matriz de Riesgos'!$D$17," ")</f>
        <v xml:space="preserve"> </v>
      </c>
      <c r="AL35" s="91" t="str">
        <f>IF('Matriz de Riesgos'!$R$18=14,'Matriz de Riesgos'!$D$18," ")</f>
        <v xml:space="preserve"> </v>
      </c>
      <c r="AM35" s="91" t="e">
        <f ca="1">IF('Matriz de Riesgos'!$R$19=14,'Matriz de Riesgos'!$D$19," ")</f>
        <v>#NAME?</v>
      </c>
      <c r="AN35" s="91" t="e">
        <f ca="1">IF('Matriz de Riesgos'!$R$20=14,'Matriz de Riesgos'!$D$20," ")</f>
        <v>#NAME?</v>
      </c>
      <c r="AO35" s="91" t="e">
        <f ca="1">IF('Matriz de Riesgos'!$R$21=14,'Matriz de Riesgos'!$D$21," ")</f>
        <v>#NAME?</v>
      </c>
      <c r="AP35" s="91" t="e">
        <f ca="1">IF('Matriz de Riesgos'!$R$22=14,'Matriz de Riesgos'!$D$22," ")</f>
        <v>#NAME?</v>
      </c>
      <c r="AQ35" s="91" t="str">
        <f>IF('Matriz de Riesgos'!$R$23=14,'Matriz de Riesgos'!$D$23," ")</f>
        <v xml:space="preserve"> </v>
      </c>
      <c r="AR35" s="91" t="str">
        <f>IF('Matriz de Riesgos'!$R$24=14,'Matriz de Riesgos'!$D$24," ")</f>
        <v xml:space="preserve"> </v>
      </c>
      <c r="AS35" s="91" t="str">
        <f>IF('Matriz de Riesgos'!$R$25=14,'Matriz de Riesgos'!$D$25," ")</f>
        <v xml:space="preserve"> </v>
      </c>
      <c r="AT35" s="107" t="e">
        <f>IF('Matriz de Riesgos'!#REF!=14,'Matriz de Riesgos'!#REF!," ")</f>
        <v>#REF!</v>
      </c>
      <c r="AU35" s="98" t="str">
        <f>IF('Matriz de Riesgos'!$R$17=15,'Matriz de Riesgos'!$D$17," ")</f>
        <v xml:space="preserve"> </v>
      </c>
      <c r="AV35" s="92" t="str">
        <f>IF('Matriz de Riesgos'!$R$18=15,'Matriz de Riesgos'!$D$18," ")</f>
        <v xml:space="preserve"> </v>
      </c>
      <c r="AW35" s="92" t="e">
        <f ca="1">IF('Matriz de Riesgos'!$R$19=15,'Matriz de Riesgos'!$D$19," ")</f>
        <v>#NAME?</v>
      </c>
      <c r="AX35" s="92" t="e">
        <f ca="1">IF('Matriz de Riesgos'!$R$20=15,'Matriz de Riesgos'!$D$20," ")</f>
        <v>#NAME?</v>
      </c>
      <c r="AY35" s="92" t="e">
        <f ca="1">IF('Matriz de Riesgos'!$R$21=15,'Matriz de Riesgos'!$D$21," ")</f>
        <v>#NAME?</v>
      </c>
      <c r="AZ35" s="92" t="e">
        <f ca="1">IF('Matriz de Riesgos'!$R$22=15,'Matriz de Riesgos'!$D$22," ")</f>
        <v>#NAME?</v>
      </c>
      <c r="BA35" s="92" t="str">
        <f>IF('Matriz de Riesgos'!$R$23=15,'Matriz de Riesgos'!$D$23," ")</f>
        <v xml:space="preserve"> </v>
      </c>
      <c r="BB35" s="92" t="str">
        <f>IF('Matriz de Riesgos'!$R$24=15,'Matriz de Riesgos'!$D$24," ")</f>
        <v xml:space="preserve"> </v>
      </c>
      <c r="BC35" s="92" t="str">
        <f>IF('Matriz de Riesgos'!$R$25=15,'Matriz de Riesgos'!$D$25," ")</f>
        <v xml:space="preserve"> </v>
      </c>
      <c r="BD35" s="99" t="e">
        <f>IF('Matriz de Riesgos'!#REF!=15,'Matriz de Riesgos'!#REF!," ")</f>
        <v>#REF!</v>
      </c>
      <c r="BE35" s="51"/>
    </row>
    <row r="36" spans="1:63" ht="24" customHeight="1" x14ac:dyDescent="0.35">
      <c r="A36" s="479"/>
      <c r="B36" s="478"/>
      <c r="C36" s="478"/>
      <c r="D36" s="478"/>
      <c r="E36" s="478"/>
      <c r="F36" s="478"/>
      <c r="G36" s="117" t="str">
        <f>IF('Matriz de Riesgos'!$R$7=11,'Matriz de Riesgos'!$D$7," ")</f>
        <v xml:space="preserve"> </v>
      </c>
      <c r="H36" s="118" t="str">
        <f>IF('Matriz de Riesgos'!$R$8=11,'Matriz de Riesgos'!$D$8," ")</f>
        <v xml:space="preserve"> </v>
      </c>
      <c r="I36" s="118" t="str">
        <f>IF('Matriz de Riesgos'!$R$9=11,'Matriz de Riesgos'!$D$9," ")</f>
        <v xml:space="preserve"> </v>
      </c>
      <c r="J36" s="118" t="str">
        <f>IF('Matriz de Riesgos'!$R$10=11,'Matriz de Riesgos'!$D$10," ")</f>
        <v xml:space="preserve"> </v>
      </c>
      <c r="K36" s="118" t="str">
        <f>IF('Matriz de Riesgos'!$R$11=11,'Matriz de Riesgos'!$D$11," ")</f>
        <v xml:space="preserve"> </v>
      </c>
      <c r="L36" s="118" t="str">
        <f>IF('Matriz de Riesgos'!$R$12=11,'Matriz de Riesgos'!$D$12," ")</f>
        <v xml:space="preserve"> </v>
      </c>
      <c r="M36" s="118" t="str">
        <f>IF('Matriz de Riesgos'!$R$13=11,'Matriz de Riesgos'!$D$13," ")</f>
        <v xml:space="preserve"> </v>
      </c>
      <c r="N36" s="118" t="str">
        <f>IF('Matriz de Riesgos'!$R$14=11,'Matriz de Riesgos'!$D$14," ")</f>
        <v xml:space="preserve"> </v>
      </c>
      <c r="O36" s="118" t="str">
        <f>IF('Matriz de Riesgos'!$R$15=11,'Matriz de Riesgos'!$D$15," ")</f>
        <v xml:space="preserve"> </v>
      </c>
      <c r="P36" s="119" t="str">
        <f>IF('Matriz de Riesgos'!$R$16=11,'Matriz de Riesgos'!$D$16," ")</f>
        <v xml:space="preserve"> </v>
      </c>
      <c r="Q36" s="117" t="str">
        <f>IF('Matriz de Riesgos'!$R$7=12,'Matriz de Riesgos'!$D$7," ")</f>
        <v xml:space="preserve"> </v>
      </c>
      <c r="R36" s="118" t="str">
        <f>IF('Matriz de Riesgos'!$R$8=12,'Matriz de Riesgos'!$D$8," ")</f>
        <v xml:space="preserve"> </v>
      </c>
      <c r="S36" s="118" t="str">
        <f>IF('Matriz de Riesgos'!$R$9=12,'Matriz de Riesgos'!$D$9," ")</f>
        <v xml:space="preserve"> </v>
      </c>
      <c r="T36" s="118" t="str">
        <f>IF('Matriz de Riesgos'!$R$10=12,'Matriz de Riesgos'!$D$10," ")</f>
        <v xml:space="preserve"> </v>
      </c>
      <c r="U36" s="118" t="str">
        <f>IF('Matriz de Riesgos'!$R$11=12,'Matriz de Riesgos'!$D$11," ")</f>
        <v xml:space="preserve"> </v>
      </c>
      <c r="V36" s="118" t="str">
        <f>IF('Matriz de Riesgos'!$R$12=12,'Matriz de Riesgos'!$D$12," ")</f>
        <v xml:space="preserve"> </v>
      </c>
      <c r="W36" s="118" t="str">
        <f>IF('Matriz de Riesgos'!$R$13=12,'Matriz de Riesgos'!$D$13," ")</f>
        <v xml:space="preserve"> </v>
      </c>
      <c r="X36" s="118" t="str">
        <f>IF('Matriz de Riesgos'!$R$14=12,'Matriz de Riesgos'!$D$14," ")</f>
        <v xml:space="preserve"> </v>
      </c>
      <c r="Y36" s="118" t="str">
        <f>IF('Matriz de Riesgos'!$R$15=12,'Matriz de Riesgos'!$D$15," ")</f>
        <v xml:space="preserve"> </v>
      </c>
      <c r="Z36" s="119" t="str">
        <f>IF('Matriz de Riesgos'!$R$16=12,'Matriz de Riesgos'!$D$16," ")</f>
        <v xml:space="preserve"> </v>
      </c>
      <c r="AA36" s="117" t="str">
        <f>IF('Matriz de Riesgos'!$R$7=13,'Matriz de Riesgos'!$D$7," ")</f>
        <v xml:space="preserve"> </v>
      </c>
      <c r="AB36" s="118" t="str">
        <f>IF('Matriz de Riesgos'!$R$8=13,'Matriz de Riesgos'!$D$8," ")</f>
        <v xml:space="preserve"> </v>
      </c>
      <c r="AC36" s="118" t="str">
        <f>IF('Matriz de Riesgos'!$R$9=13,'Matriz de Riesgos'!$D$9," ")</f>
        <v xml:space="preserve"> </v>
      </c>
      <c r="AD36" s="118" t="str">
        <f>IF('Matriz de Riesgos'!$R$10=13,'Matriz de Riesgos'!$D$10," ")</f>
        <v xml:space="preserve"> </v>
      </c>
      <c r="AE36" s="118" t="str">
        <f>IF('Matriz de Riesgos'!$R$11=13,'Matriz de Riesgos'!$D$11," ")</f>
        <v xml:space="preserve"> </v>
      </c>
      <c r="AF36" s="118" t="str">
        <f>IF('Matriz de Riesgos'!$R$12=13,'Matriz de Riesgos'!$D$12," ")</f>
        <v xml:space="preserve"> </v>
      </c>
      <c r="AG36" s="118" t="str">
        <f>IF('Matriz de Riesgos'!$R$13=13,'Matriz de Riesgos'!$D$13," ")</f>
        <v xml:space="preserve"> </v>
      </c>
      <c r="AH36" s="118" t="str">
        <f>IF('Matriz de Riesgos'!$R$14=13,'Matriz de Riesgos'!$D$14," ")</f>
        <v xml:space="preserve"> </v>
      </c>
      <c r="AI36" s="118" t="str">
        <f>IF('Matriz de Riesgos'!$R$15=13,'Matriz de Riesgos'!$D$15," ")</f>
        <v xml:space="preserve"> </v>
      </c>
      <c r="AJ36" s="119" t="str">
        <f>IF('Matriz de Riesgos'!$R$16=13,'Matriz de Riesgos'!$D$16," ")</f>
        <v xml:space="preserve"> </v>
      </c>
      <c r="AK36" s="111" t="str">
        <f>IF('Matriz de Riesgos'!$R$7=14,'Matriz de Riesgos'!$D$7," ")</f>
        <v xml:space="preserve"> </v>
      </c>
      <c r="AL36" s="109" t="str">
        <f>IF('Matriz de Riesgos'!$R$8=14,'Matriz de Riesgos'!$D$8," ")</f>
        <v xml:space="preserve"> </v>
      </c>
      <c r="AM36" s="109" t="str">
        <f>IF('Matriz de Riesgos'!$R$9=14,'Matriz de Riesgos'!$D$9," ")</f>
        <v xml:space="preserve"> </v>
      </c>
      <c r="AN36" s="109" t="str">
        <f>IF('Matriz de Riesgos'!$R$10=14,'Matriz de Riesgos'!$D$10," ")</f>
        <v xml:space="preserve"> </v>
      </c>
      <c r="AO36" s="109" t="str">
        <f>IF('Matriz de Riesgos'!$R$11=14,'Matriz de Riesgos'!$D$11," ")</f>
        <v xml:space="preserve"> </v>
      </c>
      <c r="AP36" s="109" t="str">
        <f>IF('Matriz de Riesgos'!$R$12=14,'Matriz de Riesgos'!$D$12," ")</f>
        <v xml:space="preserve"> </v>
      </c>
      <c r="AQ36" s="109" t="str">
        <f>IF('Matriz de Riesgos'!$R$13=14,'Matriz de Riesgos'!$D$13," ")</f>
        <v xml:space="preserve"> </v>
      </c>
      <c r="AR36" s="109" t="str">
        <f>IF('Matriz de Riesgos'!$R$14=14,'Matriz de Riesgos'!$D$14," ")</f>
        <v xml:space="preserve"> </v>
      </c>
      <c r="AS36" s="109" t="str">
        <f>IF('Matriz de Riesgos'!$R$15=14,'Matriz de Riesgos'!$D$15," ")</f>
        <v xml:space="preserve"> </v>
      </c>
      <c r="AT36" s="110" t="str">
        <f>IF('Matriz de Riesgos'!$R$16=14,'Matriz de Riesgos'!$D$16," ")</f>
        <v xml:space="preserve"> </v>
      </c>
      <c r="AU36" s="100" t="str">
        <f>IF('Matriz de Riesgos'!$R$7=15,'Matriz de Riesgos'!$D$7," ")</f>
        <v xml:space="preserve"> </v>
      </c>
      <c r="AV36" s="101" t="str">
        <f>IF('Matriz de Riesgos'!$R$8=15,'Matriz de Riesgos'!$D$8," ")</f>
        <v xml:space="preserve"> </v>
      </c>
      <c r="AW36" s="101" t="str">
        <f>IF('Matriz de Riesgos'!$R$9=15,'Matriz de Riesgos'!$D$9," ")</f>
        <v xml:space="preserve"> </v>
      </c>
      <c r="AX36" s="101" t="str">
        <f>IF('Matriz de Riesgos'!$R$10=15,'Matriz de Riesgos'!$D$10," ")</f>
        <v xml:space="preserve"> </v>
      </c>
      <c r="AY36" s="101" t="str">
        <f>IF('Matriz de Riesgos'!$R$11=15,'Matriz de Riesgos'!$D$11," ")</f>
        <v xml:space="preserve"> </v>
      </c>
      <c r="AZ36" s="101" t="str">
        <f>IF('Matriz de Riesgos'!$R$12=15,'Matriz de Riesgos'!$D$12," ")</f>
        <v xml:space="preserve"> </v>
      </c>
      <c r="BA36" s="101" t="str">
        <f>IF('Matriz de Riesgos'!$R$13=15,'Matriz de Riesgos'!$D$13," ")</f>
        <v xml:space="preserve"> </v>
      </c>
      <c r="BB36" s="101" t="str">
        <f>IF('Matriz de Riesgos'!$R$14=15,'Matriz de Riesgos'!$D$14," ")</f>
        <v xml:space="preserve"> </v>
      </c>
      <c r="BC36" s="101" t="str">
        <f>IF('Matriz de Riesgos'!$R$15=15,'Matriz de Riesgos'!$D$15," ")</f>
        <v xml:space="preserve"> </v>
      </c>
      <c r="BD36" s="102" t="str">
        <f>IF('Matriz de Riesgos'!$R$16=15,'Matriz de Riesgos'!$D$16," ")</f>
        <v xml:space="preserve"> </v>
      </c>
      <c r="BE36" s="51"/>
    </row>
    <row r="37" spans="1:63" ht="24" customHeight="1" x14ac:dyDescent="0.35">
      <c r="A37" s="479"/>
      <c r="B37" s="477" t="s">
        <v>465</v>
      </c>
      <c r="C37" s="478"/>
      <c r="D37" s="478"/>
      <c r="E37" s="478"/>
      <c r="F37" s="478"/>
      <c r="G37" s="120" t="str">
        <f>IF('Matriz de Riesgos'!$R$48=6,'Matriz de Riesgos'!$D$48," ")</f>
        <v xml:space="preserve"> </v>
      </c>
      <c r="H37" s="121" t="str">
        <f>IF('Matriz de Riesgos'!$R$49=6,'Matriz de Riesgos'!$D$49," ")</f>
        <v xml:space="preserve"> </v>
      </c>
      <c r="I37" s="121" t="str">
        <f>IF('Matriz de Riesgos'!$R$50=6,'Matriz de Riesgos'!$D$50," ")</f>
        <v xml:space="preserve"> </v>
      </c>
      <c r="J37" s="121" t="str">
        <f>IF('Matriz de Riesgos'!$R$51=6,'Matriz de Riesgos'!$D$51," ")</f>
        <v xml:space="preserve"> </v>
      </c>
      <c r="K37" s="121" t="str">
        <f>IF('Matriz de Riesgos'!$R$52=6,'Matriz de Riesgos'!$D$52," ")</f>
        <v xml:space="preserve"> </v>
      </c>
      <c r="L37" s="121" t="str">
        <f>IF('Matriz de Riesgos'!$R$53=6,'Matriz de Riesgos'!$D$53," ")</f>
        <v xml:space="preserve"> </v>
      </c>
      <c r="M37" s="121" t="str">
        <f>IF('Matriz de Riesgos'!$R$54=6,'Matriz de Riesgos'!$D$54," ")</f>
        <v xml:space="preserve"> </v>
      </c>
      <c r="N37" s="121" t="str">
        <f>IF('Matriz de Riesgos'!$R$55=6,'Matriz de Riesgos'!$D$55," ")</f>
        <v xml:space="preserve"> </v>
      </c>
      <c r="O37" s="121" t="str">
        <f>IF('Matriz de Riesgos'!$R$56=6,'Matriz de Riesgos'!$D$56," ")</f>
        <v xml:space="preserve"> </v>
      </c>
      <c r="P37" s="122" t="str">
        <f>IF('Matriz de Riesgos'!$R$57=6,'Matriz de Riesgos'!$D$57," ")</f>
        <v xml:space="preserve"> </v>
      </c>
      <c r="Q37" s="112" t="str">
        <f>IF('Matriz de Riesgos'!$R$48=7,'Matriz de Riesgos'!$D$48," ")</f>
        <v xml:space="preserve"> </v>
      </c>
      <c r="R37" s="113" t="str">
        <f>IF('Matriz de Riesgos'!$R$49=7,'Matriz de Riesgos'!$D$49," ")</f>
        <v xml:space="preserve"> </v>
      </c>
      <c r="S37" s="113" t="str">
        <f>IF('Matriz de Riesgos'!$R$50=7,'Matriz de Riesgos'!$D$50," ")</f>
        <v xml:space="preserve"> </v>
      </c>
      <c r="T37" s="113" t="str">
        <f>IF('Matriz de Riesgos'!$R$51=7,'Matriz de Riesgos'!$D$51," ")</f>
        <v xml:space="preserve"> </v>
      </c>
      <c r="U37" s="113" t="str">
        <f>IF('Matriz de Riesgos'!$R$52=7,'Matriz de Riesgos'!$D$52," ")</f>
        <v xml:space="preserve"> </v>
      </c>
      <c r="V37" s="113" t="str">
        <f>IF('Matriz de Riesgos'!$R$53=7,'Matriz de Riesgos'!$D$53," ")</f>
        <v xml:space="preserve"> </v>
      </c>
      <c r="W37" s="113" t="str">
        <f>IF('Matriz de Riesgos'!$R$54=7,'Matriz de Riesgos'!$D$54," ")</f>
        <v xml:space="preserve"> </v>
      </c>
      <c r="X37" s="113" t="str">
        <f>IF('Matriz de Riesgos'!$R$55=7,'Matriz de Riesgos'!$D$55," ")</f>
        <v>s5</v>
      </c>
      <c r="Y37" s="113" t="str">
        <f>IF('Matriz de Riesgos'!$R$56=7,'Matriz de Riesgos'!$D$56," ")</f>
        <v>s6</v>
      </c>
      <c r="Z37" s="114" t="str">
        <f>IF('Matriz de Riesgos'!$R$57=7,'Matriz de Riesgos'!$D$57," ")</f>
        <v xml:space="preserve"> </v>
      </c>
      <c r="AA37" s="112" t="str">
        <f>IF('Matriz de Riesgos'!$R$48=8,'Matriz de Riesgos'!$D$48," ")</f>
        <v xml:space="preserve"> </v>
      </c>
      <c r="AB37" s="113" t="str">
        <f>IF('Matriz de Riesgos'!$R$49=8,'Matriz de Riesgos'!$D$49," ")</f>
        <v xml:space="preserve"> </v>
      </c>
      <c r="AC37" s="113" t="str">
        <f>IF('Matriz de Riesgos'!$R$50=8,'Matriz de Riesgos'!$D$50," ")</f>
        <v xml:space="preserve"> </v>
      </c>
      <c r="AD37" s="113" t="str">
        <f>IF('Matriz de Riesgos'!$R$51=8,'Matriz de Riesgos'!$D$51," ")</f>
        <v xml:space="preserve"> </v>
      </c>
      <c r="AE37" s="113" t="str">
        <f>IF('Matriz de Riesgos'!$R$52=8,'Matriz de Riesgos'!$D$52," ")</f>
        <v xml:space="preserve"> </v>
      </c>
      <c r="AF37" s="113" t="str">
        <f>IF('Matriz de Riesgos'!$R$53=8,'Matriz de Riesgos'!$D$53," ")</f>
        <v xml:space="preserve"> </v>
      </c>
      <c r="AG37" s="113" t="str">
        <f>IF('Matriz de Riesgos'!$R$54=8,'Matriz de Riesgos'!$D$54," ")</f>
        <v xml:space="preserve"> </v>
      </c>
      <c r="AH37" s="113" t="str">
        <f>IF('Matriz de Riesgos'!$R$55=8,'Matriz de Riesgos'!$D$55," ")</f>
        <v xml:space="preserve"> </v>
      </c>
      <c r="AI37" s="113" t="str">
        <f>IF('Matriz de Riesgos'!$R$56=8,'Matriz de Riesgos'!$D$56," ")</f>
        <v xml:space="preserve"> </v>
      </c>
      <c r="AJ37" s="114" t="str">
        <f>IF('Matriz de Riesgos'!$R$57=8,'Matriz de Riesgos'!$D$57," ")</f>
        <v xml:space="preserve"> </v>
      </c>
      <c r="AK37" s="103" t="str">
        <f>IF('Matriz de Riesgos'!$R$48=9,'Matriz de Riesgos'!$D$48," ")</f>
        <v>m5</v>
      </c>
      <c r="AL37" s="104" t="str">
        <f>IF('Matriz de Riesgos'!$R$49=9,'Matriz de Riesgos'!$D$49," ")</f>
        <v xml:space="preserve"> </v>
      </c>
      <c r="AM37" s="104" t="str">
        <f>IF('Matriz de Riesgos'!$R$50=9,'Matriz de Riesgos'!$D$50," ")</f>
        <v xml:space="preserve"> </v>
      </c>
      <c r="AN37" s="104" t="str">
        <f>IF('Matriz de Riesgos'!$R$51=9,'Matriz de Riesgos'!$D$51," ")</f>
        <v xml:space="preserve"> </v>
      </c>
      <c r="AO37" s="104" t="str">
        <f>IF('Matriz de Riesgos'!$R$52=9,'Matriz de Riesgos'!$D$52," ")</f>
        <v xml:space="preserve"> </v>
      </c>
      <c r="AP37" s="104" t="str">
        <f>IF('Matriz de Riesgos'!$R$53=9,'Matriz de Riesgos'!$D$53," ")</f>
        <v xml:space="preserve"> </v>
      </c>
      <c r="AQ37" s="104" t="str">
        <f>IF('Matriz de Riesgos'!$R$54=9,'Matriz de Riesgos'!$D$54," ")</f>
        <v xml:space="preserve"> </v>
      </c>
      <c r="AR37" s="104" t="str">
        <f>IF('Matriz de Riesgos'!$R$55=9,'Matriz de Riesgos'!$D$55," ")</f>
        <v xml:space="preserve"> </v>
      </c>
      <c r="AS37" s="104" t="str">
        <f>IF('Matriz de Riesgos'!$R$56=9,'Matriz de Riesgos'!$D$56," ")</f>
        <v xml:space="preserve"> </v>
      </c>
      <c r="AT37" s="105" t="str">
        <f>IF('Matriz de Riesgos'!$R$57=9,'Matriz de Riesgos'!$D$57," ")</f>
        <v xml:space="preserve"> </v>
      </c>
      <c r="AU37" s="95" t="str">
        <f>IF('Matriz de Riesgos'!$R$48=10,'Matriz de Riesgos'!$D$48," ")</f>
        <v xml:space="preserve"> </v>
      </c>
      <c r="AV37" s="96" t="str">
        <f>IF('Matriz de Riesgos'!$R$49=10,'Matriz de Riesgos'!$D$49," ")</f>
        <v xml:space="preserve"> </v>
      </c>
      <c r="AW37" s="96" t="str">
        <f>IF('Matriz de Riesgos'!$R$50=10,'Matriz de Riesgos'!$D$50," ")</f>
        <v xml:space="preserve"> </v>
      </c>
      <c r="AX37" s="96" t="str">
        <f>IF('Matriz de Riesgos'!$R$51=10,'Matriz de Riesgos'!$D$51," ")</f>
        <v xml:space="preserve"> </v>
      </c>
      <c r="AY37" s="96" t="str">
        <f>IF('Matriz de Riesgos'!$R$52=10,'Matriz de Riesgos'!$D$52," ")</f>
        <v xml:space="preserve"> </v>
      </c>
      <c r="AZ37" s="96" t="str">
        <f>IF('Matriz de Riesgos'!$R$53=10,'Matriz de Riesgos'!$D$53," ")</f>
        <v xml:space="preserve"> </v>
      </c>
      <c r="BA37" s="96" t="str">
        <f>IF('Matriz de Riesgos'!$R$54=10,'Matriz de Riesgos'!$D$54," ")</f>
        <v xml:space="preserve"> </v>
      </c>
      <c r="BB37" s="96" t="str">
        <f>IF('Matriz de Riesgos'!$R$55=10,'Matriz de Riesgos'!$D$55," ")</f>
        <v xml:space="preserve"> </v>
      </c>
      <c r="BC37" s="96" t="str">
        <f>IF('Matriz de Riesgos'!$R$56=10,'Matriz de Riesgos'!$D$56," ")</f>
        <v xml:space="preserve"> </v>
      </c>
      <c r="BD37" s="97" t="str">
        <f>IF('Matriz de Riesgos'!$R$57=10,'Matriz de Riesgos'!$D$57," ")</f>
        <v xml:space="preserve"> </v>
      </c>
      <c r="BE37" s="51"/>
    </row>
    <row r="38" spans="1:63" ht="24" customHeight="1" x14ac:dyDescent="0.35">
      <c r="A38" s="479"/>
      <c r="B38" s="477"/>
      <c r="C38" s="478"/>
      <c r="D38" s="478"/>
      <c r="E38" s="478"/>
      <c r="F38" s="478"/>
      <c r="G38" s="123" t="str">
        <f>IF('Matriz de Riesgos'!$R$38=6,'Matriz de Riesgos'!$D$38," ")</f>
        <v xml:space="preserve"> </v>
      </c>
      <c r="H38" s="94" t="str">
        <f>IF('Matriz de Riesgos'!$R$39=6,'Matriz de Riesgos'!$D$39," ")</f>
        <v xml:space="preserve"> </v>
      </c>
      <c r="I38" s="94" t="str">
        <f>IF('Matriz de Riesgos'!$R$40=6,'Matriz de Riesgos'!$D$40," ")</f>
        <v xml:space="preserve"> </v>
      </c>
      <c r="J38" s="94" t="str">
        <f>IF('Matriz de Riesgos'!$R$41=6,'Matriz de Riesgos'!$D$41," ")</f>
        <v xml:space="preserve"> </v>
      </c>
      <c r="K38" s="94" t="str">
        <f>IF('Matriz de Riesgos'!$R$42=6,'Matriz de Riesgos'!$D$42," ")</f>
        <v xml:space="preserve"> </v>
      </c>
      <c r="L38" s="94" t="str">
        <f>IF('Matriz de Riesgos'!$R$43=6,'Matriz de Riesgos'!$D$43," ")</f>
        <v xml:space="preserve"> </v>
      </c>
      <c r="M38" s="94" t="str">
        <f>IF('Matriz de Riesgos'!$R$44=6,'Matriz de Riesgos'!$D$44," ")</f>
        <v xml:space="preserve"> </v>
      </c>
      <c r="N38" s="94" t="str">
        <f>IF('Matriz de Riesgos'!$R$45=6,'Matriz de Riesgos'!$D$45," ")</f>
        <v xml:space="preserve"> </v>
      </c>
      <c r="O38" s="94" t="str">
        <f>IF('Matriz de Riesgos'!$R$46=6,'Matriz de Riesgos'!$D$46," ")</f>
        <v xml:space="preserve"> </v>
      </c>
      <c r="P38" s="124" t="str">
        <f>IF('Matriz de Riesgos'!$R$47=6,'Matriz de Riesgos'!$D$47," ")</f>
        <v xml:space="preserve"> </v>
      </c>
      <c r="Q38" s="115" t="str">
        <f>IF('Matriz de Riesgos'!$R$38=7,'Matriz de Riesgos'!$D$38," ")</f>
        <v xml:space="preserve"> </v>
      </c>
      <c r="R38" s="93" t="str">
        <f>IF('Matriz de Riesgos'!$R$39=7,'Matriz de Riesgos'!$D$39," ")</f>
        <v xml:space="preserve"> </v>
      </c>
      <c r="S38" s="93" t="str">
        <f>IF('Matriz de Riesgos'!$R$40=7,'Matriz de Riesgos'!$D$40," ")</f>
        <v xml:space="preserve"> </v>
      </c>
      <c r="T38" s="93" t="str">
        <f>IF('Matriz de Riesgos'!$R$41=7,'Matriz de Riesgos'!$D$41," ")</f>
        <v xml:space="preserve"> </v>
      </c>
      <c r="U38" s="93" t="str">
        <f>IF('Matriz de Riesgos'!$R$42=7,'Matriz de Riesgos'!$D$42," ")</f>
        <v xml:space="preserve"> </v>
      </c>
      <c r="V38" s="93" t="str">
        <f>IF('Matriz de Riesgos'!$R$43=7,'Matriz de Riesgos'!$D$43," ")</f>
        <v xml:space="preserve"> </v>
      </c>
      <c r="W38" s="93" t="str">
        <f>IF('Matriz de Riesgos'!$R$44=7,'Matriz de Riesgos'!$D$44," ")</f>
        <v xml:space="preserve"> </v>
      </c>
      <c r="X38" s="93" t="str">
        <f>IF('Matriz de Riesgos'!$R$45=7,'Matriz de Riesgos'!$D$45," ")</f>
        <v>m2</v>
      </c>
      <c r="Y38" s="93" t="str">
        <f>IF('Matriz de Riesgos'!$R$46=7,'Matriz de Riesgos'!$D$46," ")</f>
        <v xml:space="preserve"> </v>
      </c>
      <c r="Z38" s="116" t="str">
        <f>IF('Matriz de Riesgos'!$R$47=7,'Matriz de Riesgos'!$D$47," ")</f>
        <v xml:space="preserve"> </v>
      </c>
      <c r="AA38" s="115" t="str">
        <f>IF('Matriz de Riesgos'!$R$38=8,'Matriz de Riesgos'!$D$38," ")</f>
        <v xml:space="preserve"> </v>
      </c>
      <c r="AB38" s="93" t="str">
        <f>IF('Matriz de Riesgos'!$R$39=8,'Matriz de Riesgos'!$D$39," ")</f>
        <v xml:space="preserve"> </v>
      </c>
      <c r="AC38" s="93" t="str">
        <f>IF('Matriz de Riesgos'!$R$40=8,'Matriz de Riesgos'!$D$40," ")</f>
        <v xml:space="preserve"> </v>
      </c>
      <c r="AD38" s="93" t="str">
        <f>IF('Matriz de Riesgos'!$R$41=8,'Matriz de Riesgos'!$D$41," ")</f>
        <v xml:space="preserve"> </v>
      </c>
      <c r="AE38" s="93" t="str">
        <f>IF('Matriz de Riesgos'!$R$42=8,'Matriz de Riesgos'!$D$42," ")</f>
        <v xml:space="preserve"> </v>
      </c>
      <c r="AF38" s="93" t="str">
        <f>IF('Matriz de Riesgos'!$R$43=8,'Matriz de Riesgos'!$D$43," ")</f>
        <v xml:space="preserve"> </v>
      </c>
      <c r="AG38" s="93" t="str">
        <f>IF('Matriz de Riesgos'!$R$44=8,'Matriz de Riesgos'!$D$44," ")</f>
        <v xml:space="preserve"> </v>
      </c>
      <c r="AH38" s="93" t="str">
        <f>IF('Matriz de Riesgos'!$R$45=8,'Matriz de Riesgos'!$D$45," ")</f>
        <v xml:space="preserve"> </v>
      </c>
      <c r="AI38" s="93" t="str">
        <f>IF('Matriz de Riesgos'!$R$46=8,'Matriz de Riesgos'!$D$46," ")</f>
        <v xml:space="preserve"> </v>
      </c>
      <c r="AJ38" s="116" t="str">
        <f>IF('Matriz de Riesgos'!$R$47=8,'Matriz de Riesgos'!$D$47," ")</f>
        <v xml:space="preserve"> </v>
      </c>
      <c r="AK38" s="106" t="str">
        <f>IF('Matriz de Riesgos'!$R$38=9,'Matriz de Riesgos'!$D$38," ")</f>
        <v>h3</v>
      </c>
      <c r="AL38" s="91" t="str">
        <f>IF('Matriz de Riesgos'!$R$39=9,'Matriz de Riesgos'!$D$39," ")</f>
        <v xml:space="preserve"> </v>
      </c>
      <c r="AM38" s="91" t="str">
        <f>IF('Matriz de Riesgos'!$R$40=9,'Matriz de Riesgos'!$D$40," ")</f>
        <v xml:space="preserve"> </v>
      </c>
      <c r="AN38" s="91" t="str">
        <f>IF('Matriz de Riesgos'!$R$41=9,'Matriz de Riesgos'!$D$41," ")</f>
        <v xml:space="preserve"> </v>
      </c>
      <c r="AO38" s="91" t="str">
        <f>IF('Matriz de Riesgos'!$R$42=9,'Matriz de Riesgos'!$D$42," ")</f>
        <v xml:space="preserve"> </v>
      </c>
      <c r="AP38" s="91" t="str">
        <f>IF('Matriz de Riesgos'!$R$43=9,'Matriz de Riesgos'!$D$43," ")</f>
        <v>j3</v>
      </c>
      <c r="AQ38" s="91" t="str">
        <f>IF('Matriz de Riesgos'!$R$44=9,'Matriz de Riesgos'!$D$44," ")</f>
        <v xml:space="preserve"> </v>
      </c>
      <c r="AR38" s="91" t="str">
        <f>IF('Matriz de Riesgos'!$R$45=9,'Matriz de Riesgos'!$D$45," ")</f>
        <v xml:space="preserve"> </v>
      </c>
      <c r="AS38" s="91" t="str">
        <f>IF('Matriz de Riesgos'!$R$46=9,'Matriz de Riesgos'!$D$46," ")</f>
        <v>m3</v>
      </c>
      <c r="AT38" s="107" t="str">
        <f>IF('Matriz de Riesgos'!$R$47=9,'Matriz de Riesgos'!$D$47," ")</f>
        <v>m4</v>
      </c>
      <c r="AU38" s="98" t="str">
        <f>IF('Matriz de Riesgos'!$R$38=10,'Matriz de Riesgos'!$D$38," ")</f>
        <v xml:space="preserve"> </v>
      </c>
      <c r="AV38" s="92" t="str">
        <f>IF('Matriz de Riesgos'!$R$39=10,'Matriz de Riesgos'!$D$39," ")</f>
        <v xml:space="preserve"> </v>
      </c>
      <c r="AW38" s="92" t="str">
        <f>IF('Matriz de Riesgos'!$R$40=10,'Matriz de Riesgos'!$D$40," ")</f>
        <v>h5</v>
      </c>
      <c r="AX38" s="92" t="str">
        <f>IF('Matriz de Riesgos'!$R$41=10,'Matriz de Riesgos'!$D$41," ")</f>
        <v xml:space="preserve"> </v>
      </c>
      <c r="AY38" s="92" t="str">
        <f>IF('Matriz de Riesgos'!$R$42=10,'Matriz de Riesgos'!$D$42," ")</f>
        <v xml:space="preserve"> </v>
      </c>
      <c r="AZ38" s="92" t="str">
        <f>IF('Matriz de Riesgos'!$R$43=10,'Matriz de Riesgos'!$D$43," ")</f>
        <v xml:space="preserve"> </v>
      </c>
      <c r="BA38" s="92" t="str">
        <f>IF('Matriz de Riesgos'!$R$44=10,'Matriz de Riesgos'!$D$44," ")</f>
        <v>m1</v>
      </c>
      <c r="BB38" s="92" t="str">
        <f>IF('Matriz de Riesgos'!$R$45=10,'Matriz de Riesgos'!$D$45," ")</f>
        <v xml:space="preserve"> </v>
      </c>
      <c r="BC38" s="92" t="str">
        <f>IF('Matriz de Riesgos'!$R$46=10,'Matriz de Riesgos'!$D$46," ")</f>
        <v xml:space="preserve"> </v>
      </c>
      <c r="BD38" s="99" t="str">
        <f>IF('Matriz de Riesgos'!$R$47=10,'Matriz de Riesgos'!$D$47," ")</f>
        <v xml:space="preserve"> </v>
      </c>
      <c r="BE38" s="51"/>
    </row>
    <row r="39" spans="1:63" ht="24" customHeight="1" x14ac:dyDescent="0.35">
      <c r="A39" s="479"/>
      <c r="B39" s="477"/>
      <c r="C39" s="478"/>
      <c r="D39" s="478"/>
      <c r="E39" s="478"/>
      <c r="F39" s="478"/>
      <c r="G39" s="123" t="str">
        <f>IF('Matriz de Riesgos'!$R$28=6,'Matriz de Riesgos'!$D$28," ")</f>
        <v xml:space="preserve"> </v>
      </c>
      <c r="H39" s="94" t="str">
        <f>IF('Matriz de Riesgos'!$R$29=6,'Matriz de Riesgos'!$D$29," ")</f>
        <v xml:space="preserve"> </v>
      </c>
      <c r="I39" s="94" t="str">
        <f>IF('Matriz de Riesgos'!$R$30=6,'Matriz de Riesgos'!$D$30," ")</f>
        <v xml:space="preserve"> </v>
      </c>
      <c r="J39" s="94" t="str">
        <f>IF('Matriz de Riesgos'!$R$31=6,'Matriz de Riesgos'!$D$31," ")</f>
        <v xml:space="preserve"> </v>
      </c>
      <c r="K39" s="94" t="str">
        <f>IF('Matriz de Riesgos'!$R$32=6,'Matriz de Riesgos'!$D$32," ")</f>
        <v xml:space="preserve"> </v>
      </c>
      <c r="L39" s="94" t="str">
        <f>IF('Matriz de Riesgos'!$R$33=6,'Matriz de Riesgos'!$D$33," ")</f>
        <v xml:space="preserve"> </v>
      </c>
      <c r="M39" s="94" t="str">
        <f>IF('Matriz de Riesgos'!$R$34=6,'Matriz de Riesgos'!$D$34," ")</f>
        <v xml:space="preserve"> </v>
      </c>
      <c r="N39" s="94" t="str">
        <f>IF('Matriz de Riesgos'!$R$35=6,'Matriz de Riesgos'!$D$35," ")</f>
        <v xml:space="preserve"> </v>
      </c>
      <c r="O39" s="94" t="str">
        <f>IF('Matriz de Riesgos'!$R$36=6,'Matriz de Riesgos'!$D$36," ")</f>
        <v xml:space="preserve"> </v>
      </c>
      <c r="P39" s="124" t="str">
        <f>IF('Matriz de Riesgos'!$R$37=6,'Matriz de Riesgos'!$D$37," ")</f>
        <v xml:space="preserve"> </v>
      </c>
      <c r="Q39" s="115" t="str">
        <f>IF('Matriz de Riesgos'!$R$28=7,'Matriz de Riesgos'!$D$28," ")</f>
        <v xml:space="preserve"> </v>
      </c>
      <c r="R39" s="93" t="str">
        <f>IF('Matriz de Riesgos'!$R$29=7,'Matriz de Riesgos'!$D$29," ")</f>
        <v xml:space="preserve"> </v>
      </c>
      <c r="S39" s="93" t="str">
        <f>IF('Matriz de Riesgos'!$R$30=7,'Matriz de Riesgos'!$D$30," ")</f>
        <v xml:space="preserve"> </v>
      </c>
      <c r="T39" s="93" t="str">
        <f>IF('Matriz de Riesgos'!$R$31=7,'Matriz de Riesgos'!$D$31," ")</f>
        <v xml:space="preserve"> </v>
      </c>
      <c r="U39" s="93" t="str">
        <f>IF('Matriz de Riesgos'!$R$32=7,'Matriz de Riesgos'!$D$32," ")</f>
        <v xml:space="preserve"> </v>
      </c>
      <c r="V39" s="93" t="str">
        <f>IF('Matriz de Riesgos'!$R$33=7,'Matriz de Riesgos'!$D$33," ")</f>
        <v xml:space="preserve"> </v>
      </c>
      <c r="W39" s="93" t="str">
        <f>IF('Matriz de Riesgos'!$R$34=7,'Matriz de Riesgos'!$D$34," ")</f>
        <v xml:space="preserve"> </v>
      </c>
      <c r="X39" s="93" t="str">
        <f>IF('Matriz de Riesgos'!$R$35=7,'Matriz de Riesgos'!$D$35," ")</f>
        <v xml:space="preserve"> </v>
      </c>
      <c r="Y39" s="93" t="str">
        <f>IF('Matriz de Riesgos'!$R$36=7,'Matriz de Riesgos'!$D$36," ")</f>
        <v xml:space="preserve"> </v>
      </c>
      <c r="Z39" s="116" t="str">
        <f>IF('Matriz de Riesgos'!$R$37=7,'Matriz de Riesgos'!$D$37," ")</f>
        <v>h2</v>
      </c>
      <c r="AA39" s="115" t="str">
        <f>IF('Matriz de Riesgos'!$R$28=8,'Matriz de Riesgos'!$D$28," ")</f>
        <v xml:space="preserve"> </v>
      </c>
      <c r="AB39" s="93" t="str">
        <f>IF('Matriz de Riesgos'!$R$29=8,'Matriz de Riesgos'!$D$29," ")</f>
        <v xml:space="preserve"> </v>
      </c>
      <c r="AC39" s="93" t="str">
        <f>IF('Matriz de Riesgos'!$R$30=8,'Matriz de Riesgos'!$D$30," ")</f>
        <v xml:space="preserve"> </v>
      </c>
      <c r="AD39" s="93" t="str">
        <f>IF('Matriz de Riesgos'!$R$31=8,'Matriz de Riesgos'!$D$31," ")</f>
        <v xml:space="preserve"> </v>
      </c>
      <c r="AE39" s="93" t="str">
        <f>IF('Matriz de Riesgos'!$R$32=8,'Matriz de Riesgos'!$D$32," ")</f>
        <v xml:space="preserve"> </v>
      </c>
      <c r="AF39" s="93" t="str">
        <f>IF('Matriz de Riesgos'!$R$33=8,'Matriz de Riesgos'!$D$33," ")</f>
        <v xml:space="preserve"> </v>
      </c>
      <c r="AG39" s="93" t="str">
        <f>IF('Matriz de Riesgos'!$R$34=8,'Matriz de Riesgos'!$D$34," ")</f>
        <v xml:space="preserve"> </v>
      </c>
      <c r="AH39" s="93" t="str">
        <f>IF('Matriz de Riesgos'!$R$35=8,'Matriz de Riesgos'!$D$35," ")</f>
        <v xml:space="preserve"> </v>
      </c>
      <c r="AI39" s="93" t="str">
        <f>IF('Matriz de Riesgos'!$R$36=8,'Matriz de Riesgos'!$D$36," ")</f>
        <v xml:space="preserve"> </v>
      </c>
      <c r="AJ39" s="116" t="str">
        <f>IF('Matriz de Riesgos'!$R$37=8,'Matriz de Riesgos'!$D$37," ")</f>
        <v xml:space="preserve"> </v>
      </c>
      <c r="AK39" s="106" t="str">
        <f>IF('Matriz de Riesgos'!$R$28=9,'Matriz de Riesgos'!$D$28," ")</f>
        <v xml:space="preserve"> </v>
      </c>
      <c r="AL39" s="91" t="str">
        <f>IF('Matriz de Riesgos'!$R$29=9,'Matriz de Riesgos'!$D$29," ")</f>
        <v xml:space="preserve"> </v>
      </c>
      <c r="AM39" s="91" t="str">
        <f>IF('Matriz de Riesgos'!$R$30=9,'Matriz de Riesgos'!$D$30," ")</f>
        <v xml:space="preserve"> </v>
      </c>
      <c r="AN39" s="91" t="str">
        <f>IF('Matriz de Riesgos'!$R$31=9,'Matriz de Riesgos'!$D$31," ")</f>
        <v xml:space="preserve"> </v>
      </c>
      <c r="AO39" s="91" t="str">
        <f>IF('Matriz de Riesgos'!$R$32=9,'Matriz de Riesgos'!$D$32," ")</f>
        <v xml:space="preserve"> </v>
      </c>
      <c r="AP39" s="91" t="str">
        <f>IF('Matriz de Riesgos'!$R$33=9,'Matriz de Riesgos'!$D$33," ")</f>
        <v xml:space="preserve"> </v>
      </c>
      <c r="AQ39" s="91" t="str">
        <f>IF('Matriz de Riesgos'!$R$34=9,'Matriz de Riesgos'!$D$34," ")</f>
        <v xml:space="preserve"> </v>
      </c>
      <c r="AR39" s="91" t="str">
        <f>IF('Matriz de Riesgos'!$R$35=9,'Matriz de Riesgos'!$D$35," ")</f>
        <v>i4</v>
      </c>
      <c r="AS39" s="91" t="str">
        <f>IF('Matriz de Riesgos'!$R$36=9,'Matriz de Riesgos'!$D$36," ")</f>
        <v xml:space="preserve"> </v>
      </c>
      <c r="AT39" s="107" t="str">
        <f>IF('Matriz de Riesgos'!$R$37=9,'Matriz de Riesgos'!$D$37," ")</f>
        <v xml:space="preserve"> </v>
      </c>
      <c r="AU39" s="98" t="str">
        <f>IF('Matriz de Riesgos'!$R$28=10,'Matriz de Riesgos'!$D$28," ")</f>
        <v xml:space="preserve"> </v>
      </c>
      <c r="AV39" s="92" t="str">
        <f>IF('Matriz de Riesgos'!$R$29=10,'Matriz de Riesgos'!$D$29," ")</f>
        <v xml:space="preserve"> </v>
      </c>
      <c r="AW39" s="92" t="str">
        <f>IF('Matriz de Riesgos'!$R$30=10,'Matriz de Riesgos'!$D$30," ")</f>
        <v xml:space="preserve"> </v>
      </c>
      <c r="AX39" s="92" t="str">
        <f>IF('Matriz de Riesgos'!$R$31=10,'Matriz de Riesgos'!$D$31," ")</f>
        <v xml:space="preserve"> </v>
      </c>
      <c r="AY39" s="92" t="str">
        <f>IF('Matriz de Riesgos'!$R$32=10,'Matriz de Riesgos'!$D$32," ")</f>
        <v xml:space="preserve"> </v>
      </c>
      <c r="AZ39" s="92" t="str">
        <f>IF('Matriz de Riesgos'!$R$33=10,'Matriz de Riesgos'!$D$33," ")</f>
        <v xml:space="preserve"> </v>
      </c>
      <c r="BA39" s="92" t="str">
        <f>IF('Matriz de Riesgos'!$R$34=10,'Matriz de Riesgos'!$D$34," ")</f>
        <v xml:space="preserve"> </v>
      </c>
      <c r="BB39" s="92" t="str">
        <f>IF('Matriz de Riesgos'!$R$35=10,'Matriz de Riesgos'!$D$35," ")</f>
        <v xml:space="preserve"> </v>
      </c>
      <c r="BC39" s="92" t="str">
        <f>IF('Matriz de Riesgos'!$R$36=10,'Matriz de Riesgos'!$D$36," ")</f>
        <v xml:space="preserve"> </v>
      </c>
      <c r="BD39" s="99" t="str">
        <f>IF('Matriz de Riesgos'!$R$37=10,'Matriz de Riesgos'!$D$37," ")</f>
        <v xml:space="preserve"> </v>
      </c>
      <c r="BE39" s="51"/>
    </row>
    <row r="40" spans="1:63" ht="24" customHeight="1" x14ac:dyDescent="0.35">
      <c r="A40" s="479"/>
      <c r="B40" s="478"/>
      <c r="C40" s="478"/>
      <c r="D40" s="478"/>
      <c r="E40" s="478"/>
      <c r="F40" s="478"/>
      <c r="G40" s="123" t="e">
        <f>IF('Matriz de Riesgos'!#REF!=6,'Matriz de Riesgos'!#REF!," ")</f>
        <v>#REF!</v>
      </c>
      <c r="H40" s="94" t="e">
        <f>IF('Matriz de Riesgos'!#REF!=6,'Matriz de Riesgos'!#REF!," ")</f>
        <v>#REF!</v>
      </c>
      <c r="I40" s="94" t="e">
        <f>IF('Matriz de Riesgos'!#REF!=6,'Matriz de Riesgos'!#REF!," ")</f>
        <v>#REF!</v>
      </c>
      <c r="J40" s="94" t="e">
        <f>IF('Matriz de Riesgos'!#REF!=6,'Matriz de Riesgos'!#REF!," ")</f>
        <v>#REF!</v>
      </c>
      <c r="K40" s="94" t="e">
        <f>IF('Matriz de Riesgos'!#REF!=6,'Matriz de Riesgos'!#REF!," ")</f>
        <v>#REF!</v>
      </c>
      <c r="L40" s="94" t="e">
        <f>IF('Matriz de Riesgos'!#REF!=6,'Matriz de Riesgos'!#REF!," ")</f>
        <v>#REF!</v>
      </c>
      <c r="M40" s="94" t="e">
        <f>IF('Matriz de Riesgos'!#REF!=6,'Matriz de Riesgos'!#REF!," ")</f>
        <v>#REF!</v>
      </c>
      <c r="N40" s="94" t="e">
        <f>IF('Matriz de Riesgos'!#REF!=6,'Matriz de Riesgos'!#REF!," ")</f>
        <v>#REF!</v>
      </c>
      <c r="O40" s="94" t="str">
        <f>IF('Matriz de Riesgos'!$R$26=6,'Matriz de Riesgos'!$D$26," ")</f>
        <v xml:space="preserve"> </v>
      </c>
      <c r="P40" s="124" t="str">
        <f>IF('Matriz de Riesgos'!$R$27=6,'Matriz de Riesgos'!$D$27," ")</f>
        <v xml:space="preserve"> </v>
      </c>
      <c r="Q40" s="115" t="e">
        <f>IF('Matriz de Riesgos'!#REF!=7,'Matriz de Riesgos'!#REF!," ")</f>
        <v>#REF!</v>
      </c>
      <c r="R40" s="93" t="e">
        <f>IF('Matriz de Riesgos'!#REF!=7,'Matriz de Riesgos'!#REF!," ")</f>
        <v>#REF!</v>
      </c>
      <c r="S40" s="93" t="e">
        <f>IF('Matriz de Riesgos'!#REF!=7,'Matriz de Riesgos'!#REF!," ")</f>
        <v>#REF!</v>
      </c>
      <c r="T40" s="93" t="e">
        <f>IF('Matriz de Riesgos'!#REF!=7,'Matriz de Riesgos'!#REF!," ")</f>
        <v>#REF!</v>
      </c>
      <c r="U40" s="93" t="e">
        <f>IF('Matriz de Riesgos'!#REF!=7,'Matriz de Riesgos'!#REF!," ")</f>
        <v>#REF!</v>
      </c>
      <c r="V40" s="93" t="e">
        <f>IF('Matriz de Riesgos'!#REF!=7,'Matriz de Riesgos'!#REF!," ")</f>
        <v>#REF!</v>
      </c>
      <c r="W40" s="93" t="e">
        <f>IF('Matriz de Riesgos'!#REF!=7,'Matriz de Riesgos'!#REF!," ")</f>
        <v>#REF!</v>
      </c>
      <c r="X40" s="93" t="e">
        <f>IF('Matriz de Riesgos'!#REF!=7,'Matriz de Riesgos'!#REF!," ")</f>
        <v>#REF!</v>
      </c>
      <c r="Y40" s="93" t="str">
        <f>IF('Matriz de Riesgos'!$R$26=7,'Matriz de Riesgos'!$D$26," ")</f>
        <v xml:space="preserve"> </v>
      </c>
      <c r="Z40" s="116" t="str">
        <f>IF('Matriz de Riesgos'!$R$27=7,'Matriz de Riesgos'!$D$27," ")</f>
        <v xml:space="preserve"> </v>
      </c>
      <c r="AA40" s="115" t="e">
        <f>IF('Matriz de Riesgos'!#REF!=8,'Matriz de Riesgos'!#REF!," ")</f>
        <v>#REF!</v>
      </c>
      <c r="AB40" s="93" t="e">
        <f>IF('Matriz de Riesgos'!#REF!=8,'Matriz de Riesgos'!#REF!," ")</f>
        <v>#REF!</v>
      </c>
      <c r="AC40" s="93" t="e">
        <f>IF('Matriz de Riesgos'!#REF!=8,'Matriz de Riesgos'!#REF!," ")</f>
        <v>#REF!</v>
      </c>
      <c r="AD40" s="93" t="e">
        <f>IF('Matriz de Riesgos'!#REF!=8,'Matriz de Riesgos'!#REF!," ")</f>
        <v>#REF!</v>
      </c>
      <c r="AE40" s="93" t="e">
        <f>IF('Matriz de Riesgos'!#REF!=8,'Matriz de Riesgos'!#REF!," ")</f>
        <v>#REF!</v>
      </c>
      <c r="AF40" s="93" t="e">
        <f>IF('Matriz de Riesgos'!#REF!=8,'Matriz de Riesgos'!#REF!," ")</f>
        <v>#REF!</v>
      </c>
      <c r="AG40" s="93" t="e">
        <f>IF('Matriz de Riesgos'!#REF!=8,'Matriz de Riesgos'!#REF!," ")</f>
        <v>#REF!</v>
      </c>
      <c r="AH40" s="93" t="e">
        <f>IF('Matriz de Riesgos'!#REF!=8,'Matriz de Riesgos'!#REF!," ")</f>
        <v>#REF!</v>
      </c>
      <c r="AI40" s="93" t="str">
        <f>IF('Matriz de Riesgos'!$R$26=8,'Matriz de Riesgos'!$D$26," ")</f>
        <v xml:space="preserve"> </v>
      </c>
      <c r="AJ40" s="116" t="str">
        <f>IF('Matriz de Riesgos'!$R$27=8,'Matriz de Riesgos'!$D$27," ")</f>
        <v xml:space="preserve"> </v>
      </c>
      <c r="AK40" s="106" t="e">
        <f>IF('Matriz de Riesgos'!#REF!=9,'Matriz de Riesgos'!#REF!," ")</f>
        <v>#REF!</v>
      </c>
      <c r="AL40" s="91" t="e">
        <f>IF('Matriz de Riesgos'!#REF!=9,'Matriz de Riesgos'!#REF!," ")</f>
        <v>#REF!</v>
      </c>
      <c r="AM40" s="91" t="e">
        <f>IF('Matriz de Riesgos'!#REF!=9,'Matriz de Riesgos'!#REF!," ")</f>
        <v>#REF!</v>
      </c>
      <c r="AN40" s="91" t="e">
        <f>IF('Matriz de Riesgos'!#REF!=9,'Matriz de Riesgos'!#REF!," ")</f>
        <v>#REF!</v>
      </c>
      <c r="AO40" s="91" t="e">
        <f>IF('Matriz de Riesgos'!#REF!=9,'Matriz de Riesgos'!#REF!," ")</f>
        <v>#REF!</v>
      </c>
      <c r="AP40" s="91" t="e">
        <f>IF('Matriz de Riesgos'!#REF!=9,'Matriz de Riesgos'!#REF!," ")</f>
        <v>#REF!</v>
      </c>
      <c r="AQ40" s="91" t="e">
        <f>IF('Matriz de Riesgos'!#REF!=9,'Matriz de Riesgos'!#REF!," ")</f>
        <v>#REF!</v>
      </c>
      <c r="AR40" s="91" t="e">
        <f>IF('Matriz de Riesgos'!#REF!=9,'Matriz de Riesgos'!#REF!," ")</f>
        <v>#REF!</v>
      </c>
      <c r="AS40" s="91" t="str">
        <f>IF('Matriz de Riesgos'!$R$26=9,'Matriz de Riesgos'!$D$26," ")</f>
        <v xml:space="preserve"> </v>
      </c>
      <c r="AT40" s="107" t="str">
        <f>IF('Matriz de Riesgos'!$R$27=9,'Matriz de Riesgos'!$D$27," ")</f>
        <v xml:space="preserve"> </v>
      </c>
      <c r="AU40" s="98" t="e">
        <f>IF('Matriz de Riesgos'!#REF!=10,'Matriz de Riesgos'!#REF!," ")</f>
        <v>#REF!</v>
      </c>
      <c r="AV40" s="92" t="e">
        <f>IF('Matriz de Riesgos'!#REF!=10,'Matriz de Riesgos'!#REF!," ")</f>
        <v>#REF!</v>
      </c>
      <c r="AW40" s="92" t="e">
        <f>IF('Matriz de Riesgos'!#REF!=10,'Matriz de Riesgos'!#REF!," ")</f>
        <v>#REF!</v>
      </c>
      <c r="AX40" s="92" t="e">
        <f>IF('Matriz de Riesgos'!#REF!=10,'Matriz de Riesgos'!#REF!," ")</f>
        <v>#REF!</v>
      </c>
      <c r="AY40" s="92" t="e">
        <f>IF('Matriz de Riesgos'!#REF!=10,'Matriz de Riesgos'!#REF!," ")</f>
        <v>#REF!</v>
      </c>
      <c r="AZ40" s="92" t="e">
        <f>IF('Matriz de Riesgos'!#REF!=10,'Matriz de Riesgos'!#REF!," ")</f>
        <v>#REF!</v>
      </c>
      <c r="BA40" s="92" t="e">
        <f>IF('Matriz de Riesgos'!#REF!=10,'Matriz de Riesgos'!#REF!," ")</f>
        <v>#REF!</v>
      </c>
      <c r="BB40" s="92" t="e">
        <f>IF('Matriz de Riesgos'!#REF!=10,'Matriz de Riesgos'!#REF!," ")</f>
        <v>#REF!</v>
      </c>
      <c r="BC40" s="92" t="str">
        <f>IF('Matriz de Riesgos'!$R$26=10,'Matriz de Riesgos'!$D$26," ")</f>
        <v xml:space="preserve"> </v>
      </c>
      <c r="BD40" s="99" t="str">
        <f>IF('Matriz de Riesgos'!$R$27=10,'Matriz de Riesgos'!$D$27," ")</f>
        <v>a2</v>
      </c>
      <c r="BE40" s="51"/>
    </row>
    <row r="41" spans="1:63" ht="24" customHeight="1" x14ac:dyDescent="0.35">
      <c r="A41" s="479"/>
      <c r="B41" s="478"/>
      <c r="C41" s="478"/>
      <c r="D41" s="478"/>
      <c r="E41" s="478"/>
      <c r="F41" s="478"/>
      <c r="G41" s="123" t="e">
        <f>IF('Matriz de Riesgos'!#REF!=6,'Matriz de Riesgos'!#REF!," ")</f>
        <v>#REF!</v>
      </c>
      <c r="H41" s="94" t="e">
        <f>IF('Matriz de Riesgos'!#REF!=6,'Matriz de Riesgos'!#REF!," ")</f>
        <v>#REF!</v>
      </c>
      <c r="I41" s="94" t="e">
        <f>IF('Matriz de Riesgos'!#REF!=6,'Matriz de Riesgos'!#REF!," ")</f>
        <v>#REF!</v>
      </c>
      <c r="J41" s="94" t="e">
        <f>IF('Matriz de Riesgos'!#REF!=6,'Matriz de Riesgos'!#REF!," ")</f>
        <v>#REF!</v>
      </c>
      <c r="K41" s="94" t="e">
        <f>IF('Matriz de Riesgos'!#REF!=6,'Matriz de Riesgos'!#REF!," ")</f>
        <v>#REF!</v>
      </c>
      <c r="L41" s="94" t="e">
        <f>IF('Matriz de Riesgos'!#REF!=6,'Matriz de Riesgos'!#REF!," ")</f>
        <v>#REF!</v>
      </c>
      <c r="M41" s="94" t="e">
        <f>IF('Matriz de Riesgos'!#REF!=6,'Matriz de Riesgos'!#REF!," ")</f>
        <v>#REF!</v>
      </c>
      <c r="N41" s="94" t="e">
        <f>IF('Matriz de Riesgos'!#REF!=6,'Matriz de Riesgos'!#REF!," ")</f>
        <v>#REF!</v>
      </c>
      <c r="O41" s="94" t="e">
        <f>IF('Matriz de Riesgos'!#REF!=6,'Matriz de Riesgos'!#REF!," ")</f>
        <v>#REF!</v>
      </c>
      <c r="P41" s="124" t="e">
        <f>IF('Matriz de Riesgos'!#REF!=6,'Matriz de Riesgos'!#REF!," ")</f>
        <v>#REF!</v>
      </c>
      <c r="Q41" s="115" t="e">
        <f>IF('Matriz de Riesgos'!#REF!=7,'Matriz de Riesgos'!#REF!," ")</f>
        <v>#REF!</v>
      </c>
      <c r="R41" s="93" t="e">
        <f>IF('Matriz de Riesgos'!#REF!=7,'Matriz de Riesgos'!#REF!," ")</f>
        <v>#REF!</v>
      </c>
      <c r="S41" s="93" t="e">
        <f>IF('Matriz de Riesgos'!#REF!=7,'Matriz de Riesgos'!#REF!," ")</f>
        <v>#REF!</v>
      </c>
      <c r="T41" s="93" t="e">
        <f>IF('Matriz de Riesgos'!#REF!=7,'Matriz de Riesgos'!#REF!," ")</f>
        <v>#REF!</v>
      </c>
      <c r="U41" s="93" t="e">
        <f>IF('Matriz de Riesgos'!#REF!=7,'Matriz de Riesgos'!#REF!," ")</f>
        <v>#REF!</v>
      </c>
      <c r="V41" s="93" t="e">
        <f>IF('Matriz de Riesgos'!#REF!=7,'Matriz de Riesgos'!#REF!," ")</f>
        <v>#REF!</v>
      </c>
      <c r="W41" s="93" t="e">
        <f>IF('Matriz de Riesgos'!#REF!=7,'Matriz de Riesgos'!#REF!," ")</f>
        <v>#REF!</v>
      </c>
      <c r="X41" s="93" t="e">
        <f>IF('Matriz de Riesgos'!#REF!=7,'Matriz de Riesgos'!#REF!," ")</f>
        <v>#REF!</v>
      </c>
      <c r="Y41" s="93" t="e">
        <f>IF('Matriz de Riesgos'!#REF!=7,'Matriz de Riesgos'!#REF!," ")</f>
        <v>#REF!</v>
      </c>
      <c r="Z41" s="116" t="e">
        <f>IF('Matriz de Riesgos'!#REF!=7,'Matriz de Riesgos'!#REF!," ")</f>
        <v>#REF!</v>
      </c>
      <c r="AA41" s="115" t="e">
        <f>IF('Matriz de Riesgos'!#REF!=8,'Matriz de Riesgos'!#REF!," ")</f>
        <v>#REF!</v>
      </c>
      <c r="AB41" s="93" t="e">
        <f>IF('Matriz de Riesgos'!#REF!=8,'Matriz de Riesgos'!#REF!," ")</f>
        <v>#REF!</v>
      </c>
      <c r="AC41" s="93" t="e">
        <f>IF('Matriz de Riesgos'!#REF!=8,'Matriz de Riesgos'!#REF!," ")</f>
        <v>#REF!</v>
      </c>
      <c r="AD41" s="93" t="e">
        <f>IF('Matriz de Riesgos'!#REF!=8,'Matriz de Riesgos'!#REF!," ")</f>
        <v>#REF!</v>
      </c>
      <c r="AE41" s="93" t="e">
        <f>IF('Matriz de Riesgos'!#REF!=8,'Matriz de Riesgos'!#REF!," ")</f>
        <v>#REF!</v>
      </c>
      <c r="AF41" s="93" t="e">
        <f>IF('Matriz de Riesgos'!#REF!=8,'Matriz de Riesgos'!#REF!," ")</f>
        <v>#REF!</v>
      </c>
      <c r="AG41" s="93" t="e">
        <f>IF('Matriz de Riesgos'!#REF!=8,'Matriz de Riesgos'!#REF!," ")</f>
        <v>#REF!</v>
      </c>
      <c r="AH41" s="93" t="e">
        <f>IF('Matriz de Riesgos'!#REF!=8,'Matriz de Riesgos'!#REF!," ")</f>
        <v>#REF!</v>
      </c>
      <c r="AI41" s="93" t="e">
        <f>IF('Matriz de Riesgos'!#REF!=8,'Matriz de Riesgos'!#REF!," ")</f>
        <v>#REF!</v>
      </c>
      <c r="AJ41" s="116" t="e">
        <f>IF('Matriz de Riesgos'!#REF!=8,'Matriz de Riesgos'!#REF!," ")</f>
        <v>#REF!</v>
      </c>
      <c r="AK41" s="106" t="e">
        <f>IF('Matriz de Riesgos'!#REF!=9,'Matriz de Riesgos'!#REF!," ")</f>
        <v>#REF!</v>
      </c>
      <c r="AL41" s="91" t="e">
        <f>IF('Matriz de Riesgos'!#REF!=9,'Matriz de Riesgos'!#REF!," ")</f>
        <v>#REF!</v>
      </c>
      <c r="AM41" s="91" t="e">
        <f>IF('Matriz de Riesgos'!#REF!=9,'Matriz de Riesgos'!#REF!," ")</f>
        <v>#REF!</v>
      </c>
      <c r="AN41" s="91" t="e">
        <f>IF('Matriz de Riesgos'!#REF!=9,'Matriz de Riesgos'!#REF!," ")</f>
        <v>#REF!</v>
      </c>
      <c r="AO41" s="91" t="e">
        <f>IF('Matriz de Riesgos'!#REF!=9,'Matriz de Riesgos'!#REF!," ")</f>
        <v>#REF!</v>
      </c>
      <c r="AP41" s="91" t="e">
        <f>IF('Matriz de Riesgos'!#REF!=9,'Matriz de Riesgos'!#REF!," ")</f>
        <v>#REF!</v>
      </c>
      <c r="AQ41" s="91" t="e">
        <f>IF('Matriz de Riesgos'!#REF!=9,'Matriz de Riesgos'!#REF!," ")</f>
        <v>#REF!</v>
      </c>
      <c r="AR41" s="91" t="e">
        <f>IF('Matriz de Riesgos'!#REF!=9,'Matriz de Riesgos'!#REF!," ")</f>
        <v>#REF!</v>
      </c>
      <c r="AS41" s="91" t="e">
        <f>IF('Matriz de Riesgos'!#REF!=9,'Matriz de Riesgos'!#REF!," ")</f>
        <v>#REF!</v>
      </c>
      <c r="AT41" s="107" t="e">
        <f>IF('Matriz de Riesgos'!#REF!=9,'Matriz de Riesgos'!#REF!," ")</f>
        <v>#REF!</v>
      </c>
      <c r="AU41" s="98" t="e">
        <f>IF('Matriz de Riesgos'!#REF!=10,'Matriz de Riesgos'!#REF!," ")</f>
        <v>#REF!</v>
      </c>
      <c r="AV41" s="92" t="e">
        <f>IF('Matriz de Riesgos'!#REF!=10,'Matriz de Riesgos'!#REF!," ")</f>
        <v>#REF!</v>
      </c>
      <c r="AW41" s="92" t="e">
        <f>IF('Matriz de Riesgos'!#REF!=10,'Matriz de Riesgos'!#REF!," ")</f>
        <v>#REF!</v>
      </c>
      <c r="AX41" s="92" t="e">
        <f>IF('Matriz de Riesgos'!#REF!=10,'Matriz de Riesgos'!#REF!," ")</f>
        <v>#REF!</v>
      </c>
      <c r="AY41" s="92" t="e">
        <f>IF('Matriz de Riesgos'!#REF!=10,'Matriz de Riesgos'!#REF!," ")</f>
        <v>#REF!</v>
      </c>
      <c r="AZ41" s="92" t="e">
        <f>IF('Matriz de Riesgos'!#REF!=10,'Matriz de Riesgos'!#REF!," ")</f>
        <v>#REF!</v>
      </c>
      <c r="BA41" s="92" t="e">
        <f>IF('Matriz de Riesgos'!#REF!=10,'Matriz de Riesgos'!#REF!," ")</f>
        <v>#REF!</v>
      </c>
      <c r="BB41" s="92" t="e">
        <f>IF('Matriz de Riesgos'!#REF!=10,'Matriz de Riesgos'!#REF!," ")</f>
        <v>#REF!</v>
      </c>
      <c r="BC41" s="92" t="e">
        <f>IF('Matriz de Riesgos'!#REF!=10,'Matriz de Riesgos'!#REF!," ")</f>
        <v>#REF!</v>
      </c>
      <c r="BD41" s="99" t="e">
        <f>IF('Matriz de Riesgos'!#REF!=10,'Matriz de Riesgos'!#REF!," ")</f>
        <v>#REF!</v>
      </c>
      <c r="BE41" s="51"/>
    </row>
    <row r="42" spans="1:63" ht="24" customHeight="1" x14ac:dyDescent="0.35">
      <c r="A42" s="479"/>
      <c r="B42" s="478"/>
      <c r="C42" s="478"/>
      <c r="D42" s="478"/>
      <c r="E42" s="478"/>
      <c r="F42" s="478"/>
      <c r="G42" s="123" t="e">
        <f>IF('Matriz de Riesgos'!#REF!=6,'Matriz de Riesgos'!#REF!," ")</f>
        <v>#REF!</v>
      </c>
      <c r="H42" s="94" t="e">
        <f>IF('Matriz de Riesgos'!#REF!=6,'Matriz de Riesgos'!#REF!," ")</f>
        <v>#REF!</v>
      </c>
      <c r="I42" s="94" t="e">
        <f>IF('Matriz de Riesgos'!#REF!=6,'Matriz de Riesgos'!#REF!," ")</f>
        <v>#REF!</v>
      </c>
      <c r="J42" s="94" t="e">
        <f>IF('Matriz de Riesgos'!#REF!=6,'Matriz de Riesgos'!#REF!," ")</f>
        <v>#REF!</v>
      </c>
      <c r="K42" s="94" t="e">
        <f>IF('Matriz de Riesgos'!#REF!=6,'Matriz de Riesgos'!#REF!," ")</f>
        <v>#REF!</v>
      </c>
      <c r="L42" s="94" t="e">
        <f>IF('Matriz de Riesgos'!#REF!=6,'Matriz de Riesgos'!#REF!," ")</f>
        <v>#REF!</v>
      </c>
      <c r="M42" s="94" t="e">
        <f>IF('Matriz de Riesgos'!#REF!=6,'Matriz de Riesgos'!#REF!," ")</f>
        <v>#REF!</v>
      </c>
      <c r="N42" s="94" t="e">
        <f>IF('Matriz de Riesgos'!#REF!=6,'Matriz de Riesgos'!#REF!," ")</f>
        <v>#REF!</v>
      </c>
      <c r="O42" s="94" t="e">
        <f>IF('Matriz de Riesgos'!#REF!=6,'Matriz de Riesgos'!#REF!," ")</f>
        <v>#REF!</v>
      </c>
      <c r="P42" s="124" t="e">
        <f>IF('Matriz de Riesgos'!#REF!=6,'Matriz de Riesgos'!#REF!," ")</f>
        <v>#REF!</v>
      </c>
      <c r="Q42" s="115" t="e">
        <f>IF('Matriz de Riesgos'!#REF!=7,'Matriz de Riesgos'!#REF!," ")</f>
        <v>#REF!</v>
      </c>
      <c r="R42" s="93" t="e">
        <f>IF('Matriz de Riesgos'!#REF!=7,'Matriz de Riesgos'!#REF!," ")</f>
        <v>#REF!</v>
      </c>
      <c r="S42" s="93" t="e">
        <f>IF('Matriz de Riesgos'!#REF!=7,'Matriz de Riesgos'!#REF!," ")</f>
        <v>#REF!</v>
      </c>
      <c r="T42" s="93" t="e">
        <f>IF('Matriz de Riesgos'!#REF!=7,'Matriz de Riesgos'!#REF!," ")</f>
        <v>#REF!</v>
      </c>
      <c r="U42" s="93" t="e">
        <f>IF('Matriz de Riesgos'!#REF!=7,'Matriz de Riesgos'!#REF!," ")</f>
        <v>#REF!</v>
      </c>
      <c r="V42" s="93" t="e">
        <f>IF('Matriz de Riesgos'!#REF!=7,'Matriz de Riesgos'!#REF!," ")</f>
        <v>#REF!</v>
      </c>
      <c r="W42" s="93" t="e">
        <f>IF('Matriz de Riesgos'!#REF!=7,'Matriz de Riesgos'!#REF!," ")</f>
        <v>#REF!</v>
      </c>
      <c r="X42" s="93" t="e">
        <f>IF('Matriz de Riesgos'!#REF!=7,'Matriz de Riesgos'!#REF!," ")</f>
        <v>#REF!</v>
      </c>
      <c r="Y42" s="93" t="e">
        <f>IF('Matriz de Riesgos'!#REF!=7,'Matriz de Riesgos'!#REF!," ")</f>
        <v>#REF!</v>
      </c>
      <c r="Z42" s="116" t="e">
        <f>IF('Matriz de Riesgos'!#REF!=7,'Matriz de Riesgos'!#REF!," ")</f>
        <v>#REF!</v>
      </c>
      <c r="AA42" s="115" t="e">
        <f>IF('Matriz de Riesgos'!#REF!=8,'Matriz de Riesgos'!#REF!," ")</f>
        <v>#REF!</v>
      </c>
      <c r="AB42" s="93" t="e">
        <f>IF('Matriz de Riesgos'!#REF!=8,'Matriz de Riesgos'!#REF!," ")</f>
        <v>#REF!</v>
      </c>
      <c r="AC42" s="93" t="e">
        <f>IF('Matriz de Riesgos'!#REF!=8,'Matriz de Riesgos'!#REF!," ")</f>
        <v>#REF!</v>
      </c>
      <c r="AD42" s="93" t="e">
        <f>IF('Matriz de Riesgos'!#REF!=8,'Matriz de Riesgos'!#REF!," ")</f>
        <v>#REF!</v>
      </c>
      <c r="AE42" s="93" t="e">
        <f>IF('Matriz de Riesgos'!#REF!=8,'Matriz de Riesgos'!#REF!," ")</f>
        <v>#REF!</v>
      </c>
      <c r="AF42" s="93" t="e">
        <f>IF('Matriz de Riesgos'!#REF!=8,'Matriz de Riesgos'!#REF!," ")</f>
        <v>#REF!</v>
      </c>
      <c r="AG42" s="93" t="e">
        <f>IF('Matriz de Riesgos'!#REF!=8,'Matriz de Riesgos'!#REF!," ")</f>
        <v>#REF!</v>
      </c>
      <c r="AH42" s="93" t="e">
        <f>IF('Matriz de Riesgos'!#REF!=8,'Matriz de Riesgos'!#REF!," ")</f>
        <v>#REF!</v>
      </c>
      <c r="AI42" s="93" t="e">
        <f>IF('Matriz de Riesgos'!#REF!=8,'Matriz de Riesgos'!#REF!," ")</f>
        <v>#REF!</v>
      </c>
      <c r="AJ42" s="116" t="e">
        <f>IF('Matriz de Riesgos'!#REF!=8,'Matriz de Riesgos'!#REF!," ")</f>
        <v>#REF!</v>
      </c>
      <c r="AK42" s="106" t="e">
        <f>IF('Matriz de Riesgos'!#REF!=9,'Matriz de Riesgos'!#REF!," ")</f>
        <v>#REF!</v>
      </c>
      <c r="AL42" s="91" t="e">
        <f>IF('Matriz de Riesgos'!#REF!=9,'Matriz de Riesgos'!#REF!," ")</f>
        <v>#REF!</v>
      </c>
      <c r="AM42" s="91" t="e">
        <f>IF('Matriz de Riesgos'!#REF!=9,'Matriz de Riesgos'!#REF!," ")</f>
        <v>#REF!</v>
      </c>
      <c r="AN42" s="91" t="e">
        <f>IF('Matriz de Riesgos'!#REF!=9,'Matriz de Riesgos'!#REF!," ")</f>
        <v>#REF!</v>
      </c>
      <c r="AO42" s="91" t="e">
        <f>IF('Matriz de Riesgos'!#REF!=9,'Matriz de Riesgos'!#REF!," ")</f>
        <v>#REF!</v>
      </c>
      <c r="AP42" s="91" t="e">
        <f>IF('Matriz de Riesgos'!#REF!=9,'Matriz de Riesgos'!#REF!," ")</f>
        <v>#REF!</v>
      </c>
      <c r="AQ42" s="91" t="e">
        <f>IF('Matriz de Riesgos'!#REF!=9,'Matriz de Riesgos'!#REF!," ")</f>
        <v>#REF!</v>
      </c>
      <c r="AR42" s="91" t="e">
        <f>IF('Matriz de Riesgos'!#REF!=9,'Matriz de Riesgos'!#REF!," ")</f>
        <v>#REF!</v>
      </c>
      <c r="AS42" s="91" t="e">
        <f>IF('Matriz de Riesgos'!#REF!=9,'Matriz de Riesgos'!#REF!," ")</f>
        <v>#REF!</v>
      </c>
      <c r="AT42" s="107" t="e">
        <f>IF('Matriz de Riesgos'!#REF!=9,'Matriz de Riesgos'!#REF!," ")</f>
        <v>#REF!</v>
      </c>
      <c r="AU42" s="98" t="e">
        <f>IF('Matriz de Riesgos'!#REF!=10,'Matriz de Riesgos'!#REF!," ")</f>
        <v>#REF!</v>
      </c>
      <c r="AV42" s="92" t="e">
        <f>IF('Matriz de Riesgos'!#REF!=10,'Matriz de Riesgos'!#REF!," ")</f>
        <v>#REF!</v>
      </c>
      <c r="AW42" s="92" t="e">
        <f>IF('Matriz de Riesgos'!#REF!=10,'Matriz de Riesgos'!#REF!," ")</f>
        <v>#REF!</v>
      </c>
      <c r="AX42" s="92" t="e">
        <f>IF('Matriz de Riesgos'!#REF!=10,'Matriz de Riesgos'!#REF!," ")</f>
        <v>#REF!</v>
      </c>
      <c r="AY42" s="92" t="e">
        <f>IF('Matriz de Riesgos'!#REF!=10,'Matriz de Riesgos'!#REF!," ")</f>
        <v>#REF!</v>
      </c>
      <c r="AZ42" s="92" t="e">
        <f>IF('Matriz de Riesgos'!#REF!=10,'Matriz de Riesgos'!#REF!," ")</f>
        <v>#REF!</v>
      </c>
      <c r="BA42" s="92" t="e">
        <f>IF('Matriz de Riesgos'!#REF!=10,'Matriz de Riesgos'!#REF!," ")</f>
        <v>#REF!</v>
      </c>
      <c r="BB42" s="92" t="e">
        <f>IF('Matriz de Riesgos'!#REF!=10,'Matriz de Riesgos'!#REF!," ")</f>
        <v>#REF!</v>
      </c>
      <c r="BC42" s="92" t="e">
        <f>IF('Matriz de Riesgos'!#REF!=10,'Matriz de Riesgos'!#REF!," ")</f>
        <v>#REF!</v>
      </c>
      <c r="BD42" s="99" t="e">
        <f>IF('Matriz de Riesgos'!#REF!=10,'Matriz de Riesgos'!#REF!," ")</f>
        <v>#REF!</v>
      </c>
      <c r="BE42" s="51"/>
    </row>
    <row r="43" spans="1:63" ht="24" customHeight="1" x14ac:dyDescent="0.35">
      <c r="A43" s="479"/>
      <c r="B43" s="478"/>
      <c r="C43" s="478"/>
      <c r="D43" s="478"/>
      <c r="E43" s="478"/>
      <c r="F43" s="478"/>
      <c r="G43" s="123" t="e">
        <f>IF('Matriz de Riesgos'!#REF!=6,'Matriz de Riesgos'!#REF!," ")</f>
        <v>#REF!</v>
      </c>
      <c r="H43" s="94" t="e">
        <f>IF('Matriz de Riesgos'!#REF!=6,'Matriz de Riesgos'!#REF!," ")</f>
        <v>#REF!</v>
      </c>
      <c r="I43" s="94" t="e">
        <f>IF('Matriz de Riesgos'!#REF!=6,'Matriz de Riesgos'!#REF!," ")</f>
        <v>#REF!</v>
      </c>
      <c r="J43" s="94" t="e">
        <f>IF('Matriz de Riesgos'!#REF!=6,'Matriz de Riesgos'!#REF!," ")</f>
        <v>#REF!</v>
      </c>
      <c r="K43" s="94" t="e">
        <f>IF('Matriz de Riesgos'!#REF!=6,'Matriz de Riesgos'!#REF!," ")</f>
        <v>#REF!</v>
      </c>
      <c r="L43" s="94" t="e">
        <f>IF('Matriz de Riesgos'!#REF!=6,'Matriz de Riesgos'!#REF!," ")</f>
        <v>#REF!</v>
      </c>
      <c r="M43" s="94" t="e">
        <f>IF('Matriz de Riesgos'!#REF!=6,'Matriz de Riesgos'!#REF!," ")</f>
        <v>#REF!</v>
      </c>
      <c r="N43" s="94" t="e">
        <f>IF('Matriz de Riesgos'!#REF!=6,'Matriz de Riesgos'!#REF!," ")</f>
        <v>#REF!</v>
      </c>
      <c r="O43" s="94" t="e">
        <f>IF('Matriz de Riesgos'!#REF!=6,'Matriz de Riesgos'!#REF!," ")</f>
        <v>#REF!</v>
      </c>
      <c r="P43" s="124" t="e">
        <f>IF('Matriz de Riesgos'!#REF!=6,'Matriz de Riesgos'!#REF!," ")</f>
        <v>#REF!</v>
      </c>
      <c r="Q43" s="115" t="e">
        <f>IF('Matriz de Riesgos'!#REF!=7,'Matriz de Riesgos'!#REF!," ")</f>
        <v>#REF!</v>
      </c>
      <c r="R43" s="93" t="e">
        <f>IF('Matriz de Riesgos'!#REF!=7,'Matriz de Riesgos'!#REF!," ")</f>
        <v>#REF!</v>
      </c>
      <c r="S43" s="93" t="e">
        <f>IF('Matriz de Riesgos'!#REF!=7,'Matriz de Riesgos'!#REF!," ")</f>
        <v>#REF!</v>
      </c>
      <c r="T43" s="93" t="e">
        <f>IF('Matriz de Riesgos'!#REF!=7,'Matriz de Riesgos'!#REF!," ")</f>
        <v>#REF!</v>
      </c>
      <c r="U43" s="93" t="e">
        <f>IF('Matriz de Riesgos'!#REF!=7,'Matriz de Riesgos'!#REF!," ")</f>
        <v>#REF!</v>
      </c>
      <c r="V43" s="93" t="e">
        <f>IF('Matriz de Riesgos'!#REF!=7,'Matriz de Riesgos'!#REF!," ")</f>
        <v>#REF!</v>
      </c>
      <c r="W43" s="93" t="e">
        <f>IF('Matriz de Riesgos'!#REF!=7,'Matriz de Riesgos'!#REF!," ")</f>
        <v>#REF!</v>
      </c>
      <c r="X43" s="93" t="e">
        <f>IF('Matriz de Riesgos'!#REF!=7,'Matriz de Riesgos'!#REF!," ")</f>
        <v>#REF!</v>
      </c>
      <c r="Y43" s="93" t="e">
        <f>IF('Matriz de Riesgos'!#REF!=7,'Matriz de Riesgos'!#REF!," ")</f>
        <v>#REF!</v>
      </c>
      <c r="Z43" s="116" t="e">
        <f>IF('Matriz de Riesgos'!#REF!=7,'Matriz de Riesgos'!#REF!," ")</f>
        <v>#REF!</v>
      </c>
      <c r="AA43" s="115" t="e">
        <f>IF('Matriz de Riesgos'!#REF!=8,'Matriz de Riesgos'!#REF!," ")</f>
        <v>#REF!</v>
      </c>
      <c r="AB43" s="93" t="e">
        <f>IF('Matriz de Riesgos'!#REF!=8,'Matriz de Riesgos'!#REF!," ")</f>
        <v>#REF!</v>
      </c>
      <c r="AC43" s="93" t="e">
        <f>IF('Matriz de Riesgos'!#REF!=8,'Matriz de Riesgos'!#REF!," ")</f>
        <v>#REF!</v>
      </c>
      <c r="AD43" s="93" t="e">
        <f>IF('Matriz de Riesgos'!#REF!=8,'Matriz de Riesgos'!#REF!," ")</f>
        <v>#REF!</v>
      </c>
      <c r="AE43" s="93" t="e">
        <f>IF('Matriz de Riesgos'!#REF!=8,'Matriz de Riesgos'!#REF!," ")</f>
        <v>#REF!</v>
      </c>
      <c r="AF43" s="93" t="e">
        <f>IF('Matriz de Riesgos'!#REF!=8,'Matriz de Riesgos'!#REF!," ")</f>
        <v>#REF!</v>
      </c>
      <c r="AG43" s="93" t="e">
        <f>IF('Matriz de Riesgos'!#REF!=8,'Matriz de Riesgos'!#REF!," ")</f>
        <v>#REF!</v>
      </c>
      <c r="AH43" s="93" t="e">
        <f>IF('Matriz de Riesgos'!#REF!=8,'Matriz de Riesgos'!#REF!," ")</f>
        <v>#REF!</v>
      </c>
      <c r="AI43" s="93" t="e">
        <f>IF('Matriz de Riesgos'!#REF!=8,'Matriz de Riesgos'!#REF!," ")</f>
        <v>#REF!</v>
      </c>
      <c r="AJ43" s="116" t="e">
        <f>IF('Matriz de Riesgos'!#REF!=8,'Matriz de Riesgos'!#REF!," ")</f>
        <v>#REF!</v>
      </c>
      <c r="AK43" s="106" t="e">
        <f>IF('Matriz de Riesgos'!#REF!=9,'Matriz de Riesgos'!#REF!," ")</f>
        <v>#REF!</v>
      </c>
      <c r="AL43" s="91" t="e">
        <f>IF('Matriz de Riesgos'!#REF!=9,'Matriz de Riesgos'!#REF!," ")</f>
        <v>#REF!</v>
      </c>
      <c r="AM43" s="91" t="e">
        <f>IF('Matriz de Riesgos'!#REF!=9,'Matriz de Riesgos'!#REF!," ")</f>
        <v>#REF!</v>
      </c>
      <c r="AN43" s="91" t="e">
        <f>IF('Matriz de Riesgos'!#REF!=9,'Matriz de Riesgos'!#REF!," ")</f>
        <v>#REF!</v>
      </c>
      <c r="AO43" s="91" t="e">
        <f>IF('Matriz de Riesgos'!#REF!=9,'Matriz de Riesgos'!#REF!," ")</f>
        <v>#REF!</v>
      </c>
      <c r="AP43" s="91" t="e">
        <f>IF('Matriz de Riesgos'!#REF!=9,'Matriz de Riesgos'!#REF!," ")</f>
        <v>#REF!</v>
      </c>
      <c r="AQ43" s="91" t="e">
        <f>IF('Matriz de Riesgos'!#REF!=9,'Matriz de Riesgos'!#REF!," ")</f>
        <v>#REF!</v>
      </c>
      <c r="AR43" s="91" t="e">
        <f>IF('Matriz de Riesgos'!#REF!=9,'Matriz de Riesgos'!#REF!," ")</f>
        <v>#REF!</v>
      </c>
      <c r="AS43" s="91" t="e">
        <f>IF('Matriz de Riesgos'!#REF!=9,'Matriz de Riesgos'!#REF!," ")</f>
        <v>#REF!</v>
      </c>
      <c r="AT43" s="107" t="e">
        <f>IF('Matriz de Riesgos'!#REF!=9,'Matriz de Riesgos'!#REF!," ")</f>
        <v>#REF!</v>
      </c>
      <c r="AU43" s="98" t="e">
        <f>IF('Matriz de Riesgos'!#REF!=10,'Matriz de Riesgos'!#REF!," ")</f>
        <v>#REF!</v>
      </c>
      <c r="AV43" s="92" t="e">
        <f>IF('Matriz de Riesgos'!#REF!=10,'Matriz de Riesgos'!#REF!," ")</f>
        <v>#REF!</v>
      </c>
      <c r="AW43" s="92" t="e">
        <f>IF('Matriz de Riesgos'!#REF!=10,'Matriz de Riesgos'!#REF!," ")</f>
        <v>#REF!</v>
      </c>
      <c r="AX43" s="92" t="e">
        <f>IF('Matriz de Riesgos'!#REF!=10,'Matriz de Riesgos'!#REF!," ")</f>
        <v>#REF!</v>
      </c>
      <c r="AY43" s="92" t="e">
        <f>IF('Matriz de Riesgos'!#REF!=10,'Matriz de Riesgos'!#REF!," ")</f>
        <v>#REF!</v>
      </c>
      <c r="AZ43" s="92" t="e">
        <f>IF('Matriz de Riesgos'!#REF!=10,'Matriz de Riesgos'!#REF!," ")</f>
        <v>#REF!</v>
      </c>
      <c r="BA43" s="92" t="e">
        <f>IF('Matriz de Riesgos'!#REF!=10,'Matriz de Riesgos'!#REF!," ")</f>
        <v>#REF!</v>
      </c>
      <c r="BB43" s="92" t="e">
        <f>IF('Matriz de Riesgos'!#REF!=10,'Matriz de Riesgos'!#REF!," ")</f>
        <v>#REF!</v>
      </c>
      <c r="BC43" s="92" t="e">
        <f>IF('Matriz de Riesgos'!#REF!=10,'Matriz de Riesgos'!#REF!," ")</f>
        <v>#REF!</v>
      </c>
      <c r="BD43" s="99" t="e">
        <f>IF('Matriz de Riesgos'!#REF!=10,'Matriz de Riesgos'!#REF!," ")</f>
        <v>#REF!</v>
      </c>
      <c r="BE43" s="51"/>
    </row>
    <row r="44" spans="1:63" ht="24" customHeight="1" x14ac:dyDescent="0.35">
      <c r="A44" s="479"/>
      <c r="B44" s="478"/>
      <c r="C44" s="478"/>
      <c r="D44" s="478"/>
      <c r="E44" s="478"/>
      <c r="F44" s="478"/>
      <c r="G44" s="123" t="e">
        <f>IF('Matriz de Riesgos'!#REF!=6,'Matriz de Riesgos'!#REF!," ")</f>
        <v>#REF!</v>
      </c>
      <c r="H44" s="94" t="e">
        <f>IF('Matriz de Riesgos'!#REF!=6,'Matriz de Riesgos'!#REF!," ")</f>
        <v>#REF!</v>
      </c>
      <c r="I44" s="94" t="e">
        <f>IF('Matriz de Riesgos'!#REF!=6,'Matriz de Riesgos'!#REF!," ")</f>
        <v>#REF!</v>
      </c>
      <c r="J44" s="94" t="e">
        <f>IF('Matriz de Riesgos'!#REF!=6,'Matriz de Riesgos'!#REF!," ")</f>
        <v>#REF!</v>
      </c>
      <c r="K44" s="94" t="e">
        <f>IF('Matriz de Riesgos'!#REF!=6,'Matriz de Riesgos'!#REF!," ")</f>
        <v>#REF!</v>
      </c>
      <c r="L44" s="94" t="e">
        <f>IF('Matriz de Riesgos'!#REF!=6,'Matriz de Riesgos'!#REF!," ")</f>
        <v>#REF!</v>
      </c>
      <c r="M44" s="94" t="e">
        <f>IF('Matriz de Riesgos'!#REF!=6,'Matriz de Riesgos'!#REF!," ")</f>
        <v>#REF!</v>
      </c>
      <c r="N44" s="94" t="e">
        <f>IF('Matriz de Riesgos'!#REF!=6,'Matriz de Riesgos'!#REF!," ")</f>
        <v>#REF!</v>
      </c>
      <c r="O44" s="94" t="e">
        <f>IF('Matriz de Riesgos'!#REF!=6,'Matriz de Riesgos'!#REF!," ")</f>
        <v>#REF!</v>
      </c>
      <c r="P44" s="124" t="e">
        <f>IF('Matriz de Riesgos'!#REF!=6,'Matriz de Riesgos'!#REF!," ")</f>
        <v>#REF!</v>
      </c>
      <c r="Q44" s="115" t="e">
        <f>IF('Matriz de Riesgos'!#REF!=7,'Matriz de Riesgos'!#REF!," ")</f>
        <v>#REF!</v>
      </c>
      <c r="R44" s="93" t="e">
        <f>IF('Matriz de Riesgos'!#REF!=7,'Matriz de Riesgos'!#REF!," ")</f>
        <v>#REF!</v>
      </c>
      <c r="S44" s="93" t="e">
        <f>IF('Matriz de Riesgos'!#REF!=7,'Matriz de Riesgos'!#REF!," ")</f>
        <v>#REF!</v>
      </c>
      <c r="T44" s="93" t="e">
        <f>IF('Matriz de Riesgos'!#REF!=7,'Matriz de Riesgos'!#REF!," ")</f>
        <v>#REF!</v>
      </c>
      <c r="U44" s="93" t="e">
        <f>IF('Matriz de Riesgos'!#REF!=7,'Matriz de Riesgos'!#REF!," ")</f>
        <v>#REF!</v>
      </c>
      <c r="V44" s="93" t="e">
        <f>IF('Matriz de Riesgos'!#REF!=7,'Matriz de Riesgos'!#REF!," ")</f>
        <v>#REF!</v>
      </c>
      <c r="W44" s="93" t="e">
        <f>IF('Matriz de Riesgos'!#REF!=7,'Matriz de Riesgos'!#REF!," ")</f>
        <v>#REF!</v>
      </c>
      <c r="X44" s="93" t="e">
        <f>IF('Matriz de Riesgos'!#REF!=7,'Matriz de Riesgos'!#REF!," ")</f>
        <v>#REF!</v>
      </c>
      <c r="Y44" s="93" t="e">
        <f>IF('Matriz de Riesgos'!#REF!=7,'Matriz de Riesgos'!#REF!," ")</f>
        <v>#REF!</v>
      </c>
      <c r="Z44" s="116" t="e">
        <f>IF('Matriz de Riesgos'!#REF!=7,'Matriz de Riesgos'!#REF!," ")</f>
        <v>#REF!</v>
      </c>
      <c r="AA44" s="115" t="e">
        <f>IF('Matriz de Riesgos'!#REF!=8,'Matriz de Riesgos'!#REF!," ")</f>
        <v>#REF!</v>
      </c>
      <c r="AB44" s="93" t="e">
        <f>IF('Matriz de Riesgos'!#REF!=8,'Matriz de Riesgos'!#REF!," ")</f>
        <v>#REF!</v>
      </c>
      <c r="AC44" s="93" t="e">
        <f>IF('Matriz de Riesgos'!#REF!=8,'Matriz de Riesgos'!#REF!," ")</f>
        <v>#REF!</v>
      </c>
      <c r="AD44" s="93" t="e">
        <f>IF('Matriz de Riesgos'!#REF!=8,'Matriz de Riesgos'!#REF!," ")</f>
        <v>#REF!</v>
      </c>
      <c r="AE44" s="93" t="e">
        <f>IF('Matriz de Riesgos'!#REF!=8,'Matriz de Riesgos'!#REF!," ")</f>
        <v>#REF!</v>
      </c>
      <c r="AF44" s="93" t="e">
        <f>IF('Matriz de Riesgos'!#REF!=8,'Matriz de Riesgos'!#REF!," ")</f>
        <v>#REF!</v>
      </c>
      <c r="AG44" s="93" t="e">
        <f>IF('Matriz de Riesgos'!#REF!=8,'Matriz de Riesgos'!#REF!," ")</f>
        <v>#REF!</v>
      </c>
      <c r="AH44" s="93" t="e">
        <f>IF('Matriz de Riesgos'!#REF!=8,'Matriz de Riesgos'!#REF!," ")</f>
        <v>#REF!</v>
      </c>
      <c r="AI44" s="93" t="e">
        <f>IF('Matriz de Riesgos'!#REF!=8,'Matriz de Riesgos'!#REF!," ")</f>
        <v>#REF!</v>
      </c>
      <c r="AJ44" s="116" t="e">
        <f>IF('Matriz de Riesgos'!#REF!=8,'Matriz de Riesgos'!#REF!," ")</f>
        <v>#REF!</v>
      </c>
      <c r="AK44" s="106" t="e">
        <f>IF('Matriz de Riesgos'!#REF!=9,'Matriz de Riesgos'!#REF!," ")</f>
        <v>#REF!</v>
      </c>
      <c r="AL44" s="91" t="e">
        <f>IF('Matriz de Riesgos'!#REF!=9,'Matriz de Riesgos'!#REF!," ")</f>
        <v>#REF!</v>
      </c>
      <c r="AM44" s="91" t="e">
        <f>IF('Matriz de Riesgos'!#REF!=9,'Matriz de Riesgos'!#REF!," ")</f>
        <v>#REF!</v>
      </c>
      <c r="AN44" s="91" t="e">
        <f>IF('Matriz de Riesgos'!#REF!=9,'Matriz de Riesgos'!#REF!," ")</f>
        <v>#REF!</v>
      </c>
      <c r="AO44" s="91" t="e">
        <f>IF('Matriz de Riesgos'!#REF!=9,'Matriz de Riesgos'!#REF!," ")</f>
        <v>#REF!</v>
      </c>
      <c r="AP44" s="91" t="e">
        <f>IF('Matriz de Riesgos'!#REF!=9,'Matriz de Riesgos'!#REF!," ")</f>
        <v>#REF!</v>
      </c>
      <c r="AQ44" s="91" t="e">
        <f>IF('Matriz de Riesgos'!#REF!=9,'Matriz de Riesgos'!#REF!," ")</f>
        <v>#REF!</v>
      </c>
      <c r="AR44" s="91" t="e">
        <f>IF('Matriz de Riesgos'!#REF!=9,'Matriz de Riesgos'!#REF!," ")</f>
        <v>#REF!</v>
      </c>
      <c r="AS44" s="91" t="e">
        <f>IF('Matriz de Riesgos'!#REF!=9,'Matriz de Riesgos'!#REF!," ")</f>
        <v>#REF!</v>
      </c>
      <c r="AT44" s="107" t="e">
        <f>IF('Matriz de Riesgos'!#REF!=9,'Matriz de Riesgos'!#REF!," ")</f>
        <v>#REF!</v>
      </c>
      <c r="AU44" s="98" t="e">
        <f>IF('Matriz de Riesgos'!#REF!=10,'Matriz de Riesgos'!#REF!," ")</f>
        <v>#REF!</v>
      </c>
      <c r="AV44" s="92" t="e">
        <f>IF('Matriz de Riesgos'!#REF!=10,'Matriz de Riesgos'!#REF!," ")</f>
        <v>#REF!</v>
      </c>
      <c r="AW44" s="92" t="e">
        <f>IF('Matriz de Riesgos'!#REF!=10,'Matriz de Riesgos'!#REF!," ")</f>
        <v>#REF!</v>
      </c>
      <c r="AX44" s="92" t="e">
        <f>IF('Matriz de Riesgos'!#REF!=10,'Matriz de Riesgos'!#REF!," ")</f>
        <v>#REF!</v>
      </c>
      <c r="AY44" s="92" t="e">
        <f>IF('Matriz de Riesgos'!#REF!=10,'Matriz de Riesgos'!#REF!," ")</f>
        <v>#REF!</v>
      </c>
      <c r="AZ44" s="92" t="e">
        <f>IF('Matriz de Riesgos'!#REF!=10,'Matriz de Riesgos'!#REF!," ")</f>
        <v>#REF!</v>
      </c>
      <c r="BA44" s="92" t="e">
        <f>IF('Matriz de Riesgos'!#REF!=10,'Matriz de Riesgos'!#REF!," ")</f>
        <v>#REF!</v>
      </c>
      <c r="BB44" s="92" t="e">
        <f>IF('Matriz de Riesgos'!#REF!=10,'Matriz de Riesgos'!#REF!," ")</f>
        <v>#REF!</v>
      </c>
      <c r="BC44" s="92" t="e">
        <f>IF('Matriz de Riesgos'!#REF!=10,'Matriz de Riesgos'!#REF!," ")</f>
        <v>#REF!</v>
      </c>
      <c r="BD44" s="99" t="e">
        <f>IF('Matriz de Riesgos'!#REF!=10,'Matriz de Riesgos'!#REF!," ")</f>
        <v>#REF!</v>
      </c>
      <c r="BE44" s="51"/>
    </row>
    <row r="45" spans="1:63" ht="24" customHeight="1" x14ac:dyDescent="0.35">
      <c r="A45" s="479"/>
      <c r="B45" s="478"/>
      <c r="C45" s="478"/>
      <c r="D45" s="478"/>
      <c r="E45" s="478"/>
      <c r="F45" s="478"/>
      <c r="G45" s="123" t="str">
        <f>IF('Matriz de Riesgos'!$R$17=6,'Matriz de Riesgos'!$D$17," ")</f>
        <v xml:space="preserve"> </v>
      </c>
      <c r="H45" s="94" t="str">
        <f>IF('Matriz de Riesgos'!$R$18=6,'Matriz de Riesgos'!$D$18," ")</f>
        <v xml:space="preserve"> </v>
      </c>
      <c r="I45" s="94" t="e">
        <f ca="1">IF('Matriz de Riesgos'!$R$19=6,'Matriz de Riesgos'!$D$19," ")</f>
        <v>#NAME?</v>
      </c>
      <c r="J45" s="94" t="e">
        <f ca="1">IF('Matriz de Riesgos'!$R$20=6,'Matriz de Riesgos'!$D$20," ")</f>
        <v>#NAME?</v>
      </c>
      <c r="K45" s="94" t="e">
        <f ca="1">IF('Matriz de Riesgos'!$R$21=6,'Matriz de Riesgos'!$D$21," ")</f>
        <v>#NAME?</v>
      </c>
      <c r="L45" s="94" t="e">
        <f ca="1">IF('Matriz de Riesgos'!$R$22=6,'Matriz de Riesgos'!$D$22," ")</f>
        <v>#NAME?</v>
      </c>
      <c r="M45" s="94" t="str">
        <f>IF('Matriz de Riesgos'!$R$23=6,'Matriz de Riesgos'!$D$23," ")</f>
        <v xml:space="preserve"> </v>
      </c>
      <c r="N45" s="94" t="str">
        <f>IF('Matriz de Riesgos'!$R$24=6,'Matriz de Riesgos'!$D$24," ")</f>
        <v xml:space="preserve"> </v>
      </c>
      <c r="O45" s="94" t="str">
        <f>IF('Matriz de Riesgos'!$R$25=6,'Matriz de Riesgos'!$D$25," ")</f>
        <v xml:space="preserve"> </v>
      </c>
      <c r="P45" s="124" t="e">
        <f>IF('Matriz de Riesgos'!#REF!=6,'Matriz de Riesgos'!#REF!," ")</f>
        <v>#REF!</v>
      </c>
      <c r="Q45" s="115" t="str">
        <f>IF('Matriz de Riesgos'!$R$17=7,'Matriz de Riesgos'!$D$17," ")</f>
        <v xml:space="preserve"> </v>
      </c>
      <c r="R45" s="93" t="str">
        <f>IF('Matriz de Riesgos'!$R$18=7,'Matriz de Riesgos'!$D$18," ")</f>
        <v xml:space="preserve"> </v>
      </c>
      <c r="S45" s="93" t="e">
        <f ca="1">IF('Matriz de Riesgos'!$R$19=7,'Matriz de Riesgos'!$D$19," ")</f>
        <v>#NAME?</v>
      </c>
      <c r="T45" s="93" t="e">
        <f ca="1">IF('Matriz de Riesgos'!$R$20=7,'Matriz de Riesgos'!$D$20," ")</f>
        <v>#NAME?</v>
      </c>
      <c r="U45" s="93" t="e">
        <f ca="1">IF('Matriz de Riesgos'!$R$21=7,'Matriz de Riesgos'!$D$21," ")</f>
        <v>#NAME?</v>
      </c>
      <c r="V45" s="93" t="e">
        <f ca="1">IF('Matriz de Riesgos'!$R$22=7,'Matriz de Riesgos'!$D$22," ")</f>
        <v>#NAME?</v>
      </c>
      <c r="W45" s="93" t="str">
        <f>IF('Matriz de Riesgos'!$R$23=7,'Matriz de Riesgos'!$D$23," ")</f>
        <v xml:space="preserve"> </v>
      </c>
      <c r="X45" s="93" t="str">
        <f>IF('Matriz de Riesgos'!$R$24=7,'Matriz de Riesgos'!$D$24," ")</f>
        <v xml:space="preserve"> </v>
      </c>
      <c r="Y45" s="93" t="str">
        <f>IF('Matriz de Riesgos'!$R$25=7,'Matriz de Riesgos'!$D$25," ")</f>
        <v xml:space="preserve"> </v>
      </c>
      <c r="Z45" s="116" t="e">
        <f>IF('Matriz de Riesgos'!#REF!=7,'Matriz de Riesgos'!#REF!," ")</f>
        <v>#REF!</v>
      </c>
      <c r="AA45" s="115" t="str">
        <f>IF('Matriz de Riesgos'!$R$17=8,'Matriz de Riesgos'!$D$17," ")</f>
        <v xml:space="preserve"> </v>
      </c>
      <c r="AB45" s="93" t="str">
        <f>IF('Matriz de Riesgos'!$R$18=8,'Matriz de Riesgos'!$D$18," ")</f>
        <v xml:space="preserve"> </v>
      </c>
      <c r="AC45" s="93" t="e">
        <f ca="1">IF('Matriz de Riesgos'!$R$19=8,'Matriz de Riesgos'!$D$19," ")</f>
        <v>#NAME?</v>
      </c>
      <c r="AD45" s="93" t="e">
        <f ca="1">IF('Matriz de Riesgos'!$R$20=8,'Matriz de Riesgos'!$D$20," ")</f>
        <v>#NAME?</v>
      </c>
      <c r="AE45" s="93" t="e">
        <f ca="1">IF('Matriz de Riesgos'!$R$21=8,'Matriz de Riesgos'!$D$21," ")</f>
        <v>#NAME?</v>
      </c>
      <c r="AF45" s="93" t="e">
        <f ca="1">IF('Matriz de Riesgos'!$R$22=8,'Matriz de Riesgos'!$D$22," ")</f>
        <v>#NAME?</v>
      </c>
      <c r="AG45" s="93" t="str">
        <f>IF('Matriz de Riesgos'!$R$23=8,'Matriz de Riesgos'!$D$23," ")</f>
        <v xml:space="preserve"> </v>
      </c>
      <c r="AH45" s="93" t="str">
        <f>IF('Matriz de Riesgos'!$R$24=8,'Matriz de Riesgos'!$D$24," ")</f>
        <v xml:space="preserve"> </v>
      </c>
      <c r="AI45" s="93" t="str">
        <f>IF('Matriz de Riesgos'!$R$25=8,'Matriz de Riesgos'!$D$25," ")</f>
        <v xml:space="preserve"> </v>
      </c>
      <c r="AJ45" s="116" t="e">
        <f>IF('Matriz de Riesgos'!#REF!=8,'Matriz de Riesgos'!#REF!," ")</f>
        <v>#REF!</v>
      </c>
      <c r="AK45" s="106" t="str">
        <f>IF('Matriz de Riesgos'!$R$17=9,'Matriz de Riesgos'!$D$17," ")</f>
        <v xml:space="preserve"> </v>
      </c>
      <c r="AL45" s="91" t="str">
        <f>IF('Matriz de Riesgos'!$R$18=9,'Matriz de Riesgos'!$D$18," ")</f>
        <v xml:space="preserve"> </v>
      </c>
      <c r="AM45" s="91" t="e">
        <f ca="1">IF('Matriz de Riesgos'!$R$19=9,'Matriz de Riesgos'!$D$19," ")</f>
        <v>#NAME?</v>
      </c>
      <c r="AN45" s="91" t="e">
        <f ca="1">IF('Matriz de Riesgos'!$R$20=9,'Matriz de Riesgos'!$D$20," ")</f>
        <v>#NAME?</v>
      </c>
      <c r="AO45" s="91" t="e">
        <f ca="1">IF('Matriz de Riesgos'!$R$21=9,'Matriz de Riesgos'!$D$21," ")</f>
        <v>#NAME?</v>
      </c>
      <c r="AP45" s="91" t="e">
        <f ca="1">IF('Matriz de Riesgos'!$R$22=9,'Matriz de Riesgos'!$D$22," ")</f>
        <v>#NAME?</v>
      </c>
      <c r="AQ45" s="91" t="str">
        <f>IF('Matriz de Riesgos'!$R$23=9,'Matriz de Riesgos'!$D$23," ")</f>
        <v xml:space="preserve"> </v>
      </c>
      <c r="AR45" s="91" t="str">
        <f>IF('Matriz de Riesgos'!$R$24=9,'Matriz de Riesgos'!$D$24," ")</f>
        <v xml:space="preserve"> </v>
      </c>
      <c r="AS45" s="91" t="str">
        <f>IF('Matriz de Riesgos'!$R$25=9,'Matriz de Riesgos'!$D$25," ")</f>
        <v xml:space="preserve"> </v>
      </c>
      <c r="AT45" s="107" t="e">
        <f>IF('Matriz de Riesgos'!#REF!=9,'Matriz de Riesgos'!#REF!," ")</f>
        <v>#REF!</v>
      </c>
      <c r="AU45" s="98" t="str">
        <f>IF('Matriz de Riesgos'!$R$17=10,'Matriz de Riesgos'!$D$17," ")</f>
        <v xml:space="preserve"> </v>
      </c>
      <c r="AV45" s="92" t="str">
        <f>IF('Matriz de Riesgos'!$R$18=10,'Matriz de Riesgos'!$D$18," ")</f>
        <v xml:space="preserve"> </v>
      </c>
      <c r="AW45" s="92" t="e">
        <f ca="1">IF('Matriz de Riesgos'!$R$19=10,'Matriz de Riesgos'!$D$19," ")</f>
        <v>#NAME?</v>
      </c>
      <c r="AX45" s="92" t="e">
        <f ca="1">IF('Matriz de Riesgos'!$R$20=10,'Matriz de Riesgos'!$D$20," ")</f>
        <v>#NAME?</v>
      </c>
      <c r="AY45" s="92" t="e">
        <f ca="1">IF('Matriz de Riesgos'!$R$21=10,'Matriz de Riesgos'!$D$21," ")</f>
        <v>#NAME?</v>
      </c>
      <c r="AZ45" s="92" t="e">
        <f ca="1">IF('Matriz de Riesgos'!$R$22=10,'Matriz de Riesgos'!$D$22," ")</f>
        <v>#NAME?</v>
      </c>
      <c r="BA45" s="92" t="str">
        <f>IF('Matriz de Riesgos'!$R$23=10,'Matriz de Riesgos'!$D$23," ")</f>
        <v xml:space="preserve"> </v>
      </c>
      <c r="BB45" s="92" t="str">
        <f>IF('Matriz de Riesgos'!$R$24=10,'Matriz de Riesgos'!$D$24," ")</f>
        <v>p1</v>
      </c>
      <c r="BC45" s="92" t="str">
        <f>IF('Matriz de Riesgos'!$R$25=10,'Matriz de Riesgos'!$D$25," ")</f>
        <v>p2</v>
      </c>
      <c r="BD45" s="99" t="e">
        <f>IF('Matriz de Riesgos'!#REF!=10,'Matriz de Riesgos'!#REF!," ")</f>
        <v>#REF!</v>
      </c>
      <c r="BE45" s="51"/>
    </row>
    <row r="46" spans="1:63" ht="24" customHeight="1" x14ac:dyDescent="0.35">
      <c r="A46" s="479"/>
      <c r="B46" s="478"/>
      <c r="C46" s="478"/>
      <c r="D46" s="478"/>
      <c r="E46" s="478"/>
      <c r="F46" s="478"/>
      <c r="G46" s="125" t="str">
        <f>IF('Matriz de Riesgos'!$R$17=6,'Matriz de Riesgos'!$D$7," ")</f>
        <v xml:space="preserve"> </v>
      </c>
      <c r="H46" s="126" t="str">
        <f>IF('Matriz de Riesgos'!$R$8=6,'Matriz de Riesgos'!$D$8," ")</f>
        <v xml:space="preserve"> </v>
      </c>
      <c r="I46" s="126" t="str">
        <f>IF('Matriz de Riesgos'!$R$9=6,'Matriz de Riesgos'!$D$9," ")</f>
        <v xml:space="preserve"> </v>
      </c>
      <c r="J46" s="126" t="str">
        <f>IF('Matriz de Riesgos'!$R$10=6,'Matriz de Riesgos'!$D$10," ")</f>
        <v xml:space="preserve"> </v>
      </c>
      <c r="K46" s="126" t="str">
        <f>IF('Matriz de Riesgos'!$R$11=6,'Matriz de Riesgos'!$D$11," ")</f>
        <v xml:space="preserve"> </v>
      </c>
      <c r="L46" s="126" t="str">
        <f>IF('Matriz de Riesgos'!$R$12=6,'Matriz de Riesgos'!$D$12," ")</f>
        <v xml:space="preserve"> </v>
      </c>
      <c r="M46" s="126" t="str">
        <f>IF('Matriz de Riesgos'!$R$13=6,'Matriz de Riesgos'!$D$13," ")</f>
        <v xml:space="preserve"> </v>
      </c>
      <c r="N46" s="126" t="str">
        <f>IF('Matriz de Riesgos'!$R$14=6,'Matriz de Riesgos'!$D$14," ")</f>
        <v xml:space="preserve"> </v>
      </c>
      <c r="O46" s="126" t="str">
        <f>IF('Matriz de Riesgos'!$R$15=6,'Matriz de Riesgos'!$D$15," ")</f>
        <v xml:space="preserve"> </v>
      </c>
      <c r="P46" s="127" t="str">
        <f>IF('Matriz de Riesgos'!$R$16=6,'Matriz de Riesgos'!$D$16," ")</f>
        <v xml:space="preserve"> </v>
      </c>
      <c r="Q46" s="117" t="str">
        <f>IF('Matriz de Riesgos'!$R$7=7,'Matriz de Riesgos'!$D$7," ")</f>
        <v xml:space="preserve"> </v>
      </c>
      <c r="R46" s="118" t="str">
        <f>IF('Matriz de Riesgos'!$R$8=7,'Matriz de Riesgos'!$D$8," ")</f>
        <v xml:space="preserve"> </v>
      </c>
      <c r="S46" s="118" t="str">
        <f>IF('Matriz de Riesgos'!$R$9=7,'Matriz de Riesgos'!$D$9," ")</f>
        <v xml:space="preserve"> </v>
      </c>
      <c r="T46" s="118" t="str">
        <f>IF('Matriz de Riesgos'!$R$10=7,'Matriz de Riesgos'!$D$10," ")</f>
        <v xml:space="preserve"> </v>
      </c>
      <c r="U46" s="118" t="str">
        <f>IF('Matriz de Riesgos'!$R$11=7,'Matriz de Riesgos'!$D$11," ")</f>
        <v xml:space="preserve"> </v>
      </c>
      <c r="V46" s="118" t="str">
        <f>IF('Matriz de Riesgos'!$R$12=7,'Matriz de Riesgos'!$D$12," ")</f>
        <v xml:space="preserve"> </v>
      </c>
      <c r="W46" s="118" t="str">
        <f>IF('Matriz de Riesgos'!$R$13=7,'Matriz de Riesgos'!$D$13," ")</f>
        <v xml:space="preserve"> </v>
      </c>
      <c r="X46" s="118" t="str">
        <f>IF('Matriz de Riesgos'!$R$14=7,'Matriz de Riesgos'!$D$14," ")</f>
        <v xml:space="preserve"> </v>
      </c>
      <c r="Y46" s="118" t="str">
        <f>IF('Matriz de Riesgos'!$R$15=7,'Matriz de Riesgos'!$D$15," ")</f>
        <v xml:space="preserve"> </v>
      </c>
      <c r="Z46" s="119" t="str">
        <f>IF('Matriz de Riesgos'!$R$16=7,'Matriz de Riesgos'!$D$16," ")</f>
        <v xml:space="preserve"> </v>
      </c>
      <c r="AA46" s="117" t="str">
        <f>IF('Matriz de Riesgos'!$R$7=8,'Matriz de Riesgos'!$D$7," ")</f>
        <v xml:space="preserve"> </v>
      </c>
      <c r="AB46" s="118" t="str">
        <f>IF('Matriz de Riesgos'!$R$8=8,'Matriz de Riesgos'!$D$8," ")</f>
        <v xml:space="preserve"> </v>
      </c>
      <c r="AC46" s="118" t="str">
        <f>IF('Matriz de Riesgos'!$R$9=8,'Matriz de Riesgos'!$D$9," ")</f>
        <v xml:space="preserve"> </v>
      </c>
      <c r="AD46" s="118" t="str">
        <f>IF('Matriz de Riesgos'!$R$10=8,'Matriz de Riesgos'!$D$10," ")</f>
        <v xml:space="preserve"> </v>
      </c>
      <c r="AE46" s="118" t="str">
        <f>IF('Matriz de Riesgos'!$R$11=8,'Matriz de Riesgos'!$D$11," ")</f>
        <v xml:space="preserve"> </v>
      </c>
      <c r="AF46" s="118" t="str">
        <f>IF('Matriz de Riesgos'!$R$12=8,'Matriz de Riesgos'!$D$12," ")</f>
        <v xml:space="preserve"> </v>
      </c>
      <c r="AG46" s="118" t="str">
        <f>IF('Matriz de Riesgos'!$R$13=8,'Matriz de Riesgos'!$D$13," ")</f>
        <v xml:space="preserve"> </v>
      </c>
      <c r="AH46" s="118" t="str">
        <f>IF('Matriz de Riesgos'!$R$14=8,'Matriz de Riesgos'!$D$14," ")</f>
        <v xml:space="preserve"> </v>
      </c>
      <c r="AI46" s="118" t="str">
        <f>IF('Matriz de Riesgos'!$R$15=8,'Matriz de Riesgos'!$D$15," ")</f>
        <v xml:space="preserve"> </v>
      </c>
      <c r="AJ46" s="119" t="str">
        <f>IF('Matriz de Riesgos'!$R$16=8,'Matriz de Riesgos'!$D$16," ")</f>
        <v xml:space="preserve"> </v>
      </c>
      <c r="AK46" s="151" t="str">
        <f>IF('Matriz de Riesgos'!$R$7=9,'Matriz de Riesgos'!$D$7," ")</f>
        <v xml:space="preserve"> </v>
      </c>
      <c r="AL46" s="152" t="str">
        <f>IF('Matriz de Riesgos'!$R$8=9,'Matriz de Riesgos'!$D$8," ")</f>
        <v xml:space="preserve"> </v>
      </c>
      <c r="AM46" s="152" t="str">
        <f>IF('Matriz de Riesgos'!$R$9=9,'Matriz de Riesgos'!$D$9," ")</f>
        <v xml:space="preserve"> </v>
      </c>
      <c r="AN46" s="152" t="str">
        <f>IF('Matriz de Riesgos'!$R$10=9,'Matriz de Riesgos'!$D$10," ")</f>
        <v>d1</v>
      </c>
      <c r="AO46" s="109" t="str">
        <f>IF('Matriz de Riesgos'!$R$11=9,'Matriz de Riesgos'!$D$11," ")</f>
        <v>d2</v>
      </c>
      <c r="AP46" s="109" t="str">
        <f>IF('Matriz de Riesgos'!$R$12=9,'Matriz de Riesgos'!$D$12," ")</f>
        <v>d3</v>
      </c>
      <c r="AQ46" s="109" t="str">
        <f>IF('Matriz de Riesgos'!$R$13=9,'Matriz de Riesgos'!$D$13," ")</f>
        <v>d4</v>
      </c>
      <c r="AR46" s="109" t="str">
        <f>IF('Matriz de Riesgos'!$R$14=9,'Matriz de Riesgos'!$D$14," ")</f>
        <v xml:space="preserve"> </v>
      </c>
      <c r="AS46" s="109" t="str">
        <f>IF('Matriz de Riesgos'!$R$15=9,'Matriz de Riesgos'!$D$15," ")</f>
        <v xml:space="preserve"> </v>
      </c>
      <c r="AT46" s="110" t="str">
        <f>IF('Matriz de Riesgos'!$R$16=9,'Matriz de Riesgos'!$D$16," ")</f>
        <v xml:space="preserve"> </v>
      </c>
      <c r="AU46" s="100" t="str">
        <f>IF('Matriz de Riesgos'!$R$7=10,'Matriz de Riesgos'!$D$7," ")</f>
        <v xml:space="preserve"> </v>
      </c>
      <c r="AV46" s="101" t="str">
        <f>IF('Matriz de Riesgos'!$R$8=10,'Matriz de Riesgos'!$D$8," ")</f>
        <v xml:space="preserve"> </v>
      </c>
      <c r="AW46" s="101" t="str">
        <f>IF('Matriz de Riesgos'!$R$9=10,'Matriz de Riesgos'!$D$9," ")</f>
        <v xml:space="preserve"> </v>
      </c>
      <c r="AX46" s="101" t="str">
        <f>IF('Matriz de Riesgos'!$R$10=10,'Matriz de Riesgos'!$D$10," ")</f>
        <v xml:space="preserve"> </v>
      </c>
      <c r="AY46" s="101" t="str">
        <f>IF('Matriz de Riesgos'!$R$11=10,'Matriz de Riesgos'!$D$11," ")</f>
        <v xml:space="preserve"> </v>
      </c>
      <c r="AZ46" s="101" t="str">
        <f>IF('Matriz de Riesgos'!$R$12=10,'Matriz de Riesgos'!$D$12," ")</f>
        <v xml:space="preserve"> </v>
      </c>
      <c r="BA46" s="101" t="str">
        <f>IF('Matriz de Riesgos'!$R$13=10,'Matriz de Riesgos'!$D$13," ")</f>
        <v xml:space="preserve"> </v>
      </c>
      <c r="BB46" s="101" t="str">
        <f>IF('Matriz de Riesgos'!$R$14=10,'Matriz de Riesgos'!$D$14," ")</f>
        <v xml:space="preserve"> </v>
      </c>
      <c r="BC46" s="101" t="str">
        <f>IF('Matriz de Riesgos'!$R$15=10,'Matriz de Riesgos'!$D$15," ")</f>
        <v xml:space="preserve"> </v>
      </c>
      <c r="BD46" s="102" t="str">
        <f>IF('Matriz de Riesgos'!$R$16=10,'Matriz de Riesgos'!$D$16," ")</f>
        <v xml:space="preserve"> </v>
      </c>
      <c r="BE46" s="51"/>
    </row>
    <row r="47" spans="1:63" ht="24" customHeight="1" x14ac:dyDescent="0.35">
      <c r="A47" s="479"/>
      <c r="B47" s="477" t="s">
        <v>466</v>
      </c>
      <c r="C47" s="478"/>
      <c r="D47" s="478"/>
      <c r="E47" s="478"/>
      <c r="F47" s="478"/>
      <c r="G47" s="120" t="str">
        <f>IF('Matriz de Riesgos'!$R$48=1,'Matriz de Riesgos'!$D$48," ")</f>
        <v xml:space="preserve"> </v>
      </c>
      <c r="H47" s="121" t="str">
        <f>IF('Matriz de Riesgos'!$R$49=1,'Matriz de Riesgos'!$D$49," ")</f>
        <v xml:space="preserve"> </v>
      </c>
      <c r="I47" s="121" t="str">
        <f>IF('Matriz de Riesgos'!$R$50=1,'Matriz de Riesgos'!$D$50," ")</f>
        <v xml:space="preserve"> </v>
      </c>
      <c r="J47" s="121" t="str">
        <f>IF('Matriz de Riesgos'!$R$51=1,'Matriz de Riesgos'!$D$51," ")</f>
        <v xml:space="preserve"> </v>
      </c>
      <c r="K47" s="121" t="str">
        <f>IF('Matriz de Riesgos'!$R$52=1,'Matriz de Riesgos'!$D$52," ")</f>
        <v xml:space="preserve"> </v>
      </c>
      <c r="L47" s="121" t="str">
        <f>IF('Matriz de Riesgos'!$R$53=1,'Matriz de Riesgos'!$D$53," ")</f>
        <v xml:space="preserve"> </v>
      </c>
      <c r="M47" s="121" t="str">
        <f>IF('Matriz de Riesgos'!$R$54=1,'Matriz de Riesgos'!$D$54," ")</f>
        <v xml:space="preserve"> </v>
      </c>
      <c r="N47" s="121" t="str">
        <f>IF('Matriz de Riesgos'!$R$55=1,'Matriz de Riesgos'!$D$55," ")</f>
        <v xml:space="preserve"> </v>
      </c>
      <c r="O47" s="121" t="str">
        <f>IF('Matriz de Riesgos'!$R$56=1,'Matriz de Riesgos'!$D$56," ")</f>
        <v xml:space="preserve"> </v>
      </c>
      <c r="P47" s="122" t="str">
        <f>IF('Matriz de Riesgos'!$R$57=1,'Matriz de Riesgos'!$D$57," ")</f>
        <v xml:space="preserve"> </v>
      </c>
      <c r="Q47" s="120" t="str">
        <f>IF('Matriz de Riesgos'!$R$48=2,'Matriz de Riesgos'!$D$48," ")</f>
        <v xml:space="preserve"> </v>
      </c>
      <c r="R47" s="121" t="str">
        <f>IF('Matriz de Riesgos'!$R$49=2,'Matriz de Riesgos'!$D$49," ")</f>
        <v xml:space="preserve"> </v>
      </c>
      <c r="S47" s="121" t="str">
        <f>IF('Matriz de Riesgos'!$R$50=2,'Matriz de Riesgos'!$D$50," ")</f>
        <v xml:space="preserve"> </v>
      </c>
      <c r="T47" s="121" t="str">
        <f>IF('Matriz de Riesgos'!$R$51=2,'Matriz de Riesgos'!$D$51," ")</f>
        <v>s1</v>
      </c>
      <c r="U47" s="121" t="str">
        <f>IF('Matriz de Riesgos'!$R$52=2,'Matriz de Riesgos'!$D$52," ")</f>
        <v xml:space="preserve"> </v>
      </c>
      <c r="V47" s="121" t="str">
        <f>IF('Matriz de Riesgos'!$R$53=2,'Matriz de Riesgos'!$D$53," ")</f>
        <v xml:space="preserve"> </v>
      </c>
      <c r="W47" s="121" t="str">
        <f>IF('Matriz de Riesgos'!$R$54=2,'Matriz de Riesgos'!$D$54," ")</f>
        <v xml:space="preserve"> </v>
      </c>
      <c r="X47" s="121" t="str">
        <f>IF('Matriz de Riesgos'!$R$55=2,'Matriz de Riesgos'!$D$55," ")</f>
        <v xml:space="preserve"> </v>
      </c>
      <c r="Y47" s="121" t="str">
        <f>IF('Matriz de Riesgos'!$R$56=2,'Matriz de Riesgos'!$D$56," ")</f>
        <v xml:space="preserve"> </v>
      </c>
      <c r="Z47" s="122" t="str">
        <f>IF('Matriz de Riesgos'!$R$57=2,'Matriz de Riesgos'!$D$57," ")</f>
        <v>s7</v>
      </c>
      <c r="AA47" s="112" t="str">
        <f>IF('Matriz de Riesgos'!$R$48=3,'Matriz de Riesgos'!$D$48," ")</f>
        <v xml:space="preserve"> </v>
      </c>
      <c r="AB47" s="113" t="str">
        <f>IF('Matriz de Riesgos'!$R$49=3,'Matriz de Riesgos'!$D$49," ")</f>
        <v xml:space="preserve"> </v>
      </c>
      <c r="AC47" s="113" t="str">
        <f>IF('Matriz de Riesgos'!$R$50=3,'Matriz de Riesgos'!$D$50," ")</f>
        <v xml:space="preserve"> </v>
      </c>
      <c r="AD47" s="113" t="str">
        <f>IF('Matriz de Riesgos'!$R$51=3,'Matriz de Riesgos'!$D$51," ")</f>
        <v xml:space="preserve"> </v>
      </c>
      <c r="AE47" s="113" t="str">
        <f>IF('Matriz de Riesgos'!$R$52=3,'Matriz de Riesgos'!$D$52," ")</f>
        <v xml:space="preserve"> </v>
      </c>
      <c r="AF47" s="113" t="str">
        <f>IF('Matriz de Riesgos'!$R$53=3,'Matriz de Riesgos'!$D$53," ")</f>
        <v xml:space="preserve"> </v>
      </c>
      <c r="AG47" s="113" t="str">
        <f>IF('Matriz de Riesgos'!$R$54=3,'Matriz de Riesgos'!$D$54," ")</f>
        <v xml:space="preserve"> </v>
      </c>
      <c r="AH47" s="113" t="str">
        <f>IF('Matriz de Riesgos'!$R$55=3,'Matriz de Riesgos'!$D$55," ")</f>
        <v xml:space="preserve"> </v>
      </c>
      <c r="AI47" s="113" t="str">
        <f>IF('Matriz de Riesgos'!$R$56=3,'Matriz de Riesgos'!$D$56," ")</f>
        <v xml:space="preserve"> </v>
      </c>
      <c r="AJ47" s="114" t="str">
        <f>IF('Matriz de Riesgos'!$R$57=3,'Matriz de Riesgos'!$D$57," ")</f>
        <v xml:space="preserve"> </v>
      </c>
      <c r="AK47" s="103" t="str">
        <f>IF('Matriz de Riesgos'!$R$48=4,'Matriz de Riesgos'!$D$48," ")</f>
        <v xml:space="preserve"> </v>
      </c>
      <c r="AL47" s="104" t="str">
        <f>IF('Matriz de Riesgos'!$R$49=4,'Matriz de Riesgos'!$D$49," ")</f>
        <v xml:space="preserve"> </v>
      </c>
      <c r="AM47" s="104" t="str">
        <f>IF('Matriz de Riesgos'!$R$50=4,'Matriz de Riesgos'!$D$50," ")</f>
        <v xml:space="preserve"> </v>
      </c>
      <c r="AN47" s="104" t="str">
        <f>IF('Matriz de Riesgos'!$R$51=4,'Matriz de Riesgos'!$D$51," ")</f>
        <v xml:space="preserve"> </v>
      </c>
      <c r="AO47" s="104" t="str">
        <f>IF('Matriz de Riesgos'!$R$52=4,'Matriz de Riesgos'!$D$52," ")</f>
        <v xml:space="preserve"> </v>
      </c>
      <c r="AP47" s="104" t="str">
        <f>IF('Matriz de Riesgos'!$R$53=4,'Matriz de Riesgos'!$D$53," ")</f>
        <v xml:space="preserve"> </v>
      </c>
      <c r="AQ47" s="104" t="str">
        <f>IF('Matriz de Riesgos'!$R$54=4,'Matriz de Riesgos'!$D$54," ")</f>
        <v xml:space="preserve"> </v>
      </c>
      <c r="AR47" s="104" t="str">
        <f>IF('Matriz de Riesgos'!$R$55=4,'Matriz de Riesgos'!$D$55," ")</f>
        <v xml:space="preserve"> </v>
      </c>
      <c r="AS47" s="104" t="str">
        <f>IF('Matriz de Riesgos'!$R$56=4,'Matriz de Riesgos'!$D$56," ")</f>
        <v xml:space="preserve"> </v>
      </c>
      <c r="AT47" s="105" t="str">
        <f>IF('Matriz de Riesgos'!$R$57=4,'Matriz de Riesgos'!$D$57," ")</f>
        <v xml:space="preserve"> </v>
      </c>
      <c r="AU47" s="95" t="str">
        <f>IF('Matriz de Riesgos'!$R$48=5,'Matriz de Riesgos'!$D$48," ")</f>
        <v xml:space="preserve"> </v>
      </c>
      <c r="AV47" s="96" t="str">
        <f>IF('Matriz de Riesgos'!$R$49=5,'Matriz de Riesgos'!$D$49," ")</f>
        <v xml:space="preserve"> </v>
      </c>
      <c r="AW47" s="96" t="str">
        <f>IF('Matriz de Riesgos'!$R$50=5,'Matriz de Riesgos'!$D$50," ")</f>
        <v xml:space="preserve"> </v>
      </c>
      <c r="AX47" s="96" t="str">
        <f>IF('Matriz de Riesgos'!$R$51=5,'Matriz de Riesgos'!$D$51," ")</f>
        <v xml:space="preserve"> </v>
      </c>
      <c r="AY47" s="96" t="str">
        <f>IF('Matriz de Riesgos'!$R$52=5,'Matriz de Riesgos'!$D$52," ")</f>
        <v xml:space="preserve"> </v>
      </c>
      <c r="AZ47" s="96" t="str">
        <f>IF('Matriz de Riesgos'!$R$53=5,'Matriz de Riesgos'!$D$53," ")</f>
        <v xml:space="preserve"> </v>
      </c>
      <c r="BA47" s="96" t="str">
        <f>IF('Matriz de Riesgos'!$R$54=5,'Matriz de Riesgos'!$D$54," ")</f>
        <v xml:space="preserve"> </v>
      </c>
      <c r="BB47" s="96" t="str">
        <f>IF('Matriz de Riesgos'!$R$55=5,'Matriz de Riesgos'!$D$55," ")</f>
        <v xml:space="preserve"> </v>
      </c>
      <c r="BC47" s="96" t="str">
        <f>IF('Matriz de Riesgos'!$R$56=5,'Matriz de Riesgos'!$D$56," ")</f>
        <v xml:space="preserve"> </v>
      </c>
      <c r="BD47" s="97" t="str">
        <f>IF('Matriz de Riesgos'!$R$57=5,'Matriz de Riesgos'!$D$57," ")</f>
        <v xml:space="preserve"> </v>
      </c>
      <c r="BE47" s="51"/>
      <c r="BF47" s="51"/>
      <c r="BG47" s="51"/>
      <c r="BH47" s="51"/>
      <c r="BI47" s="51"/>
      <c r="BJ47" s="51"/>
      <c r="BK47" s="51"/>
    </row>
    <row r="48" spans="1:63" ht="24" customHeight="1" x14ac:dyDescent="0.35">
      <c r="A48" s="479"/>
      <c r="B48" s="478"/>
      <c r="C48" s="478"/>
      <c r="D48" s="478"/>
      <c r="E48" s="478"/>
      <c r="F48" s="478"/>
      <c r="G48" s="123" t="str">
        <f>IF('Matriz de Riesgos'!$R$38=1,'Matriz de Riesgos'!$D$38," ")</f>
        <v xml:space="preserve"> </v>
      </c>
      <c r="H48" s="94" t="str">
        <f>IF('Matriz de Riesgos'!$R$39=1,'Matriz de Riesgos'!$D$39," ")</f>
        <v xml:space="preserve"> </v>
      </c>
      <c r="I48" s="94" t="str">
        <f>IF('Matriz de Riesgos'!$R$40=1,'Matriz de Riesgos'!$D$40," ")</f>
        <v xml:space="preserve"> </v>
      </c>
      <c r="J48" s="94" t="str">
        <f>IF('Matriz de Riesgos'!$R$41=1,'Matriz de Riesgos'!$D$41," ")</f>
        <v xml:space="preserve"> </v>
      </c>
      <c r="K48" s="94" t="str">
        <f>IF('Matriz de Riesgos'!$R$42=1,'Matriz de Riesgos'!$D$42," ")</f>
        <v xml:space="preserve"> </v>
      </c>
      <c r="L48" s="94" t="str">
        <f>IF('Matriz de Riesgos'!$R$43=1,'Matriz de Riesgos'!$D$43," ")</f>
        <v xml:space="preserve"> </v>
      </c>
      <c r="M48" s="94" t="str">
        <f>IF('Matriz de Riesgos'!$R$44=1,'Matriz de Riesgos'!$D$44," ")</f>
        <v xml:space="preserve"> </v>
      </c>
      <c r="N48" s="94" t="str">
        <f>IF('Matriz de Riesgos'!$R$45=1,'Matriz de Riesgos'!$D$45," ")</f>
        <v xml:space="preserve"> </v>
      </c>
      <c r="O48" s="94" t="str">
        <f>IF('Matriz de Riesgos'!$R$46=1,'Matriz de Riesgos'!$D$46," ")</f>
        <v xml:space="preserve"> </v>
      </c>
      <c r="P48" s="124" t="str">
        <f>IF('Matriz de Riesgos'!$R$47=1,'Matriz de Riesgos'!$D$47," ")</f>
        <v xml:space="preserve"> </v>
      </c>
      <c r="Q48" s="123" t="str">
        <f>IF('Matriz de Riesgos'!$R$38=2,'Matriz de Riesgos'!$D$38," ")</f>
        <v xml:space="preserve"> </v>
      </c>
      <c r="R48" s="94" t="str">
        <f>IF('Matriz de Riesgos'!$R$39=2,'Matriz de Riesgos'!$D$39," ")</f>
        <v xml:space="preserve"> </v>
      </c>
      <c r="S48" s="94" t="str">
        <f>IF('Matriz de Riesgos'!$R$40=2,'Matriz de Riesgos'!$D$40," ")</f>
        <v xml:space="preserve"> </v>
      </c>
      <c r="T48" s="94" t="str">
        <f>IF('Matriz de Riesgos'!$R$41=2,'Matriz de Riesgos'!$D$41," ")</f>
        <v xml:space="preserve"> </v>
      </c>
      <c r="U48" s="94" t="str">
        <f>IF('Matriz de Riesgos'!$R$42=2,'Matriz de Riesgos'!$D$42," ")</f>
        <v xml:space="preserve"> </v>
      </c>
      <c r="V48" s="94" t="str">
        <f>IF('Matriz de Riesgos'!$R$43=2,'Matriz de Riesgos'!$D$43," ")</f>
        <v xml:space="preserve"> </v>
      </c>
      <c r="W48" s="94" t="str">
        <f>IF('Matriz de Riesgos'!$R$44=2,'Matriz de Riesgos'!$D$44," ")</f>
        <v xml:space="preserve"> </v>
      </c>
      <c r="X48" s="94" t="str">
        <f>IF('Matriz de Riesgos'!$R$45=2,'Matriz de Riesgos'!$D$45," ")</f>
        <v xml:space="preserve"> </v>
      </c>
      <c r="Y48" s="94" t="str">
        <f>IF('Matriz de Riesgos'!$R$46=2,'Matriz de Riesgos'!$D$46," ")</f>
        <v xml:space="preserve"> </v>
      </c>
      <c r="Z48" s="124" t="str">
        <f>IF('Matriz de Riesgos'!$R$47=2,'Matriz de Riesgos'!$D$47," ")</f>
        <v xml:space="preserve"> </v>
      </c>
      <c r="AA48" s="115" t="str">
        <f>IF('Matriz de Riesgos'!$R$38=3,'Matriz de Riesgos'!$D$38," ")</f>
        <v xml:space="preserve"> </v>
      </c>
      <c r="AB48" s="93" t="str">
        <f>IF('Matriz de Riesgos'!$R$39=3,'Matriz de Riesgos'!$D$39," ")</f>
        <v xml:space="preserve"> </v>
      </c>
      <c r="AC48" s="93" t="str">
        <f>IF('Matriz de Riesgos'!$R$40=3,'Matriz de Riesgos'!$D$40," ")</f>
        <v xml:space="preserve"> </v>
      </c>
      <c r="AD48" s="93" t="str">
        <f>IF('Matriz de Riesgos'!$R$41=3,'Matriz de Riesgos'!$D$41," ")</f>
        <v xml:space="preserve"> </v>
      </c>
      <c r="AE48" s="93" t="str">
        <f>IF('Matriz de Riesgos'!$R$42=3,'Matriz de Riesgos'!$D$42," ")</f>
        <v xml:space="preserve"> </v>
      </c>
      <c r="AF48" s="93" t="str">
        <f>IF('Matriz de Riesgos'!$R$43=3,'Matriz de Riesgos'!$D$43," ")</f>
        <v xml:space="preserve"> </v>
      </c>
      <c r="AG48" s="93" t="str">
        <f>IF('Matriz de Riesgos'!$R$44=3,'Matriz de Riesgos'!$D$44," ")</f>
        <v xml:space="preserve"> </v>
      </c>
      <c r="AH48" s="93" t="str">
        <f>IF('Matriz de Riesgos'!$R$45=3,'Matriz de Riesgos'!$D$45," ")</f>
        <v xml:space="preserve"> </v>
      </c>
      <c r="AI48" s="93" t="str">
        <f>IF('Matriz de Riesgos'!$R$46=3,'Matriz de Riesgos'!$D$46," ")</f>
        <v xml:space="preserve"> </v>
      </c>
      <c r="AJ48" s="116" t="str">
        <f>IF('Matriz de Riesgos'!$R$47=3,'Matriz de Riesgos'!$D$47," ")</f>
        <v xml:space="preserve"> </v>
      </c>
      <c r="AK48" s="106" t="str">
        <f>IF('Matriz de Riesgos'!$R$38=4,'Matriz de Riesgos'!$D$38," ")</f>
        <v xml:space="preserve"> </v>
      </c>
      <c r="AL48" s="91" t="str">
        <f>IF('Matriz de Riesgos'!$R$39=4,'Matriz de Riesgos'!$D$39," ")</f>
        <v>h4</v>
      </c>
      <c r="AM48" s="91" t="str">
        <f>IF('Matriz de Riesgos'!$R$40=4,'Matriz de Riesgos'!$D$40," ")</f>
        <v xml:space="preserve"> </v>
      </c>
      <c r="AN48" s="91" t="str">
        <f>IF('Matriz de Riesgos'!$R$41=4,'Matriz de Riesgos'!$D$41," ")</f>
        <v xml:space="preserve"> </v>
      </c>
      <c r="AO48" s="91" t="str">
        <f>IF('Matriz de Riesgos'!$R$42=4,'Matriz de Riesgos'!$D$42," ")</f>
        <v xml:space="preserve"> </v>
      </c>
      <c r="AP48" s="91" t="str">
        <f>IF('Matriz de Riesgos'!$R$43=4,'Matriz de Riesgos'!$D$43," ")</f>
        <v xml:space="preserve"> </v>
      </c>
      <c r="AQ48" s="91" t="str">
        <f>IF('Matriz de Riesgos'!$R$44=4,'Matriz de Riesgos'!$D$44," ")</f>
        <v xml:space="preserve"> </v>
      </c>
      <c r="AR48" s="91" t="str">
        <f>IF('Matriz de Riesgos'!$R$45=4,'Matriz de Riesgos'!$D$45," ")</f>
        <v xml:space="preserve"> </v>
      </c>
      <c r="AS48" s="91" t="str">
        <f>IF('Matriz de Riesgos'!$R$46=4,'Matriz de Riesgos'!$D$46," ")</f>
        <v xml:space="preserve"> </v>
      </c>
      <c r="AT48" s="107" t="str">
        <f>IF('Matriz de Riesgos'!$R$47=4,'Matriz de Riesgos'!$D$47," ")</f>
        <v xml:space="preserve"> </v>
      </c>
      <c r="AU48" s="98" t="str">
        <f>IF('Matriz de Riesgos'!$R$38=5,'Matriz de Riesgos'!$D$38," ")</f>
        <v xml:space="preserve"> </v>
      </c>
      <c r="AV48" s="92" t="str">
        <f>IF('Matriz de Riesgos'!$R$39=5,'Matriz de Riesgos'!$D$39," ")</f>
        <v xml:space="preserve"> </v>
      </c>
      <c r="AW48" s="92" t="str">
        <f>IF('Matriz de Riesgos'!$R$40=5,'Matriz de Riesgos'!$D$40," ")</f>
        <v xml:space="preserve"> </v>
      </c>
      <c r="AX48" s="92" t="str">
        <f>IF('Matriz de Riesgos'!$R$41=5,'Matriz de Riesgos'!$D$41," ")</f>
        <v xml:space="preserve"> </v>
      </c>
      <c r="AY48" s="92" t="str">
        <f>IF('Matriz de Riesgos'!$R$42=5,'Matriz de Riesgos'!$D$42," ")</f>
        <v xml:space="preserve"> </v>
      </c>
      <c r="AZ48" s="92" t="str">
        <f>IF('Matriz de Riesgos'!$R$43=5,'Matriz de Riesgos'!$D$43," ")</f>
        <v xml:space="preserve"> </v>
      </c>
      <c r="BA48" s="92" t="str">
        <f>IF('Matriz de Riesgos'!$R$44=5,'Matriz de Riesgos'!$D$44," ")</f>
        <v xml:space="preserve"> </v>
      </c>
      <c r="BB48" s="92" t="str">
        <f>IF('Matriz de Riesgos'!$R$45=5,'Matriz de Riesgos'!$D$45," ")</f>
        <v xml:space="preserve"> </v>
      </c>
      <c r="BC48" s="92" t="str">
        <f>IF('Matriz de Riesgos'!$R$46=5,'Matriz de Riesgos'!$D$46," ")</f>
        <v xml:space="preserve"> </v>
      </c>
      <c r="BD48" s="99" t="str">
        <f>IF('Matriz de Riesgos'!$R$47=5,'Matriz de Riesgos'!$D$47," ")</f>
        <v xml:space="preserve"> </v>
      </c>
      <c r="BE48" s="51"/>
      <c r="BF48" s="51"/>
      <c r="BG48" s="51"/>
      <c r="BH48" s="51"/>
      <c r="BI48" s="51"/>
      <c r="BJ48" s="51"/>
      <c r="BK48" s="51"/>
    </row>
    <row r="49" spans="1:63" ht="24" customHeight="1" x14ac:dyDescent="0.35">
      <c r="A49" s="479"/>
      <c r="B49" s="478"/>
      <c r="C49" s="478"/>
      <c r="D49" s="478"/>
      <c r="E49" s="478"/>
      <c r="F49" s="478"/>
      <c r="G49" s="123" t="str">
        <f>IF('Matriz de Riesgos'!$R$28=1,'Matriz de Riesgos'!$D$28," ")</f>
        <v xml:space="preserve"> </v>
      </c>
      <c r="H49" s="94" t="str">
        <f>IF('Matriz de Riesgos'!$R$29=1,'Matriz de Riesgos'!$D$29," ")</f>
        <v xml:space="preserve"> </v>
      </c>
      <c r="I49" s="94" t="str">
        <f>IF('Matriz de Riesgos'!$R$30=1,'Matriz de Riesgos'!$D$30," ")</f>
        <v xml:space="preserve"> </v>
      </c>
      <c r="J49" s="94" t="str">
        <f>IF('Matriz de Riesgos'!$R$31=1,'Matriz de Riesgos'!$D$31," ")</f>
        <v xml:space="preserve"> </v>
      </c>
      <c r="K49" s="94" t="str">
        <f>IF('Matriz de Riesgos'!$R$32=1,'Matriz de Riesgos'!$D$32," ")</f>
        <v xml:space="preserve"> </v>
      </c>
      <c r="L49" s="94" t="str">
        <f>IF('Matriz de Riesgos'!$R$33=1,'Matriz de Riesgos'!$D$33," ")</f>
        <v xml:space="preserve"> </v>
      </c>
      <c r="M49" s="94" t="str">
        <f>IF('Matriz de Riesgos'!$R$34=1,'Matriz de Riesgos'!$D$34," ")</f>
        <v xml:space="preserve"> </v>
      </c>
      <c r="N49" s="94" t="str">
        <f>IF('Matriz de Riesgos'!$R$35=1,'Matriz de Riesgos'!$D$35," ")</f>
        <v xml:space="preserve"> </v>
      </c>
      <c r="O49" s="94" t="str">
        <f>IF('Matriz de Riesgos'!$R$36=1,'Matriz de Riesgos'!$D$36," ")</f>
        <v xml:space="preserve"> </v>
      </c>
      <c r="P49" s="124" t="str">
        <f>IF('Matriz de Riesgos'!$R$37=1,'Matriz de Riesgos'!$D$37," ")</f>
        <v xml:space="preserve"> </v>
      </c>
      <c r="Q49" s="123" t="str">
        <f>IF('Matriz de Riesgos'!$R$28=2,'Matriz de Riesgos'!$D$28," ")</f>
        <v xml:space="preserve"> </v>
      </c>
      <c r="R49" s="94" t="str">
        <f>IF('Matriz de Riesgos'!$R$29=2,'Matriz de Riesgos'!$D$29," ")</f>
        <v xml:space="preserve"> </v>
      </c>
      <c r="S49" s="94" t="str">
        <f>IF('Matriz de Riesgos'!$R$30=2,'Matriz de Riesgos'!$D$30," ")</f>
        <v xml:space="preserve"> </v>
      </c>
      <c r="T49" s="94" t="str">
        <f>IF('Matriz de Riesgos'!$R$31=2,'Matriz de Riesgos'!$D$31," ")</f>
        <v xml:space="preserve"> </v>
      </c>
      <c r="U49" s="94" t="str">
        <f>IF('Matriz de Riesgos'!$R$32=2,'Matriz de Riesgos'!$D$32," ")</f>
        <v xml:space="preserve"> </v>
      </c>
      <c r="V49" s="94" t="str">
        <f>IF('Matriz de Riesgos'!$R$33=2,'Matriz de Riesgos'!$D$33," ")</f>
        <v xml:space="preserve"> </v>
      </c>
      <c r="W49" s="94" t="str">
        <f>IF('Matriz de Riesgos'!$R$34=2,'Matriz de Riesgos'!$D$34," ")</f>
        <v xml:space="preserve"> </v>
      </c>
      <c r="X49" s="94" t="str">
        <f>IF('Matriz de Riesgos'!$R$35=2,'Matriz de Riesgos'!$D$35," ")</f>
        <v xml:space="preserve"> </v>
      </c>
      <c r="Y49" s="94" t="str">
        <f>IF('Matriz de Riesgos'!$R$36=2,'Matriz de Riesgos'!$D$36," ")</f>
        <v xml:space="preserve"> </v>
      </c>
      <c r="Z49" s="124" t="str">
        <f>IF('Matriz de Riesgos'!$R$37=2,'Matriz de Riesgos'!$D$37," ")</f>
        <v xml:space="preserve"> </v>
      </c>
      <c r="AA49" s="115" t="str">
        <f>IF('Matriz de Riesgos'!$R$28=3,'Matriz de Riesgos'!$D$28," ")</f>
        <v xml:space="preserve"> </v>
      </c>
      <c r="AB49" s="93" t="str">
        <f>IF('Matriz de Riesgos'!$R$29=3,'Matriz de Riesgos'!$D$29," ")</f>
        <v xml:space="preserve"> </v>
      </c>
      <c r="AC49" s="93" t="str">
        <f>IF('Matriz de Riesgos'!$R$30=3,'Matriz de Riesgos'!$D$30," ")</f>
        <v xml:space="preserve"> </v>
      </c>
      <c r="AD49" s="93" t="str">
        <f>IF('Matriz de Riesgos'!$R$31=3,'Matriz de Riesgos'!$D$31," ")</f>
        <v xml:space="preserve"> </v>
      </c>
      <c r="AE49" s="93" t="str">
        <f>IF('Matriz de Riesgos'!$R$32=3,'Matriz de Riesgos'!$D$32," ")</f>
        <v xml:space="preserve"> </v>
      </c>
      <c r="AF49" s="93" t="str">
        <f>IF('Matriz de Riesgos'!$R$33=3,'Matriz de Riesgos'!$D$33," ")</f>
        <v xml:space="preserve"> </v>
      </c>
      <c r="AG49" s="93" t="str">
        <f>IF('Matriz de Riesgos'!$R$34=3,'Matriz de Riesgos'!$D$34," ")</f>
        <v xml:space="preserve"> </v>
      </c>
      <c r="AH49" s="93" t="str">
        <f>IF('Matriz de Riesgos'!$R$35=3,'Matriz de Riesgos'!$D$35," ")</f>
        <v xml:space="preserve"> </v>
      </c>
      <c r="AI49" s="93" t="str">
        <f>IF('Matriz de Riesgos'!$R$36=3,'Matriz de Riesgos'!$D$36," ")</f>
        <v xml:space="preserve"> </v>
      </c>
      <c r="AJ49" s="116" t="str">
        <f>IF('Matriz de Riesgos'!$R$37=3,'Matriz de Riesgos'!$D$37," ")</f>
        <v xml:space="preserve"> </v>
      </c>
      <c r="AK49" s="106" t="str">
        <f>IF('Matriz de Riesgos'!$R$28=4,'Matriz de Riesgos'!$D$28," ")</f>
        <v xml:space="preserve"> </v>
      </c>
      <c r="AL49" s="91" t="str">
        <f>IF('Matriz de Riesgos'!$R$29=4,'Matriz de Riesgos'!$D$29," ")</f>
        <v xml:space="preserve"> </v>
      </c>
      <c r="AM49" s="91" t="str">
        <f>IF('Matriz de Riesgos'!$R$30=4,'Matriz de Riesgos'!$D$30," ")</f>
        <v xml:space="preserve"> </v>
      </c>
      <c r="AN49" s="91" t="str">
        <f>IF('Matriz de Riesgos'!$R$31=4,'Matriz de Riesgos'!$D$31," ")</f>
        <v xml:space="preserve"> </v>
      </c>
      <c r="AO49" s="91" t="str">
        <f>IF('Matriz de Riesgos'!$R$32=4,'Matriz de Riesgos'!$D$32," ")</f>
        <v xml:space="preserve"> </v>
      </c>
      <c r="AP49" s="91" t="str">
        <f>IF('Matriz de Riesgos'!$R$33=4,'Matriz de Riesgos'!$D$33," ")</f>
        <v xml:space="preserve"> </v>
      </c>
      <c r="AQ49" s="91" t="str">
        <f>IF('Matriz de Riesgos'!$R$34=4,'Matriz de Riesgos'!$D$34," ")</f>
        <v xml:space="preserve"> </v>
      </c>
      <c r="AR49" s="91" t="str">
        <f>IF('Matriz de Riesgos'!$R$35=4,'Matriz de Riesgos'!$D$35," ")</f>
        <v xml:space="preserve"> </v>
      </c>
      <c r="AS49" s="91" t="str">
        <f>IF('Matriz de Riesgos'!$R$36=4,'Matriz de Riesgos'!$D$36," ")</f>
        <v>h1</v>
      </c>
      <c r="AT49" s="107" t="str">
        <f>IF('Matriz de Riesgos'!$R$37=4,'Matriz de Riesgos'!$D$37," ")</f>
        <v xml:space="preserve"> </v>
      </c>
      <c r="AU49" s="98" t="str">
        <f>IF('Matriz de Riesgos'!$R$28=5,'Matriz de Riesgos'!$D$28," ")</f>
        <v xml:space="preserve"> </v>
      </c>
      <c r="AV49" s="92" t="str">
        <f>IF('Matriz de Riesgos'!$R$29=5,'Matriz de Riesgos'!$D$29," ")</f>
        <v xml:space="preserve"> </v>
      </c>
      <c r="AW49" s="92" t="str">
        <f>IF('Matriz de Riesgos'!$R$30=5,'Matriz de Riesgos'!$D$30," ")</f>
        <v xml:space="preserve"> </v>
      </c>
      <c r="AX49" s="92" t="str">
        <f>IF('Matriz de Riesgos'!$R$31=5,'Matriz de Riesgos'!$D$31," ")</f>
        <v xml:space="preserve"> </v>
      </c>
      <c r="AY49" s="92" t="str">
        <f>IF('Matriz de Riesgos'!$R$32=5,'Matriz de Riesgos'!$D$32," ")</f>
        <v xml:space="preserve"> </v>
      </c>
      <c r="AZ49" s="92" t="str">
        <f>IF('Matriz de Riesgos'!$R$33=5,'Matriz de Riesgos'!$D$33," ")</f>
        <v xml:space="preserve"> </v>
      </c>
      <c r="BA49" s="92" t="str">
        <f>IF('Matriz de Riesgos'!$R$34=5,'Matriz de Riesgos'!$D$34," ")</f>
        <v xml:space="preserve"> </v>
      </c>
      <c r="BB49" s="92" t="str">
        <f>IF('Matriz de Riesgos'!$R$35=5,'Matriz de Riesgos'!$D$35," ")</f>
        <v xml:space="preserve"> </v>
      </c>
      <c r="BC49" s="92" t="str">
        <f>IF('Matriz de Riesgos'!$R$36=5,'Matriz de Riesgos'!$D$36," ")</f>
        <v xml:space="preserve"> </v>
      </c>
      <c r="BD49" s="99" t="str">
        <f>IF('Matriz de Riesgos'!$R$37=5,'Matriz de Riesgos'!$D$37," ")</f>
        <v xml:space="preserve"> </v>
      </c>
      <c r="BE49" s="51"/>
      <c r="BF49" s="51"/>
      <c r="BG49" s="51"/>
      <c r="BH49" s="51"/>
      <c r="BI49" s="51"/>
      <c r="BJ49" s="51"/>
      <c r="BK49" s="51"/>
    </row>
    <row r="50" spans="1:63" ht="24" customHeight="1" x14ac:dyDescent="0.35">
      <c r="A50" s="479"/>
      <c r="B50" s="478"/>
      <c r="C50" s="478"/>
      <c r="D50" s="478"/>
      <c r="E50" s="478"/>
      <c r="F50" s="478"/>
      <c r="G50" s="123" t="e">
        <f>IF('Matriz de Riesgos'!#REF!=1,'Matriz de Riesgos'!#REF!," ")</f>
        <v>#REF!</v>
      </c>
      <c r="H50" s="94" t="e">
        <f>IF('Matriz de Riesgos'!#REF!=1,'Matriz de Riesgos'!#REF!," ")</f>
        <v>#REF!</v>
      </c>
      <c r="I50" s="94" t="e">
        <f>IF('Matriz de Riesgos'!#REF!=1,'Matriz de Riesgos'!#REF!," ")</f>
        <v>#REF!</v>
      </c>
      <c r="J50" s="94" t="e">
        <f>IF('Matriz de Riesgos'!#REF!=1,'Matriz de Riesgos'!#REF!," ")</f>
        <v>#REF!</v>
      </c>
      <c r="K50" s="94" t="e">
        <f>IF('Matriz de Riesgos'!#REF!=1,'Matriz de Riesgos'!#REF!," ")</f>
        <v>#REF!</v>
      </c>
      <c r="L50" s="94" t="e">
        <f>IF('Matriz de Riesgos'!#REF!=1,'Matriz de Riesgos'!#REF!," ")</f>
        <v>#REF!</v>
      </c>
      <c r="M50" s="94" t="e">
        <f>IF('Matriz de Riesgos'!#REF!=1,'Matriz de Riesgos'!#REF!," ")</f>
        <v>#REF!</v>
      </c>
      <c r="N50" s="94" t="e">
        <f>IF('Matriz de Riesgos'!#REF!=1,'Matriz de Riesgos'!#REF!," ")</f>
        <v>#REF!</v>
      </c>
      <c r="O50" s="94" t="str">
        <f>IF('Matriz de Riesgos'!$R$26=1,'Matriz de Riesgos'!$D$26," ")</f>
        <v xml:space="preserve"> </v>
      </c>
      <c r="P50" s="124" t="str">
        <f>IF('Matriz de Riesgos'!$R$27=1,'Matriz de Riesgos'!$D$27," ")</f>
        <v xml:space="preserve"> </v>
      </c>
      <c r="Q50" s="123" t="e">
        <f>IF('Matriz de Riesgos'!#REF!=2,'Matriz de Riesgos'!#REF!," ")</f>
        <v>#REF!</v>
      </c>
      <c r="R50" s="94" t="e">
        <f>IF('Matriz de Riesgos'!#REF!=2,'Matriz de Riesgos'!#REF!," ")</f>
        <v>#REF!</v>
      </c>
      <c r="S50" s="94" t="e">
        <f>IF('Matriz de Riesgos'!#REF!=2,'Matriz de Riesgos'!#REF!," ")</f>
        <v>#REF!</v>
      </c>
      <c r="T50" s="94" t="e">
        <f>IF('Matriz de Riesgos'!#REF!=2,'Matriz de Riesgos'!#REF!," ")</f>
        <v>#REF!</v>
      </c>
      <c r="U50" s="94" t="e">
        <f>IF('Matriz de Riesgos'!#REF!=2,'Matriz de Riesgos'!#REF!," ")</f>
        <v>#REF!</v>
      </c>
      <c r="V50" s="94" t="e">
        <f>IF('Matriz de Riesgos'!#REF!=2,'Matriz de Riesgos'!#REF!," ")</f>
        <v>#REF!</v>
      </c>
      <c r="W50" s="94" t="e">
        <f>IF('Matriz de Riesgos'!#REF!=2,'Matriz de Riesgos'!#REF!," ")</f>
        <v>#REF!</v>
      </c>
      <c r="X50" s="94" t="e">
        <f>IF('Matriz de Riesgos'!#REF!=2,'Matriz de Riesgos'!#REF!," ")</f>
        <v>#REF!</v>
      </c>
      <c r="Y50" s="94" t="str">
        <f>IF('Matriz de Riesgos'!$R$26=2,'Matriz de Riesgos'!$D$26," ")</f>
        <v xml:space="preserve"> </v>
      </c>
      <c r="Z50" s="124" t="str">
        <f>IF('Matriz de Riesgos'!$R$27=2,'Matriz de Riesgos'!$D$27," ")</f>
        <v xml:space="preserve"> </v>
      </c>
      <c r="AA50" s="115" t="e">
        <f>IF('Matriz de Riesgos'!#REF!=3,'Matriz de Riesgos'!#REF!," ")</f>
        <v>#REF!</v>
      </c>
      <c r="AB50" s="93" t="e">
        <f>IF('Matriz de Riesgos'!#REF!=3,'Matriz de Riesgos'!#REF!," ")</f>
        <v>#REF!</v>
      </c>
      <c r="AC50" s="93" t="e">
        <f>IF('Matriz de Riesgos'!#REF!=3,'Matriz de Riesgos'!#REF!," ")</f>
        <v>#REF!</v>
      </c>
      <c r="AD50" s="93" t="e">
        <f>IF('Matriz de Riesgos'!#REF!=3,'Matriz de Riesgos'!#REF!," ")</f>
        <v>#REF!</v>
      </c>
      <c r="AE50" s="93" t="e">
        <f>IF('Matriz de Riesgos'!#REF!=3,'Matriz de Riesgos'!#REF!," ")</f>
        <v>#REF!</v>
      </c>
      <c r="AF50" s="93" t="e">
        <f>IF('Matriz de Riesgos'!#REF!=3,'Matriz de Riesgos'!#REF!," ")</f>
        <v>#REF!</v>
      </c>
      <c r="AG50" s="93" t="e">
        <f>IF('Matriz de Riesgos'!#REF!=3,'Matriz de Riesgos'!#REF!," ")</f>
        <v>#REF!</v>
      </c>
      <c r="AH50" s="93" t="e">
        <f>IF('Matriz de Riesgos'!#REF!=3,'Matriz de Riesgos'!#REF!," ")</f>
        <v>#REF!</v>
      </c>
      <c r="AI50" s="93" t="str">
        <f>IF('Matriz de Riesgos'!$R$26=3,'Matriz de Riesgos'!$D$26," ")</f>
        <v xml:space="preserve"> </v>
      </c>
      <c r="AJ50" s="116" t="str">
        <f>IF('Matriz de Riesgos'!$R$27=3,'Matriz de Riesgos'!$D$27," ")</f>
        <v xml:space="preserve"> </v>
      </c>
      <c r="AK50" s="106" t="e">
        <f>IF('Matriz de Riesgos'!#REF!=4,'Matriz de Riesgos'!#REF!," ")</f>
        <v>#REF!</v>
      </c>
      <c r="AL50" s="91" t="e">
        <f>IF('Matriz de Riesgos'!#REF!=4,'Matriz de Riesgos'!#REF!," ")</f>
        <v>#REF!</v>
      </c>
      <c r="AM50" s="91" t="e">
        <f>IF('Matriz de Riesgos'!#REF!=4,'Matriz de Riesgos'!#REF!," ")</f>
        <v>#REF!</v>
      </c>
      <c r="AN50" s="91" t="e">
        <f>IF('Matriz de Riesgos'!#REF!=4,'Matriz de Riesgos'!#REF!," ")</f>
        <v>#REF!</v>
      </c>
      <c r="AO50" s="91" t="e">
        <f>IF('Matriz de Riesgos'!#REF!=4,'Matriz de Riesgos'!#REF!," ")</f>
        <v>#REF!</v>
      </c>
      <c r="AP50" s="91" t="e">
        <f>IF('Matriz de Riesgos'!#REF!=4,'Matriz de Riesgos'!#REF!," ")</f>
        <v>#REF!</v>
      </c>
      <c r="AQ50" s="91" t="e">
        <f>IF('Matriz de Riesgos'!#REF!=4,'Matriz de Riesgos'!#REF!," ")</f>
        <v>#REF!</v>
      </c>
      <c r="AR50" s="91" t="e">
        <f>IF('Matriz de Riesgos'!#REF!=4,'Matriz de Riesgos'!#REF!," ")</f>
        <v>#REF!</v>
      </c>
      <c r="AS50" s="91" t="str">
        <f>IF('Matriz de Riesgos'!$R$26=4,'Matriz de Riesgos'!$D$26," ")</f>
        <v xml:space="preserve"> </v>
      </c>
      <c r="AT50" s="107" t="str">
        <f>IF('Matriz de Riesgos'!$R$27=4,'Matriz de Riesgos'!$D$27," ")</f>
        <v xml:space="preserve"> </v>
      </c>
      <c r="AU50" s="98" t="e">
        <f>IF('Matriz de Riesgos'!#REF!=5,'Matriz de Riesgos'!#REF!," ")</f>
        <v>#REF!</v>
      </c>
      <c r="AV50" s="92" t="e">
        <f>IF('Matriz de Riesgos'!#REF!=5,'Matriz de Riesgos'!#REF!," ")</f>
        <v>#REF!</v>
      </c>
      <c r="AW50" s="92" t="e">
        <f>IF('Matriz de Riesgos'!#REF!=5,'Matriz de Riesgos'!#REF!," ")</f>
        <v>#REF!</v>
      </c>
      <c r="AX50" s="92" t="e">
        <f>IF('Matriz de Riesgos'!#REF!=5,'Matriz de Riesgos'!#REF!," ")</f>
        <v>#REF!</v>
      </c>
      <c r="AY50" s="92" t="e">
        <f>IF('Matriz de Riesgos'!#REF!=5,'Matriz de Riesgos'!#REF!," ")</f>
        <v>#REF!</v>
      </c>
      <c r="AZ50" s="92" t="e">
        <f>IF('Matriz de Riesgos'!#REF!=5,'Matriz de Riesgos'!#REF!," ")</f>
        <v>#REF!</v>
      </c>
      <c r="BA50" s="92" t="e">
        <f>IF('Matriz de Riesgos'!#REF!=5,'Matriz de Riesgos'!#REF!," ")</f>
        <v>#REF!</v>
      </c>
      <c r="BB50" s="92" t="e">
        <f>IF('Matriz de Riesgos'!#REF!=5,'Matriz de Riesgos'!#REF!," ")</f>
        <v>#REF!</v>
      </c>
      <c r="BC50" s="92" t="str">
        <f>IF('Matriz de Riesgos'!$R$26=5,'Matriz de Riesgos'!$D$26," ")</f>
        <v>a1</v>
      </c>
      <c r="BD50" s="99" t="str">
        <f>IF('Matriz de Riesgos'!$R$27=5,'Matriz de Riesgos'!$D$27," ")</f>
        <v xml:space="preserve"> </v>
      </c>
      <c r="BE50" s="51"/>
      <c r="BF50" s="51"/>
      <c r="BG50" s="51"/>
      <c r="BH50" s="51"/>
      <c r="BI50" s="51"/>
      <c r="BJ50" s="51"/>
      <c r="BK50" s="51"/>
    </row>
    <row r="51" spans="1:63" ht="24" customHeight="1" x14ac:dyDescent="0.35">
      <c r="A51" s="479"/>
      <c r="B51" s="478"/>
      <c r="C51" s="478"/>
      <c r="D51" s="478"/>
      <c r="E51" s="478"/>
      <c r="F51" s="478"/>
      <c r="G51" s="123" t="e">
        <f>IF('Matriz de Riesgos'!#REF!=1,'Matriz de Riesgos'!#REF!," ")</f>
        <v>#REF!</v>
      </c>
      <c r="H51" s="94" t="e">
        <f>IF('Matriz de Riesgos'!#REF!=1,'Matriz de Riesgos'!#REF!," ")</f>
        <v>#REF!</v>
      </c>
      <c r="I51" s="94" t="e">
        <f>IF('Matriz de Riesgos'!#REF!=1,'Matriz de Riesgos'!#REF!," ")</f>
        <v>#REF!</v>
      </c>
      <c r="J51" s="94" t="e">
        <f>IF('Matriz de Riesgos'!#REF!=1,'Matriz de Riesgos'!#REF!," ")</f>
        <v>#REF!</v>
      </c>
      <c r="K51" s="94" t="e">
        <f>IF('Matriz de Riesgos'!#REF!=1,'Matriz de Riesgos'!#REF!," ")</f>
        <v>#REF!</v>
      </c>
      <c r="L51" s="94" t="e">
        <f>IF('Matriz de Riesgos'!#REF!=1,'Matriz de Riesgos'!#REF!," ")</f>
        <v>#REF!</v>
      </c>
      <c r="M51" s="94" t="e">
        <f>IF('Matriz de Riesgos'!#REF!=1,'Matriz de Riesgos'!#REF!," ")</f>
        <v>#REF!</v>
      </c>
      <c r="N51" s="94" t="e">
        <f>IF('Matriz de Riesgos'!#REF!=1,'Matriz de Riesgos'!#REF!," ")</f>
        <v>#REF!</v>
      </c>
      <c r="O51" s="94" t="e">
        <f>IF('Matriz de Riesgos'!#REF!=1,'Matriz de Riesgos'!#REF!," ")</f>
        <v>#REF!</v>
      </c>
      <c r="P51" s="124" t="e">
        <f>IF('Matriz de Riesgos'!#REF!=1,'Matriz de Riesgos'!#REF!," ")</f>
        <v>#REF!</v>
      </c>
      <c r="Q51" s="123" t="e">
        <f>IF('Matriz de Riesgos'!#REF!=2,'Matriz de Riesgos'!#REF!," ")</f>
        <v>#REF!</v>
      </c>
      <c r="R51" s="94" t="e">
        <f>IF('Matriz de Riesgos'!#REF!=2,'Matriz de Riesgos'!#REF!," ")</f>
        <v>#REF!</v>
      </c>
      <c r="S51" s="94" t="e">
        <f>IF('Matriz de Riesgos'!#REF!=2,'Matriz de Riesgos'!#REF!," ")</f>
        <v>#REF!</v>
      </c>
      <c r="T51" s="94" t="e">
        <f>IF('Matriz de Riesgos'!#REF!=2,'Matriz de Riesgos'!#REF!," ")</f>
        <v>#REF!</v>
      </c>
      <c r="U51" s="94" t="e">
        <f>IF('Matriz de Riesgos'!#REF!=2,'Matriz de Riesgos'!#REF!," ")</f>
        <v>#REF!</v>
      </c>
      <c r="V51" s="94" t="e">
        <f>IF('Matriz de Riesgos'!#REF!=2,'Matriz de Riesgos'!#REF!," ")</f>
        <v>#REF!</v>
      </c>
      <c r="W51" s="94" t="e">
        <f>IF('Matriz de Riesgos'!#REF!=2,'Matriz de Riesgos'!#REF!," ")</f>
        <v>#REF!</v>
      </c>
      <c r="X51" s="94" t="e">
        <f>IF('Matriz de Riesgos'!#REF!=2,'Matriz de Riesgos'!#REF!," ")</f>
        <v>#REF!</v>
      </c>
      <c r="Y51" s="94" t="e">
        <f>IF('Matriz de Riesgos'!#REF!=2,'Matriz de Riesgos'!#REF!," ")</f>
        <v>#REF!</v>
      </c>
      <c r="Z51" s="124" t="e">
        <f>IF('Matriz de Riesgos'!#REF!=2,'Matriz de Riesgos'!#REF!," ")</f>
        <v>#REF!</v>
      </c>
      <c r="AA51" s="115" t="e">
        <f>IF('Matriz de Riesgos'!#REF!=3,'Matriz de Riesgos'!#REF!," ")</f>
        <v>#REF!</v>
      </c>
      <c r="AB51" s="93" t="e">
        <f>IF('Matriz de Riesgos'!#REF!=3,'Matriz de Riesgos'!#REF!," ")</f>
        <v>#REF!</v>
      </c>
      <c r="AC51" s="93" t="e">
        <f>IF('Matriz de Riesgos'!#REF!=3,'Matriz de Riesgos'!#REF!," ")</f>
        <v>#REF!</v>
      </c>
      <c r="AD51" s="93" t="e">
        <f>IF('Matriz de Riesgos'!#REF!=3,'Matriz de Riesgos'!#REF!," ")</f>
        <v>#REF!</v>
      </c>
      <c r="AE51" s="93" t="e">
        <f>IF('Matriz de Riesgos'!#REF!=3,'Matriz de Riesgos'!#REF!," ")</f>
        <v>#REF!</v>
      </c>
      <c r="AF51" s="93" t="e">
        <f>IF('Matriz de Riesgos'!#REF!=3,'Matriz de Riesgos'!#REF!," ")</f>
        <v>#REF!</v>
      </c>
      <c r="AG51" s="93" t="e">
        <f>IF('Matriz de Riesgos'!#REF!=3,'Matriz de Riesgos'!#REF!," ")</f>
        <v>#REF!</v>
      </c>
      <c r="AH51" s="93" t="e">
        <f>IF('Matriz de Riesgos'!#REF!=3,'Matriz de Riesgos'!#REF!," ")</f>
        <v>#REF!</v>
      </c>
      <c r="AI51" s="93" t="e">
        <f>IF('Matriz de Riesgos'!#REF!=3,'Matriz de Riesgos'!#REF!," ")</f>
        <v>#REF!</v>
      </c>
      <c r="AJ51" s="116" t="e">
        <f>IF('Matriz de Riesgos'!#REF!=3,'Matriz de Riesgos'!#REF!," ")</f>
        <v>#REF!</v>
      </c>
      <c r="AK51" s="106" t="e">
        <f>IF('Matriz de Riesgos'!#REF!=4,'Matriz de Riesgos'!#REF!," ")</f>
        <v>#REF!</v>
      </c>
      <c r="AL51" s="91" t="e">
        <f>IF('Matriz de Riesgos'!#REF!=4,'Matriz de Riesgos'!#REF!," ")</f>
        <v>#REF!</v>
      </c>
      <c r="AM51" s="91" t="e">
        <f>IF('Matriz de Riesgos'!#REF!=4,'Matriz de Riesgos'!#REF!," ")</f>
        <v>#REF!</v>
      </c>
      <c r="AN51" s="91" t="e">
        <f>IF('Matriz de Riesgos'!#REF!=4,'Matriz de Riesgos'!#REF!," ")</f>
        <v>#REF!</v>
      </c>
      <c r="AO51" s="91" t="e">
        <f>IF('Matriz de Riesgos'!#REF!=4,'Matriz de Riesgos'!#REF!," ")</f>
        <v>#REF!</v>
      </c>
      <c r="AP51" s="91" t="e">
        <f>IF('Matriz de Riesgos'!#REF!=4,'Matriz de Riesgos'!#REF!," ")</f>
        <v>#REF!</v>
      </c>
      <c r="AQ51" s="91" t="e">
        <f>IF('Matriz de Riesgos'!#REF!=4,'Matriz de Riesgos'!#REF!," ")</f>
        <v>#REF!</v>
      </c>
      <c r="AR51" s="91" t="e">
        <f>IF('Matriz de Riesgos'!#REF!=4,'Matriz de Riesgos'!#REF!," ")</f>
        <v>#REF!</v>
      </c>
      <c r="AS51" s="91" t="e">
        <f>IF('Matriz de Riesgos'!#REF!=4,'Matriz de Riesgos'!#REF!," ")</f>
        <v>#REF!</v>
      </c>
      <c r="AT51" s="107" t="e">
        <f>IF('Matriz de Riesgos'!#REF!=4,'Matriz de Riesgos'!#REF!," ")</f>
        <v>#REF!</v>
      </c>
      <c r="AU51" s="98" t="e">
        <f>IF('Matriz de Riesgos'!#REF!=5,'Matriz de Riesgos'!#REF!," ")</f>
        <v>#REF!</v>
      </c>
      <c r="AV51" s="92" t="e">
        <f>IF('Matriz de Riesgos'!#REF!=5,'Matriz de Riesgos'!#REF!," ")</f>
        <v>#REF!</v>
      </c>
      <c r="AW51" s="92" t="e">
        <f>IF('Matriz de Riesgos'!#REF!=5,'Matriz de Riesgos'!#REF!," ")</f>
        <v>#REF!</v>
      </c>
      <c r="AX51" s="92" t="e">
        <f>IF('Matriz de Riesgos'!#REF!=5,'Matriz de Riesgos'!#REF!," ")</f>
        <v>#REF!</v>
      </c>
      <c r="AY51" s="92" t="e">
        <f>IF('Matriz de Riesgos'!#REF!=5,'Matriz de Riesgos'!#REF!," ")</f>
        <v>#REF!</v>
      </c>
      <c r="AZ51" s="92" t="e">
        <f>IF('Matriz de Riesgos'!#REF!=5,'Matriz de Riesgos'!#REF!," ")</f>
        <v>#REF!</v>
      </c>
      <c r="BA51" s="92" t="e">
        <f>IF('Matriz de Riesgos'!#REF!=5,'Matriz de Riesgos'!#REF!," ")</f>
        <v>#REF!</v>
      </c>
      <c r="BB51" s="92" t="e">
        <f>IF('Matriz de Riesgos'!#REF!=5,'Matriz de Riesgos'!#REF!," ")</f>
        <v>#REF!</v>
      </c>
      <c r="BC51" s="92" t="e">
        <f>IF('Matriz de Riesgos'!#REF!=5,'Matriz de Riesgos'!#REF!," ")</f>
        <v>#REF!</v>
      </c>
      <c r="BD51" s="99" t="e">
        <f>IF('Matriz de Riesgos'!#REF!=5,'Matriz de Riesgos'!#REF!," ")</f>
        <v>#REF!</v>
      </c>
      <c r="BE51" s="51"/>
      <c r="BF51" s="51"/>
      <c r="BG51" s="51"/>
      <c r="BH51" s="51"/>
      <c r="BI51" s="51"/>
      <c r="BJ51" s="51"/>
      <c r="BK51" s="51"/>
    </row>
    <row r="52" spans="1:63" ht="24" customHeight="1" x14ac:dyDescent="0.35">
      <c r="A52" s="479"/>
      <c r="B52" s="478"/>
      <c r="C52" s="478"/>
      <c r="D52" s="478"/>
      <c r="E52" s="478"/>
      <c r="F52" s="478"/>
      <c r="G52" s="123" t="e">
        <f>IF('Matriz de Riesgos'!#REF!=1,'Matriz de Riesgos'!#REF!," ")</f>
        <v>#REF!</v>
      </c>
      <c r="H52" s="94" t="e">
        <f>IF('Matriz de Riesgos'!#REF!=1,'Matriz de Riesgos'!#REF!," ")</f>
        <v>#REF!</v>
      </c>
      <c r="I52" s="94" t="e">
        <f>IF('Matriz de Riesgos'!#REF!=1,'Matriz de Riesgos'!#REF!," ")</f>
        <v>#REF!</v>
      </c>
      <c r="J52" s="94" t="e">
        <f>IF('Matriz de Riesgos'!#REF!=1,'Matriz de Riesgos'!#REF!," ")</f>
        <v>#REF!</v>
      </c>
      <c r="K52" s="94" t="e">
        <f>IF('Matriz de Riesgos'!#REF!=1,'Matriz de Riesgos'!#REF!," ")</f>
        <v>#REF!</v>
      </c>
      <c r="L52" s="94" t="e">
        <f>IF('Matriz de Riesgos'!#REF!=1,'Matriz de Riesgos'!#REF!," ")</f>
        <v>#REF!</v>
      </c>
      <c r="M52" s="94" t="e">
        <f>IF('Matriz de Riesgos'!#REF!=1,'Matriz de Riesgos'!#REF!," ")</f>
        <v>#REF!</v>
      </c>
      <c r="N52" s="94" t="e">
        <f>IF('Matriz de Riesgos'!#REF!=1,'Matriz de Riesgos'!#REF!," ")</f>
        <v>#REF!</v>
      </c>
      <c r="O52" s="94" t="e">
        <f>IF('Matriz de Riesgos'!#REF!=1,'Matriz de Riesgos'!#REF!," ")</f>
        <v>#REF!</v>
      </c>
      <c r="P52" s="124" t="e">
        <f>IF('Matriz de Riesgos'!#REF!=1,'Matriz de Riesgos'!#REF!," ")</f>
        <v>#REF!</v>
      </c>
      <c r="Q52" s="123" t="e">
        <f>IF('Matriz de Riesgos'!#REF!=2,'Matriz de Riesgos'!#REF!," ")</f>
        <v>#REF!</v>
      </c>
      <c r="R52" s="94" t="e">
        <f>IF('Matriz de Riesgos'!#REF!=2,'Matriz de Riesgos'!#REF!," ")</f>
        <v>#REF!</v>
      </c>
      <c r="S52" s="94" t="e">
        <f>IF('Matriz de Riesgos'!#REF!=2,'Matriz de Riesgos'!#REF!," ")</f>
        <v>#REF!</v>
      </c>
      <c r="T52" s="94" t="e">
        <f>IF('Matriz de Riesgos'!#REF!=2,'Matriz de Riesgos'!#REF!," ")</f>
        <v>#REF!</v>
      </c>
      <c r="U52" s="94" t="e">
        <f>IF('Matriz de Riesgos'!#REF!=2,'Matriz de Riesgos'!#REF!," ")</f>
        <v>#REF!</v>
      </c>
      <c r="V52" s="94" t="e">
        <f>IF('Matriz de Riesgos'!#REF!=2,'Matriz de Riesgos'!#REF!," ")</f>
        <v>#REF!</v>
      </c>
      <c r="W52" s="94" t="e">
        <f>IF('Matriz de Riesgos'!#REF!=2,'Matriz de Riesgos'!#REF!," ")</f>
        <v>#REF!</v>
      </c>
      <c r="X52" s="94" t="e">
        <f>IF('Matriz de Riesgos'!#REF!=2,'Matriz de Riesgos'!#REF!," ")</f>
        <v>#REF!</v>
      </c>
      <c r="Y52" s="94" t="e">
        <f>IF('Matriz de Riesgos'!#REF!=2,'Matriz de Riesgos'!#REF!," ")</f>
        <v>#REF!</v>
      </c>
      <c r="Z52" s="124" t="e">
        <f>IF('Matriz de Riesgos'!#REF!=2,'Matriz de Riesgos'!#REF!," ")</f>
        <v>#REF!</v>
      </c>
      <c r="AA52" s="115" t="e">
        <f>IF('Matriz de Riesgos'!#REF!=3,'Matriz de Riesgos'!#REF!," ")</f>
        <v>#REF!</v>
      </c>
      <c r="AB52" s="93" t="e">
        <f>IF('Matriz de Riesgos'!#REF!=3,'Matriz de Riesgos'!#REF!," ")</f>
        <v>#REF!</v>
      </c>
      <c r="AC52" s="93" t="e">
        <f>IF('Matriz de Riesgos'!#REF!=3,'Matriz de Riesgos'!#REF!," ")</f>
        <v>#REF!</v>
      </c>
      <c r="AD52" s="93" t="e">
        <f>IF('Matriz de Riesgos'!#REF!=3,'Matriz de Riesgos'!#REF!," ")</f>
        <v>#REF!</v>
      </c>
      <c r="AE52" s="93" t="e">
        <f>IF('Matriz de Riesgos'!#REF!=3,'Matriz de Riesgos'!#REF!," ")</f>
        <v>#REF!</v>
      </c>
      <c r="AF52" s="93" t="e">
        <f>IF('Matriz de Riesgos'!#REF!=3,'Matriz de Riesgos'!#REF!," ")</f>
        <v>#REF!</v>
      </c>
      <c r="AG52" s="93" t="e">
        <f>IF('Matriz de Riesgos'!#REF!=3,'Matriz de Riesgos'!#REF!," ")</f>
        <v>#REF!</v>
      </c>
      <c r="AH52" s="93" t="e">
        <f>IF('Matriz de Riesgos'!#REF!=3,'Matriz de Riesgos'!#REF!," ")</f>
        <v>#REF!</v>
      </c>
      <c r="AI52" s="93" t="e">
        <f>IF('Matriz de Riesgos'!#REF!=3,'Matriz de Riesgos'!#REF!," ")</f>
        <v>#REF!</v>
      </c>
      <c r="AJ52" s="116" t="e">
        <f>IF('Matriz de Riesgos'!#REF!=3,'Matriz de Riesgos'!#REF!," ")</f>
        <v>#REF!</v>
      </c>
      <c r="AK52" s="106" t="e">
        <f>IF('Matriz de Riesgos'!#REF!=4,'Matriz de Riesgos'!#REF!," ")</f>
        <v>#REF!</v>
      </c>
      <c r="AL52" s="91" t="e">
        <f>IF('Matriz de Riesgos'!#REF!=4,'Matriz de Riesgos'!#REF!," ")</f>
        <v>#REF!</v>
      </c>
      <c r="AM52" s="91" t="e">
        <f>IF('Matriz de Riesgos'!#REF!=4,'Matriz de Riesgos'!#REF!," ")</f>
        <v>#REF!</v>
      </c>
      <c r="AN52" s="91" t="e">
        <f>IF('Matriz de Riesgos'!#REF!=4,'Matriz de Riesgos'!#REF!," ")</f>
        <v>#REF!</v>
      </c>
      <c r="AO52" s="91" t="e">
        <f>IF('Matriz de Riesgos'!#REF!=4,'Matriz de Riesgos'!#REF!," ")</f>
        <v>#REF!</v>
      </c>
      <c r="AP52" s="91" t="e">
        <f>IF('Matriz de Riesgos'!#REF!=4,'Matriz de Riesgos'!#REF!," ")</f>
        <v>#REF!</v>
      </c>
      <c r="AQ52" s="91" t="e">
        <f>IF('Matriz de Riesgos'!#REF!=4,'Matriz de Riesgos'!#REF!," ")</f>
        <v>#REF!</v>
      </c>
      <c r="AR52" s="91" t="e">
        <f>IF('Matriz de Riesgos'!#REF!=4,'Matriz de Riesgos'!#REF!," ")</f>
        <v>#REF!</v>
      </c>
      <c r="AS52" s="91" t="e">
        <f>IF('Matriz de Riesgos'!#REF!=4,'Matriz de Riesgos'!#REF!," ")</f>
        <v>#REF!</v>
      </c>
      <c r="AT52" s="107" t="e">
        <f>IF('Matriz de Riesgos'!#REF!=4,'Matriz de Riesgos'!#REF!," ")</f>
        <v>#REF!</v>
      </c>
      <c r="AU52" s="98" t="e">
        <f>IF('Matriz de Riesgos'!#REF!=5,'Matriz de Riesgos'!#REF!," ")</f>
        <v>#REF!</v>
      </c>
      <c r="AV52" s="92" t="e">
        <f>IF('Matriz de Riesgos'!#REF!=5,'Matriz de Riesgos'!#REF!," ")</f>
        <v>#REF!</v>
      </c>
      <c r="AW52" s="92" t="e">
        <f>IF('Matriz de Riesgos'!#REF!=5,'Matriz de Riesgos'!#REF!," ")</f>
        <v>#REF!</v>
      </c>
      <c r="AX52" s="92" t="e">
        <f>IF('Matriz de Riesgos'!#REF!=5,'Matriz de Riesgos'!#REF!," ")</f>
        <v>#REF!</v>
      </c>
      <c r="AY52" s="92" t="e">
        <f>IF('Matriz de Riesgos'!#REF!=5,'Matriz de Riesgos'!#REF!," ")</f>
        <v>#REF!</v>
      </c>
      <c r="AZ52" s="92" t="e">
        <f>IF('Matriz de Riesgos'!#REF!=5,'Matriz de Riesgos'!#REF!," ")</f>
        <v>#REF!</v>
      </c>
      <c r="BA52" s="92" t="e">
        <f>IF('Matriz de Riesgos'!#REF!=5,'Matriz de Riesgos'!#REF!," ")</f>
        <v>#REF!</v>
      </c>
      <c r="BB52" s="92" t="e">
        <f>IF('Matriz de Riesgos'!#REF!=5,'Matriz de Riesgos'!#REF!," ")</f>
        <v>#REF!</v>
      </c>
      <c r="BC52" s="92" t="e">
        <f>IF('Matriz de Riesgos'!#REF!=5,'Matriz de Riesgos'!#REF!," ")</f>
        <v>#REF!</v>
      </c>
      <c r="BD52" s="99" t="e">
        <f>IF('Matriz de Riesgos'!#REF!=5,'Matriz de Riesgos'!#REF!," ")</f>
        <v>#REF!</v>
      </c>
      <c r="BE52" s="51"/>
      <c r="BF52" s="51"/>
      <c r="BG52" s="51"/>
      <c r="BH52" s="51"/>
      <c r="BI52" s="51"/>
      <c r="BJ52" s="51"/>
      <c r="BK52" s="51"/>
    </row>
    <row r="53" spans="1:63" ht="24" customHeight="1" x14ac:dyDescent="0.35">
      <c r="A53" s="479"/>
      <c r="B53" s="478"/>
      <c r="C53" s="478"/>
      <c r="D53" s="478"/>
      <c r="E53" s="478"/>
      <c r="F53" s="478"/>
      <c r="G53" s="123" t="e">
        <f>IF('Matriz de Riesgos'!#REF!=1,'Matriz de Riesgos'!#REF!," ")</f>
        <v>#REF!</v>
      </c>
      <c r="H53" s="94" t="e">
        <f>IF('Matriz de Riesgos'!#REF!=1,'Matriz de Riesgos'!#REF!," ")</f>
        <v>#REF!</v>
      </c>
      <c r="I53" s="94" t="e">
        <f>IF('Matriz de Riesgos'!#REF!=1,'Matriz de Riesgos'!#REF!," ")</f>
        <v>#REF!</v>
      </c>
      <c r="J53" s="94" t="e">
        <f>IF('Matriz de Riesgos'!#REF!=1,'Matriz de Riesgos'!#REF!," ")</f>
        <v>#REF!</v>
      </c>
      <c r="K53" s="94" t="e">
        <f>IF('Matriz de Riesgos'!#REF!=1,'Matriz de Riesgos'!#REF!," ")</f>
        <v>#REF!</v>
      </c>
      <c r="L53" s="94" t="e">
        <f>IF('Matriz de Riesgos'!#REF!=1,'Matriz de Riesgos'!#REF!," ")</f>
        <v>#REF!</v>
      </c>
      <c r="M53" s="94" t="e">
        <f>IF('Matriz de Riesgos'!#REF!=1,'Matriz de Riesgos'!#REF!," ")</f>
        <v>#REF!</v>
      </c>
      <c r="N53" s="94" t="e">
        <f>IF('Matriz de Riesgos'!#REF!=1,'Matriz de Riesgos'!#REF!," ")</f>
        <v>#REF!</v>
      </c>
      <c r="O53" s="94" t="e">
        <f>IF('Matriz de Riesgos'!#REF!=1,'Matriz de Riesgos'!#REF!," ")</f>
        <v>#REF!</v>
      </c>
      <c r="P53" s="124" t="e">
        <f>IF('Matriz de Riesgos'!#REF!=1,'Matriz de Riesgos'!#REF!," ")</f>
        <v>#REF!</v>
      </c>
      <c r="Q53" s="123" t="e">
        <f>IF('Matriz de Riesgos'!#REF!=2,'Matriz de Riesgos'!#REF!," ")</f>
        <v>#REF!</v>
      </c>
      <c r="R53" s="94" t="e">
        <f>IF('Matriz de Riesgos'!#REF!=2,'Matriz de Riesgos'!#REF!," ")</f>
        <v>#REF!</v>
      </c>
      <c r="S53" s="94" t="e">
        <f>IF('Matriz de Riesgos'!#REF!=2,'Matriz de Riesgos'!#REF!," ")</f>
        <v>#REF!</v>
      </c>
      <c r="T53" s="94" t="e">
        <f>IF('Matriz de Riesgos'!#REF!=2,'Matriz de Riesgos'!#REF!," ")</f>
        <v>#REF!</v>
      </c>
      <c r="U53" s="94" t="e">
        <f>IF('Matriz de Riesgos'!#REF!=2,'Matriz de Riesgos'!#REF!," ")</f>
        <v>#REF!</v>
      </c>
      <c r="V53" s="94" t="e">
        <f>IF('Matriz de Riesgos'!#REF!=2,'Matriz de Riesgos'!#REF!," ")</f>
        <v>#REF!</v>
      </c>
      <c r="W53" s="94" t="e">
        <f>IF('Matriz de Riesgos'!#REF!=2,'Matriz de Riesgos'!#REF!," ")</f>
        <v>#REF!</v>
      </c>
      <c r="X53" s="94" t="e">
        <f>IF('Matriz de Riesgos'!#REF!=2,'Matriz de Riesgos'!#REF!," ")</f>
        <v>#REF!</v>
      </c>
      <c r="Y53" s="94" t="e">
        <f>IF('Matriz de Riesgos'!#REF!=2,'Matriz de Riesgos'!#REF!," ")</f>
        <v>#REF!</v>
      </c>
      <c r="Z53" s="124" t="e">
        <f>IF('Matriz de Riesgos'!#REF!=2,'Matriz de Riesgos'!#REF!," ")</f>
        <v>#REF!</v>
      </c>
      <c r="AA53" s="115" t="e">
        <f>IF('Matriz de Riesgos'!#REF!=3,'Matriz de Riesgos'!#REF!," ")</f>
        <v>#REF!</v>
      </c>
      <c r="AB53" s="93" t="e">
        <f>IF('Matriz de Riesgos'!#REF!=3,'Matriz de Riesgos'!#REF!," ")</f>
        <v>#REF!</v>
      </c>
      <c r="AC53" s="93" t="e">
        <f>IF('Matriz de Riesgos'!#REF!=3,'Matriz de Riesgos'!#REF!," ")</f>
        <v>#REF!</v>
      </c>
      <c r="AD53" s="93" t="e">
        <f>IF('Matriz de Riesgos'!#REF!=3,'Matriz de Riesgos'!#REF!," ")</f>
        <v>#REF!</v>
      </c>
      <c r="AE53" s="93" t="e">
        <f>IF('Matriz de Riesgos'!#REF!=3,'Matriz de Riesgos'!#REF!," ")</f>
        <v>#REF!</v>
      </c>
      <c r="AF53" s="93" t="e">
        <f>IF('Matriz de Riesgos'!#REF!=3,'Matriz de Riesgos'!#REF!," ")</f>
        <v>#REF!</v>
      </c>
      <c r="AG53" s="93" t="e">
        <f>IF('Matriz de Riesgos'!#REF!=3,'Matriz de Riesgos'!#REF!," ")</f>
        <v>#REF!</v>
      </c>
      <c r="AH53" s="93" t="e">
        <f>IF('Matriz de Riesgos'!#REF!=3,'Matriz de Riesgos'!#REF!," ")</f>
        <v>#REF!</v>
      </c>
      <c r="AI53" s="93" t="e">
        <f>IF('Matriz de Riesgos'!#REF!=3,'Matriz de Riesgos'!#REF!," ")</f>
        <v>#REF!</v>
      </c>
      <c r="AJ53" s="116" t="e">
        <f>IF('Matriz de Riesgos'!#REF!=3,'Matriz de Riesgos'!#REF!," ")</f>
        <v>#REF!</v>
      </c>
      <c r="AK53" s="106" t="e">
        <f>IF('Matriz de Riesgos'!#REF!=4,'Matriz de Riesgos'!#REF!," ")</f>
        <v>#REF!</v>
      </c>
      <c r="AL53" s="91" t="e">
        <f>IF('Matriz de Riesgos'!#REF!=4,'Matriz de Riesgos'!#REF!," ")</f>
        <v>#REF!</v>
      </c>
      <c r="AM53" s="91" t="e">
        <f>IF('Matriz de Riesgos'!#REF!=4,'Matriz de Riesgos'!#REF!," ")</f>
        <v>#REF!</v>
      </c>
      <c r="AN53" s="91" t="e">
        <f>IF('Matriz de Riesgos'!#REF!=4,'Matriz de Riesgos'!#REF!," ")</f>
        <v>#REF!</v>
      </c>
      <c r="AO53" s="91" t="e">
        <f>IF('Matriz de Riesgos'!#REF!=4,'Matriz de Riesgos'!#REF!," ")</f>
        <v>#REF!</v>
      </c>
      <c r="AP53" s="91" t="e">
        <f>IF('Matriz de Riesgos'!#REF!=4,'Matriz de Riesgos'!#REF!," ")</f>
        <v>#REF!</v>
      </c>
      <c r="AQ53" s="91" t="e">
        <f>IF('Matriz de Riesgos'!#REF!=4,'Matriz de Riesgos'!#REF!," ")</f>
        <v>#REF!</v>
      </c>
      <c r="AR53" s="91" t="e">
        <f>IF('Matriz de Riesgos'!#REF!=4,'Matriz de Riesgos'!#REF!," ")</f>
        <v>#REF!</v>
      </c>
      <c r="AS53" s="91" t="e">
        <f>IF('Matriz de Riesgos'!#REF!=4,'Matriz de Riesgos'!#REF!," ")</f>
        <v>#REF!</v>
      </c>
      <c r="AT53" s="107" t="e">
        <f>IF('Matriz de Riesgos'!#REF!=4,'Matriz de Riesgos'!#REF!," ")</f>
        <v>#REF!</v>
      </c>
      <c r="AU53" s="98" t="e">
        <f>IF('Matriz de Riesgos'!#REF!=5,'Matriz de Riesgos'!#REF!," ")</f>
        <v>#REF!</v>
      </c>
      <c r="AV53" s="92" t="e">
        <f>IF('Matriz de Riesgos'!#REF!=5,'Matriz de Riesgos'!#REF!," ")</f>
        <v>#REF!</v>
      </c>
      <c r="AW53" s="92" t="e">
        <f>IF('Matriz de Riesgos'!#REF!=5,'Matriz de Riesgos'!#REF!," ")</f>
        <v>#REF!</v>
      </c>
      <c r="AX53" s="92" t="e">
        <f>IF('Matriz de Riesgos'!#REF!=5,'Matriz de Riesgos'!#REF!," ")</f>
        <v>#REF!</v>
      </c>
      <c r="AY53" s="92" t="e">
        <f>IF('Matriz de Riesgos'!#REF!=5,'Matriz de Riesgos'!#REF!," ")</f>
        <v>#REF!</v>
      </c>
      <c r="AZ53" s="92" t="e">
        <f>IF('Matriz de Riesgos'!#REF!=5,'Matriz de Riesgos'!#REF!," ")</f>
        <v>#REF!</v>
      </c>
      <c r="BA53" s="92" t="e">
        <f>IF('Matriz de Riesgos'!#REF!=5,'Matriz de Riesgos'!#REF!," ")</f>
        <v>#REF!</v>
      </c>
      <c r="BB53" s="92" t="e">
        <f>IF('Matriz de Riesgos'!#REF!=5,'Matriz de Riesgos'!#REF!," ")</f>
        <v>#REF!</v>
      </c>
      <c r="BC53" s="92" t="e">
        <f>IF('Matriz de Riesgos'!#REF!=5,'Matriz de Riesgos'!#REF!," ")</f>
        <v>#REF!</v>
      </c>
      <c r="BD53" s="99" t="e">
        <f>IF('Matriz de Riesgos'!#REF!=5,'Matriz de Riesgos'!#REF!," ")</f>
        <v>#REF!</v>
      </c>
      <c r="BE53" s="51"/>
      <c r="BF53" s="51"/>
      <c r="BG53" s="51"/>
      <c r="BH53" s="51"/>
      <c r="BI53" s="51"/>
      <c r="BJ53" s="51"/>
      <c r="BK53" s="51"/>
    </row>
    <row r="54" spans="1:63" ht="24" customHeight="1" x14ac:dyDescent="0.35">
      <c r="A54" s="479"/>
      <c r="B54" s="478"/>
      <c r="C54" s="478"/>
      <c r="D54" s="478"/>
      <c r="E54" s="478"/>
      <c r="F54" s="478"/>
      <c r="G54" s="123" t="e">
        <f>IF('Matriz de Riesgos'!#REF!=1,'Matriz de Riesgos'!#REF!," ")</f>
        <v>#REF!</v>
      </c>
      <c r="H54" s="94" t="e">
        <f>IF('Matriz de Riesgos'!#REF!=1,'Matriz de Riesgos'!#REF!," ")</f>
        <v>#REF!</v>
      </c>
      <c r="I54" s="94" t="e">
        <f>IF('Matriz de Riesgos'!#REF!=1,'Matriz de Riesgos'!#REF!," ")</f>
        <v>#REF!</v>
      </c>
      <c r="J54" s="94" t="e">
        <f>IF('Matriz de Riesgos'!#REF!=1,'Matriz de Riesgos'!#REF!," ")</f>
        <v>#REF!</v>
      </c>
      <c r="K54" s="94" t="e">
        <f>IF('Matriz de Riesgos'!#REF!=1,'Matriz de Riesgos'!#REF!," ")</f>
        <v>#REF!</v>
      </c>
      <c r="L54" s="94" t="e">
        <f>IF('Matriz de Riesgos'!#REF!=1,'Matriz de Riesgos'!#REF!," ")</f>
        <v>#REF!</v>
      </c>
      <c r="M54" s="94" t="e">
        <f>IF('Matriz de Riesgos'!#REF!=1,'Matriz de Riesgos'!#REF!," ")</f>
        <v>#REF!</v>
      </c>
      <c r="N54" s="94" t="e">
        <f>IF('Matriz de Riesgos'!#REF!=1,'Matriz de Riesgos'!#REF!," ")</f>
        <v>#REF!</v>
      </c>
      <c r="O54" s="94" t="e">
        <f>IF('Matriz de Riesgos'!#REF!=1,'Matriz de Riesgos'!#REF!," ")</f>
        <v>#REF!</v>
      </c>
      <c r="P54" s="124" t="e">
        <f>IF('Matriz de Riesgos'!#REF!=1,'Matriz de Riesgos'!#REF!," ")</f>
        <v>#REF!</v>
      </c>
      <c r="Q54" s="123" t="e">
        <f>IF('Matriz de Riesgos'!#REF!=2,'Matriz de Riesgos'!#REF!," ")</f>
        <v>#REF!</v>
      </c>
      <c r="R54" s="94" t="e">
        <f>IF('Matriz de Riesgos'!#REF!=2,'Matriz de Riesgos'!#REF!," ")</f>
        <v>#REF!</v>
      </c>
      <c r="S54" s="94" t="e">
        <f>IF('Matriz de Riesgos'!#REF!=2,'Matriz de Riesgos'!#REF!," ")</f>
        <v>#REF!</v>
      </c>
      <c r="T54" s="94" t="e">
        <f>IF('Matriz de Riesgos'!#REF!=2,'Matriz de Riesgos'!#REF!," ")</f>
        <v>#REF!</v>
      </c>
      <c r="U54" s="94" t="e">
        <f>IF('Matriz de Riesgos'!#REF!=2,'Matriz de Riesgos'!#REF!," ")</f>
        <v>#REF!</v>
      </c>
      <c r="V54" s="94" t="e">
        <f>IF('Matriz de Riesgos'!#REF!=2,'Matriz de Riesgos'!#REF!," ")</f>
        <v>#REF!</v>
      </c>
      <c r="W54" s="94" t="e">
        <f>IF('Matriz de Riesgos'!#REF!=2,'Matriz de Riesgos'!#REF!," ")</f>
        <v>#REF!</v>
      </c>
      <c r="X54" s="94" t="e">
        <f>IF('Matriz de Riesgos'!#REF!=2,'Matriz de Riesgos'!#REF!," ")</f>
        <v>#REF!</v>
      </c>
      <c r="Y54" s="94" t="e">
        <f>IF('Matriz de Riesgos'!#REF!=2,'Matriz de Riesgos'!#REF!," ")</f>
        <v>#REF!</v>
      </c>
      <c r="Z54" s="124" t="e">
        <f>IF('Matriz de Riesgos'!#REF!=2,'Matriz de Riesgos'!#REF!," ")</f>
        <v>#REF!</v>
      </c>
      <c r="AA54" s="115" t="e">
        <f>IF('Matriz de Riesgos'!#REF!=3,'Matriz de Riesgos'!#REF!," ")</f>
        <v>#REF!</v>
      </c>
      <c r="AB54" s="93" t="e">
        <f>IF('Matriz de Riesgos'!#REF!=3,'Matriz de Riesgos'!#REF!," ")</f>
        <v>#REF!</v>
      </c>
      <c r="AC54" s="93" t="e">
        <f>IF('Matriz de Riesgos'!#REF!=3,'Matriz de Riesgos'!#REF!," ")</f>
        <v>#REF!</v>
      </c>
      <c r="AD54" s="93" t="e">
        <f>IF('Matriz de Riesgos'!#REF!=3,'Matriz de Riesgos'!#REF!," ")</f>
        <v>#REF!</v>
      </c>
      <c r="AE54" s="93" t="e">
        <f>IF('Matriz de Riesgos'!#REF!=3,'Matriz de Riesgos'!#REF!," ")</f>
        <v>#REF!</v>
      </c>
      <c r="AF54" s="93" t="e">
        <f>IF('Matriz de Riesgos'!#REF!=3,'Matriz de Riesgos'!#REF!," ")</f>
        <v>#REF!</v>
      </c>
      <c r="AG54" s="93" t="e">
        <f>IF('Matriz de Riesgos'!#REF!=3,'Matriz de Riesgos'!#REF!," ")</f>
        <v>#REF!</v>
      </c>
      <c r="AH54" s="93" t="e">
        <f>IF('Matriz de Riesgos'!#REF!=3,'Matriz de Riesgos'!#REF!," ")</f>
        <v>#REF!</v>
      </c>
      <c r="AI54" s="93" t="e">
        <f>IF('Matriz de Riesgos'!#REF!=3,'Matriz de Riesgos'!#REF!," ")</f>
        <v>#REF!</v>
      </c>
      <c r="AJ54" s="116" t="e">
        <f>IF('Matriz de Riesgos'!#REF!=3,'Matriz de Riesgos'!#REF!," ")</f>
        <v>#REF!</v>
      </c>
      <c r="AK54" s="106" t="e">
        <f>IF('Matriz de Riesgos'!#REF!=4,'Matriz de Riesgos'!#REF!," ")</f>
        <v>#REF!</v>
      </c>
      <c r="AL54" s="91" t="e">
        <f>IF('Matriz de Riesgos'!#REF!=4,'Matriz de Riesgos'!#REF!," ")</f>
        <v>#REF!</v>
      </c>
      <c r="AM54" s="91" t="e">
        <f>IF('Matriz de Riesgos'!#REF!=4,'Matriz de Riesgos'!#REF!," ")</f>
        <v>#REF!</v>
      </c>
      <c r="AN54" s="91" t="e">
        <f>IF('Matriz de Riesgos'!#REF!=4,'Matriz de Riesgos'!#REF!," ")</f>
        <v>#REF!</v>
      </c>
      <c r="AO54" s="91" t="e">
        <f>IF('Matriz de Riesgos'!#REF!=4,'Matriz de Riesgos'!#REF!," ")</f>
        <v>#REF!</v>
      </c>
      <c r="AP54" s="91" t="e">
        <f>IF('Matriz de Riesgos'!#REF!=4,'Matriz de Riesgos'!#REF!," ")</f>
        <v>#REF!</v>
      </c>
      <c r="AQ54" s="91" t="e">
        <f>IF('Matriz de Riesgos'!#REF!=4,'Matriz de Riesgos'!#REF!," ")</f>
        <v>#REF!</v>
      </c>
      <c r="AR54" s="91" t="e">
        <f>IF('Matriz de Riesgos'!#REF!=4,'Matriz de Riesgos'!#REF!," ")</f>
        <v>#REF!</v>
      </c>
      <c r="AS54" s="91" t="e">
        <f>IF('Matriz de Riesgos'!#REF!=4,'Matriz de Riesgos'!#REF!," ")</f>
        <v>#REF!</v>
      </c>
      <c r="AT54" s="107" t="e">
        <f>IF('Matriz de Riesgos'!#REF!=4,'Matriz de Riesgos'!#REF!," ")</f>
        <v>#REF!</v>
      </c>
      <c r="AU54" s="98" t="e">
        <f>IF('Matriz de Riesgos'!#REF!=5,'Matriz de Riesgos'!#REF!," ")</f>
        <v>#REF!</v>
      </c>
      <c r="AV54" s="92" t="e">
        <f>IF('Matriz de Riesgos'!#REF!=5,'Matriz de Riesgos'!#REF!," ")</f>
        <v>#REF!</v>
      </c>
      <c r="AW54" s="92" t="e">
        <f>IF('Matriz de Riesgos'!#REF!=5,'Matriz de Riesgos'!#REF!," ")</f>
        <v>#REF!</v>
      </c>
      <c r="AX54" s="92" t="e">
        <f>IF('Matriz de Riesgos'!#REF!=5,'Matriz de Riesgos'!#REF!," ")</f>
        <v>#REF!</v>
      </c>
      <c r="AY54" s="92" t="e">
        <f>IF('Matriz de Riesgos'!#REF!=5,'Matriz de Riesgos'!#REF!," ")</f>
        <v>#REF!</v>
      </c>
      <c r="AZ54" s="92" t="e">
        <f>IF('Matriz de Riesgos'!#REF!=5,'Matriz de Riesgos'!#REF!," ")</f>
        <v>#REF!</v>
      </c>
      <c r="BA54" s="92" t="e">
        <f>IF('Matriz de Riesgos'!#REF!=5,'Matriz de Riesgos'!#REF!," ")</f>
        <v>#REF!</v>
      </c>
      <c r="BB54" s="92" t="e">
        <f>IF('Matriz de Riesgos'!#REF!=5,'Matriz de Riesgos'!#REF!," ")</f>
        <v>#REF!</v>
      </c>
      <c r="BC54" s="92" t="e">
        <f>IF('Matriz de Riesgos'!#REF!=5,'Matriz de Riesgos'!#REF!," ")</f>
        <v>#REF!</v>
      </c>
      <c r="BD54" s="99" t="e">
        <f>IF('Matriz de Riesgos'!#REF!=5,'Matriz de Riesgos'!#REF!," ")</f>
        <v>#REF!</v>
      </c>
      <c r="BE54" s="51"/>
      <c r="BF54" s="51"/>
      <c r="BG54" s="51"/>
      <c r="BH54" s="51"/>
      <c r="BI54" s="51"/>
      <c r="BJ54" s="51"/>
      <c r="BK54" s="51"/>
    </row>
    <row r="55" spans="1:63" ht="24" customHeight="1" x14ac:dyDescent="0.35">
      <c r="A55" s="479"/>
      <c r="B55" s="478"/>
      <c r="C55" s="478"/>
      <c r="D55" s="478"/>
      <c r="E55" s="478"/>
      <c r="F55" s="478"/>
      <c r="G55" s="123" t="str">
        <f>IF('Matriz de Riesgos'!$R$17=1,'Matriz de Riesgos'!$D$17," ")</f>
        <v xml:space="preserve"> </v>
      </c>
      <c r="H55" s="94" t="str">
        <f>IF('Matriz de Riesgos'!$R$18=1,'Matriz de Riesgos'!$D$18," ")</f>
        <v xml:space="preserve"> </v>
      </c>
      <c r="I55" s="94" t="e">
        <f ca="1">IF('Matriz de Riesgos'!$R$19=1,'Matriz de Riesgos'!$D$19," ")</f>
        <v>#NAME?</v>
      </c>
      <c r="J55" s="94" t="e">
        <f ca="1">IF('Matriz de Riesgos'!$R$20=1,'Matriz de Riesgos'!$D$20," ")</f>
        <v>#NAME?</v>
      </c>
      <c r="K55" s="94" t="e">
        <f ca="1">IF('Matriz de Riesgos'!$R$21=1,'Matriz de Riesgos'!$D$21," ")</f>
        <v>#NAME?</v>
      </c>
      <c r="L55" s="94" t="e">
        <f ca="1">IF('Matriz de Riesgos'!$R$22=1,'Matriz de Riesgos'!$D$22," ")</f>
        <v>#NAME?</v>
      </c>
      <c r="M55" s="94" t="str">
        <f>IF('Matriz de Riesgos'!$R$23=1,'Matriz de Riesgos'!$D$23," ")</f>
        <v xml:space="preserve"> </v>
      </c>
      <c r="N55" s="94" t="str">
        <f>IF('Matriz de Riesgos'!$R$24=1,'Matriz de Riesgos'!$D$24," ")</f>
        <v xml:space="preserve"> </v>
      </c>
      <c r="O55" s="94" t="str">
        <f>IF('Matriz de Riesgos'!$R$25=1,'Matriz de Riesgos'!$D$25," ")</f>
        <v xml:space="preserve"> </v>
      </c>
      <c r="P55" s="124" t="e">
        <f>IF('Matriz de Riesgos'!#REF!=1,'Matriz de Riesgos'!#REF!," ")</f>
        <v>#REF!</v>
      </c>
      <c r="Q55" s="123" t="str">
        <f>IF('Matriz de Riesgos'!$R$17=2,'Matriz de Riesgos'!$D$17," ")</f>
        <v xml:space="preserve"> </v>
      </c>
      <c r="R55" s="94" t="str">
        <f>IF('Matriz de Riesgos'!$R$18=2,'Matriz de Riesgos'!$D$18," ")</f>
        <v xml:space="preserve"> </v>
      </c>
      <c r="S55" s="94" t="e">
        <f ca="1">IF('Matriz de Riesgos'!$R$19=2,'Matriz de Riesgos'!$D$19," ")</f>
        <v>#NAME?</v>
      </c>
      <c r="T55" s="94" t="e">
        <f ca="1">IF('Matriz de Riesgos'!$R$20=2,'Matriz de Riesgos'!$D$20," ")</f>
        <v>#NAME?</v>
      </c>
      <c r="U55" s="94" t="e">
        <f ca="1">IF('Matriz de Riesgos'!$R$21=2,'Matriz de Riesgos'!$D$21," ")</f>
        <v>#NAME?</v>
      </c>
      <c r="V55" s="94" t="e">
        <f ca="1">IF('Matriz de Riesgos'!$R$22=2,'Matriz de Riesgos'!$D$22," ")</f>
        <v>#NAME?</v>
      </c>
      <c r="W55" s="94" t="str">
        <f>IF('Matriz de Riesgos'!$R$23=2,'Matriz de Riesgos'!$D$23," ")</f>
        <v xml:space="preserve"> </v>
      </c>
      <c r="X55" s="94" t="str">
        <f>IF('Matriz de Riesgos'!$R$24=2,'Matriz de Riesgos'!$D$24," ")</f>
        <v xml:space="preserve"> </v>
      </c>
      <c r="Y55" s="94" t="str">
        <f>IF('Matriz de Riesgos'!$R$25=2,'Matriz de Riesgos'!$D$25," ")</f>
        <v xml:space="preserve"> </v>
      </c>
      <c r="Z55" s="124" t="e">
        <f>IF('Matriz de Riesgos'!#REF!=2,'Matriz de Riesgos'!#REF!," ")</f>
        <v>#REF!</v>
      </c>
      <c r="AA55" s="115" t="str">
        <f>IF('Matriz de Riesgos'!$R$17=3,'Matriz de Riesgos'!$D$17," ")</f>
        <v xml:space="preserve"> </v>
      </c>
      <c r="AB55" s="93" t="str">
        <f>IF('Matriz de Riesgos'!$R$18=3,'Matriz de Riesgos'!$D$18," ")</f>
        <v xml:space="preserve"> </v>
      </c>
      <c r="AC55" s="93" t="e">
        <f ca="1">IF('Matriz de Riesgos'!$R$19=3,'Matriz de Riesgos'!$D$19," ")</f>
        <v>#NAME?</v>
      </c>
      <c r="AD55" s="93" t="e">
        <f ca="1">IF('Matriz de Riesgos'!$R$20=3,'Matriz de Riesgos'!$D$20," ")</f>
        <v>#NAME?</v>
      </c>
      <c r="AE55" s="93" t="e">
        <f ca="1">IF('Matriz de Riesgos'!$R$21=3,'Matriz de Riesgos'!$D$21," ")</f>
        <v>#NAME?</v>
      </c>
      <c r="AF55" s="93" t="e">
        <f ca="1">IF('Matriz de Riesgos'!$R$22=3,'Matriz de Riesgos'!$D$22," ")</f>
        <v>#NAME?</v>
      </c>
      <c r="AG55" s="93" t="str">
        <f>IF('Matriz de Riesgos'!$R$23=3,'Matriz de Riesgos'!$D$23," ")</f>
        <v xml:space="preserve"> </v>
      </c>
      <c r="AH55" s="93" t="str">
        <f>IF('Matriz de Riesgos'!$R$24=3,'Matriz de Riesgos'!$D$24," ")</f>
        <v xml:space="preserve"> </v>
      </c>
      <c r="AI55" s="93" t="str">
        <f>IF('Matriz de Riesgos'!$R$25=3,'Matriz de Riesgos'!$D$25," ")</f>
        <v xml:space="preserve"> </v>
      </c>
      <c r="AJ55" s="116" t="e">
        <f>IF('Matriz de Riesgos'!#REF!=3,'Matriz de Riesgos'!#REF!," ")</f>
        <v>#REF!</v>
      </c>
      <c r="AK55" s="106" t="str">
        <f>IF('Matriz de Riesgos'!$R$17=4,'Matriz de Riesgos'!$D$17," ")</f>
        <v xml:space="preserve"> </v>
      </c>
      <c r="AL55" s="91" t="str">
        <f>IF('Matriz de Riesgos'!$R$18=4,'Matriz de Riesgos'!$D$18," ")</f>
        <v xml:space="preserve"> </v>
      </c>
      <c r="AM55" s="91" t="e">
        <f ca="1">IF('Matriz de Riesgos'!$R$19=4,'Matriz de Riesgos'!$D$19," ")</f>
        <v>#NAME?</v>
      </c>
      <c r="AN55" s="91" t="e">
        <f ca="1">IF('Matriz de Riesgos'!$R$20=4,'Matriz de Riesgos'!$D$20," ")</f>
        <v>#NAME?</v>
      </c>
      <c r="AO55" s="91" t="e">
        <f ca="1">IF('Matriz de Riesgos'!$R$21=4,'Matriz de Riesgos'!$D$21," ")</f>
        <v>#NAME?</v>
      </c>
      <c r="AP55" s="91" t="e">
        <f ca="1">IF('Matriz de Riesgos'!$R$22=4,'Matriz de Riesgos'!$D$22," ")</f>
        <v>#NAME?</v>
      </c>
      <c r="AQ55" s="91" t="str">
        <f>IF('Matriz de Riesgos'!$R$23=4,'Matriz de Riesgos'!$D$23," ")</f>
        <v xml:space="preserve"> </v>
      </c>
      <c r="AR55" s="91" t="str">
        <f>IF('Matriz de Riesgos'!$R$24=4,'Matriz de Riesgos'!$D$24," ")</f>
        <v xml:space="preserve"> </v>
      </c>
      <c r="AS55" s="91" t="str">
        <f>IF('Matriz de Riesgos'!$R$25=4,'Matriz de Riesgos'!$D$25," ")</f>
        <v xml:space="preserve"> </v>
      </c>
      <c r="AT55" s="107" t="e">
        <f>IF('Matriz de Riesgos'!#REF!=4,'Matriz de Riesgos'!#REF!," ")</f>
        <v>#REF!</v>
      </c>
      <c r="AU55" s="98" t="str">
        <f>IF('Matriz de Riesgos'!$R$17=5,'Matriz de Riesgos'!$D$17," ")</f>
        <v xml:space="preserve"> </v>
      </c>
      <c r="AV55" s="92" t="str">
        <f>IF('Matriz de Riesgos'!$R$18=5,'Matriz de Riesgos'!$D$18," ")</f>
        <v xml:space="preserve"> </v>
      </c>
      <c r="AW55" s="92" t="e">
        <f ca="1">IF('Matriz de Riesgos'!$R$19=5,'Matriz de Riesgos'!$D$19," ")</f>
        <v>#NAME?</v>
      </c>
      <c r="AX55" s="92" t="e">
        <f ca="1">IF('Matriz de Riesgos'!$R$20=5,'Matriz de Riesgos'!$D$20," ")</f>
        <v>#NAME?</v>
      </c>
      <c r="AY55" s="92" t="e">
        <f ca="1">IF('Matriz de Riesgos'!$R$21=5,'Matriz de Riesgos'!$D$21," ")</f>
        <v>#NAME?</v>
      </c>
      <c r="AZ55" s="92" t="e">
        <f ca="1">IF('Matriz de Riesgos'!$R$22=5,'Matriz de Riesgos'!$D$22," ")</f>
        <v>#NAME?</v>
      </c>
      <c r="BA55" s="92" t="str">
        <f>IF('Matriz de Riesgos'!$R$23=5,'Matriz de Riesgos'!$D$23," ")</f>
        <v xml:space="preserve"> </v>
      </c>
      <c r="BB55" s="92" t="str">
        <f>IF('Matriz de Riesgos'!$R$24=5,'Matriz de Riesgos'!$D$24," ")</f>
        <v xml:space="preserve"> </v>
      </c>
      <c r="BC55" s="92" t="str">
        <f>IF('Matriz de Riesgos'!$R$25=5,'Matriz de Riesgos'!$D$25," ")</f>
        <v xml:space="preserve"> </v>
      </c>
      <c r="BD55" s="99" t="e">
        <f>IF('Matriz de Riesgos'!#REF!=5,'Matriz de Riesgos'!#REF!," ")</f>
        <v>#REF!</v>
      </c>
      <c r="BE55" s="51"/>
      <c r="BF55" s="51"/>
      <c r="BG55" s="51"/>
      <c r="BH55" s="51"/>
      <c r="BI55" s="51"/>
      <c r="BJ55" s="51"/>
      <c r="BK55" s="51"/>
    </row>
    <row r="56" spans="1:63" ht="24" customHeight="1" x14ac:dyDescent="0.35">
      <c r="A56" s="479"/>
      <c r="B56" s="478"/>
      <c r="C56" s="478"/>
      <c r="D56" s="478"/>
      <c r="E56" s="478"/>
      <c r="F56" s="478"/>
      <c r="G56" s="125" t="str">
        <f>IF('Matriz de Riesgos'!$R$7=1,'Matriz de Riesgos'!$D$7," ")</f>
        <v xml:space="preserve"> </v>
      </c>
      <c r="H56" s="126" t="str">
        <f>IF('Matriz de Riesgos'!$R$8=1,'Matriz de Riesgos'!$D$8," ")</f>
        <v xml:space="preserve"> </v>
      </c>
      <c r="I56" s="126" t="str">
        <f>IF('Matriz de Riesgos'!$R$9=1,'Matriz de Riesgos'!$D$9," ")</f>
        <v xml:space="preserve"> </v>
      </c>
      <c r="J56" s="126" t="str">
        <f>IF('Matriz de Riesgos'!$R$10=1,'Matriz de Riesgos'!$D$10," ")</f>
        <v xml:space="preserve"> </v>
      </c>
      <c r="K56" s="126" t="str">
        <f>IF('Matriz de Riesgos'!$R$11=1,'Matriz de Riesgos'!$D$11," ")</f>
        <v xml:space="preserve"> </v>
      </c>
      <c r="L56" s="126" t="str">
        <f>IF('Matriz de Riesgos'!$R$12=1,'Matriz de Riesgos'!$D$12," ")</f>
        <v xml:space="preserve"> </v>
      </c>
      <c r="M56" s="126" t="str">
        <f>IF('Matriz de Riesgos'!$R$13=1,'Matriz de Riesgos'!$D$13," ")</f>
        <v xml:space="preserve"> </v>
      </c>
      <c r="N56" s="126" t="str">
        <f>IF('Matriz de Riesgos'!$R$14=1,'Matriz de Riesgos'!$D$14," ")</f>
        <v xml:space="preserve"> </v>
      </c>
      <c r="O56" s="126" t="str">
        <f>IF('Matriz de Riesgos'!$R$15=1,'Matriz de Riesgos'!$D$15," ")</f>
        <v xml:space="preserve"> </v>
      </c>
      <c r="P56" s="127" t="str">
        <f>IF('Matriz de Riesgos'!$R$16=1,'Matriz de Riesgos'!$D$16," ")</f>
        <v xml:space="preserve"> </v>
      </c>
      <c r="Q56" s="125" t="str">
        <f>IF('Matriz de Riesgos'!$R$7=2,'Matriz de Riesgos'!$D$7," ")</f>
        <v xml:space="preserve"> </v>
      </c>
      <c r="R56" s="126" t="str">
        <f>IF('Matriz de Riesgos'!$R$8=2,'Matriz de Riesgos'!$D$8," ")</f>
        <v xml:space="preserve"> </v>
      </c>
      <c r="S56" s="126" t="str">
        <f>IF('Matriz de Riesgos'!$R$9=2,'Matriz de Riesgos'!$D$9," ")</f>
        <v xml:space="preserve"> </v>
      </c>
      <c r="T56" s="126" t="str">
        <f>IF('Matriz de Riesgos'!$R$10=2,'Matriz de Riesgos'!$D$10," ")</f>
        <v xml:space="preserve"> </v>
      </c>
      <c r="U56" s="126" t="str">
        <f>IF('Matriz de Riesgos'!$R$11=2,'Matriz de Riesgos'!$D$11," ")</f>
        <v xml:space="preserve"> </v>
      </c>
      <c r="V56" s="126" t="str">
        <f>IF('Matriz de Riesgos'!$R$12=2,'Matriz de Riesgos'!$D$12," ")</f>
        <v xml:space="preserve"> </v>
      </c>
      <c r="W56" s="126" t="str">
        <f>IF('Matriz de Riesgos'!$R$13=2,'Matriz de Riesgos'!$D$13," ")</f>
        <v xml:space="preserve"> </v>
      </c>
      <c r="X56" s="126" t="str">
        <f>IF('Matriz de Riesgos'!$R$14=2,'Matriz de Riesgos'!$D$14," ")</f>
        <v xml:space="preserve"> </v>
      </c>
      <c r="Y56" s="126" t="str">
        <f>IF('Matriz de Riesgos'!$R$15=2,'Matriz de Riesgos'!$D$15," ")</f>
        <v xml:space="preserve"> </v>
      </c>
      <c r="Z56" s="127" t="str">
        <f>IF('Matriz de Riesgos'!$R$16=2,'Matriz de Riesgos'!$D$16," ")</f>
        <v xml:space="preserve"> </v>
      </c>
      <c r="AA56" s="117" t="str">
        <f>IF('Matriz de Riesgos'!$R$7=3,'Matriz de Riesgos'!$D$7," ")</f>
        <v xml:space="preserve"> </v>
      </c>
      <c r="AB56" s="118" t="str">
        <f>IF('Matriz de Riesgos'!$R$8=3,'Matriz de Riesgos'!$D$8," ")</f>
        <v xml:space="preserve"> </v>
      </c>
      <c r="AC56" s="118" t="str">
        <f>IF('Matriz de Riesgos'!$R$9=3,'Matriz de Riesgos'!$D$9," ")</f>
        <v xml:space="preserve"> </v>
      </c>
      <c r="AD56" s="118" t="str">
        <f>IF('Matriz de Riesgos'!$R$10=3,'Matriz de Riesgos'!$D$10," ")</f>
        <v xml:space="preserve"> </v>
      </c>
      <c r="AE56" s="118" t="str">
        <f>IF('Matriz de Riesgos'!$R$11=3,'Matriz de Riesgos'!$D$11," ")</f>
        <v xml:space="preserve"> </v>
      </c>
      <c r="AF56" s="118" t="str">
        <f>IF('Matriz de Riesgos'!$R$12=3,'Matriz de Riesgos'!$D$12," ")</f>
        <v xml:space="preserve"> </v>
      </c>
      <c r="AG56" s="118" t="str">
        <f>IF('Matriz de Riesgos'!$R$13=3,'Matriz de Riesgos'!$D$13," ")</f>
        <v xml:space="preserve"> </v>
      </c>
      <c r="AH56" s="118" t="str">
        <f>IF('Matriz de Riesgos'!$R$14=3,'Matriz de Riesgos'!$D$14," ")</f>
        <v xml:space="preserve"> </v>
      </c>
      <c r="AI56" s="118" t="str">
        <f>IF('Matriz de Riesgos'!$R$15=3,'Matriz de Riesgos'!$D$15," ")</f>
        <v xml:space="preserve"> </v>
      </c>
      <c r="AJ56" s="119" t="str">
        <f>IF('Matriz de Riesgos'!$R$16=3,'Matriz de Riesgos'!$D$16," ")</f>
        <v xml:space="preserve"> </v>
      </c>
      <c r="AK56" s="108" t="str">
        <f>IF('Matriz de Riesgos'!$R$7=4,'Matriz de Riesgos'!$D$7," ")</f>
        <v xml:space="preserve"> </v>
      </c>
      <c r="AL56" s="109" t="str">
        <f>IF('Matriz de Riesgos'!$R$8=4,'Matriz de Riesgos'!$D$8," ")</f>
        <v xml:space="preserve"> </v>
      </c>
      <c r="AM56" s="109" t="str">
        <f>IF('Matriz de Riesgos'!$R$9=4,'Matriz de Riesgos'!$D$9," ")</f>
        <v xml:space="preserve"> </v>
      </c>
      <c r="AN56" s="109" t="str">
        <f>IF('Matriz de Riesgos'!$R$10=4,'Matriz de Riesgos'!$D$10," ")</f>
        <v xml:space="preserve"> </v>
      </c>
      <c r="AO56" s="109" t="str">
        <f>IF('Matriz de Riesgos'!$R$11=4,'Matriz de Riesgos'!$D$11," ")</f>
        <v xml:space="preserve"> </v>
      </c>
      <c r="AP56" s="109" t="str">
        <f>IF('Matriz de Riesgos'!$R$12=4,'Matriz de Riesgos'!$D$12," ")</f>
        <v xml:space="preserve"> </v>
      </c>
      <c r="AQ56" s="109" t="str">
        <f>IF('Matriz de Riesgos'!$R$13=4,'Matriz de Riesgos'!$D$13," ")</f>
        <v xml:space="preserve"> </v>
      </c>
      <c r="AR56" s="109" t="str">
        <f>IF('Matriz de Riesgos'!$R$14=4,'Matriz de Riesgos'!$D$14," ")</f>
        <v xml:space="preserve"> </v>
      </c>
      <c r="AS56" s="109" t="str">
        <f>IF('Matriz de Riesgos'!$R$15=4,'Matriz de Riesgos'!$D$15," ")</f>
        <v xml:space="preserve"> </v>
      </c>
      <c r="AT56" s="110" t="str">
        <f>IF('Matriz de Riesgos'!$R$16=4,'Matriz de Riesgos'!$D$16," ")</f>
        <v xml:space="preserve"> </v>
      </c>
      <c r="AU56" s="100" t="str">
        <f>IF('Matriz de Riesgos'!$R$7=5,'Matriz de Riesgos'!$D$7," ")</f>
        <v xml:space="preserve"> </v>
      </c>
      <c r="AV56" s="101" t="str">
        <f>IF('Matriz de Riesgos'!$R$8=5,'Matriz de Riesgos'!$D$8," ")</f>
        <v xml:space="preserve"> </v>
      </c>
      <c r="AW56" s="101" t="str">
        <f>IF('Matriz de Riesgos'!$R$9=5,'Matriz de Riesgos'!$D$9," ")</f>
        <v>b2</v>
      </c>
      <c r="AX56" s="101" t="str">
        <f>IF('Matriz de Riesgos'!$R$10=5,'Matriz de Riesgos'!$D$10," ")</f>
        <v xml:space="preserve"> </v>
      </c>
      <c r="AY56" s="101" t="str">
        <f>IF('Matriz de Riesgos'!$R$11=5,'Matriz de Riesgos'!$D$11," ")</f>
        <v xml:space="preserve"> </v>
      </c>
      <c r="AZ56" s="101" t="str">
        <f>IF('Matriz de Riesgos'!$R$12=5,'Matriz de Riesgos'!$D$12," ")</f>
        <v xml:space="preserve"> </v>
      </c>
      <c r="BA56" s="101" t="str">
        <f>IF('Matriz de Riesgos'!$R$13=5,'Matriz de Riesgos'!$D$13," ")</f>
        <v xml:space="preserve"> </v>
      </c>
      <c r="BB56" s="101" t="str">
        <f>IF('Matriz de Riesgos'!$R$14=5,'Matriz de Riesgos'!$D$14," ")</f>
        <v xml:space="preserve"> </v>
      </c>
      <c r="BC56" s="101" t="str">
        <f>IF('Matriz de Riesgos'!$R$15=5,'Matriz de Riesgos'!$D$15," ")</f>
        <v xml:space="preserve"> </v>
      </c>
      <c r="BD56" s="102" t="str">
        <f>IF('Matriz de Riesgos'!$R$16=5,'Matriz de Riesgos'!$D$16," ")</f>
        <v xml:space="preserve"> </v>
      </c>
      <c r="BE56" s="51"/>
      <c r="BF56" s="51"/>
      <c r="BG56" s="51"/>
      <c r="BH56" s="51"/>
      <c r="BI56" s="51"/>
      <c r="BJ56" s="51"/>
      <c r="BK56" s="51"/>
    </row>
    <row r="57" spans="1:63" ht="18.75" x14ac:dyDescent="0.3">
      <c r="A57" s="51"/>
      <c r="B57" s="51"/>
      <c r="C57" s="51"/>
      <c r="D57" s="51"/>
      <c r="E57" s="51"/>
      <c r="F57" s="51"/>
      <c r="G57" s="477" t="s">
        <v>467</v>
      </c>
      <c r="H57" s="478"/>
      <c r="I57" s="478"/>
      <c r="J57" s="478"/>
      <c r="K57" s="478"/>
      <c r="L57" s="478"/>
      <c r="M57" s="478"/>
      <c r="N57" s="478"/>
      <c r="O57" s="478"/>
      <c r="P57" s="478"/>
      <c r="Q57" s="477" t="s">
        <v>468</v>
      </c>
      <c r="R57" s="477"/>
      <c r="S57" s="477"/>
      <c r="T57" s="477"/>
      <c r="U57" s="477"/>
      <c r="V57" s="478"/>
      <c r="W57" s="478"/>
      <c r="X57" s="478"/>
      <c r="Y57" s="478"/>
      <c r="Z57" s="478"/>
      <c r="AA57" s="477" t="s">
        <v>469</v>
      </c>
      <c r="AB57" s="477"/>
      <c r="AC57" s="477"/>
      <c r="AD57" s="477"/>
      <c r="AE57" s="477"/>
      <c r="AF57" s="478"/>
      <c r="AG57" s="478"/>
      <c r="AH57" s="478"/>
      <c r="AI57" s="478"/>
      <c r="AJ57" s="478"/>
      <c r="AK57" s="477" t="s">
        <v>470</v>
      </c>
      <c r="AL57" s="477"/>
      <c r="AM57" s="477"/>
      <c r="AN57" s="477"/>
      <c r="AO57" s="477"/>
      <c r="AP57" s="477"/>
      <c r="AQ57" s="478"/>
      <c r="AR57" s="478"/>
      <c r="AS57" s="478"/>
      <c r="AT57" s="478"/>
      <c r="AU57" s="477" t="s">
        <v>471</v>
      </c>
      <c r="AV57" s="477"/>
      <c r="AW57" s="477"/>
      <c r="AX57" s="477"/>
      <c r="AY57" s="477"/>
      <c r="AZ57" s="478"/>
      <c r="BA57" s="478"/>
      <c r="BB57" s="478"/>
      <c r="BC57" s="478"/>
      <c r="BD57" s="478"/>
      <c r="BE57" s="51"/>
      <c r="BF57" s="51"/>
      <c r="BG57" s="51"/>
      <c r="BH57" s="51"/>
      <c r="BI57" s="51"/>
      <c r="BJ57" s="51"/>
      <c r="BK57" s="51"/>
    </row>
    <row r="58" spans="1:63" ht="18.75" x14ac:dyDescent="0.3">
      <c r="A58" s="51"/>
      <c r="B58" s="51"/>
      <c r="C58" s="51"/>
      <c r="D58" s="51"/>
      <c r="E58" s="51"/>
      <c r="F58" s="51"/>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51"/>
      <c r="BF58" s="51"/>
      <c r="BG58" s="51"/>
      <c r="BH58" s="51"/>
      <c r="BI58" s="51"/>
      <c r="BJ58" s="51"/>
      <c r="BK58" s="51"/>
    </row>
    <row r="59" spans="1:63" ht="18.75" x14ac:dyDescent="0.3">
      <c r="A59" s="51"/>
      <c r="B59" s="51"/>
      <c r="C59" s="51"/>
      <c r="D59" s="51"/>
      <c r="E59" s="51"/>
      <c r="F59" s="51"/>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8"/>
      <c r="AN59" s="478"/>
      <c r="AO59" s="478"/>
      <c r="AP59" s="478"/>
      <c r="AQ59" s="478"/>
      <c r="AR59" s="478"/>
      <c r="AS59" s="478"/>
      <c r="AT59" s="478"/>
      <c r="AU59" s="478"/>
      <c r="AV59" s="478"/>
      <c r="AW59" s="478"/>
      <c r="AX59" s="478"/>
      <c r="AY59" s="478"/>
      <c r="AZ59" s="478"/>
      <c r="BA59" s="478"/>
      <c r="BB59" s="478"/>
      <c r="BC59" s="478"/>
      <c r="BD59" s="478"/>
      <c r="BE59" s="51"/>
      <c r="BF59" s="51"/>
      <c r="BG59" s="51"/>
      <c r="BH59" s="51"/>
      <c r="BI59" s="51"/>
      <c r="BJ59" s="51"/>
      <c r="BK59" s="51"/>
    </row>
    <row r="60" spans="1:63" ht="18.75" x14ac:dyDescent="0.3">
      <c r="A60" s="51"/>
      <c r="B60" s="51"/>
      <c r="C60" s="51"/>
      <c r="D60" s="51"/>
      <c r="E60" s="51"/>
      <c r="F60" s="51"/>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478"/>
      <c r="AQ60" s="478"/>
      <c r="AR60" s="478"/>
      <c r="AS60" s="478"/>
      <c r="AT60" s="478"/>
      <c r="AU60" s="478"/>
      <c r="AV60" s="478"/>
      <c r="AW60" s="478"/>
      <c r="AX60" s="478"/>
      <c r="AY60" s="478"/>
      <c r="AZ60" s="478"/>
      <c r="BA60" s="478"/>
      <c r="BB60" s="478"/>
      <c r="BC60" s="478"/>
      <c r="BD60" s="478"/>
      <c r="BE60" s="51"/>
      <c r="BF60" s="51"/>
      <c r="BG60" s="51"/>
      <c r="BH60" s="51"/>
      <c r="BI60" s="51"/>
      <c r="BJ60" s="51"/>
      <c r="BK60" s="51"/>
    </row>
    <row r="61" spans="1:63" ht="18.75" x14ac:dyDescent="0.3">
      <c r="A61" s="51"/>
      <c r="B61" s="51"/>
      <c r="C61" s="51"/>
      <c r="D61" s="51"/>
      <c r="E61" s="51"/>
      <c r="F61" s="51"/>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51"/>
      <c r="BF61" s="51"/>
      <c r="BG61" s="51"/>
      <c r="BH61" s="51"/>
      <c r="BI61" s="51"/>
      <c r="BJ61" s="51"/>
      <c r="BK61" s="51"/>
    </row>
    <row r="62" spans="1:63" ht="18.75" x14ac:dyDescent="0.3">
      <c r="A62" s="51"/>
      <c r="B62" s="51"/>
      <c r="C62" s="51"/>
      <c r="D62" s="51"/>
      <c r="E62" s="51"/>
      <c r="F62" s="51"/>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51"/>
      <c r="BF62" s="51"/>
      <c r="BG62" s="51"/>
      <c r="BH62" s="51"/>
      <c r="BI62" s="51"/>
      <c r="BJ62" s="51"/>
      <c r="BK62" s="51"/>
    </row>
  </sheetData>
  <sheetProtection algorithmName="SHA-512" hashValue="2vYVv1CJE0sbwBHKv7kB7b20NWZmtbbkjraYYYVeYyxztHNBmJrOlC6RRlHwQR2mWBMXP0hKvXKy85vFRDiQGQ==" saltValue="5QL5UgdDORHmedkH1dPorg==" spinCount="100000" sheet="1"/>
  <mergeCells count="26">
    <mergeCell ref="BF7:BK10"/>
    <mergeCell ref="BF11:BK14"/>
    <mergeCell ref="BF15:BK18"/>
    <mergeCell ref="BF19:BK22"/>
    <mergeCell ref="Q57:Z62"/>
    <mergeCell ref="AA57:AJ62"/>
    <mergeCell ref="AK57:AT62"/>
    <mergeCell ref="AU57:BD62"/>
    <mergeCell ref="B17:F26"/>
    <mergeCell ref="B37:F46"/>
    <mergeCell ref="B47:F56"/>
    <mergeCell ref="G57:P62"/>
    <mergeCell ref="A7:A56"/>
    <mergeCell ref="B7:F16"/>
    <mergeCell ref="B27:F36"/>
    <mergeCell ref="B4:G4"/>
    <mergeCell ref="G6:BD6"/>
    <mergeCell ref="K4:AQ4"/>
    <mergeCell ref="K2:AQ2"/>
    <mergeCell ref="K3:AQ3"/>
    <mergeCell ref="AY2:BD2"/>
    <mergeCell ref="AY3:BD3"/>
    <mergeCell ref="AY4:BD4"/>
    <mergeCell ref="AR4:AX4"/>
    <mergeCell ref="AR3:AX3"/>
    <mergeCell ref="AR2:AX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M62"/>
  <sheetViews>
    <sheetView showGridLines="0" topLeftCell="C13" zoomScale="44" zoomScaleNormal="44" workbookViewId="0">
      <selection activeCell="AM41" sqref="AM41"/>
    </sheetView>
  </sheetViews>
  <sheetFormatPr baseColWidth="10" defaultColWidth="4.7109375" defaultRowHeight="18.75" x14ac:dyDescent="0.3"/>
  <cols>
    <col min="1" max="1" width="4.7109375" style="50"/>
    <col min="2" max="6" width="6.140625" style="50" customWidth="1"/>
    <col min="7" max="56" width="7" style="50" customWidth="1"/>
    <col min="57" max="57" width="6.140625" style="50" customWidth="1"/>
    <col min="58" max="16384" width="4.7109375" style="50"/>
  </cols>
  <sheetData>
    <row r="2" spans="1:65" ht="36.75" customHeight="1" x14ac:dyDescent="0.3">
      <c r="A2" s="52"/>
      <c r="B2" s="53"/>
      <c r="C2" s="53"/>
      <c r="D2" s="53"/>
      <c r="E2" s="53"/>
      <c r="F2" s="53"/>
      <c r="G2" s="53"/>
      <c r="H2" s="53"/>
      <c r="I2" s="53"/>
      <c r="J2" s="54"/>
      <c r="K2" s="515" t="s">
        <v>0</v>
      </c>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7"/>
      <c r="AQ2" s="512" t="s">
        <v>1</v>
      </c>
      <c r="AR2" s="512"/>
      <c r="AS2" s="512"/>
      <c r="AT2" s="512"/>
      <c r="AU2" s="512"/>
      <c r="AV2" s="512"/>
      <c r="AW2" s="512"/>
      <c r="AX2" s="512"/>
      <c r="AY2" s="527" t="s">
        <v>2</v>
      </c>
      <c r="AZ2" s="527"/>
      <c r="BA2" s="527"/>
      <c r="BB2" s="527"/>
      <c r="BC2" s="527"/>
      <c r="BD2" s="527"/>
    </row>
    <row r="3" spans="1:65" ht="36.75" customHeight="1" x14ac:dyDescent="0.3">
      <c r="A3" s="55"/>
      <c r="J3" s="56"/>
      <c r="K3" s="518" t="s">
        <v>3</v>
      </c>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20"/>
      <c r="AQ3" s="512" t="s">
        <v>4</v>
      </c>
      <c r="AR3" s="512"/>
      <c r="AS3" s="512"/>
      <c r="AT3" s="512"/>
      <c r="AU3" s="512"/>
      <c r="AV3" s="512"/>
      <c r="AW3" s="512"/>
      <c r="AX3" s="512"/>
      <c r="AY3" s="527">
        <v>4</v>
      </c>
      <c r="AZ3" s="527"/>
      <c r="BA3" s="527"/>
      <c r="BB3" s="527"/>
      <c r="BC3" s="527"/>
      <c r="BD3" s="527"/>
    </row>
    <row r="4" spans="1:65" s="49" customFormat="1" ht="36.75" customHeight="1" x14ac:dyDescent="0.45">
      <c r="A4" s="57"/>
      <c r="B4" s="459"/>
      <c r="C4" s="459"/>
      <c r="D4" s="459"/>
      <c r="E4" s="459"/>
      <c r="F4" s="459"/>
      <c r="G4" s="459"/>
      <c r="H4" s="58"/>
      <c r="I4" s="58"/>
      <c r="J4" s="59"/>
      <c r="K4" s="521" t="s">
        <v>456</v>
      </c>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3"/>
      <c r="AQ4" s="512" t="s">
        <v>6</v>
      </c>
      <c r="AR4" s="512"/>
      <c r="AS4" s="512"/>
      <c r="AT4" s="512"/>
      <c r="AU4" s="512"/>
      <c r="AV4" s="512"/>
      <c r="AW4" s="512"/>
      <c r="AX4" s="512"/>
      <c r="AY4" s="510">
        <v>44377</v>
      </c>
      <c r="AZ4" s="511"/>
      <c r="BA4" s="511"/>
      <c r="BB4" s="511"/>
      <c r="BC4" s="511"/>
      <c r="BD4" s="511"/>
    </row>
    <row r="6" spans="1:65" ht="34.5" thickBot="1" x14ac:dyDescent="0.35">
      <c r="G6" s="509" t="s">
        <v>457</v>
      </c>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509"/>
      <c r="AT6" s="509"/>
      <c r="AU6" s="509"/>
      <c r="AV6" s="509"/>
      <c r="AW6" s="509"/>
      <c r="AX6" s="509"/>
      <c r="AY6" s="509"/>
      <c r="AZ6" s="509"/>
      <c r="BA6" s="509"/>
      <c r="BB6" s="509"/>
      <c r="BC6" s="509"/>
      <c r="BD6" s="509"/>
    </row>
    <row r="7" spans="1:65" ht="24" customHeight="1" x14ac:dyDescent="0.5">
      <c r="A7" s="514" t="s">
        <v>119</v>
      </c>
      <c r="B7" s="499" t="s">
        <v>458</v>
      </c>
      <c r="C7" s="501"/>
      <c r="D7" s="501"/>
      <c r="E7" s="501"/>
      <c r="F7" s="502"/>
      <c r="G7" s="128" t="e">
        <f ca="1">IF('Matriz de Riesgos'!$X$48=21,'Matriz de Riesgos'!$D$48," ")</f>
        <v>#NAME?</v>
      </c>
      <c r="H7" s="128" t="e">
        <f ca="1">IF('Matriz de Riesgos'!$X$49=21,'Matriz de Riesgos'!$D$49," ")</f>
        <v>#NAME?</v>
      </c>
      <c r="I7" s="128" t="e">
        <f ca="1">IF('Matriz de Riesgos'!$X$50=21,'Matriz de Riesgos'!$D$50," ")</f>
        <v>#NAME?</v>
      </c>
      <c r="J7" s="128" t="e">
        <f ca="1">IF('Matriz de Riesgos'!$X$51=21,'Matriz de Riesgos'!$D$51," ")</f>
        <v>#NAME?</v>
      </c>
      <c r="K7" s="128" t="e">
        <f ca="1">IF('Matriz de Riesgos'!$X$52=21,'Matriz de Riesgos'!$D$52," ")</f>
        <v>#NAME?</v>
      </c>
      <c r="L7" s="128" t="e">
        <f ca="1">IF('Matriz de Riesgos'!$X$53=21,'Matriz de Riesgos'!$D$53," ")</f>
        <v>#NAME?</v>
      </c>
      <c r="M7" s="128" t="e">
        <f ca="1">IF('Matriz de Riesgos'!$X$54=21,'Matriz de Riesgos'!$D$54," ")</f>
        <v>#NAME?</v>
      </c>
      <c r="N7" s="128" t="e">
        <f ca="1">IF('Matriz de Riesgos'!$X$55=21,'Matriz de Riesgos'!$D$55," ")</f>
        <v>#NAME?</v>
      </c>
      <c r="O7" s="128" t="e">
        <f ca="1">IF('Matriz de Riesgos'!$X$56=21,'Matriz de Riesgos'!$D$56," ")</f>
        <v>#NAME?</v>
      </c>
      <c r="P7" s="137" t="e">
        <f ca="1">IF('Matriz de Riesgos'!$X$57=21,'Matriz de Riesgos'!$D$57," ")</f>
        <v>#NAME?</v>
      </c>
      <c r="Q7" s="128" t="e">
        <f ca="1">IF('Matriz de Riesgos'!$X$48=22,'Matriz de Riesgos'!$D$48," ")</f>
        <v>#NAME?</v>
      </c>
      <c r="R7" s="128" t="e">
        <f ca="1">IF('Matriz de Riesgos'!$X$49=22,'Matriz de Riesgos'!$D$49," ")</f>
        <v>#NAME?</v>
      </c>
      <c r="S7" s="128" t="e">
        <f ca="1">IF('Matriz de Riesgos'!$X$50=22,'Matriz de Riesgos'!$D$50," ")</f>
        <v>#NAME?</v>
      </c>
      <c r="T7" s="128" t="e">
        <f ca="1">IF('Matriz de Riesgos'!$X$51=22,'Matriz de Riesgos'!$D$51," ")</f>
        <v>#NAME?</v>
      </c>
      <c r="U7" s="128" t="e">
        <f ca="1">IF('Matriz de Riesgos'!$X$52=22,'Matriz de Riesgos'!$D$52," ")</f>
        <v>#NAME?</v>
      </c>
      <c r="V7" s="128" t="e">
        <f ca="1">IF('Matriz de Riesgos'!$X$53=22,'Matriz de Riesgos'!$D$53," ")</f>
        <v>#NAME?</v>
      </c>
      <c r="W7" s="128" t="e">
        <f ca="1">IF('Matriz de Riesgos'!$X$54=22,'Matriz de Riesgos'!$D$54," ")</f>
        <v>#NAME?</v>
      </c>
      <c r="X7" s="128" t="e">
        <f ca="1">IF('Matriz de Riesgos'!$X$55=22,'Matriz de Riesgos'!$D$55," ")</f>
        <v>#NAME?</v>
      </c>
      <c r="Y7" s="128" t="e">
        <f ca="1">IF('Matriz de Riesgos'!$X$56=22,'Matriz de Riesgos'!$D$56," ")</f>
        <v>#NAME?</v>
      </c>
      <c r="Z7" s="137" t="e">
        <f ca="1">IF('Matriz de Riesgos'!$X$57=22,'Matriz de Riesgos'!$D$57," ")</f>
        <v>#NAME?</v>
      </c>
      <c r="AA7" s="128" t="e">
        <f ca="1">IF('Matriz de Riesgos'!$X$48=23,'Matriz de Riesgos'!$D$48," ")</f>
        <v>#NAME?</v>
      </c>
      <c r="AB7" s="128" t="e">
        <f ca="1">IF('Matriz de Riesgos'!$X$49=23,'Matriz de Riesgos'!$D$49," ")</f>
        <v>#NAME?</v>
      </c>
      <c r="AC7" s="128" t="e">
        <f ca="1">IF('Matriz de Riesgos'!$X$50=23,'Matriz de Riesgos'!$D$50," ")</f>
        <v>#NAME?</v>
      </c>
      <c r="AD7" s="128" t="e">
        <f ca="1">IF('Matriz de Riesgos'!$X$51=23,'Matriz de Riesgos'!$D$51," ")</f>
        <v>#NAME?</v>
      </c>
      <c r="AE7" s="128" t="e">
        <f ca="1">IF('Matriz de Riesgos'!$X$52=23,'Matriz de Riesgos'!$D$52," ")</f>
        <v>#NAME?</v>
      </c>
      <c r="AF7" s="128" t="e">
        <f ca="1">IF('Matriz de Riesgos'!$X$53=23,'Matriz de Riesgos'!$D$53," ")</f>
        <v>#NAME?</v>
      </c>
      <c r="AG7" s="128" t="e">
        <f ca="1">IF('Matriz de Riesgos'!$X$54=23,'Matriz de Riesgos'!$D$54," ")</f>
        <v>#NAME?</v>
      </c>
      <c r="AH7" s="128" t="e">
        <f ca="1">IF('Matriz de Riesgos'!$X$55=23,'Matriz de Riesgos'!$D$55," ")</f>
        <v>#NAME?</v>
      </c>
      <c r="AI7" s="128" t="e">
        <f ca="1">IF('Matriz de Riesgos'!$X$56=23,'Matriz de Riesgos'!$D$56," ")</f>
        <v>#NAME?</v>
      </c>
      <c r="AJ7" s="137" t="e">
        <f ca="1">IF('Matriz de Riesgos'!$X$57=23,'Matriz de Riesgos'!$D$57," ")</f>
        <v>#NAME?</v>
      </c>
      <c r="AK7" s="128" t="e">
        <f ca="1">IF('Matriz de Riesgos'!$X$48=24,'Matriz de Riesgos'!$D$48," ")</f>
        <v>#NAME?</v>
      </c>
      <c r="AL7" s="128" t="e">
        <f ca="1">IF('Matriz de Riesgos'!$X$49=24,'Matriz de Riesgos'!$D$49," ")</f>
        <v>#NAME?</v>
      </c>
      <c r="AM7" s="128" t="e">
        <f ca="1">IF('Matriz de Riesgos'!$X$50=24,'Matriz de Riesgos'!$D$50," ")</f>
        <v>#NAME?</v>
      </c>
      <c r="AN7" s="128" t="e">
        <f ca="1">IF('Matriz de Riesgos'!$X$51=24,'Matriz de Riesgos'!$D$51," ")</f>
        <v>#NAME?</v>
      </c>
      <c r="AO7" s="128" t="e">
        <f ca="1">IF('Matriz de Riesgos'!$X$52=24,'Matriz de Riesgos'!$D$52," ")</f>
        <v>#NAME?</v>
      </c>
      <c r="AP7" s="128" t="e">
        <f ca="1">IF('Matriz de Riesgos'!$X$53=24,'Matriz de Riesgos'!$D$53," ")</f>
        <v>#NAME?</v>
      </c>
      <c r="AQ7" s="128" t="e">
        <f ca="1">IF('Matriz de Riesgos'!$X$54=24,'Matriz de Riesgos'!$D$54," ")</f>
        <v>#NAME?</v>
      </c>
      <c r="AR7" s="128" t="e">
        <f ca="1">IF('Matriz de Riesgos'!$X$55=24,'Matriz de Riesgos'!$D$55," ")</f>
        <v>#NAME?</v>
      </c>
      <c r="AS7" s="128" t="e">
        <f ca="1">IF('Matriz de Riesgos'!$X$56=24,'Matriz de Riesgos'!$D$56," ")</f>
        <v>#NAME?</v>
      </c>
      <c r="AT7" s="137" t="e">
        <f ca="1">IF('Matriz de Riesgos'!$X$57=24,'Matriz de Riesgos'!$D$57," ")</f>
        <v>#NAME?</v>
      </c>
      <c r="AU7" s="129" t="e">
        <f ca="1">IF('Matriz de Riesgos'!$X$48=25,'Matriz de Riesgos'!$D$48," ")</f>
        <v>#NAME?</v>
      </c>
      <c r="AV7" s="129" t="e">
        <f ca="1">IF('Matriz de Riesgos'!$X$49=25,'Matriz de Riesgos'!$D$49," ")</f>
        <v>#NAME?</v>
      </c>
      <c r="AW7" s="129" t="e">
        <f ca="1">IF('Matriz de Riesgos'!$X$50=25,'Matriz de Riesgos'!$D$50," ")</f>
        <v>#NAME?</v>
      </c>
      <c r="AX7" s="129" t="e">
        <f ca="1">IF('Matriz de Riesgos'!$X$51=25,'Matriz de Riesgos'!$D$51," ")</f>
        <v>#NAME?</v>
      </c>
      <c r="AY7" s="129" t="e">
        <f ca="1">IF('Matriz de Riesgos'!$X$52=25,'Matriz de Riesgos'!$D$52," ")</f>
        <v>#NAME?</v>
      </c>
      <c r="AZ7" s="129" t="e">
        <f ca="1">IF('Matriz de Riesgos'!$X$53=25,'Matriz de Riesgos'!$D$53," ")</f>
        <v>#NAME?</v>
      </c>
      <c r="BA7" s="129" t="e">
        <f ca="1">IF('Matriz de Riesgos'!$X$54=25,'Matriz de Riesgos'!$D$54," ")</f>
        <v>#NAME?</v>
      </c>
      <c r="BB7" s="129" t="e">
        <f ca="1">IF('Matriz de Riesgos'!$X$55=25,'Matriz de Riesgos'!$D$55," ")</f>
        <v>#NAME?</v>
      </c>
      <c r="BC7" s="129" t="e">
        <f ca="1">IF('Matriz de Riesgos'!$X$56=25,'Matriz de Riesgos'!$D$56," ")</f>
        <v>#NAME?</v>
      </c>
      <c r="BD7" s="130" t="e">
        <f ca="1">IF('Matriz de Riesgos'!$X$57=25,'Matriz de Riesgos'!$D$57," ")</f>
        <v>#NAME?</v>
      </c>
      <c r="BG7" s="524" t="s">
        <v>459</v>
      </c>
      <c r="BH7" s="524"/>
      <c r="BI7" s="524"/>
      <c r="BJ7" s="524"/>
      <c r="BK7" s="524"/>
      <c r="BL7" s="524"/>
      <c r="BM7" s="71"/>
    </row>
    <row r="8" spans="1:65" ht="24" customHeight="1" x14ac:dyDescent="0.5">
      <c r="A8" s="514"/>
      <c r="B8" s="513"/>
      <c r="C8" s="504"/>
      <c r="D8" s="504"/>
      <c r="E8" s="504"/>
      <c r="F8" s="505"/>
      <c r="G8" s="75" t="e">
        <f ca="1">IF('Matriz de Riesgos'!$X$38=21,'Matriz de Riesgos'!$D$38," ")</f>
        <v>#NAME?</v>
      </c>
      <c r="H8" s="75" t="e">
        <f ca="1">IF('Matriz de Riesgos'!$X$39=21,'Matriz de Riesgos'!$D$39," ")</f>
        <v>#NAME?</v>
      </c>
      <c r="I8" s="75" t="e">
        <f ca="1">IF('Matriz de Riesgos'!$X$40=21,'Matriz de Riesgos'!$D$40," ")</f>
        <v>#NAME?</v>
      </c>
      <c r="J8" s="75" t="e">
        <f ca="1">IF('Matriz de Riesgos'!$X$41=21,'Matriz de Riesgos'!$D$41," ")</f>
        <v>#NAME?</v>
      </c>
      <c r="K8" s="75" t="e">
        <f ca="1">IF('Matriz de Riesgos'!$X$42=21,'Matriz de Riesgos'!$D$42," ")</f>
        <v>#NAME?</v>
      </c>
      <c r="L8" s="75" t="e">
        <f ca="1">IF('Matriz de Riesgos'!$X$43=21,'Matriz de Riesgos'!$D$43," ")</f>
        <v>#NAME?</v>
      </c>
      <c r="M8" s="75" t="e">
        <f ca="1">IF('Matriz de Riesgos'!$X$44=21,'Matriz de Riesgos'!$D$44," ")</f>
        <v>#NAME?</v>
      </c>
      <c r="N8" s="75" t="e">
        <f ca="1">IF('Matriz de Riesgos'!$X$45=21,'Matriz de Riesgos'!$D$45," ")</f>
        <v>#NAME?</v>
      </c>
      <c r="O8" s="75" t="e">
        <f ca="1">IF('Matriz de Riesgos'!$X$46=21,'Matriz de Riesgos'!$D$46," ")</f>
        <v>#NAME?</v>
      </c>
      <c r="P8" s="138" t="e">
        <f ca="1">IF('Matriz de Riesgos'!$X$47=21,'Matriz de Riesgos'!$D$47," ")</f>
        <v>#NAME?</v>
      </c>
      <c r="Q8" s="75" t="e">
        <f ca="1">IF('Matriz de Riesgos'!$X$38=22,'Matriz de Riesgos'!$D$38," ")</f>
        <v>#NAME?</v>
      </c>
      <c r="R8" s="75" t="e">
        <f ca="1">IF('Matriz de Riesgos'!$X$39=22,'Matriz de Riesgos'!$D$39," ")</f>
        <v>#NAME?</v>
      </c>
      <c r="S8" s="75" t="e">
        <f ca="1">IF('Matriz de Riesgos'!$X$40=22,'Matriz de Riesgos'!$D$40," ")</f>
        <v>#NAME?</v>
      </c>
      <c r="T8" s="75" t="e">
        <f ca="1">IF('Matriz de Riesgos'!$X$41=22,'Matriz de Riesgos'!$D$41," ")</f>
        <v>#NAME?</v>
      </c>
      <c r="U8" s="75" t="e">
        <f ca="1">IF('Matriz de Riesgos'!$X$42=22,'Matriz de Riesgos'!$D$42," ")</f>
        <v>#NAME?</v>
      </c>
      <c r="V8" s="75" t="e">
        <f ca="1">IF('Matriz de Riesgos'!$X$43=22,'Matriz de Riesgos'!$D$43," ")</f>
        <v>#NAME?</v>
      </c>
      <c r="W8" s="75" t="e">
        <f ca="1">IF('Matriz de Riesgos'!$X$44=22,'Matriz de Riesgos'!$D$44," ")</f>
        <v>#NAME?</v>
      </c>
      <c r="X8" s="75" t="e">
        <f ca="1">IF('Matriz de Riesgos'!$X$45=22,'Matriz de Riesgos'!$D$45," ")</f>
        <v>#NAME?</v>
      </c>
      <c r="Y8" s="75" t="e">
        <f ca="1">IF('Matriz de Riesgos'!$X$46=22,'Matriz de Riesgos'!$D$46," ")</f>
        <v>#NAME?</v>
      </c>
      <c r="Z8" s="138" t="e">
        <f ca="1">IF('Matriz de Riesgos'!$X$47=22,'Matriz de Riesgos'!$D$47," ")</f>
        <v>#NAME?</v>
      </c>
      <c r="AA8" s="75" t="e">
        <f ca="1">IF('Matriz de Riesgos'!$X$38=23,'Matriz de Riesgos'!$D$38," ")</f>
        <v>#NAME?</v>
      </c>
      <c r="AB8" s="75" t="e">
        <f ca="1">IF('Matriz de Riesgos'!$X$39=23,'Matriz de Riesgos'!$D$39," ")</f>
        <v>#NAME?</v>
      </c>
      <c r="AC8" s="75" t="e">
        <f ca="1">IF('Matriz de Riesgos'!$X$40=23,'Matriz de Riesgos'!$D$40," ")</f>
        <v>#NAME?</v>
      </c>
      <c r="AD8" s="75" t="e">
        <f ca="1">IF('Matriz de Riesgos'!$X$41=23,'Matriz de Riesgos'!$D$41," ")</f>
        <v>#NAME?</v>
      </c>
      <c r="AE8" s="75" t="e">
        <f ca="1">IF('Matriz de Riesgos'!$X$42=23,'Matriz de Riesgos'!$D$42," ")</f>
        <v>#NAME?</v>
      </c>
      <c r="AF8" s="75" t="e">
        <f ca="1">IF('Matriz de Riesgos'!$X$43=23,'Matriz de Riesgos'!$D$43," ")</f>
        <v>#NAME?</v>
      </c>
      <c r="AG8" s="75" t="e">
        <f ca="1">IF('Matriz de Riesgos'!$X$44=23,'Matriz de Riesgos'!$D$44," ")</f>
        <v>#NAME?</v>
      </c>
      <c r="AH8" s="75" t="e">
        <f ca="1">IF('Matriz de Riesgos'!$X$45=23,'Matriz de Riesgos'!$D$45," ")</f>
        <v>#NAME?</v>
      </c>
      <c r="AI8" s="75" t="e">
        <f ca="1">IF('Matriz de Riesgos'!$X$46=23,'Matriz de Riesgos'!$D$46," ")</f>
        <v>#NAME?</v>
      </c>
      <c r="AJ8" s="138" t="e">
        <f ca="1">IF('Matriz de Riesgos'!$X$47=23,'Matriz de Riesgos'!$D$47," ")</f>
        <v>#NAME?</v>
      </c>
      <c r="AK8" s="75" t="e">
        <f ca="1">IF('Matriz de Riesgos'!$X$38=24,'Matriz de Riesgos'!$D$38," ")</f>
        <v>#NAME?</v>
      </c>
      <c r="AL8" s="75" t="e">
        <f ca="1">IF('Matriz de Riesgos'!$X$39=24,'Matriz de Riesgos'!$D$39," ")</f>
        <v>#NAME?</v>
      </c>
      <c r="AM8" s="75" t="e">
        <f ca="1">IF('Matriz de Riesgos'!$X$40=24,'Matriz de Riesgos'!$D$40," ")</f>
        <v>#NAME?</v>
      </c>
      <c r="AN8" s="75" t="e">
        <f ca="1">IF('Matriz de Riesgos'!$X$41=24,'Matriz de Riesgos'!$D$41," ")</f>
        <v>#NAME?</v>
      </c>
      <c r="AO8" s="75" t="e">
        <f ca="1">IF('Matriz de Riesgos'!$X$42=24,'Matriz de Riesgos'!$D$42," ")</f>
        <v>#NAME?</v>
      </c>
      <c r="AP8" s="75" t="e">
        <f ca="1">IF('Matriz de Riesgos'!$X$43=24,'Matriz de Riesgos'!$D$43," ")</f>
        <v>#NAME?</v>
      </c>
      <c r="AQ8" s="75" t="e">
        <f ca="1">IF('Matriz de Riesgos'!$X$44=24,'Matriz de Riesgos'!$D$44," ")</f>
        <v>#NAME?</v>
      </c>
      <c r="AR8" s="75" t="e">
        <f ca="1">IF('Matriz de Riesgos'!$X$45=24,'Matriz de Riesgos'!$D$45," ")</f>
        <v>#NAME?</v>
      </c>
      <c r="AS8" s="75" t="e">
        <f ca="1">IF('Matriz de Riesgos'!$X$46=24,'Matriz de Riesgos'!$D$46," ")</f>
        <v>#NAME?</v>
      </c>
      <c r="AT8" s="138" t="e">
        <f ca="1">IF('Matriz de Riesgos'!$X$47=24,'Matriz de Riesgos'!$D$47," ")</f>
        <v>#NAME?</v>
      </c>
      <c r="AU8" s="76" t="e">
        <f ca="1">IF('Matriz de Riesgos'!$X$38=25,'Matriz de Riesgos'!$D$38," ")</f>
        <v>#NAME?</v>
      </c>
      <c r="AV8" s="76" t="e">
        <f ca="1">IF('Matriz de Riesgos'!$X$39=25,'Matriz de Riesgos'!$D$39," ")</f>
        <v>#NAME?</v>
      </c>
      <c r="AW8" s="76" t="e">
        <f ca="1">IF('Matriz de Riesgos'!$X$40=25,'Matriz de Riesgos'!$D$40," ")</f>
        <v>#NAME?</v>
      </c>
      <c r="AX8" s="76" t="e">
        <f ca="1">IF('Matriz de Riesgos'!$X$41=25,'Matriz de Riesgos'!$D$41," ")</f>
        <v>#NAME?</v>
      </c>
      <c r="AY8" s="76" t="e">
        <f ca="1">IF('Matriz de Riesgos'!$X$42=25,'Matriz de Riesgos'!$D$42," ")</f>
        <v>#NAME?</v>
      </c>
      <c r="AZ8" s="76" t="e">
        <f ca="1">IF('Matriz de Riesgos'!$X$43=25,'Matriz de Riesgos'!$D$43," ")</f>
        <v>#NAME?</v>
      </c>
      <c r="BA8" s="76" t="e">
        <f ca="1">IF('Matriz de Riesgos'!$X$44=25,'Matriz de Riesgos'!$D$44," ")</f>
        <v>#NAME?</v>
      </c>
      <c r="BB8" s="76" t="e">
        <f ca="1">IF('Matriz de Riesgos'!$X$45=25,'Matriz de Riesgos'!$D$45," ")</f>
        <v>#NAME?</v>
      </c>
      <c r="BC8" s="76" t="e">
        <f ca="1">IF('Matriz de Riesgos'!$X$46=25,'Matriz de Riesgos'!$D$46," ")</f>
        <v>#NAME?</v>
      </c>
      <c r="BD8" s="131" t="e">
        <f ca="1">IF('Matriz de Riesgos'!$X$47=25,'Matriz de Riesgos'!$D$47," ")</f>
        <v>#NAME?</v>
      </c>
      <c r="BG8" s="525"/>
      <c r="BH8" s="525"/>
      <c r="BI8" s="525"/>
      <c r="BJ8" s="525"/>
      <c r="BK8" s="525"/>
      <c r="BL8" s="525"/>
      <c r="BM8" s="71"/>
    </row>
    <row r="9" spans="1:65" ht="24" customHeight="1" x14ac:dyDescent="0.5">
      <c r="A9" s="514"/>
      <c r="B9" s="513"/>
      <c r="C9" s="504"/>
      <c r="D9" s="504"/>
      <c r="E9" s="504"/>
      <c r="F9" s="505"/>
      <c r="G9" s="75" t="e">
        <f ca="1">IF('Matriz de Riesgos'!$X$28=21,'Matriz de Riesgos'!$D$28," ")</f>
        <v>#NAME?</v>
      </c>
      <c r="H9" s="75" t="e">
        <f ca="1">IF('Matriz de Riesgos'!$X$29=21,'Matriz de Riesgos'!$D$29," ")</f>
        <v>#NAME?</v>
      </c>
      <c r="I9" s="75" t="e">
        <f ca="1">IF('Matriz de Riesgos'!$X$30=21,'Matriz de Riesgos'!$D$30," ")</f>
        <v>#NAME?</v>
      </c>
      <c r="J9" s="75" t="e">
        <f ca="1">IF('Matriz de Riesgos'!$X$31=21,'Matriz de Riesgos'!$D$31," ")</f>
        <v>#NAME?</v>
      </c>
      <c r="K9" s="75" t="e">
        <f ca="1">IF('Matriz de Riesgos'!$X$32=21,'Matriz de Riesgos'!$D$32," ")</f>
        <v>#NAME?</v>
      </c>
      <c r="L9" s="75" t="e">
        <f ca="1">IF('Matriz de Riesgos'!$X$33=21,'Matriz de Riesgos'!$D$33," ")</f>
        <v>#NAME?</v>
      </c>
      <c r="M9" s="75" t="e">
        <f ca="1">IF('Matriz de Riesgos'!$X$34=21,'Matriz de Riesgos'!$D$34," ")</f>
        <v>#NAME?</v>
      </c>
      <c r="N9" s="75" t="e">
        <f ca="1">IF('Matriz de Riesgos'!$X$35=21,'Matriz de Riesgos'!$D$35," ")</f>
        <v>#NAME?</v>
      </c>
      <c r="O9" s="75" t="e">
        <f ca="1">IF('Matriz de Riesgos'!$X$36=21,'Matriz de Riesgos'!$D$36," ")</f>
        <v>#NAME?</v>
      </c>
      <c r="P9" s="138" t="e">
        <f ca="1">IF('Matriz de Riesgos'!$X$37=21,'Matriz de Riesgos'!$D$37," ")</f>
        <v>#NAME?</v>
      </c>
      <c r="Q9" s="75" t="e">
        <f ca="1">IF('Matriz de Riesgos'!$X$28=22,'Matriz de Riesgos'!$D$28," ")</f>
        <v>#NAME?</v>
      </c>
      <c r="R9" s="75" t="e">
        <f ca="1">IF('Matriz de Riesgos'!$X$29=22,'Matriz de Riesgos'!$D$29," ")</f>
        <v>#NAME?</v>
      </c>
      <c r="S9" s="75" t="e">
        <f ca="1">IF('Matriz de Riesgos'!$X$30=22,'Matriz de Riesgos'!$D$30," ")</f>
        <v>#NAME?</v>
      </c>
      <c r="T9" s="75" t="e">
        <f ca="1">IF('Matriz de Riesgos'!$X$31=22,'Matriz de Riesgos'!$D$31," ")</f>
        <v>#NAME?</v>
      </c>
      <c r="U9" s="75" t="e">
        <f ca="1">IF('Matriz de Riesgos'!$X$32=22,'Matriz de Riesgos'!$D$32," ")</f>
        <v>#NAME?</v>
      </c>
      <c r="V9" s="75" t="e">
        <f ca="1">IF('Matriz de Riesgos'!$X$33=22,'Matriz de Riesgos'!$D$33," ")</f>
        <v>#NAME?</v>
      </c>
      <c r="W9" s="75" t="e">
        <f ca="1">IF('Matriz de Riesgos'!$X$34=22,'Matriz de Riesgos'!$D$34," ")</f>
        <v>#NAME?</v>
      </c>
      <c r="X9" s="75" t="e">
        <f ca="1">IF('Matriz de Riesgos'!$X$35=22,'Matriz de Riesgos'!$D$35," ")</f>
        <v>#NAME?</v>
      </c>
      <c r="Y9" s="75" t="e">
        <f ca="1">IF('Matriz de Riesgos'!$X$36=22,'Matriz de Riesgos'!$D$36," ")</f>
        <v>#NAME?</v>
      </c>
      <c r="Z9" s="138" t="e">
        <f ca="1">IF('Matriz de Riesgos'!$X$37=22,'Matriz de Riesgos'!$D$37," ")</f>
        <v>#NAME?</v>
      </c>
      <c r="AA9" s="75" t="e">
        <f ca="1">IF('Matriz de Riesgos'!$X$28=23,'Matriz de Riesgos'!$D$28," ")</f>
        <v>#NAME?</v>
      </c>
      <c r="AB9" s="75" t="e">
        <f ca="1">IF('Matriz de Riesgos'!$X$29=23,'Matriz de Riesgos'!$D$29," ")</f>
        <v>#NAME?</v>
      </c>
      <c r="AC9" s="75" t="e">
        <f ca="1">IF('Matriz de Riesgos'!$X$30=23,'Matriz de Riesgos'!$D$30," ")</f>
        <v>#NAME?</v>
      </c>
      <c r="AD9" s="75" t="e">
        <f ca="1">IF('Matriz de Riesgos'!$X$31=23,'Matriz de Riesgos'!$D$31," ")</f>
        <v>#NAME?</v>
      </c>
      <c r="AE9" s="75" t="e">
        <f ca="1">IF('Matriz de Riesgos'!$X$32=23,'Matriz de Riesgos'!$D$32," ")</f>
        <v>#NAME?</v>
      </c>
      <c r="AF9" s="75" t="e">
        <f ca="1">IF('Matriz de Riesgos'!$X$33=23,'Matriz de Riesgos'!$D$33," ")</f>
        <v>#NAME?</v>
      </c>
      <c r="AG9" s="75" t="e">
        <f ca="1">IF('Matriz de Riesgos'!$X$34=23,'Matriz de Riesgos'!$D$34," ")</f>
        <v>#NAME?</v>
      </c>
      <c r="AH9" s="75" t="e">
        <f ca="1">IF('Matriz de Riesgos'!$X$35=23,'Matriz de Riesgos'!$D$35," ")</f>
        <v>#NAME?</v>
      </c>
      <c r="AI9" s="75" t="e">
        <f ca="1">IF('Matriz de Riesgos'!$X$36=23,'Matriz de Riesgos'!$D$36," ")</f>
        <v>#NAME?</v>
      </c>
      <c r="AJ9" s="138" t="e">
        <f ca="1">IF('Matriz de Riesgos'!$X$37=23,'Matriz de Riesgos'!$D$37," ")</f>
        <v>#NAME?</v>
      </c>
      <c r="AK9" s="75" t="e">
        <f ca="1">IF('Matriz de Riesgos'!$X$28=24,'Matriz de Riesgos'!$D$28," ")</f>
        <v>#NAME?</v>
      </c>
      <c r="AL9" s="75" t="e">
        <f ca="1">IF('Matriz de Riesgos'!$X$29=24,'Matriz de Riesgos'!$D$29," ")</f>
        <v>#NAME?</v>
      </c>
      <c r="AM9" s="75" t="e">
        <f ca="1">IF('Matriz de Riesgos'!$X$30=24,'Matriz de Riesgos'!$D$30," ")</f>
        <v>#NAME?</v>
      </c>
      <c r="AN9" s="75" t="e">
        <f ca="1">IF('Matriz de Riesgos'!$X$31=24,'Matriz de Riesgos'!$D$31," ")</f>
        <v>#NAME?</v>
      </c>
      <c r="AO9" s="75" t="e">
        <f ca="1">IF('Matriz de Riesgos'!$X$32=24,'Matriz de Riesgos'!$D$32," ")</f>
        <v>#NAME?</v>
      </c>
      <c r="AP9" s="75" t="e">
        <f ca="1">IF('Matriz de Riesgos'!$X$33=24,'Matriz de Riesgos'!$D$33," ")</f>
        <v>#NAME?</v>
      </c>
      <c r="AQ9" s="75" t="e">
        <f ca="1">IF('Matriz de Riesgos'!$X$34=24,'Matriz de Riesgos'!$D$34," ")</f>
        <v>#NAME?</v>
      </c>
      <c r="AR9" s="75" t="e">
        <f ca="1">IF('Matriz de Riesgos'!$X$35=24,'Matriz de Riesgos'!$D$35," ")</f>
        <v>#NAME?</v>
      </c>
      <c r="AS9" s="75" t="e">
        <f ca="1">IF('Matriz de Riesgos'!$X$36=24,'Matriz de Riesgos'!$D$36," ")</f>
        <v>#NAME?</v>
      </c>
      <c r="AT9" s="138" t="e">
        <f ca="1">IF('Matriz de Riesgos'!$X$37=24,'Matriz de Riesgos'!$D$37," ")</f>
        <v>#NAME?</v>
      </c>
      <c r="AU9" s="76" t="e">
        <f ca="1">IF('Matriz de Riesgos'!$X$28=25,'Matriz de Riesgos'!$D$28," ")</f>
        <v>#NAME?</v>
      </c>
      <c r="AV9" s="76" t="e">
        <f ca="1">IF('Matriz de Riesgos'!$X$29=25,'Matriz de Riesgos'!$D$29," ")</f>
        <v>#NAME?</v>
      </c>
      <c r="AW9" s="76" t="e">
        <f ca="1">IF('Matriz de Riesgos'!$X$30=25,'Matriz de Riesgos'!$D$30," ")</f>
        <v>#NAME?</v>
      </c>
      <c r="AX9" s="76" t="e">
        <f ca="1">IF('Matriz de Riesgos'!$X$31=25,'Matriz de Riesgos'!$D$31," ")</f>
        <v>#NAME?</v>
      </c>
      <c r="AY9" s="76" t="e">
        <f ca="1">IF('Matriz de Riesgos'!$X$32=25,'Matriz de Riesgos'!$D$32," ")</f>
        <v>#NAME?</v>
      </c>
      <c r="AZ9" s="76" t="e">
        <f ca="1">IF('Matriz de Riesgos'!$X$33=25,'Matriz de Riesgos'!$D$33," ")</f>
        <v>#NAME?</v>
      </c>
      <c r="BA9" s="76" t="e">
        <f ca="1">IF('Matriz de Riesgos'!$X$34=25,'Matriz de Riesgos'!$D$34," ")</f>
        <v>#NAME?</v>
      </c>
      <c r="BB9" s="76" t="e">
        <f ca="1">IF('Matriz de Riesgos'!$X$35=25,'Matriz de Riesgos'!$D$35," ")</f>
        <v>#NAME?</v>
      </c>
      <c r="BC9" s="76" t="e">
        <f ca="1">IF('Matriz de Riesgos'!$X$36=25,'Matriz de Riesgos'!$D$36," ")</f>
        <v>#NAME?</v>
      </c>
      <c r="BD9" s="131" t="e">
        <f ca="1">IF('Matriz de Riesgos'!$X$37=25,'Matriz de Riesgos'!$D$37," ")</f>
        <v>#NAME?</v>
      </c>
      <c r="BG9" s="525"/>
      <c r="BH9" s="525"/>
      <c r="BI9" s="525"/>
      <c r="BJ9" s="525"/>
      <c r="BK9" s="525"/>
      <c r="BL9" s="525"/>
      <c r="BM9" s="71"/>
    </row>
    <row r="10" spans="1:65" ht="24" customHeight="1" thickBot="1" x14ac:dyDescent="0.55000000000000004">
      <c r="A10" s="514"/>
      <c r="B10" s="503"/>
      <c r="C10" s="504"/>
      <c r="D10" s="504"/>
      <c r="E10" s="504"/>
      <c r="F10" s="505"/>
      <c r="G10" s="75" t="e">
        <f>IF('Matriz de Riesgos'!#REF!=21,'Matriz de Riesgos'!#REF!," ")</f>
        <v>#REF!</v>
      </c>
      <c r="H10" s="75" t="e">
        <f>IF('Matriz de Riesgos'!#REF!=21,'Matriz de Riesgos'!#REF!," ")</f>
        <v>#REF!</v>
      </c>
      <c r="I10" s="75" t="e">
        <f>IF('Matriz de Riesgos'!#REF!=21,'Matriz de Riesgos'!#REF!," ")</f>
        <v>#REF!</v>
      </c>
      <c r="J10" s="75" t="e">
        <f>IF('Matriz de Riesgos'!#REF!=21,'Matriz de Riesgos'!#REF!," ")</f>
        <v>#REF!</v>
      </c>
      <c r="K10" s="75" t="e">
        <f>IF('Matriz de Riesgos'!#REF!=21,'Matriz de Riesgos'!#REF!," ")</f>
        <v>#REF!</v>
      </c>
      <c r="L10" s="75" t="e">
        <f>IF('Matriz de Riesgos'!#REF!=21,'Matriz de Riesgos'!#REF!," ")</f>
        <v>#REF!</v>
      </c>
      <c r="M10" s="75" t="e">
        <f>IF('Matriz de Riesgos'!#REF!=21,'Matriz de Riesgos'!#REF!," ")</f>
        <v>#REF!</v>
      </c>
      <c r="N10" s="75" t="e">
        <f>IF('Matriz de Riesgos'!#REF!=21,'Matriz de Riesgos'!#REF!," ")</f>
        <v>#REF!</v>
      </c>
      <c r="O10" s="75" t="e">
        <f ca="1">IF('Matriz de Riesgos'!$X$26=21,'Matriz de Riesgos'!$D$26," ")</f>
        <v>#NAME?</v>
      </c>
      <c r="P10" s="138" t="e">
        <f ca="1">IF('Matriz de Riesgos'!$X$27=21,'Matriz de Riesgos'!$D$27," ")</f>
        <v>#NAME?</v>
      </c>
      <c r="Q10" s="75" t="e">
        <f>IF('Matriz de Riesgos'!#REF!=22,'Matriz de Riesgos'!#REF!," ")</f>
        <v>#REF!</v>
      </c>
      <c r="R10" s="75" t="e">
        <f>IF('Matriz de Riesgos'!#REF!=22,'Matriz de Riesgos'!#REF!," ")</f>
        <v>#REF!</v>
      </c>
      <c r="S10" s="75" t="e">
        <f>IF('Matriz de Riesgos'!#REF!=22,'Matriz de Riesgos'!#REF!," ")</f>
        <v>#REF!</v>
      </c>
      <c r="T10" s="75" t="e">
        <f>IF('Matriz de Riesgos'!#REF!=22,'Matriz de Riesgos'!#REF!," ")</f>
        <v>#REF!</v>
      </c>
      <c r="U10" s="75" t="e">
        <f>IF('Matriz de Riesgos'!#REF!=22,'Matriz de Riesgos'!#REF!," ")</f>
        <v>#REF!</v>
      </c>
      <c r="V10" s="75" t="e">
        <f>IF('Matriz de Riesgos'!#REF!=22,'Matriz de Riesgos'!#REF!," ")</f>
        <v>#REF!</v>
      </c>
      <c r="W10" s="75" t="e">
        <f>IF('Matriz de Riesgos'!#REF!=22,'Matriz de Riesgos'!#REF!," ")</f>
        <v>#REF!</v>
      </c>
      <c r="X10" s="75" t="e">
        <f>IF('Matriz de Riesgos'!#REF!=22,'Matriz de Riesgos'!#REF!," ")</f>
        <v>#REF!</v>
      </c>
      <c r="Y10" s="75" t="e">
        <f ca="1">IF('Matriz de Riesgos'!$X$26=22,'Matriz de Riesgos'!$D$26," ")</f>
        <v>#NAME?</v>
      </c>
      <c r="Z10" s="138" t="e">
        <f ca="1">IF('Matriz de Riesgos'!$X$27=22,'Matriz de Riesgos'!$D$27," ")</f>
        <v>#NAME?</v>
      </c>
      <c r="AA10" s="75" t="e">
        <f>IF('Matriz de Riesgos'!#REF!=23,'Matriz de Riesgos'!#REF!," ")</f>
        <v>#REF!</v>
      </c>
      <c r="AB10" s="75" t="e">
        <f>IF('Matriz de Riesgos'!#REF!=23,'Matriz de Riesgos'!#REF!," ")</f>
        <v>#REF!</v>
      </c>
      <c r="AC10" s="75" t="e">
        <f>IF('Matriz de Riesgos'!#REF!=23,'Matriz de Riesgos'!#REF!," ")</f>
        <v>#REF!</v>
      </c>
      <c r="AD10" s="75" t="e">
        <f>IF('Matriz de Riesgos'!#REF!=23,'Matriz de Riesgos'!#REF!," ")</f>
        <v>#REF!</v>
      </c>
      <c r="AE10" s="75" t="e">
        <f>IF('Matriz de Riesgos'!#REF!=23,'Matriz de Riesgos'!#REF!," ")</f>
        <v>#REF!</v>
      </c>
      <c r="AF10" s="75" t="e">
        <f>IF('Matriz de Riesgos'!#REF!=23,'Matriz de Riesgos'!#REF!," ")</f>
        <v>#REF!</v>
      </c>
      <c r="AG10" s="75" t="e">
        <f>IF('Matriz de Riesgos'!#REF!=23,'Matriz de Riesgos'!#REF!," ")</f>
        <v>#REF!</v>
      </c>
      <c r="AH10" s="75" t="e">
        <f>IF('Matriz de Riesgos'!#REF!=23,'Matriz de Riesgos'!#REF!," ")</f>
        <v>#REF!</v>
      </c>
      <c r="AI10" s="75" t="e">
        <f ca="1">IF('Matriz de Riesgos'!$X$26=23,'Matriz de Riesgos'!$D$26," ")</f>
        <v>#NAME?</v>
      </c>
      <c r="AJ10" s="138" t="e">
        <f ca="1">IF('Matriz de Riesgos'!$X$27=23,'Matriz de Riesgos'!$D$27," ")</f>
        <v>#NAME?</v>
      </c>
      <c r="AK10" s="75" t="e">
        <f>IF('Matriz de Riesgos'!#REF!=24,'Matriz de Riesgos'!#REF!," ")</f>
        <v>#REF!</v>
      </c>
      <c r="AL10" s="75" t="e">
        <f>IF('Matriz de Riesgos'!#REF!=24,'Matriz de Riesgos'!#REF!," ")</f>
        <v>#REF!</v>
      </c>
      <c r="AM10" s="75" t="e">
        <f>IF('Matriz de Riesgos'!#REF!=24,'Matriz de Riesgos'!#REF!," ")</f>
        <v>#REF!</v>
      </c>
      <c r="AN10" s="75" t="e">
        <f>IF('Matriz de Riesgos'!#REF!=24,'Matriz de Riesgos'!#REF!," ")</f>
        <v>#REF!</v>
      </c>
      <c r="AO10" s="75" t="e">
        <f>IF('Matriz de Riesgos'!#REF!=24,'Matriz de Riesgos'!#REF!," ")</f>
        <v>#REF!</v>
      </c>
      <c r="AP10" s="75" t="e">
        <f>IF('Matriz de Riesgos'!#REF!=24,'Matriz de Riesgos'!#REF!," ")</f>
        <v>#REF!</v>
      </c>
      <c r="AQ10" s="75" t="e">
        <f>IF('Matriz de Riesgos'!#REF!=24,'Matriz de Riesgos'!#REF!," ")</f>
        <v>#REF!</v>
      </c>
      <c r="AR10" s="75" t="e">
        <f>IF('Matriz de Riesgos'!#REF!=24,'Matriz de Riesgos'!#REF!," ")</f>
        <v>#REF!</v>
      </c>
      <c r="AS10" s="75" t="e">
        <f ca="1">IF('Matriz de Riesgos'!$X$26=24,'Matriz de Riesgos'!$D$26," ")</f>
        <v>#NAME?</v>
      </c>
      <c r="AT10" s="138" t="e">
        <f ca="1">IF('Matriz de Riesgos'!$X$27=24,'Matriz de Riesgos'!$D$27," ")</f>
        <v>#NAME?</v>
      </c>
      <c r="AU10" s="76" t="e">
        <f>IF('Matriz de Riesgos'!#REF!=25,'Matriz de Riesgos'!#REF!," ")</f>
        <v>#REF!</v>
      </c>
      <c r="AV10" s="76" t="e">
        <f>IF('Matriz de Riesgos'!#REF!=25,'Matriz de Riesgos'!#REF!," ")</f>
        <v>#REF!</v>
      </c>
      <c r="AW10" s="76" t="e">
        <f>IF('Matriz de Riesgos'!#REF!=25,'Matriz de Riesgos'!#REF!," ")</f>
        <v>#REF!</v>
      </c>
      <c r="AX10" s="76" t="e">
        <f>IF('Matriz de Riesgos'!#REF!=25,'Matriz de Riesgos'!#REF!," ")</f>
        <v>#REF!</v>
      </c>
      <c r="AY10" s="76" t="e">
        <f>IF('Matriz de Riesgos'!#REF!=25,'Matriz de Riesgos'!#REF!," ")</f>
        <v>#REF!</v>
      </c>
      <c r="AZ10" s="76" t="e">
        <f>IF('Matriz de Riesgos'!#REF!=25,'Matriz de Riesgos'!#REF!," ")</f>
        <v>#REF!</v>
      </c>
      <c r="BA10" s="76" t="e">
        <f>IF('Matriz de Riesgos'!#REF!=25,'Matriz de Riesgos'!#REF!," ")</f>
        <v>#REF!</v>
      </c>
      <c r="BB10" s="76" t="e">
        <f>IF('Matriz de Riesgos'!#REF!=25,'Matriz de Riesgos'!#REF!," ")</f>
        <v>#REF!</v>
      </c>
      <c r="BC10" s="76" t="e">
        <f ca="1">IF('Matriz de Riesgos'!$X$26=25,'Matriz de Riesgos'!$D$26," ")</f>
        <v>#NAME?</v>
      </c>
      <c r="BD10" s="131" t="e">
        <f ca="1">IF('Matriz de Riesgos'!$X$27=25,'Matriz de Riesgos'!$D$27," ")</f>
        <v>#NAME?</v>
      </c>
      <c r="BE10" s="51"/>
      <c r="BG10" s="526"/>
      <c r="BH10" s="526"/>
      <c r="BI10" s="526"/>
      <c r="BJ10" s="526"/>
      <c r="BK10" s="526"/>
      <c r="BL10" s="526"/>
      <c r="BM10" s="71"/>
    </row>
    <row r="11" spans="1:65" ht="24" customHeight="1" x14ac:dyDescent="0.5">
      <c r="A11" s="514"/>
      <c r="B11" s="503"/>
      <c r="C11" s="504"/>
      <c r="D11" s="504"/>
      <c r="E11" s="504"/>
      <c r="F11" s="505"/>
      <c r="G11" s="75" t="e">
        <f>IF('Matriz de Riesgos'!#REF!=21,'Matriz de Riesgos'!#REF!," ")</f>
        <v>#REF!</v>
      </c>
      <c r="H11" s="75" t="e">
        <f>IF('Matriz de Riesgos'!#REF!=21,'Matriz de Riesgos'!#REF!," ")</f>
        <v>#REF!</v>
      </c>
      <c r="I11" s="75" t="e">
        <f>IF('Matriz de Riesgos'!#REF!=21,'Matriz de Riesgos'!#REF!," ")</f>
        <v>#REF!</v>
      </c>
      <c r="J11" s="75" t="e">
        <f>IF('Matriz de Riesgos'!#REF!=21,'Matriz de Riesgos'!#REF!," ")</f>
        <v>#REF!</v>
      </c>
      <c r="K11" s="75" t="e">
        <f>IF('Matriz de Riesgos'!#REF!=21,'Matriz de Riesgos'!#REF!," ")</f>
        <v>#REF!</v>
      </c>
      <c r="L11" s="75" t="e">
        <f>IF('Matriz de Riesgos'!#REF!=21,'Matriz de Riesgos'!#REF!," ")</f>
        <v>#REF!</v>
      </c>
      <c r="M11" s="75" t="e">
        <f>IF('Matriz de Riesgos'!#REF!=21,'Matriz de Riesgos'!#REF!," ")</f>
        <v>#REF!</v>
      </c>
      <c r="N11" s="75" t="e">
        <f>IF('Matriz de Riesgos'!#REF!=21,'Matriz de Riesgos'!#REF!," ")</f>
        <v>#REF!</v>
      </c>
      <c r="O11" s="75" t="e">
        <f>IF('Matriz de Riesgos'!#REF!=21,'Matriz de Riesgos'!#REF!," ")</f>
        <v>#REF!</v>
      </c>
      <c r="P11" s="138" t="e">
        <f>IF('Matriz de Riesgos'!#REF!=21,'Matriz de Riesgos'!#REF!," ")</f>
        <v>#REF!</v>
      </c>
      <c r="Q11" s="75" t="e">
        <f>IF('Matriz de Riesgos'!#REF!=22,'Matriz de Riesgos'!#REF!," ")</f>
        <v>#REF!</v>
      </c>
      <c r="R11" s="75" t="e">
        <f>IF('Matriz de Riesgos'!#REF!=22,'Matriz de Riesgos'!#REF!," ")</f>
        <v>#REF!</v>
      </c>
      <c r="S11" s="75" t="e">
        <f>IF('Matriz de Riesgos'!#REF!=22,'Matriz de Riesgos'!#REF!," ")</f>
        <v>#REF!</v>
      </c>
      <c r="T11" s="75" t="e">
        <f>IF('Matriz de Riesgos'!#REF!=22,'Matriz de Riesgos'!#REF!," ")</f>
        <v>#REF!</v>
      </c>
      <c r="U11" s="75" t="e">
        <f>IF('Matriz de Riesgos'!#REF!=22,'Matriz de Riesgos'!#REF!," ")</f>
        <v>#REF!</v>
      </c>
      <c r="V11" s="75" t="e">
        <f>IF('Matriz de Riesgos'!#REF!=22,'Matriz de Riesgos'!#REF!," ")</f>
        <v>#REF!</v>
      </c>
      <c r="W11" s="75" t="e">
        <f>IF('Matriz de Riesgos'!#REF!=22,'Matriz de Riesgos'!#REF!," ")</f>
        <v>#REF!</v>
      </c>
      <c r="X11" s="75" t="e">
        <f>IF('Matriz de Riesgos'!#REF!=22,'Matriz de Riesgos'!#REF!," ")</f>
        <v>#REF!</v>
      </c>
      <c r="Y11" s="75" t="e">
        <f>IF('Matriz de Riesgos'!#REF!=22,'Matriz de Riesgos'!#REF!," ")</f>
        <v>#REF!</v>
      </c>
      <c r="Z11" s="138" t="e">
        <f>IF('Matriz de Riesgos'!#REF!=22,'Matriz de Riesgos'!#REF!," ")</f>
        <v>#REF!</v>
      </c>
      <c r="AA11" s="75" t="e">
        <f>IF('Matriz de Riesgos'!#REF!=23,'Matriz de Riesgos'!#REF!," ")</f>
        <v>#REF!</v>
      </c>
      <c r="AB11" s="75" t="e">
        <f>IF('Matriz de Riesgos'!#REF!=23,'Matriz de Riesgos'!#REF!," ")</f>
        <v>#REF!</v>
      </c>
      <c r="AC11" s="75" t="e">
        <f>IF('Matriz de Riesgos'!#REF!=23,'Matriz de Riesgos'!#REF!," ")</f>
        <v>#REF!</v>
      </c>
      <c r="AD11" s="75" t="e">
        <f>IF('Matriz de Riesgos'!#REF!=23,'Matriz de Riesgos'!#REF!," ")</f>
        <v>#REF!</v>
      </c>
      <c r="AE11" s="75" t="e">
        <f>IF('Matriz de Riesgos'!#REF!=23,'Matriz de Riesgos'!#REF!," ")</f>
        <v>#REF!</v>
      </c>
      <c r="AF11" s="75" t="e">
        <f>IF('Matriz de Riesgos'!#REF!=23,'Matriz de Riesgos'!#REF!," ")</f>
        <v>#REF!</v>
      </c>
      <c r="AG11" s="75" t="e">
        <f>IF('Matriz de Riesgos'!#REF!=23,'Matriz de Riesgos'!#REF!," ")</f>
        <v>#REF!</v>
      </c>
      <c r="AH11" s="75" t="e">
        <f>IF('Matriz de Riesgos'!#REF!=23,'Matriz de Riesgos'!#REF!," ")</f>
        <v>#REF!</v>
      </c>
      <c r="AI11" s="75" t="e">
        <f>IF('Matriz de Riesgos'!#REF!=23,'Matriz de Riesgos'!#REF!," ")</f>
        <v>#REF!</v>
      </c>
      <c r="AJ11" s="138" t="e">
        <f>IF('Matriz de Riesgos'!#REF!=23,'Matriz de Riesgos'!#REF!," ")</f>
        <v>#REF!</v>
      </c>
      <c r="AK11" s="75" t="e">
        <f>IF('Matriz de Riesgos'!#REF!=24,'Matriz de Riesgos'!#REF!," ")</f>
        <v>#REF!</v>
      </c>
      <c r="AL11" s="75" t="e">
        <f>IF('Matriz de Riesgos'!#REF!=24,'Matriz de Riesgos'!#REF!," ")</f>
        <v>#REF!</v>
      </c>
      <c r="AM11" s="75" t="e">
        <f>IF('Matriz de Riesgos'!#REF!=24,'Matriz de Riesgos'!#REF!," ")</f>
        <v>#REF!</v>
      </c>
      <c r="AN11" s="75" t="e">
        <f>IF('Matriz de Riesgos'!#REF!=24,'Matriz de Riesgos'!#REF!," ")</f>
        <v>#REF!</v>
      </c>
      <c r="AO11" s="75" t="e">
        <f>IF('Matriz de Riesgos'!#REF!=24,'Matriz de Riesgos'!#REF!," ")</f>
        <v>#REF!</v>
      </c>
      <c r="AP11" s="75" t="e">
        <f>IF('Matriz de Riesgos'!#REF!=24,'Matriz de Riesgos'!#REF!," ")</f>
        <v>#REF!</v>
      </c>
      <c r="AQ11" s="75" t="e">
        <f>IF('Matriz de Riesgos'!#REF!=24,'Matriz de Riesgos'!#REF!," ")</f>
        <v>#REF!</v>
      </c>
      <c r="AR11" s="75" t="e">
        <f>IF('Matriz de Riesgos'!#REF!=24,'Matriz de Riesgos'!#REF!," ")</f>
        <v>#REF!</v>
      </c>
      <c r="AS11" s="75" t="e">
        <f>IF('Matriz de Riesgos'!#REF!=24,'Matriz de Riesgos'!#REF!," ")</f>
        <v>#REF!</v>
      </c>
      <c r="AT11" s="138" t="e">
        <f>IF('Matriz de Riesgos'!#REF!=24,'Matriz de Riesgos'!#REF!," ")</f>
        <v>#REF!</v>
      </c>
      <c r="AU11" s="76" t="e">
        <f>IF('Matriz de Riesgos'!#REF!=25,'Matriz de Riesgos'!#REF!," ")</f>
        <v>#REF!</v>
      </c>
      <c r="AV11" s="76" t="e">
        <f>IF('Matriz de Riesgos'!#REF!=25,'Matriz de Riesgos'!#REF!," ")</f>
        <v>#REF!</v>
      </c>
      <c r="AW11" s="76" t="e">
        <f>IF('Matriz de Riesgos'!#REF!=25,'Matriz de Riesgos'!#REF!," ")</f>
        <v>#REF!</v>
      </c>
      <c r="AX11" s="76" t="e">
        <f>IF('Matriz de Riesgos'!#REF!=25,'Matriz de Riesgos'!#REF!," ")</f>
        <v>#REF!</v>
      </c>
      <c r="AY11" s="76" t="e">
        <f>IF('Matriz de Riesgos'!#REF!=25,'Matriz de Riesgos'!#REF!," ")</f>
        <v>#REF!</v>
      </c>
      <c r="AZ11" s="76" t="e">
        <f>IF('Matriz de Riesgos'!#REF!=25,'Matriz de Riesgos'!#REF!," ")</f>
        <v>#REF!</v>
      </c>
      <c r="BA11" s="76" t="e">
        <f>IF('Matriz de Riesgos'!#REF!=25,'Matriz de Riesgos'!#REF!," ")</f>
        <v>#REF!</v>
      </c>
      <c r="BB11" s="76" t="e">
        <f>IF('Matriz de Riesgos'!#REF!=25,'Matriz de Riesgos'!#REF!," ")</f>
        <v>#REF!</v>
      </c>
      <c r="BC11" s="76" t="e">
        <f>IF('Matriz de Riesgos'!#REF!=25,'Matriz de Riesgos'!#REF!," ")</f>
        <v>#REF!</v>
      </c>
      <c r="BD11" s="131" t="e">
        <f>IF('Matriz de Riesgos'!#REF!=25,'Matriz de Riesgos'!#REF!," ")</f>
        <v>#REF!</v>
      </c>
      <c r="BE11" s="51"/>
      <c r="BG11" s="491" t="s">
        <v>460</v>
      </c>
      <c r="BH11" s="491"/>
      <c r="BI11" s="491"/>
      <c r="BJ11" s="491"/>
      <c r="BK11" s="491"/>
      <c r="BL11" s="491"/>
      <c r="BM11" s="71"/>
    </row>
    <row r="12" spans="1:65" ht="24" customHeight="1" x14ac:dyDescent="0.5">
      <c r="A12" s="514"/>
      <c r="B12" s="503"/>
      <c r="C12" s="504"/>
      <c r="D12" s="504"/>
      <c r="E12" s="504"/>
      <c r="F12" s="505"/>
      <c r="G12" s="75" t="e">
        <f>IF('Matriz de Riesgos'!#REF!=21,'Matriz de Riesgos'!#REF!," ")</f>
        <v>#REF!</v>
      </c>
      <c r="H12" s="75" t="e">
        <f>IF('Matriz de Riesgos'!#REF!=21,'Matriz de Riesgos'!#REF!," ")</f>
        <v>#REF!</v>
      </c>
      <c r="I12" s="75" t="e">
        <f>IF('Matriz de Riesgos'!#REF!=21,'Matriz de Riesgos'!#REF!," ")</f>
        <v>#REF!</v>
      </c>
      <c r="J12" s="75" t="e">
        <f>IF('Matriz de Riesgos'!#REF!=21,'Matriz de Riesgos'!#REF!," ")</f>
        <v>#REF!</v>
      </c>
      <c r="K12" s="75" t="e">
        <f>IF('Matriz de Riesgos'!#REF!=21,'Matriz de Riesgos'!#REF!," ")</f>
        <v>#REF!</v>
      </c>
      <c r="L12" s="75" t="e">
        <f>IF('Matriz de Riesgos'!#REF!=21,'Matriz de Riesgos'!#REF!," ")</f>
        <v>#REF!</v>
      </c>
      <c r="M12" s="75" t="e">
        <f>IF('Matriz de Riesgos'!#REF!=21,'Matriz de Riesgos'!#REF!," ")</f>
        <v>#REF!</v>
      </c>
      <c r="N12" s="75" t="e">
        <f>IF('Matriz de Riesgos'!#REF!=21,'Matriz de Riesgos'!#REF!," ")</f>
        <v>#REF!</v>
      </c>
      <c r="O12" s="75" t="e">
        <f>IF('Matriz de Riesgos'!#REF!=21,'Matriz de Riesgos'!#REF!," ")</f>
        <v>#REF!</v>
      </c>
      <c r="P12" s="138" t="e">
        <f>IF('Matriz de Riesgos'!#REF!=21,'Matriz de Riesgos'!#REF!," ")</f>
        <v>#REF!</v>
      </c>
      <c r="Q12" s="75" t="e">
        <f>IF('Matriz de Riesgos'!#REF!=22,'Matriz de Riesgos'!#REF!," ")</f>
        <v>#REF!</v>
      </c>
      <c r="R12" s="75" t="e">
        <f>IF('Matriz de Riesgos'!#REF!=22,'Matriz de Riesgos'!#REF!," ")</f>
        <v>#REF!</v>
      </c>
      <c r="S12" s="75" t="e">
        <f>IF('Matriz de Riesgos'!#REF!=22,'Matriz de Riesgos'!#REF!," ")</f>
        <v>#REF!</v>
      </c>
      <c r="T12" s="75" t="e">
        <f>IF('Matriz de Riesgos'!#REF!=22,'Matriz de Riesgos'!#REF!," ")</f>
        <v>#REF!</v>
      </c>
      <c r="U12" s="75" t="e">
        <f>IF('Matriz de Riesgos'!#REF!=22,'Matriz de Riesgos'!#REF!," ")</f>
        <v>#REF!</v>
      </c>
      <c r="V12" s="75" t="e">
        <f>IF('Matriz de Riesgos'!#REF!=22,'Matriz de Riesgos'!#REF!," ")</f>
        <v>#REF!</v>
      </c>
      <c r="W12" s="75" t="e">
        <f>IF('Matriz de Riesgos'!#REF!=22,'Matriz de Riesgos'!#REF!," ")</f>
        <v>#REF!</v>
      </c>
      <c r="X12" s="75" t="e">
        <f>IF('Matriz de Riesgos'!#REF!=22,'Matriz de Riesgos'!#REF!," ")</f>
        <v>#REF!</v>
      </c>
      <c r="Y12" s="75" t="e">
        <f>IF('Matriz de Riesgos'!#REF!=22,'Matriz de Riesgos'!#REF!," ")</f>
        <v>#REF!</v>
      </c>
      <c r="Z12" s="138" t="e">
        <f>IF('Matriz de Riesgos'!#REF!=22,'Matriz de Riesgos'!#REF!," ")</f>
        <v>#REF!</v>
      </c>
      <c r="AA12" s="75" t="e">
        <f>IF('Matriz de Riesgos'!#REF!=23,'Matriz de Riesgos'!#REF!," ")</f>
        <v>#REF!</v>
      </c>
      <c r="AB12" s="75" t="e">
        <f>IF('Matriz de Riesgos'!#REF!=23,'Matriz de Riesgos'!#REF!," ")</f>
        <v>#REF!</v>
      </c>
      <c r="AC12" s="75" t="e">
        <f>IF('Matriz de Riesgos'!#REF!=23,'Matriz de Riesgos'!#REF!," ")</f>
        <v>#REF!</v>
      </c>
      <c r="AD12" s="75" t="e">
        <f>IF('Matriz de Riesgos'!#REF!=23,'Matriz de Riesgos'!#REF!," ")</f>
        <v>#REF!</v>
      </c>
      <c r="AE12" s="75" t="e">
        <f>IF('Matriz de Riesgos'!#REF!=23,'Matriz de Riesgos'!#REF!," ")</f>
        <v>#REF!</v>
      </c>
      <c r="AF12" s="75" t="e">
        <f>IF('Matriz de Riesgos'!#REF!=23,'Matriz de Riesgos'!#REF!," ")</f>
        <v>#REF!</v>
      </c>
      <c r="AG12" s="75" t="e">
        <f>IF('Matriz de Riesgos'!#REF!=23,'Matriz de Riesgos'!#REF!," ")</f>
        <v>#REF!</v>
      </c>
      <c r="AH12" s="75" t="e">
        <f>IF('Matriz de Riesgos'!#REF!=23,'Matriz de Riesgos'!#REF!," ")</f>
        <v>#REF!</v>
      </c>
      <c r="AI12" s="75" t="e">
        <f>IF('Matriz de Riesgos'!#REF!=23,'Matriz de Riesgos'!#REF!," ")</f>
        <v>#REF!</v>
      </c>
      <c r="AJ12" s="138" t="e">
        <f>IF('Matriz de Riesgos'!#REF!=23,'Matriz de Riesgos'!#REF!," ")</f>
        <v>#REF!</v>
      </c>
      <c r="AK12" s="75" t="e">
        <f>IF('Matriz de Riesgos'!#REF!=24,'Matriz de Riesgos'!#REF!," ")</f>
        <v>#REF!</v>
      </c>
      <c r="AL12" s="75" t="e">
        <f>IF('Matriz de Riesgos'!#REF!=24,'Matriz de Riesgos'!#REF!," ")</f>
        <v>#REF!</v>
      </c>
      <c r="AM12" s="75" t="e">
        <f>IF('Matriz de Riesgos'!#REF!=24,'Matriz de Riesgos'!#REF!," ")</f>
        <v>#REF!</v>
      </c>
      <c r="AN12" s="75" t="e">
        <f>IF('Matriz de Riesgos'!#REF!=24,'Matriz de Riesgos'!#REF!," ")</f>
        <v>#REF!</v>
      </c>
      <c r="AO12" s="75" t="e">
        <f>IF('Matriz de Riesgos'!#REF!=24,'Matriz de Riesgos'!#REF!," ")</f>
        <v>#REF!</v>
      </c>
      <c r="AP12" s="75" t="e">
        <f>IF('Matriz de Riesgos'!#REF!=24,'Matriz de Riesgos'!#REF!," ")</f>
        <v>#REF!</v>
      </c>
      <c r="AQ12" s="75" t="e">
        <f>IF('Matriz de Riesgos'!#REF!=24,'Matriz de Riesgos'!#REF!," ")</f>
        <v>#REF!</v>
      </c>
      <c r="AR12" s="75" t="e">
        <f>IF('Matriz de Riesgos'!#REF!=24,'Matriz de Riesgos'!#REF!," ")</f>
        <v>#REF!</v>
      </c>
      <c r="AS12" s="75" t="e">
        <f>IF('Matriz de Riesgos'!#REF!=24,'Matriz de Riesgos'!#REF!," ")</f>
        <v>#REF!</v>
      </c>
      <c r="AT12" s="138" t="e">
        <f>IF('Matriz de Riesgos'!#REF!=24,'Matriz de Riesgos'!#REF!," ")</f>
        <v>#REF!</v>
      </c>
      <c r="AU12" s="76" t="e">
        <f>IF('Matriz de Riesgos'!#REF!=25,'Matriz de Riesgos'!#REF!," ")</f>
        <v>#REF!</v>
      </c>
      <c r="AV12" s="76" t="e">
        <f>IF('Matriz de Riesgos'!#REF!=25,'Matriz de Riesgos'!#REF!," ")</f>
        <v>#REF!</v>
      </c>
      <c r="AW12" s="76" t="e">
        <f>IF('Matriz de Riesgos'!#REF!=25,'Matriz de Riesgos'!#REF!," ")</f>
        <v>#REF!</v>
      </c>
      <c r="AX12" s="76" t="e">
        <f>IF('Matriz de Riesgos'!#REF!=25,'Matriz de Riesgos'!#REF!," ")</f>
        <v>#REF!</v>
      </c>
      <c r="AY12" s="76" t="e">
        <f>IF('Matriz de Riesgos'!#REF!=25,'Matriz de Riesgos'!#REF!," ")</f>
        <v>#REF!</v>
      </c>
      <c r="AZ12" s="76" t="e">
        <f>IF('Matriz de Riesgos'!#REF!=25,'Matriz de Riesgos'!#REF!," ")</f>
        <v>#REF!</v>
      </c>
      <c r="BA12" s="76" t="e">
        <f>IF('Matriz de Riesgos'!#REF!=25,'Matriz de Riesgos'!#REF!," ")</f>
        <v>#REF!</v>
      </c>
      <c r="BB12" s="76" t="e">
        <f>IF('Matriz de Riesgos'!#REF!=25,'Matriz de Riesgos'!#REF!," ")</f>
        <v>#REF!</v>
      </c>
      <c r="BC12" s="76" t="e">
        <f>IF('Matriz de Riesgos'!#REF!=25,'Matriz de Riesgos'!#REF!," ")</f>
        <v>#REF!</v>
      </c>
      <c r="BD12" s="131" t="e">
        <f>IF('Matriz de Riesgos'!#REF!=25,'Matriz de Riesgos'!#REF!," ")</f>
        <v>#REF!</v>
      </c>
      <c r="BE12" s="51"/>
      <c r="BG12" s="492"/>
      <c r="BH12" s="492"/>
      <c r="BI12" s="492"/>
      <c r="BJ12" s="492"/>
      <c r="BK12" s="492"/>
      <c r="BL12" s="492"/>
      <c r="BM12" s="71"/>
    </row>
    <row r="13" spans="1:65" ht="24" customHeight="1" x14ac:dyDescent="0.5">
      <c r="A13" s="514"/>
      <c r="B13" s="503"/>
      <c r="C13" s="504"/>
      <c r="D13" s="504"/>
      <c r="E13" s="504"/>
      <c r="F13" s="505"/>
      <c r="G13" s="75" t="e">
        <f>IF('Matriz de Riesgos'!#REF!=21,'Matriz de Riesgos'!#REF!," ")</f>
        <v>#REF!</v>
      </c>
      <c r="H13" s="75" t="e">
        <f>IF('Matriz de Riesgos'!#REF!=21,'Matriz de Riesgos'!#REF!," ")</f>
        <v>#REF!</v>
      </c>
      <c r="I13" s="75" t="e">
        <f>IF('Matriz de Riesgos'!#REF!=21,'Matriz de Riesgos'!#REF!," ")</f>
        <v>#REF!</v>
      </c>
      <c r="J13" s="75" t="e">
        <f>IF('Matriz de Riesgos'!#REF!=21,'Matriz de Riesgos'!#REF!," ")</f>
        <v>#REF!</v>
      </c>
      <c r="K13" s="75" t="e">
        <f>IF('Matriz de Riesgos'!#REF!=21,'Matriz de Riesgos'!#REF!," ")</f>
        <v>#REF!</v>
      </c>
      <c r="L13" s="75" t="e">
        <f>IF('Matriz de Riesgos'!#REF!=21,'Matriz de Riesgos'!#REF!," ")</f>
        <v>#REF!</v>
      </c>
      <c r="M13" s="75" t="e">
        <f>IF('Matriz de Riesgos'!#REF!=21,'Matriz de Riesgos'!#REF!," ")</f>
        <v>#REF!</v>
      </c>
      <c r="N13" s="75" t="e">
        <f>IF('Matriz de Riesgos'!#REF!=21,'Matriz de Riesgos'!#REF!," ")</f>
        <v>#REF!</v>
      </c>
      <c r="O13" s="75" t="e">
        <f>IF('Matriz de Riesgos'!#REF!=21,'Matriz de Riesgos'!#REF!," ")</f>
        <v>#REF!</v>
      </c>
      <c r="P13" s="138" t="e">
        <f>IF('Matriz de Riesgos'!#REF!=21,'Matriz de Riesgos'!#REF!," ")</f>
        <v>#REF!</v>
      </c>
      <c r="Q13" s="75" t="e">
        <f>IF('Matriz de Riesgos'!#REF!=22,'Matriz de Riesgos'!#REF!," ")</f>
        <v>#REF!</v>
      </c>
      <c r="R13" s="75" t="e">
        <f>IF('Matriz de Riesgos'!#REF!=22,'Matriz de Riesgos'!#REF!," ")</f>
        <v>#REF!</v>
      </c>
      <c r="S13" s="75" t="e">
        <f>IF('Matriz de Riesgos'!#REF!=22,'Matriz de Riesgos'!#REF!," ")</f>
        <v>#REF!</v>
      </c>
      <c r="T13" s="75" t="e">
        <f>IF('Matriz de Riesgos'!#REF!=22,'Matriz de Riesgos'!#REF!," ")</f>
        <v>#REF!</v>
      </c>
      <c r="U13" s="75" t="e">
        <f>IF('Matriz de Riesgos'!#REF!=22,'Matriz de Riesgos'!#REF!," ")</f>
        <v>#REF!</v>
      </c>
      <c r="V13" s="75" t="e">
        <f>IF('Matriz de Riesgos'!#REF!=22,'Matriz de Riesgos'!#REF!," ")</f>
        <v>#REF!</v>
      </c>
      <c r="W13" s="75" t="e">
        <f>IF('Matriz de Riesgos'!#REF!=22,'Matriz de Riesgos'!#REF!," ")</f>
        <v>#REF!</v>
      </c>
      <c r="X13" s="75" t="e">
        <f>IF('Matriz de Riesgos'!#REF!=22,'Matriz de Riesgos'!#REF!," ")</f>
        <v>#REF!</v>
      </c>
      <c r="Y13" s="75" t="e">
        <f>IF('Matriz de Riesgos'!#REF!=22,'Matriz de Riesgos'!#REF!," ")</f>
        <v>#REF!</v>
      </c>
      <c r="Z13" s="138" t="e">
        <f>IF('Matriz de Riesgos'!#REF!=22,'Matriz de Riesgos'!#REF!," ")</f>
        <v>#REF!</v>
      </c>
      <c r="AA13" s="75" t="e">
        <f>IF('Matriz de Riesgos'!#REF!=23,'Matriz de Riesgos'!#REF!," ")</f>
        <v>#REF!</v>
      </c>
      <c r="AB13" s="75" t="e">
        <f>IF('Matriz de Riesgos'!#REF!=23,'Matriz de Riesgos'!#REF!," ")</f>
        <v>#REF!</v>
      </c>
      <c r="AC13" s="75" t="e">
        <f>IF('Matriz de Riesgos'!#REF!=23,'Matriz de Riesgos'!#REF!," ")</f>
        <v>#REF!</v>
      </c>
      <c r="AD13" s="75" t="e">
        <f>IF('Matriz de Riesgos'!#REF!=23,'Matriz de Riesgos'!#REF!," ")</f>
        <v>#REF!</v>
      </c>
      <c r="AE13" s="75" t="e">
        <f>IF('Matriz de Riesgos'!#REF!=23,'Matriz de Riesgos'!#REF!," ")</f>
        <v>#REF!</v>
      </c>
      <c r="AF13" s="75" t="e">
        <f>IF('Matriz de Riesgos'!#REF!=23,'Matriz de Riesgos'!#REF!," ")</f>
        <v>#REF!</v>
      </c>
      <c r="AG13" s="75" t="e">
        <f>IF('Matriz de Riesgos'!#REF!=23,'Matriz de Riesgos'!#REF!," ")</f>
        <v>#REF!</v>
      </c>
      <c r="AH13" s="75" t="e">
        <f>IF('Matriz de Riesgos'!#REF!=23,'Matriz de Riesgos'!#REF!," ")</f>
        <v>#REF!</v>
      </c>
      <c r="AI13" s="75" t="e">
        <f>IF('Matriz de Riesgos'!#REF!=23,'Matriz de Riesgos'!#REF!," ")</f>
        <v>#REF!</v>
      </c>
      <c r="AJ13" s="138" t="e">
        <f>IF('Matriz de Riesgos'!#REF!=23,'Matriz de Riesgos'!#REF!," ")</f>
        <v>#REF!</v>
      </c>
      <c r="AK13" s="75" t="e">
        <f>IF('Matriz de Riesgos'!#REF!=24,'Matriz de Riesgos'!#REF!," ")</f>
        <v>#REF!</v>
      </c>
      <c r="AL13" s="75" t="e">
        <f>IF('Matriz de Riesgos'!#REF!=24,'Matriz de Riesgos'!#REF!," ")</f>
        <v>#REF!</v>
      </c>
      <c r="AM13" s="75" t="e">
        <f>IF('Matriz de Riesgos'!#REF!=24,'Matriz de Riesgos'!#REF!," ")</f>
        <v>#REF!</v>
      </c>
      <c r="AN13" s="75" t="e">
        <f>IF('Matriz de Riesgos'!#REF!=24,'Matriz de Riesgos'!#REF!," ")</f>
        <v>#REF!</v>
      </c>
      <c r="AO13" s="75" t="e">
        <f>IF('Matriz de Riesgos'!#REF!=24,'Matriz de Riesgos'!#REF!," ")</f>
        <v>#REF!</v>
      </c>
      <c r="AP13" s="75" t="e">
        <f>IF('Matriz de Riesgos'!#REF!=24,'Matriz de Riesgos'!#REF!," ")</f>
        <v>#REF!</v>
      </c>
      <c r="AQ13" s="75" t="e">
        <f>IF('Matriz de Riesgos'!#REF!=24,'Matriz de Riesgos'!#REF!," ")</f>
        <v>#REF!</v>
      </c>
      <c r="AR13" s="75" t="e">
        <f>IF('Matriz de Riesgos'!#REF!=24,'Matriz de Riesgos'!#REF!," ")</f>
        <v>#REF!</v>
      </c>
      <c r="AS13" s="75" t="e">
        <f>IF('Matriz de Riesgos'!#REF!=24,'Matriz de Riesgos'!#REF!," ")</f>
        <v>#REF!</v>
      </c>
      <c r="AT13" s="138" t="e">
        <f>IF('Matriz de Riesgos'!#REF!=24,'Matriz de Riesgos'!#REF!," ")</f>
        <v>#REF!</v>
      </c>
      <c r="AU13" s="76" t="e">
        <f>IF('Matriz de Riesgos'!#REF!=25,'Matriz de Riesgos'!#REF!," ")</f>
        <v>#REF!</v>
      </c>
      <c r="AV13" s="76" t="e">
        <f>IF('Matriz de Riesgos'!#REF!=25,'Matriz de Riesgos'!#REF!," ")</f>
        <v>#REF!</v>
      </c>
      <c r="AW13" s="76" t="e">
        <f>IF('Matriz de Riesgos'!#REF!=25,'Matriz de Riesgos'!#REF!," ")</f>
        <v>#REF!</v>
      </c>
      <c r="AX13" s="76" t="e">
        <f>IF('Matriz de Riesgos'!#REF!=25,'Matriz de Riesgos'!#REF!," ")</f>
        <v>#REF!</v>
      </c>
      <c r="AY13" s="76" t="e">
        <f>IF('Matriz de Riesgos'!#REF!=25,'Matriz de Riesgos'!#REF!," ")</f>
        <v>#REF!</v>
      </c>
      <c r="AZ13" s="76" t="e">
        <f>IF('Matriz de Riesgos'!#REF!=25,'Matriz de Riesgos'!#REF!," ")</f>
        <v>#REF!</v>
      </c>
      <c r="BA13" s="76" t="e">
        <f>IF('Matriz de Riesgos'!#REF!=25,'Matriz de Riesgos'!#REF!," ")</f>
        <v>#REF!</v>
      </c>
      <c r="BB13" s="76" t="e">
        <f>IF('Matriz de Riesgos'!#REF!=25,'Matriz de Riesgos'!#REF!," ")</f>
        <v>#REF!</v>
      </c>
      <c r="BC13" s="76" t="e">
        <f>IF('Matriz de Riesgos'!#REF!=25,'Matriz de Riesgos'!#REF!," ")</f>
        <v>#REF!</v>
      </c>
      <c r="BD13" s="131" t="e">
        <f>IF('Matriz de Riesgos'!#REF!=25,'Matriz de Riesgos'!#REF!," ")</f>
        <v>#REF!</v>
      </c>
      <c r="BE13" s="51"/>
      <c r="BG13" s="492"/>
      <c r="BH13" s="492"/>
      <c r="BI13" s="492"/>
      <c r="BJ13" s="492"/>
      <c r="BK13" s="492"/>
      <c r="BL13" s="492"/>
      <c r="BM13" s="71"/>
    </row>
    <row r="14" spans="1:65" ht="24" customHeight="1" thickBot="1" x14ac:dyDescent="0.55000000000000004">
      <c r="A14" s="514"/>
      <c r="B14" s="503"/>
      <c r="C14" s="504"/>
      <c r="D14" s="504"/>
      <c r="E14" s="504"/>
      <c r="F14" s="505"/>
      <c r="G14" s="75" t="e">
        <f>IF('Matriz de Riesgos'!#REF!=21,'Matriz de Riesgos'!#REF!," ")</f>
        <v>#REF!</v>
      </c>
      <c r="H14" s="75" t="e">
        <f>IF('Matriz de Riesgos'!#REF!=21,'Matriz de Riesgos'!#REF!," ")</f>
        <v>#REF!</v>
      </c>
      <c r="I14" s="75" t="e">
        <f>IF('Matriz de Riesgos'!#REF!=21,'Matriz de Riesgos'!#REF!," ")</f>
        <v>#REF!</v>
      </c>
      <c r="J14" s="75" t="e">
        <f>IF('Matriz de Riesgos'!#REF!=21,'Matriz de Riesgos'!#REF!," ")</f>
        <v>#REF!</v>
      </c>
      <c r="K14" s="75" t="e">
        <f>IF('Matriz de Riesgos'!#REF!=21,'Matriz de Riesgos'!#REF!," ")</f>
        <v>#REF!</v>
      </c>
      <c r="L14" s="75" t="e">
        <f>IF('Matriz de Riesgos'!#REF!=21,'Matriz de Riesgos'!#REF!," ")</f>
        <v>#REF!</v>
      </c>
      <c r="M14" s="75" t="e">
        <f>IF('Matriz de Riesgos'!#REF!=21,'Matriz de Riesgos'!#REF!," ")</f>
        <v>#REF!</v>
      </c>
      <c r="N14" s="75" t="e">
        <f>IF('Matriz de Riesgos'!#REF!=21,'Matriz de Riesgos'!#REF!," ")</f>
        <v>#REF!</v>
      </c>
      <c r="O14" s="75" t="e">
        <f>IF('Matriz de Riesgos'!#REF!=21,'Matriz de Riesgos'!#REF!," ")</f>
        <v>#REF!</v>
      </c>
      <c r="P14" s="138" t="e">
        <f>IF('Matriz de Riesgos'!#REF!=21,'Matriz de Riesgos'!#REF!," ")</f>
        <v>#REF!</v>
      </c>
      <c r="Q14" s="75" t="e">
        <f>IF('Matriz de Riesgos'!#REF!=22,'Matriz de Riesgos'!#REF!," ")</f>
        <v>#REF!</v>
      </c>
      <c r="R14" s="75" t="e">
        <f>IF('Matriz de Riesgos'!#REF!=22,'Matriz de Riesgos'!#REF!," ")</f>
        <v>#REF!</v>
      </c>
      <c r="S14" s="75" t="e">
        <f>IF('Matriz de Riesgos'!#REF!=22,'Matriz de Riesgos'!#REF!," ")</f>
        <v>#REF!</v>
      </c>
      <c r="T14" s="75" t="e">
        <f>IF('Matriz de Riesgos'!#REF!=22,'Matriz de Riesgos'!#REF!," ")</f>
        <v>#REF!</v>
      </c>
      <c r="U14" s="75" t="e">
        <f>IF('Matriz de Riesgos'!#REF!=22,'Matriz de Riesgos'!#REF!," ")</f>
        <v>#REF!</v>
      </c>
      <c r="V14" s="75" t="e">
        <f>IF('Matriz de Riesgos'!#REF!=22,'Matriz de Riesgos'!#REF!," ")</f>
        <v>#REF!</v>
      </c>
      <c r="W14" s="75" t="e">
        <f>IF('Matriz de Riesgos'!#REF!=22,'Matriz de Riesgos'!#REF!," ")</f>
        <v>#REF!</v>
      </c>
      <c r="X14" s="75" t="e">
        <f>IF('Matriz de Riesgos'!#REF!=22,'Matriz de Riesgos'!#REF!," ")</f>
        <v>#REF!</v>
      </c>
      <c r="Y14" s="75" t="e">
        <f>IF('Matriz de Riesgos'!#REF!=22,'Matriz de Riesgos'!#REF!," ")</f>
        <v>#REF!</v>
      </c>
      <c r="Z14" s="138" t="e">
        <f>IF('Matriz de Riesgos'!#REF!=22,'Matriz de Riesgos'!#REF!," ")</f>
        <v>#REF!</v>
      </c>
      <c r="AA14" s="75" t="e">
        <f>IF('Matriz de Riesgos'!#REF!=23,'Matriz de Riesgos'!#REF!," ")</f>
        <v>#REF!</v>
      </c>
      <c r="AB14" s="75" t="e">
        <f>IF('Matriz de Riesgos'!#REF!=23,'Matriz de Riesgos'!#REF!," ")</f>
        <v>#REF!</v>
      </c>
      <c r="AC14" s="75" t="e">
        <f>IF('Matriz de Riesgos'!#REF!=23,'Matriz de Riesgos'!#REF!," ")</f>
        <v>#REF!</v>
      </c>
      <c r="AD14" s="75" t="e">
        <f>IF('Matriz de Riesgos'!#REF!=23,'Matriz de Riesgos'!#REF!," ")</f>
        <v>#REF!</v>
      </c>
      <c r="AE14" s="75" t="e">
        <f>IF('Matriz de Riesgos'!#REF!=23,'Matriz de Riesgos'!#REF!," ")</f>
        <v>#REF!</v>
      </c>
      <c r="AF14" s="75" t="e">
        <f>IF('Matriz de Riesgos'!#REF!=23,'Matriz de Riesgos'!#REF!," ")</f>
        <v>#REF!</v>
      </c>
      <c r="AG14" s="75" t="e">
        <f>IF('Matriz de Riesgos'!#REF!=23,'Matriz de Riesgos'!#REF!," ")</f>
        <v>#REF!</v>
      </c>
      <c r="AH14" s="75" t="e">
        <f>IF('Matriz de Riesgos'!#REF!=23,'Matriz de Riesgos'!#REF!," ")</f>
        <v>#REF!</v>
      </c>
      <c r="AI14" s="75" t="e">
        <f>IF('Matriz de Riesgos'!#REF!=23,'Matriz de Riesgos'!#REF!," ")</f>
        <v>#REF!</v>
      </c>
      <c r="AJ14" s="138" t="e">
        <f>IF('Matriz de Riesgos'!#REF!=23,'Matriz de Riesgos'!#REF!," ")</f>
        <v>#REF!</v>
      </c>
      <c r="AK14" s="75" t="e">
        <f>IF('Matriz de Riesgos'!#REF!=24,'Matriz de Riesgos'!#REF!," ")</f>
        <v>#REF!</v>
      </c>
      <c r="AL14" s="75" t="e">
        <f>IF('Matriz de Riesgos'!#REF!=24,'Matriz de Riesgos'!#REF!," ")</f>
        <v>#REF!</v>
      </c>
      <c r="AM14" s="75" t="e">
        <f>IF('Matriz de Riesgos'!#REF!=24,'Matriz de Riesgos'!#REF!," ")</f>
        <v>#REF!</v>
      </c>
      <c r="AN14" s="75" t="e">
        <f>IF('Matriz de Riesgos'!#REF!=24,'Matriz de Riesgos'!#REF!," ")</f>
        <v>#REF!</v>
      </c>
      <c r="AO14" s="75" t="e">
        <f>IF('Matriz de Riesgos'!#REF!=24,'Matriz de Riesgos'!#REF!," ")</f>
        <v>#REF!</v>
      </c>
      <c r="AP14" s="75" t="e">
        <f>IF('Matriz de Riesgos'!#REF!=24,'Matriz de Riesgos'!#REF!," ")</f>
        <v>#REF!</v>
      </c>
      <c r="AQ14" s="75" t="e">
        <f>IF('Matriz de Riesgos'!#REF!=24,'Matriz de Riesgos'!#REF!," ")</f>
        <v>#REF!</v>
      </c>
      <c r="AR14" s="75" t="e">
        <f>IF('Matriz de Riesgos'!#REF!=24,'Matriz de Riesgos'!#REF!," ")</f>
        <v>#REF!</v>
      </c>
      <c r="AS14" s="75" t="e">
        <f>IF('Matriz de Riesgos'!#REF!=24,'Matriz de Riesgos'!#REF!," ")</f>
        <v>#REF!</v>
      </c>
      <c r="AT14" s="138" t="e">
        <f>IF('Matriz de Riesgos'!#REF!=24,'Matriz de Riesgos'!#REF!," ")</f>
        <v>#REF!</v>
      </c>
      <c r="AU14" s="76" t="e">
        <f>IF('Matriz de Riesgos'!#REF!=25,'Matriz de Riesgos'!#REF!," ")</f>
        <v>#REF!</v>
      </c>
      <c r="AV14" s="76" t="e">
        <f>IF('Matriz de Riesgos'!#REF!=25,'Matriz de Riesgos'!#REF!," ")</f>
        <v>#REF!</v>
      </c>
      <c r="AW14" s="76" t="e">
        <f>IF('Matriz de Riesgos'!#REF!=25,'Matriz de Riesgos'!#REF!," ")</f>
        <v>#REF!</v>
      </c>
      <c r="AX14" s="76" t="e">
        <f>IF('Matriz de Riesgos'!#REF!=25,'Matriz de Riesgos'!#REF!," ")</f>
        <v>#REF!</v>
      </c>
      <c r="AY14" s="76" t="e">
        <f>IF('Matriz de Riesgos'!#REF!=25,'Matriz de Riesgos'!#REF!," ")</f>
        <v>#REF!</v>
      </c>
      <c r="AZ14" s="76" t="e">
        <f>IF('Matriz de Riesgos'!#REF!=25,'Matriz de Riesgos'!#REF!," ")</f>
        <v>#REF!</v>
      </c>
      <c r="BA14" s="76" t="e">
        <f>IF('Matriz de Riesgos'!#REF!=25,'Matriz de Riesgos'!#REF!," ")</f>
        <v>#REF!</v>
      </c>
      <c r="BB14" s="76" t="e">
        <f>IF('Matriz de Riesgos'!#REF!=25,'Matriz de Riesgos'!#REF!," ")</f>
        <v>#REF!</v>
      </c>
      <c r="BC14" s="76" t="e">
        <f>IF('Matriz de Riesgos'!#REF!=25,'Matriz de Riesgos'!#REF!," ")</f>
        <v>#REF!</v>
      </c>
      <c r="BD14" s="131" t="e">
        <f>IF('Matriz de Riesgos'!#REF!=25,'Matriz de Riesgos'!#REF!," ")</f>
        <v>#REF!</v>
      </c>
      <c r="BE14" s="51"/>
      <c r="BG14" s="493"/>
      <c r="BH14" s="493"/>
      <c r="BI14" s="493"/>
      <c r="BJ14" s="493"/>
      <c r="BK14" s="493"/>
      <c r="BL14" s="493"/>
      <c r="BM14" s="71"/>
    </row>
    <row r="15" spans="1:65" ht="24" customHeight="1" x14ac:dyDescent="0.5">
      <c r="A15" s="514"/>
      <c r="B15" s="503"/>
      <c r="C15" s="504"/>
      <c r="D15" s="504"/>
      <c r="E15" s="504"/>
      <c r="F15" s="505"/>
      <c r="G15" s="75" t="e">
        <f ca="1">IF('Matriz de Riesgos'!$X$17=21,'Matriz de Riesgos'!$D$17," ")</f>
        <v>#NAME?</v>
      </c>
      <c r="H15" s="75" t="e">
        <f ca="1">IF('Matriz de Riesgos'!$X$18=21,'Matriz de Riesgos'!$D$18," ")</f>
        <v>#NAME?</v>
      </c>
      <c r="I15" s="75" t="e">
        <f ca="1">IF('Matriz de Riesgos'!$X$19=21,'Matriz de Riesgos'!$D$19," ")</f>
        <v>#NAME?</v>
      </c>
      <c r="J15" s="75" t="e">
        <f ca="1">IF('Matriz de Riesgos'!$X$20=21,'Matriz de Riesgos'!$D$20," ")</f>
        <v>#NAME?</v>
      </c>
      <c r="K15" s="75" t="e">
        <f ca="1">IF('Matriz de Riesgos'!$X$21=21,'Matriz de Riesgos'!$D$21," ")</f>
        <v>#NAME?</v>
      </c>
      <c r="L15" s="75" t="e">
        <f ca="1">IF('Matriz de Riesgos'!$X$22=21,'Matriz de Riesgos'!$D$22," ")</f>
        <v>#NAME?</v>
      </c>
      <c r="M15" s="75" t="e">
        <f ca="1">IF('Matriz de Riesgos'!$X$23=21,'Matriz de Riesgos'!$D$23," ")</f>
        <v>#NAME?</v>
      </c>
      <c r="N15" s="75" t="e">
        <f ca="1">IF('Matriz de Riesgos'!$X$24=21,'Matriz de Riesgos'!$D$24," ")</f>
        <v>#NAME?</v>
      </c>
      <c r="O15" s="75" t="e">
        <f ca="1">IF('Matriz de Riesgos'!$X$25=21,'Matriz de Riesgos'!$D$25," ")</f>
        <v>#NAME?</v>
      </c>
      <c r="P15" s="138" t="e">
        <f>IF('Matriz de Riesgos'!#REF!=21,'Matriz de Riesgos'!#REF!," ")</f>
        <v>#REF!</v>
      </c>
      <c r="Q15" s="75" t="e">
        <f ca="1">IF('Matriz de Riesgos'!$X$17=22,'Matriz de Riesgos'!$D$17," ")</f>
        <v>#NAME?</v>
      </c>
      <c r="R15" s="75" t="e">
        <f ca="1">IF('Matriz de Riesgos'!$X$18=22,'Matriz de Riesgos'!$D$18," ")</f>
        <v>#NAME?</v>
      </c>
      <c r="S15" s="75" t="e">
        <f ca="1">IF('Matriz de Riesgos'!$X$19=22,'Matriz de Riesgos'!$D$19," ")</f>
        <v>#NAME?</v>
      </c>
      <c r="T15" s="75" t="e">
        <f ca="1">IF('Matriz de Riesgos'!$X$20=22,'Matriz de Riesgos'!$D$20," ")</f>
        <v>#NAME?</v>
      </c>
      <c r="U15" s="75" t="e">
        <f ca="1">IF('Matriz de Riesgos'!$X$21=22,'Matriz de Riesgos'!$D$21," ")</f>
        <v>#NAME?</v>
      </c>
      <c r="V15" s="75" t="e">
        <f ca="1">IF('Matriz de Riesgos'!$X$22=22,'Matriz de Riesgos'!$D$22," ")</f>
        <v>#NAME?</v>
      </c>
      <c r="W15" s="75" t="e">
        <f ca="1">IF('Matriz de Riesgos'!$X$23=22,'Matriz de Riesgos'!$D$23," ")</f>
        <v>#NAME?</v>
      </c>
      <c r="X15" s="75" t="e">
        <f ca="1">IF('Matriz de Riesgos'!$X$24=22,'Matriz de Riesgos'!$D$24," ")</f>
        <v>#NAME?</v>
      </c>
      <c r="Y15" s="75" t="e">
        <f ca="1">IF('Matriz de Riesgos'!$X$25=22,'Matriz de Riesgos'!$D$25," ")</f>
        <v>#NAME?</v>
      </c>
      <c r="Z15" s="138" t="e">
        <f>IF('Matriz de Riesgos'!#REF!=22,'Matriz de Riesgos'!#REF!," ")</f>
        <v>#REF!</v>
      </c>
      <c r="AA15" s="75" t="e">
        <f ca="1">IF('Matriz de Riesgos'!$X$17=23,'Matriz de Riesgos'!$D$17," ")</f>
        <v>#NAME?</v>
      </c>
      <c r="AB15" s="75" t="e">
        <f ca="1">IF('Matriz de Riesgos'!$X$18=23,'Matriz de Riesgos'!$D$18," ")</f>
        <v>#NAME?</v>
      </c>
      <c r="AC15" s="75" t="e">
        <f ca="1">IF('Matriz de Riesgos'!$X$19=23,'Matriz de Riesgos'!$D$19," ")</f>
        <v>#NAME?</v>
      </c>
      <c r="AD15" s="75" t="e">
        <f ca="1">IF('Matriz de Riesgos'!$X$20=23,'Matriz de Riesgos'!$D$20," ")</f>
        <v>#NAME?</v>
      </c>
      <c r="AE15" s="75" t="e">
        <f ca="1">IF('Matriz de Riesgos'!$X$21=23,'Matriz de Riesgos'!$D$21," ")</f>
        <v>#NAME?</v>
      </c>
      <c r="AF15" s="75" t="e">
        <f ca="1">IF('Matriz de Riesgos'!$X$22=23,'Matriz de Riesgos'!$D$22," ")</f>
        <v>#NAME?</v>
      </c>
      <c r="AG15" s="75" t="e">
        <f ca="1">IF('Matriz de Riesgos'!$X$23=23,'Matriz de Riesgos'!$D$23," ")</f>
        <v>#NAME?</v>
      </c>
      <c r="AH15" s="75" t="e">
        <f ca="1">IF('Matriz de Riesgos'!$X$24=23,'Matriz de Riesgos'!$D$24," ")</f>
        <v>#NAME?</v>
      </c>
      <c r="AI15" s="75" t="e">
        <f ca="1">IF('Matriz de Riesgos'!$X$25=23,'Matriz de Riesgos'!$D$25," ")</f>
        <v>#NAME?</v>
      </c>
      <c r="AJ15" s="138" t="e">
        <f>IF('Matriz de Riesgos'!#REF!=23,'Matriz de Riesgos'!#REF!," ")</f>
        <v>#REF!</v>
      </c>
      <c r="AK15" s="75" t="e">
        <f ca="1">IF('Matriz de Riesgos'!$X$17=24,'Matriz de Riesgos'!$D$17," ")</f>
        <v>#NAME?</v>
      </c>
      <c r="AL15" s="75" t="e">
        <f ca="1">IF('Matriz de Riesgos'!$X$18=24,'Matriz de Riesgos'!$D$18," ")</f>
        <v>#NAME?</v>
      </c>
      <c r="AM15" s="75" t="e">
        <f ca="1">IF('Matriz de Riesgos'!$X$19=24,'Matriz de Riesgos'!$D$19," ")</f>
        <v>#NAME?</v>
      </c>
      <c r="AN15" s="75" t="e">
        <f ca="1">IF('Matriz de Riesgos'!$X$20=24,'Matriz de Riesgos'!$D$20," ")</f>
        <v>#NAME?</v>
      </c>
      <c r="AO15" s="75" t="e">
        <f ca="1">IF('Matriz de Riesgos'!$X$21=24,'Matriz de Riesgos'!$D$21," ")</f>
        <v>#NAME?</v>
      </c>
      <c r="AP15" s="75" t="e">
        <f ca="1">IF('Matriz de Riesgos'!$X$22=24,'Matriz de Riesgos'!$D$22," ")</f>
        <v>#NAME?</v>
      </c>
      <c r="AQ15" s="75" t="e">
        <f ca="1">IF('Matriz de Riesgos'!$X$23=24,'Matriz de Riesgos'!$D$23," ")</f>
        <v>#NAME?</v>
      </c>
      <c r="AR15" s="75" t="e">
        <f ca="1">IF('Matriz de Riesgos'!$X$24=24,'Matriz de Riesgos'!$D$24," ")</f>
        <v>#NAME?</v>
      </c>
      <c r="AS15" s="75" t="e">
        <f ca="1">IF('Matriz de Riesgos'!$X$25=24,'Matriz de Riesgos'!$D$25," ")</f>
        <v>#NAME?</v>
      </c>
      <c r="AT15" s="138" t="e">
        <f>IF('Matriz de Riesgos'!#REF!=24,'Matriz de Riesgos'!#REF!," ")</f>
        <v>#REF!</v>
      </c>
      <c r="AU15" s="76" t="e">
        <f ca="1">IF('Matriz de Riesgos'!$X$17=25,'Matriz de Riesgos'!$D$17," ")</f>
        <v>#NAME?</v>
      </c>
      <c r="AV15" s="76" t="e">
        <f ca="1">IF('Matriz de Riesgos'!$X$18=25,'Matriz de Riesgos'!$D$18," ")</f>
        <v>#NAME?</v>
      </c>
      <c r="AW15" s="76" t="e">
        <f ca="1">IF('Matriz de Riesgos'!$X$19=25,'Matriz de Riesgos'!$D$19," ")</f>
        <v>#NAME?</v>
      </c>
      <c r="AX15" s="76" t="e">
        <f ca="1">IF('Matriz de Riesgos'!$X$20=25,'Matriz de Riesgos'!$D$20," ")</f>
        <v>#NAME?</v>
      </c>
      <c r="AY15" s="76" t="e">
        <f ca="1">IF('Matriz de Riesgos'!$X$21=25,'Matriz de Riesgos'!$D$21," ")</f>
        <v>#NAME?</v>
      </c>
      <c r="AZ15" s="76" t="e">
        <f ca="1">IF('Matriz de Riesgos'!$X$22=25,'Matriz de Riesgos'!$D$22," ")</f>
        <v>#NAME?</v>
      </c>
      <c r="BA15" s="76" t="e">
        <f ca="1">IF('Matriz de Riesgos'!$X$23=25,'Matriz de Riesgos'!$D$23," ")</f>
        <v>#NAME?</v>
      </c>
      <c r="BB15" s="76" t="e">
        <f ca="1">IF('Matriz de Riesgos'!$X$24=25,'Matriz de Riesgos'!$D$24," ")</f>
        <v>#NAME?</v>
      </c>
      <c r="BC15" s="76" t="e">
        <f ca="1">IF('Matriz de Riesgos'!$X$25=25,'Matriz de Riesgos'!$D$25," ")</f>
        <v>#NAME?</v>
      </c>
      <c r="BD15" s="131" t="e">
        <f>IF('Matriz de Riesgos'!#REF!=25,'Matriz de Riesgos'!#REF!," ")</f>
        <v>#REF!</v>
      </c>
      <c r="BE15" s="51"/>
      <c r="BG15" s="494" t="s">
        <v>461</v>
      </c>
      <c r="BH15" s="494"/>
      <c r="BI15" s="494"/>
      <c r="BJ15" s="494"/>
      <c r="BK15" s="494"/>
      <c r="BL15" s="494"/>
      <c r="BM15" s="71"/>
    </row>
    <row r="16" spans="1:65" ht="24" customHeight="1" x14ac:dyDescent="0.5">
      <c r="A16" s="514"/>
      <c r="B16" s="506"/>
      <c r="C16" s="507"/>
      <c r="D16" s="507"/>
      <c r="E16" s="507"/>
      <c r="F16" s="508"/>
      <c r="G16" s="134" t="e">
        <f ca="1">IF('Matriz de Riesgos'!$X$7=21,'Matriz de Riesgos'!$D$7," ")</f>
        <v>#NAME?</v>
      </c>
      <c r="H16" s="134" t="e">
        <f ca="1">IF('Matriz de Riesgos'!$X$8=21,'Matriz de Riesgos'!$D$8," ")</f>
        <v>#NAME?</v>
      </c>
      <c r="I16" s="134" t="e">
        <f ca="1">IF('Matriz de Riesgos'!$X$9=21,'Matriz de Riesgos'!$D$9," ")</f>
        <v>#NAME?</v>
      </c>
      <c r="J16" s="134" t="e">
        <f ca="1">IF('Matriz de Riesgos'!$X$10=21,'Matriz de Riesgos'!$D$10," ")</f>
        <v>#NAME?</v>
      </c>
      <c r="K16" s="134" t="e">
        <f ca="1">IF('Matriz de Riesgos'!$X$11=21,'Matriz de Riesgos'!$D$11," ")</f>
        <v>#NAME?</v>
      </c>
      <c r="L16" s="134" t="e">
        <f ca="1">IF('Matriz de Riesgos'!$X$12=21,'Matriz de Riesgos'!$D$12," ")</f>
        <v>#NAME?</v>
      </c>
      <c r="M16" s="134" t="e">
        <f ca="1">IF('Matriz de Riesgos'!$X$13=21,'Matriz de Riesgos'!$D$13," ")</f>
        <v>#NAME?</v>
      </c>
      <c r="N16" s="134" t="e">
        <f ca="1">IF('Matriz de Riesgos'!$X$14=21,'Matriz de Riesgos'!$D$14," ")</f>
        <v>#NAME?</v>
      </c>
      <c r="O16" s="134" t="e">
        <f ca="1">IF('Matriz de Riesgos'!$X$15=21,'Matriz de Riesgos'!$D$15," ")</f>
        <v>#NAME?</v>
      </c>
      <c r="P16" s="139" t="e">
        <f ca="1">IF('Matriz de Riesgos'!$X$16=21,'Matriz de Riesgos'!$D$16," ")</f>
        <v>#NAME?</v>
      </c>
      <c r="Q16" s="140" t="e">
        <f ca="1">IF('Matriz de Riesgos'!$X$7=22,'Matriz de Riesgos'!$D$7," ")</f>
        <v>#NAME?</v>
      </c>
      <c r="R16" s="134" t="e">
        <f ca="1">IF('Matriz de Riesgos'!$X$8=22,'Matriz de Riesgos'!$D$8," ")</f>
        <v>#NAME?</v>
      </c>
      <c r="S16" s="134" t="e">
        <f ca="1">IF('Matriz de Riesgos'!$X$9=22,'Matriz de Riesgos'!$D$9," ")</f>
        <v>#NAME?</v>
      </c>
      <c r="T16" s="134" t="e">
        <f ca="1">IF('Matriz de Riesgos'!$X$10=22,'Matriz de Riesgos'!$D$10," ")</f>
        <v>#NAME?</v>
      </c>
      <c r="U16" s="134" t="e">
        <f ca="1">IF('Matriz de Riesgos'!$X$11=22,'Matriz de Riesgos'!$D$11," ")</f>
        <v>#NAME?</v>
      </c>
      <c r="V16" s="134" t="e">
        <f ca="1">IF('Matriz de Riesgos'!$X$12=22,'Matriz de Riesgos'!$D$12," ")</f>
        <v>#NAME?</v>
      </c>
      <c r="W16" s="134" t="e">
        <f ca="1">IF('Matriz de Riesgos'!$X$13=22,'Matriz de Riesgos'!$D$13," ")</f>
        <v>#NAME?</v>
      </c>
      <c r="X16" s="134" t="e">
        <f ca="1">IF('Matriz de Riesgos'!$X$14=22,'Matriz de Riesgos'!$D$14," ")</f>
        <v>#NAME?</v>
      </c>
      <c r="Y16" s="134" t="e">
        <f ca="1">IF('Matriz de Riesgos'!$X$15=22,'Matriz de Riesgos'!$D$15," ")</f>
        <v>#NAME?</v>
      </c>
      <c r="Z16" s="139" t="e">
        <f ca="1">IF('Matriz de Riesgos'!$X$16=22,'Matriz de Riesgos'!$D$16," ")</f>
        <v>#NAME?</v>
      </c>
      <c r="AA16" s="140" t="e">
        <f ca="1">IF('Matriz de Riesgos'!$X$7=23,'Matriz de Riesgos'!$D$7," ")</f>
        <v>#NAME?</v>
      </c>
      <c r="AB16" s="134" t="e">
        <f ca="1">IF('Matriz de Riesgos'!$X$8=23,'Matriz de Riesgos'!$D$8," ")</f>
        <v>#NAME?</v>
      </c>
      <c r="AC16" s="134" t="e">
        <f ca="1">IF('Matriz de Riesgos'!$X$9=23,'Matriz de Riesgos'!$D$9," ")</f>
        <v>#NAME?</v>
      </c>
      <c r="AD16" s="134" t="e">
        <f ca="1">IF('Matriz de Riesgos'!$X$10=23,'Matriz de Riesgos'!$D$10," ")</f>
        <v>#NAME?</v>
      </c>
      <c r="AE16" s="134" t="e">
        <f ca="1">IF('Matriz de Riesgos'!$X$11=23,'Matriz de Riesgos'!$D$11," ")</f>
        <v>#NAME?</v>
      </c>
      <c r="AF16" s="134" t="e">
        <f ca="1">IF('Matriz de Riesgos'!$X$12=23,'Matriz de Riesgos'!$D$12," ")</f>
        <v>#NAME?</v>
      </c>
      <c r="AG16" s="134" t="e">
        <f ca="1">IF('Matriz de Riesgos'!$X$13=23,'Matriz de Riesgos'!$D$13," ")</f>
        <v>#NAME?</v>
      </c>
      <c r="AH16" s="134" t="e">
        <f ca="1">IF('Matriz de Riesgos'!$X$14=23,'Matriz de Riesgos'!$D$14," ")</f>
        <v>#NAME?</v>
      </c>
      <c r="AI16" s="134" t="e">
        <f ca="1">IF('Matriz de Riesgos'!$X$15=23,'Matriz de Riesgos'!$D$15," ")</f>
        <v>#NAME?</v>
      </c>
      <c r="AJ16" s="139" t="e">
        <f ca="1">IF('Matriz de Riesgos'!$X$16=23,'Matriz de Riesgos'!$D$16," ")</f>
        <v>#NAME?</v>
      </c>
      <c r="AK16" s="140" t="e">
        <f ca="1">IF('Matriz de Riesgos'!$X$7=24,'Matriz de Riesgos'!$D$7," ")</f>
        <v>#NAME?</v>
      </c>
      <c r="AL16" s="134" t="e">
        <f ca="1">IF('Matriz de Riesgos'!$X$8=24,'Matriz de Riesgos'!$D$8," ")</f>
        <v>#NAME?</v>
      </c>
      <c r="AM16" s="134" t="e">
        <f ca="1">IF('Matriz de Riesgos'!$X$9=24,'Matriz de Riesgos'!$D$9," ")</f>
        <v>#NAME?</v>
      </c>
      <c r="AN16" s="134" t="e">
        <f ca="1">IF('Matriz de Riesgos'!$X$10=24,'Matriz de Riesgos'!$D$10," ")</f>
        <v>#NAME?</v>
      </c>
      <c r="AO16" s="134" t="e">
        <f ca="1">IF('Matriz de Riesgos'!$X$11=24,'Matriz de Riesgos'!$D$11," ")</f>
        <v>#NAME?</v>
      </c>
      <c r="AP16" s="134" t="e">
        <f ca="1">IF('Matriz de Riesgos'!$X$12=24,'Matriz de Riesgos'!$D$12," ")</f>
        <v>#NAME?</v>
      </c>
      <c r="AQ16" s="134" t="e">
        <f ca="1">IF('Matriz de Riesgos'!$X$13=24,'Matriz de Riesgos'!$D$13," ")</f>
        <v>#NAME?</v>
      </c>
      <c r="AR16" s="134" t="e">
        <f ca="1">IF('Matriz de Riesgos'!$X$14=24,'Matriz de Riesgos'!$D$14," ")</f>
        <v>#NAME?</v>
      </c>
      <c r="AS16" s="134" t="e">
        <f ca="1">IF('Matriz de Riesgos'!$X$15=24,'Matriz de Riesgos'!$D$15," ")</f>
        <v>#NAME?</v>
      </c>
      <c r="AT16" s="139" t="e">
        <f ca="1">IF('Matriz de Riesgos'!$X$16=24,'Matriz de Riesgos'!$D$16," ")</f>
        <v>#NAME?</v>
      </c>
      <c r="AU16" s="135" t="e">
        <f ca="1">IF('Matriz de Riesgos'!$X$7=25,'Matriz de Riesgos'!$D$7," ")</f>
        <v>#NAME?</v>
      </c>
      <c r="AV16" s="135" t="e">
        <f ca="1">IF('Matriz de Riesgos'!$X$8=25,'Matriz de Riesgos'!$D$8," ")</f>
        <v>#NAME?</v>
      </c>
      <c r="AW16" s="135" t="e">
        <f ca="1">IF('Matriz de Riesgos'!$X$9=25,'Matriz de Riesgos'!$D$9," ")</f>
        <v>#NAME?</v>
      </c>
      <c r="AX16" s="135" t="e">
        <f ca="1">IF('Matriz de Riesgos'!$X$10=25,'Matriz de Riesgos'!$D$10," ")</f>
        <v>#NAME?</v>
      </c>
      <c r="AY16" s="135" t="e">
        <f ca="1">IF('Matriz de Riesgos'!$X$11=25,'Matriz de Riesgos'!$D$11," ")</f>
        <v>#NAME?</v>
      </c>
      <c r="AZ16" s="135" t="e">
        <f ca="1">IF('Matriz de Riesgos'!$X$12=25,'Matriz de Riesgos'!$D$12," ")</f>
        <v>#NAME?</v>
      </c>
      <c r="BA16" s="135" t="e">
        <f ca="1">IF('Matriz de Riesgos'!$X$13=25,'Matriz de Riesgos'!$D$13," ")</f>
        <v>#NAME?</v>
      </c>
      <c r="BB16" s="135" t="e">
        <f ca="1">IF('Matriz de Riesgos'!$X$14=25,'Matriz de Riesgos'!$D$14," ")</f>
        <v>#NAME?</v>
      </c>
      <c r="BC16" s="135" t="e">
        <f ca="1">IF('Matriz de Riesgos'!$X$15=25,'Matriz de Riesgos'!$D$15," ")</f>
        <v>#NAME?</v>
      </c>
      <c r="BD16" s="136" t="e">
        <f ca="1">IF('Matriz de Riesgos'!$X$16=25,'Matriz de Riesgos'!$D$16," ")</f>
        <v>#NAME?</v>
      </c>
      <c r="BE16" s="51"/>
      <c r="BG16" s="495"/>
      <c r="BH16" s="495"/>
      <c r="BI16" s="495"/>
      <c r="BJ16" s="495"/>
      <c r="BK16" s="495"/>
      <c r="BL16" s="495"/>
      <c r="BM16" s="71"/>
    </row>
    <row r="17" spans="1:65" ht="24" customHeight="1" x14ac:dyDescent="0.5">
      <c r="A17" s="514"/>
      <c r="B17" s="513" t="s">
        <v>462</v>
      </c>
      <c r="C17" s="504"/>
      <c r="D17" s="504"/>
      <c r="E17" s="504"/>
      <c r="F17" s="505"/>
      <c r="G17" s="77" t="e">
        <f ca="1">IF('Matriz de Riesgos'!$X$48=16,'Matriz de Riesgos'!$D$48," ")</f>
        <v>#NAME?</v>
      </c>
      <c r="H17" s="77" t="e">
        <f ca="1">IF('Matriz de Riesgos'!$X$49=16,'Matriz de Riesgos'!$D$49," ")</f>
        <v>#NAME?</v>
      </c>
      <c r="I17" s="77" t="e">
        <f ca="1">IF('Matriz de Riesgos'!$X$50=16,'Matriz de Riesgos'!$D$50," ")</f>
        <v>#NAME?</v>
      </c>
      <c r="J17" s="77" t="e">
        <f ca="1">IF('Matriz de Riesgos'!$X$51=16,'Matriz de Riesgos'!$D$51," ")</f>
        <v>#NAME?</v>
      </c>
      <c r="K17" s="77" t="e">
        <f ca="1">IF('Matriz de Riesgos'!$X$52=16,'Matriz de Riesgos'!$D$52," ")</f>
        <v>#NAME?</v>
      </c>
      <c r="L17" s="77" t="e">
        <f ca="1">IF('Matriz de Riesgos'!$X$53=16,'Matriz de Riesgos'!$D$53," ")</f>
        <v>#NAME?</v>
      </c>
      <c r="M17" s="77" t="e">
        <f ca="1">IF('Matriz de Riesgos'!$X$54=16,'Matriz de Riesgos'!$D$54," ")</f>
        <v>#NAME?</v>
      </c>
      <c r="N17" s="77" t="e">
        <f ca="1">IF('Matriz de Riesgos'!$X$55=16,'Matriz de Riesgos'!$D$55," ")</f>
        <v>#NAME?</v>
      </c>
      <c r="O17" s="77" t="e">
        <f ca="1">IF('Matriz de Riesgos'!$X$56=16,'Matriz de Riesgos'!$D$56," ")</f>
        <v>#NAME?</v>
      </c>
      <c r="P17" s="141" t="e">
        <f ca="1">IF('Matriz de Riesgos'!$X$57=16,'Matriz de Riesgos'!$D$57," ")</f>
        <v>#NAME?</v>
      </c>
      <c r="Q17" s="77" t="e">
        <f ca="1">IF('Matriz de Riesgos'!$X$48=17,'Matriz de Riesgos'!$D$48," ")</f>
        <v>#NAME?</v>
      </c>
      <c r="R17" s="77" t="e">
        <f ca="1">IF('Matriz de Riesgos'!$X$49=17,'Matriz de Riesgos'!$D$49," ")</f>
        <v>#NAME?</v>
      </c>
      <c r="S17" s="77" t="e">
        <f ca="1">IF('Matriz de Riesgos'!$X$50=17,'Matriz de Riesgos'!$D$50," ")</f>
        <v>#NAME?</v>
      </c>
      <c r="T17" s="77" t="e">
        <f ca="1">IF('Matriz de Riesgos'!$X$51=17,'Matriz de Riesgos'!$D$51," ")</f>
        <v>#NAME?</v>
      </c>
      <c r="U17" s="77" t="e">
        <f ca="1">IF('Matriz de Riesgos'!$X$52=17,'Matriz de Riesgos'!$D$52," ")</f>
        <v>#NAME?</v>
      </c>
      <c r="V17" s="77" t="e">
        <f ca="1">IF('Matriz de Riesgos'!$X$53=17,'Matriz de Riesgos'!$D$53," ")</f>
        <v>#NAME?</v>
      </c>
      <c r="W17" s="77" t="e">
        <f ca="1">IF('Matriz de Riesgos'!$X$54=17,'Matriz de Riesgos'!$D$54," ")</f>
        <v>#NAME?</v>
      </c>
      <c r="X17" s="77" t="e">
        <f ca="1">IF('Matriz de Riesgos'!$X$55=17,'Matriz de Riesgos'!$D$55," ")</f>
        <v>#NAME?</v>
      </c>
      <c r="Y17" s="77" t="e">
        <f ca="1">IF('Matriz de Riesgos'!$X$56=17,'Matriz de Riesgos'!$D$56," ")</f>
        <v>#NAME?</v>
      </c>
      <c r="Z17" s="141" t="e">
        <f ca="1">IF('Matriz de Riesgos'!$X$57=17,'Matriz de Riesgos'!$D$57," ")</f>
        <v>#NAME?</v>
      </c>
      <c r="AA17" s="75" t="e">
        <f ca="1">IF('Matriz de Riesgos'!$X$48=18,'Matriz de Riesgos'!$D$48," ")</f>
        <v>#NAME?</v>
      </c>
      <c r="AB17" s="75" t="e">
        <f ca="1">IF('Matriz de Riesgos'!$X$49=18,'Matriz de Riesgos'!$D$49," ")</f>
        <v>#NAME?</v>
      </c>
      <c r="AC17" s="75" t="e">
        <f ca="1">IF('Matriz de Riesgos'!$X$50=18,'Matriz de Riesgos'!$D$50," ")</f>
        <v>#NAME?</v>
      </c>
      <c r="AD17" s="75" t="e">
        <f ca="1">IF('Matriz de Riesgos'!$X$51=18,'Matriz de Riesgos'!$D$51," ")</f>
        <v>#NAME?</v>
      </c>
      <c r="AE17" s="75" t="e">
        <f ca="1">IF('Matriz de Riesgos'!$X$52=18,'Matriz de Riesgos'!$D$52," ")</f>
        <v>#NAME?</v>
      </c>
      <c r="AF17" s="75" t="e">
        <f ca="1">IF('Matriz de Riesgos'!$X$53=18,'Matriz de Riesgos'!$D$53," ")</f>
        <v>#NAME?</v>
      </c>
      <c r="AG17" s="75" t="e">
        <f ca="1">IF('Matriz de Riesgos'!$X$54=18,'Matriz de Riesgos'!$D$54," ")</f>
        <v>#NAME?</v>
      </c>
      <c r="AH17" s="75" t="e">
        <f ca="1">IF('Matriz de Riesgos'!$X$55=18,'Matriz de Riesgos'!$D$55," ")</f>
        <v>#NAME?</v>
      </c>
      <c r="AI17" s="75" t="e">
        <f ca="1">IF('Matriz de Riesgos'!$X$56=18,'Matriz de Riesgos'!$D$56," ")</f>
        <v>#NAME?</v>
      </c>
      <c r="AJ17" s="138" t="e">
        <f ca="1">IF('Matriz de Riesgos'!$X$57=18,'Matriz de Riesgos'!$D$57," ")</f>
        <v>#NAME?</v>
      </c>
      <c r="AK17" s="75" t="e">
        <f ca="1">IF('Matriz de Riesgos'!$X$48=19,'Matriz de Riesgos'!$D$48," ")</f>
        <v>#NAME?</v>
      </c>
      <c r="AL17" s="75" t="e">
        <f ca="1">IF('Matriz de Riesgos'!$X$49=19,'Matriz de Riesgos'!$D$49," ")</f>
        <v>#NAME?</v>
      </c>
      <c r="AM17" s="75" t="e">
        <f ca="1">IF('Matriz de Riesgos'!$X$50=19,'Matriz de Riesgos'!$D$50," ")</f>
        <v>#NAME?</v>
      </c>
      <c r="AN17" s="75" t="e">
        <f ca="1">IF('Matriz de Riesgos'!$X$51=19,'Matriz de Riesgos'!$D$51," ")</f>
        <v>#NAME?</v>
      </c>
      <c r="AO17" s="75" t="e">
        <f ca="1">IF('Matriz de Riesgos'!$X$52=19,'Matriz de Riesgos'!$D$52," ")</f>
        <v>#NAME?</v>
      </c>
      <c r="AP17" s="75" t="e">
        <f ca="1">IF('Matriz de Riesgos'!$X$53=19,'Matriz de Riesgos'!$D$53," ")</f>
        <v>#NAME?</v>
      </c>
      <c r="AQ17" s="75" t="e">
        <f ca="1">IF('Matriz de Riesgos'!$X$54=19,'Matriz de Riesgos'!$D$54," ")</f>
        <v>#NAME?</v>
      </c>
      <c r="AR17" s="75" t="e">
        <f ca="1">IF('Matriz de Riesgos'!$X$55=19,'Matriz de Riesgos'!$D$55," ")</f>
        <v>#NAME?</v>
      </c>
      <c r="AS17" s="75" t="e">
        <f ca="1">IF('Matriz de Riesgos'!$X$56=19,'Matriz de Riesgos'!$D$56," ")</f>
        <v>#NAME?</v>
      </c>
      <c r="AT17" s="138" t="e">
        <f ca="1">IF('Matriz de Riesgos'!$X$57=19,'Matriz de Riesgos'!$D$57," ")</f>
        <v>#NAME?</v>
      </c>
      <c r="AU17" s="76" t="e">
        <f ca="1">IF('Matriz de Riesgos'!$X$48=20,'Matriz de Riesgos'!$D$48," ")</f>
        <v>#NAME?</v>
      </c>
      <c r="AV17" s="76" t="e">
        <f ca="1">IF('Matriz de Riesgos'!$X$49=20,'Matriz de Riesgos'!$D$49," ")</f>
        <v>#NAME?</v>
      </c>
      <c r="AW17" s="76" t="e">
        <f ca="1">IF('Matriz de Riesgos'!$X$50=20,'Matriz de Riesgos'!$D$50," ")</f>
        <v>#NAME?</v>
      </c>
      <c r="AX17" s="76" t="e">
        <f ca="1">IF('Matriz de Riesgos'!$X$51=20,'Matriz de Riesgos'!$D$51," ")</f>
        <v>#NAME?</v>
      </c>
      <c r="AY17" s="76" t="e">
        <f ca="1">IF('Matriz de Riesgos'!$X$52=20,'Matriz de Riesgos'!$D$52," ")</f>
        <v>#NAME?</v>
      </c>
      <c r="AZ17" s="76" t="e">
        <f ca="1">IF('Matriz de Riesgos'!$X$53=20,'Matriz de Riesgos'!$D$53," ")</f>
        <v>#NAME?</v>
      </c>
      <c r="BA17" s="76" t="e">
        <f ca="1">IF('Matriz de Riesgos'!$X$54=20,'Matriz de Riesgos'!$D$54," ")</f>
        <v>#NAME?</v>
      </c>
      <c r="BB17" s="76" t="e">
        <f ca="1">IF('Matriz de Riesgos'!$X$55=20,'Matriz de Riesgos'!$D$55," ")</f>
        <v>#NAME?</v>
      </c>
      <c r="BC17" s="76" t="e">
        <f ca="1">IF('Matriz de Riesgos'!$X$56=20,'Matriz de Riesgos'!$D$56," ")</f>
        <v>#NAME?</v>
      </c>
      <c r="BD17" s="131" t="e">
        <f ca="1">IF('Matriz de Riesgos'!$X$57=20,'Matriz de Riesgos'!$D$57," ")</f>
        <v>#NAME?</v>
      </c>
      <c r="BE17" s="51"/>
      <c r="BG17" s="495"/>
      <c r="BH17" s="495"/>
      <c r="BI17" s="495"/>
      <c r="BJ17" s="495"/>
      <c r="BK17" s="495"/>
      <c r="BL17" s="495"/>
      <c r="BM17" s="71"/>
    </row>
    <row r="18" spans="1:65" ht="24" customHeight="1" thickBot="1" x14ac:dyDescent="0.55000000000000004">
      <c r="A18" s="514"/>
      <c r="B18" s="513"/>
      <c r="C18" s="504"/>
      <c r="D18" s="504"/>
      <c r="E18" s="504"/>
      <c r="F18" s="505"/>
      <c r="G18" s="77" t="e">
        <f ca="1">IF('Matriz de Riesgos'!$X$38=16,'Matriz de Riesgos'!$D$38," ")</f>
        <v>#NAME?</v>
      </c>
      <c r="H18" s="77" t="e">
        <f ca="1">IF('Matriz de Riesgos'!$X$39=16,'Matriz de Riesgos'!$D$39," ")</f>
        <v>#NAME?</v>
      </c>
      <c r="I18" s="77" t="e">
        <f ca="1">IF('Matriz de Riesgos'!$X$40=16,'Matriz de Riesgos'!$D$40," ")</f>
        <v>#NAME?</v>
      </c>
      <c r="J18" s="77" t="e">
        <f ca="1">IF('Matriz de Riesgos'!$X$41=16,'Matriz de Riesgos'!$D$41," ")</f>
        <v>#NAME?</v>
      </c>
      <c r="K18" s="77" t="e">
        <f ca="1">IF('Matriz de Riesgos'!$X$42=16,'Matriz de Riesgos'!$D$42," ")</f>
        <v>#NAME?</v>
      </c>
      <c r="L18" s="77" t="e">
        <f ca="1">IF('Matriz de Riesgos'!$X$43=16,'Matriz de Riesgos'!$D$43," ")</f>
        <v>#NAME?</v>
      </c>
      <c r="M18" s="77" t="e">
        <f ca="1">IF('Matriz de Riesgos'!$X$44=16,'Matriz de Riesgos'!$D$44," ")</f>
        <v>#NAME?</v>
      </c>
      <c r="N18" s="77" t="e">
        <f ca="1">IF('Matriz de Riesgos'!$X$45=16,'Matriz de Riesgos'!$D$45," ")</f>
        <v>#NAME?</v>
      </c>
      <c r="O18" s="77" t="e">
        <f ca="1">IF('Matriz de Riesgos'!$X$46=16,'Matriz de Riesgos'!$D$46," ")</f>
        <v>#NAME?</v>
      </c>
      <c r="P18" s="141" t="e">
        <f ca="1">IF('Matriz de Riesgos'!$X$47=16,'Matriz de Riesgos'!$D$47," ")</f>
        <v>#NAME?</v>
      </c>
      <c r="Q18" s="77" t="e">
        <f ca="1">IF('Matriz de Riesgos'!$X$38=17,'Matriz de Riesgos'!$D$38," ")</f>
        <v>#NAME?</v>
      </c>
      <c r="R18" s="77" t="e">
        <f ca="1">IF('Matriz de Riesgos'!$X$39=17,'Matriz de Riesgos'!$D$39," ")</f>
        <v>#NAME?</v>
      </c>
      <c r="S18" s="77" t="e">
        <f ca="1">IF('Matriz de Riesgos'!$X$40=17,'Matriz de Riesgos'!$D$40," ")</f>
        <v>#NAME?</v>
      </c>
      <c r="T18" s="77" t="e">
        <f ca="1">IF('Matriz de Riesgos'!$X$41=17,'Matriz de Riesgos'!$D$41," ")</f>
        <v>#NAME?</v>
      </c>
      <c r="U18" s="77" t="e">
        <f ca="1">IF('Matriz de Riesgos'!$X$42=17,'Matriz de Riesgos'!$D$42," ")</f>
        <v>#NAME?</v>
      </c>
      <c r="V18" s="77" t="e">
        <f ca="1">IF('Matriz de Riesgos'!$X$43=17,'Matriz de Riesgos'!$D$43," ")</f>
        <v>#NAME?</v>
      </c>
      <c r="W18" s="77" t="e">
        <f ca="1">IF('Matriz de Riesgos'!$X$44=17,'Matriz de Riesgos'!$D$44," ")</f>
        <v>#NAME?</v>
      </c>
      <c r="X18" s="77" t="e">
        <f ca="1">IF('Matriz de Riesgos'!$X$45=17,'Matriz de Riesgos'!$D$45," ")</f>
        <v>#NAME?</v>
      </c>
      <c r="Y18" s="77" t="e">
        <f ca="1">IF('Matriz de Riesgos'!$X$46=17,'Matriz de Riesgos'!$D$46," ")</f>
        <v>#NAME?</v>
      </c>
      <c r="Z18" s="141" t="e">
        <f ca="1">IF('Matriz de Riesgos'!$X$47=17,'Matriz de Riesgos'!$D$47," ")</f>
        <v>#NAME?</v>
      </c>
      <c r="AA18" s="75" t="e">
        <f ca="1">IF('Matriz de Riesgos'!$X$38=18,'Matriz de Riesgos'!$D$38," ")</f>
        <v>#NAME?</v>
      </c>
      <c r="AB18" s="75" t="e">
        <f ca="1">IF('Matriz de Riesgos'!$X$39=18,'Matriz de Riesgos'!$D$39," ")</f>
        <v>#NAME?</v>
      </c>
      <c r="AC18" s="75" t="e">
        <f ca="1">IF('Matriz de Riesgos'!$X$40=18,'Matriz de Riesgos'!$D$40," ")</f>
        <v>#NAME?</v>
      </c>
      <c r="AD18" s="75" t="e">
        <f ca="1">IF('Matriz de Riesgos'!$X$41=18,'Matriz de Riesgos'!$D$41," ")</f>
        <v>#NAME?</v>
      </c>
      <c r="AE18" s="75" t="e">
        <f ca="1">IF('Matriz de Riesgos'!$X$42=18,'Matriz de Riesgos'!$D$42," ")</f>
        <v>#NAME?</v>
      </c>
      <c r="AF18" s="75" t="e">
        <f ca="1">IF('Matriz de Riesgos'!$X$43=18,'Matriz de Riesgos'!$D$43," ")</f>
        <v>#NAME?</v>
      </c>
      <c r="AG18" s="75" t="e">
        <f ca="1">IF('Matriz de Riesgos'!$X$44=18,'Matriz de Riesgos'!$D$44," ")</f>
        <v>#NAME?</v>
      </c>
      <c r="AH18" s="75" t="e">
        <f ca="1">IF('Matriz de Riesgos'!$X$45=18,'Matriz de Riesgos'!$D$45," ")</f>
        <v>#NAME?</v>
      </c>
      <c r="AI18" s="75" t="e">
        <f ca="1">IF('Matriz de Riesgos'!$X$46=18,'Matriz de Riesgos'!$D$46," ")</f>
        <v>#NAME?</v>
      </c>
      <c r="AJ18" s="138" t="e">
        <f ca="1">IF('Matriz de Riesgos'!$X$47=18,'Matriz de Riesgos'!$D$47," ")</f>
        <v>#NAME?</v>
      </c>
      <c r="AK18" s="75" t="e">
        <f ca="1">IF('Matriz de Riesgos'!$X$38=19,'Matriz de Riesgos'!$D$38," ")</f>
        <v>#NAME?</v>
      </c>
      <c r="AL18" s="75" t="e">
        <f ca="1">IF('Matriz de Riesgos'!$X$39=19,'Matriz de Riesgos'!$D$39," ")</f>
        <v>#NAME?</v>
      </c>
      <c r="AM18" s="75" t="e">
        <f ca="1">IF('Matriz de Riesgos'!$X$40=19,'Matriz de Riesgos'!$D$40," ")</f>
        <v>#NAME?</v>
      </c>
      <c r="AN18" s="75" t="e">
        <f ca="1">IF('Matriz de Riesgos'!$X$41=19,'Matriz de Riesgos'!$D$41," ")</f>
        <v>#NAME?</v>
      </c>
      <c r="AO18" s="75" t="e">
        <f ca="1">IF('Matriz de Riesgos'!$X$42=19,'Matriz de Riesgos'!$D$42," ")</f>
        <v>#NAME?</v>
      </c>
      <c r="AP18" s="75" t="e">
        <f ca="1">IF('Matriz de Riesgos'!$X$43=19,'Matriz de Riesgos'!$D$43," ")</f>
        <v>#NAME?</v>
      </c>
      <c r="AQ18" s="75" t="e">
        <f ca="1">IF('Matriz de Riesgos'!$X$44=19,'Matriz de Riesgos'!$D$44," ")</f>
        <v>#NAME?</v>
      </c>
      <c r="AR18" s="75" t="e">
        <f ca="1">IF('Matriz de Riesgos'!$X$45=19,'Matriz de Riesgos'!$D$45," ")</f>
        <v>#NAME?</v>
      </c>
      <c r="AS18" s="75" t="e">
        <f ca="1">IF('Matriz de Riesgos'!$X$46=19,'Matriz de Riesgos'!$D$46," ")</f>
        <v>#NAME?</v>
      </c>
      <c r="AT18" s="138" t="e">
        <f ca="1">IF('Matriz de Riesgos'!$X$47=19,'Matriz de Riesgos'!$D$47," ")</f>
        <v>#NAME?</v>
      </c>
      <c r="AU18" s="76" t="e">
        <f ca="1">IF('Matriz de Riesgos'!$X$38=20,'Matriz de Riesgos'!$D$38," ")</f>
        <v>#NAME?</v>
      </c>
      <c r="AV18" s="76" t="e">
        <f ca="1">IF('Matriz de Riesgos'!$X$39=20,'Matriz de Riesgos'!$D$39," ")</f>
        <v>#NAME?</v>
      </c>
      <c r="AW18" s="76" t="e">
        <f ca="1">IF('Matriz de Riesgos'!$X$40=20,'Matriz de Riesgos'!$D$40," ")</f>
        <v>#NAME?</v>
      </c>
      <c r="AX18" s="76" t="e">
        <f ca="1">IF('Matriz de Riesgos'!$X$41=20,'Matriz de Riesgos'!$D$41," ")</f>
        <v>#NAME?</v>
      </c>
      <c r="AY18" s="76" t="e">
        <f ca="1">IF('Matriz de Riesgos'!$X$42=20,'Matriz de Riesgos'!$D$42," ")</f>
        <v>#NAME?</v>
      </c>
      <c r="AZ18" s="76" t="e">
        <f ca="1">IF('Matriz de Riesgos'!$X$43=20,'Matriz de Riesgos'!$D$43," ")</f>
        <v>#NAME?</v>
      </c>
      <c r="BA18" s="76" t="e">
        <f ca="1">IF('Matriz de Riesgos'!$X$44=20,'Matriz de Riesgos'!$D$44," ")</f>
        <v>#NAME?</v>
      </c>
      <c r="BB18" s="76" t="e">
        <f ca="1">IF('Matriz de Riesgos'!$X$45=20,'Matriz de Riesgos'!$D$45," ")</f>
        <v>#NAME?</v>
      </c>
      <c r="BC18" s="76" t="e">
        <f ca="1">IF('Matriz de Riesgos'!$X$46=20,'Matriz de Riesgos'!$D$46," ")</f>
        <v>#NAME?</v>
      </c>
      <c r="BD18" s="131" t="e">
        <f ca="1">IF('Matriz de Riesgos'!$X$47=20,'Matriz de Riesgos'!$D$47," ")</f>
        <v>#NAME?</v>
      </c>
      <c r="BE18" s="51"/>
      <c r="BG18" s="496"/>
      <c r="BH18" s="496"/>
      <c r="BI18" s="496"/>
      <c r="BJ18" s="496"/>
      <c r="BK18" s="496"/>
      <c r="BL18" s="496"/>
      <c r="BM18" s="71"/>
    </row>
    <row r="19" spans="1:65" ht="24" customHeight="1" x14ac:dyDescent="0.5">
      <c r="A19" s="514"/>
      <c r="B19" s="513"/>
      <c r="C19" s="504"/>
      <c r="D19" s="504"/>
      <c r="E19" s="504"/>
      <c r="F19" s="505"/>
      <c r="G19" s="77" t="e">
        <f ca="1">IF('Matriz de Riesgos'!$X$28=16,'Matriz de Riesgos'!$D$28," ")</f>
        <v>#NAME?</v>
      </c>
      <c r="H19" s="77" t="e">
        <f ca="1">IF('Matriz de Riesgos'!$X$29=16,'Matriz de Riesgos'!$D$29," ")</f>
        <v>#NAME?</v>
      </c>
      <c r="I19" s="77" t="e">
        <f ca="1">IF('Matriz de Riesgos'!$X$30=16,'Matriz de Riesgos'!$D$30," ")</f>
        <v>#NAME?</v>
      </c>
      <c r="J19" s="77" t="e">
        <f ca="1">IF('Matriz de Riesgos'!$X$31=16,'Matriz de Riesgos'!$D$31," ")</f>
        <v>#NAME?</v>
      </c>
      <c r="K19" s="77" t="e">
        <f ca="1">IF('Matriz de Riesgos'!$X$32=16,'Matriz de Riesgos'!$D$32," ")</f>
        <v>#NAME?</v>
      </c>
      <c r="L19" s="77" t="e">
        <f ca="1">IF('Matriz de Riesgos'!$X$33=16,'Matriz de Riesgos'!$D$33," ")</f>
        <v>#NAME?</v>
      </c>
      <c r="M19" s="77" t="e">
        <f ca="1">IF('Matriz de Riesgos'!$X$34=16,'Matriz de Riesgos'!$D$34," ")</f>
        <v>#NAME?</v>
      </c>
      <c r="N19" s="77" t="e">
        <f ca="1">IF('Matriz de Riesgos'!$X$35=16,'Matriz de Riesgos'!$D$35," ")</f>
        <v>#NAME?</v>
      </c>
      <c r="O19" s="77" t="e">
        <f ca="1">IF('Matriz de Riesgos'!$X$36=16,'Matriz de Riesgos'!$D$36," ")</f>
        <v>#NAME?</v>
      </c>
      <c r="P19" s="141" t="e">
        <f ca="1">IF('Matriz de Riesgos'!$X$37=16,'Matriz de Riesgos'!$D$37," ")</f>
        <v>#NAME?</v>
      </c>
      <c r="Q19" s="77" t="e">
        <f ca="1">IF('Matriz de Riesgos'!$X$28=17,'Matriz de Riesgos'!$D$28," ")</f>
        <v>#NAME?</v>
      </c>
      <c r="R19" s="77" t="e">
        <f ca="1">IF('Matriz de Riesgos'!$X$29=17,'Matriz de Riesgos'!$D$29," ")</f>
        <v>#NAME?</v>
      </c>
      <c r="S19" s="77" t="e">
        <f ca="1">IF('Matriz de Riesgos'!$X$30=17,'Matriz de Riesgos'!$D$30," ")</f>
        <v>#NAME?</v>
      </c>
      <c r="T19" s="77" t="e">
        <f ca="1">IF('Matriz de Riesgos'!$X$31=17,'Matriz de Riesgos'!$D$31," ")</f>
        <v>#NAME?</v>
      </c>
      <c r="U19" s="77" t="e">
        <f ca="1">IF('Matriz de Riesgos'!$X$32=17,'Matriz de Riesgos'!$D$32," ")</f>
        <v>#NAME?</v>
      </c>
      <c r="V19" s="77" t="e">
        <f ca="1">IF('Matriz de Riesgos'!$X$33=17,'Matriz de Riesgos'!$D$33," ")</f>
        <v>#NAME?</v>
      </c>
      <c r="W19" s="77" t="e">
        <f ca="1">IF('Matriz de Riesgos'!$X$34=17,'Matriz de Riesgos'!$D$34," ")</f>
        <v>#NAME?</v>
      </c>
      <c r="X19" s="77" t="e">
        <f ca="1">IF('Matriz de Riesgos'!$X$35=17,'Matriz de Riesgos'!$D$35," ")</f>
        <v>#NAME?</v>
      </c>
      <c r="Y19" s="77" t="e">
        <f ca="1">IF('Matriz de Riesgos'!$X$36=17,'Matriz de Riesgos'!$D$36," ")</f>
        <v>#NAME?</v>
      </c>
      <c r="Z19" s="141" t="e">
        <f ca="1">IF('Matriz de Riesgos'!$X$37=17,'Matriz de Riesgos'!$D$37," ")</f>
        <v>#NAME?</v>
      </c>
      <c r="AA19" s="75" t="e">
        <f ca="1">IF('Matriz de Riesgos'!$X$28=18,'Matriz de Riesgos'!$D$28," ")</f>
        <v>#NAME?</v>
      </c>
      <c r="AB19" s="75" t="e">
        <f ca="1">IF('Matriz de Riesgos'!$X$29=18,'Matriz de Riesgos'!$D$29," ")</f>
        <v>#NAME?</v>
      </c>
      <c r="AC19" s="75" t="e">
        <f ca="1">IF('Matriz de Riesgos'!$X$30=18,'Matriz de Riesgos'!$D$30," ")</f>
        <v>#NAME?</v>
      </c>
      <c r="AD19" s="75" t="e">
        <f ca="1">IF('Matriz de Riesgos'!$X$31=18,'Matriz de Riesgos'!$D$31," ")</f>
        <v>#NAME?</v>
      </c>
      <c r="AE19" s="75" t="e">
        <f ca="1">IF('Matriz de Riesgos'!$X$32=18,'Matriz de Riesgos'!$D$32," ")</f>
        <v>#NAME?</v>
      </c>
      <c r="AF19" s="75" t="e">
        <f ca="1">IF('Matriz de Riesgos'!$X$33=18,'Matriz de Riesgos'!$D$33," ")</f>
        <v>#NAME?</v>
      </c>
      <c r="AG19" s="75" t="e">
        <f ca="1">IF('Matriz de Riesgos'!$X$34=18,'Matriz de Riesgos'!$D$34," ")</f>
        <v>#NAME?</v>
      </c>
      <c r="AH19" s="75" t="e">
        <f ca="1">IF('Matriz de Riesgos'!$X$35=18,'Matriz de Riesgos'!$D$35," ")</f>
        <v>#NAME?</v>
      </c>
      <c r="AI19" s="75" t="e">
        <f ca="1">IF('Matriz de Riesgos'!$X$36=18,'Matriz de Riesgos'!$D$36," ")</f>
        <v>#NAME?</v>
      </c>
      <c r="AJ19" s="138" t="e">
        <f ca="1">IF('Matriz de Riesgos'!$X$37=18,'Matriz de Riesgos'!$D$37," ")</f>
        <v>#NAME?</v>
      </c>
      <c r="AK19" s="75" t="e">
        <f ca="1">IF('Matriz de Riesgos'!$X$28=19,'Matriz de Riesgos'!$D$28," ")</f>
        <v>#NAME?</v>
      </c>
      <c r="AL19" s="75" t="e">
        <f ca="1">IF('Matriz de Riesgos'!$X$29=19,'Matriz de Riesgos'!$D$29," ")</f>
        <v>#NAME?</v>
      </c>
      <c r="AM19" s="75" t="e">
        <f ca="1">IF('Matriz de Riesgos'!$X$30=19,'Matriz de Riesgos'!$D$30," ")</f>
        <v>#NAME?</v>
      </c>
      <c r="AN19" s="75" t="e">
        <f ca="1">IF('Matriz de Riesgos'!$X$31=19,'Matriz de Riesgos'!$D$31," ")</f>
        <v>#NAME?</v>
      </c>
      <c r="AO19" s="75" t="e">
        <f ca="1">IF('Matriz de Riesgos'!$X$32=19,'Matriz de Riesgos'!$D$32," ")</f>
        <v>#NAME?</v>
      </c>
      <c r="AP19" s="75" t="e">
        <f ca="1">IF('Matriz de Riesgos'!$X$33=19,'Matriz de Riesgos'!$D$33," ")</f>
        <v>#NAME?</v>
      </c>
      <c r="AQ19" s="75" t="e">
        <f ca="1">IF('Matriz de Riesgos'!$X$34=19,'Matriz de Riesgos'!$D$34," ")</f>
        <v>#NAME?</v>
      </c>
      <c r="AR19" s="75" t="e">
        <f ca="1">IF('Matriz de Riesgos'!$X$35=19,'Matriz de Riesgos'!$D$35," ")</f>
        <v>#NAME?</v>
      </c>
      <c r="AS19" s="75" t="e">
        <f ca="1">IF('Matriz de Riesgos'!$X$36=19,'Matriz de Riesgos'!$D$36," ")</f>
        <v>#NAME?</v>
      </c>
      <c r="AT19" s="138" t="e">
        <f ca="1">IF('Matriz de Riesgos'!$X$37=19,'Matriz de Riesgos'!$D$37," ")</f>
        <v>#NAME?</v>
      </c>
      <c r="AU19" s="76" t="e">
        <f ca="1">IF('Matriz de Riesgos'!$X$28=20,'Matriz de Riesgos'!$D$28," ")</f>
        <v>#NAME?</v>
      </c>
      <c r="AV19" s="76" t="e">
        <f ca="1">IF('Matriz de Riesgos'!$X$29=20,'Matriz de Riesgos'!$D$29," ")</f>
        <v>#NAME?</v>
      </c>
      <c r="AW19" s="76" t="e">
        <f ca="1">IF('Matriz de Riesgos'!$X$30=20,'Matriz de Riesgos'!$D$30," ")</f>
        <v>#NAME?</v>
      </c>
      <c r="AX19" s="76" t="e">
        <f ca="1">IF('Matriz de Riesgos'!$X$31=20,'Matriz de Riesgos'!$D$31," ")</f>
        <v>#NAME?</v>
      </c>
      <c r="AY19" s="76" t="e">
        <f ca="1">IF('Matriz de Riesgos'!$X$32=20,'Matriz de Riesgos'!$D$32," ")</f>
        <v>#NAME?</v>
      </c>
      <c r="AZ19" s="76" t="e">
        <f ca="1">IF('Matriz de Riesgos'!$X$33=20,'Matriz de Riesgos'!$D$33," ")</f>
        <v>#NAME?</v>
      </c>
      <c r="BA19" s="76" t="e">
        <f ca="1">IF('Matriz de Riesgos'!$X$34=20,'Matriz de Riesgos'!$D$34," ")</f>
        <v>#NAME?</v>
      </c>
      <c r="BB19" s="76" t="e">
        <f ca="1">IF('Matriz de Riesgos'!$X$35=20,'Matriz de Riesgos'!$D$35," ")</f>
        <v>#NAME?</v>
      </c>
      <c r="BC19" s="76" t="e">
        <f ca="1">IF('Matriz de Riesgos'!$X$36=20,'Matriz de Riesgos'!$D$36," ")</f>
        <v>#NAME?</v>
      </c>
      <c r="BD19" s="131" t="e">
        <f ca="1">IF('Matriz de Riesgos'!$X$37=20,'Matriz de Riesgos'!$D$37," ")</f>
        <v>#NAME?</v>
      </c>
      <c r="BE19" s="51"/>
      <c r="BG19" s="497" t="s">
        <v>463</v>
      </c>
      <c r="BH19" s="497"/>
      <c r="BI19" s="497"/>
      <c r="BJ19" s="497"/>
      <c r="BK19" s="497"/>
      <c r="BL19" s="497"/>
      <c r="BM19" s="71"/>
    </row>
    <row r="20" spans="1:65" ht="24" customHeight="1" x14ac:dyDescent="0.5">
      <c r="A20" s="514"/>
      <c r="B20" s="503"/>
      <c r="C20" s="504"/>
      <c r="D20" s="504"/>
      <c r="E20" s="504"/>
      <c r="F20" s="505"/>
      <c r="G20" s="77" t="e">
        <f>IF('Matriz de Riesgos'!#REF!=16,'Matriz de Riesgos'!#REF!," ")</f>
        <v>#REF!</v>
      </c>
      <c r="H20" s="77" t="e">
        <f>IF('Matriz de Riesgos'!#REF!=16,'Matriz de Riesgos'!#REF!," ")</f>
        <v>#REF!</v>
      </c>
      <c r="I20" s="77" t="e">
        <f>IF('Matriz de Riesgos'!#REF!=16,'Matriz de Riesgos'!#REF!," ")</f>
        <v>#REF!</v>
      </c>
      <c r="J20" s="77" t="e">
        <f>IF('Matriz de Riesgos'!#REF!=16,'Matriz de Riesgos'!#REF!," ")</f>
        <v>#REF!</v>
      </c>
      <c r="K20" s="77" t="e">
        <f>IF('Matriz de Riesgos'!#REF!=16,'Matriz de Riesgos'!#REF!," ")</f>
        <v>#REF!</v>
      </c>
      <c r="L20" s="77" t="e">
        <f>IF('Matriz de Riesgos'!#REF!=16,'Matriz de Riesgos'!#REF!," ")</f>
        <v>#REF!</v>
      </c>
      <c r="M20" s="77" t="e">
        <f>IF('Matriz de Riesgos'!#REF!=16,'Matriz de Riesgos'!#REF!," ")</f>
        <v>#REF!</v>
      </c>
      <c r="N20" s="77" t="e">
        <f>IF('Matriz de Riesgos'!#REF!=16,'Matriz de Riesgos'!#REF!," ")</f>
        <v>#REF!</v>
      </c>
      <c r="O20" s="77" t="e">
        <f ca="1">IF('Matriz de Riesgos'!$X$26=16,'Matriz de Riesgos'!$D$26," ")</f>
        <v>#NAME?</v>
      </c>
      <c r="P20" s="141" t="e">
        <f ca="1">IF('Matriz de Riesgos'!$X$27=16,'Matriz de Riesgos'!$D$27," ")</f>
        <v>#NAME?</v>
      </c>
      <c r="Q20" s="77" t="e">
        <f>IF('Matriz de Riesgos'!#REF!=17,'Matriz de Riesgos'!#REF!," ")</f>
        <v>#REF!</v>
      </c>
      <c r="R20" s="77" t="e">
        <f>IF('Matriz de Riesgos'!#REF!=17,'Matriz de Riesgos'!#REF!," ")</f>
        <v>#REF!</v>
      </c>
      <c r="S20" s="77" t="e">
        <f>IF('Matriz de Riesgos'!#REF!=17,'Matriz de Riesgos'!#REF!," ")</f>
        <v>#REF!</v>
      </c>
      <c r="T20" s="77" t="e">
        <f>IF('Matriz de Riesgos'!#REF!=17,'Matriz de Riesgos'!#REF!," ")</f>
        <v>#REF!</v>
      </c>
      <c r="U20" s="77" t="e">
        <f>IF('Matriz de Riesgos'!#REF!=17,'Matriz de Riesgos'!#REF!," ")</f>
        <v>#REF!</v>
      </c>
      <c r="V20" s="77" t="e">
        <f>IF('Matriz de Riesgos'!#REF!=17,'Matriz de Riesgos'!#REF!," ")</f>
        <v>#REF!</v>
      </c>
      <c r="W20" s="77" t="e">
        <f>IF('Matriz de Riesgos'!#REF!=17,'Matriz de Riesgos'!#REF!," ")</f>
        <v>#REF!</v>
      </c>
      <c r="X20" s="77" t="e">
        <f>IF('Matriz de Riesgos'!#REF!=17,'Matriz de Riesgos'!#REF!," ")</f>
        <v>#REF!</v>
      </c>
      <c r="Y20" s="77" t="e">
        <f ca="1">IF('Matriz de Riesgos'!$X$26=17,'Matriz de Riesgos'!$D$26," ")</f>
        <v>#NAME?</v>
      </c>
      <c r="Z20" s="141" t="e">
        <f ca="1">IF('Matriz de Riesgos'!$X$27=17,'Matriz de Riesgos'!$D$27," ")</f>
        <v>#NAME?</v>
      </c>
      <c r="AA20" s="75" t="e">
        <f>IF('Matriz de Riesgos'!#REF!=18,'Matriz de Riesgos'!#REF!," ")</f>
        <v>#REF!</v>
      </c>
      <c r="AB20" s="75" t="e">
        <f>IF('Matriz de Riesgos'!#REF!=18,'Matriz de Riesgos'!#REF!," ")</f>
        <v>#REF!</v>
      </c>
      <c r="AC20" s="75" t="e">
        <f>IF('Matriz de Riesgos'!#REF!=18,'Matriz de Riesgos'!#REF!," ")</f>
        <v>#REF!</v>
      </c>
      <c r="AD20" s="75" t="e">
        <f>IF('Matriz de Riesgos'!#REF!=18,'Matriz de Riesgos'!#REF!," ")</f>
        <v>#REF!</v>
      </c>
      <c r="AE20" s="75" t="e">
        <f>IF('Matriz de Riesgos'!#REF!=18,'Matriz de Riesgos'!#REF!," ")</f>
        <v>#REF!</v>
      </c>
      <c r="AF20" s="75" t="e">
        <f>IF('Matriz de Riesgos'!#REF!=18,'Matriz de Riesgos'!#REF!," ")</f>
        <v>#REF!</v>
      </c>
      <c r="AG20" s="75" t="e">
        <f>IF('Matriz de Riesgos'!#REF!=18,'Matriz de Riesgos'!#REF!," ")</f>
        <v>#REF!</v>
      </c>
      <c r="AH20" s="75" t="e">
        <f>IF('Matriz de Riesgos'!#REF!=18,'Matriz de Riesgos'!#REF!," ")</f>
        <v>#REF!</v>
      </c>
      <c r="AI20" s="75" t="e">
        <f ca="1">IF('Matriz de Riesgos'!$X$26=18,'Matriz de Riesgos'!$D$26," ")</f>
        <v>#NAME?</v>
      </c>
      <c r="AJ20" s="138" t="e">
        <f ca="1">IF('Matriz de Riesgos'!$X$27=18,'Matriz de Riesgos'!$D$27," ")</f>
        <v>#NAME?</v>
      </c>
      <c r="AK20" s="75" t="e">
        <f>IF('Matriz de Riesgos'!#REF!=19,'Matriz de Riesgos'!#REF!," ")</f>
        <v>#REF!</v>
      </c>
      <c r="AL20" s="75" t="e">
        <f>IF('Matriz de Riesgos'!#REF!=19,'Matriz de Riesgos'!#REF!," ")</f>
        <v>#REF!</v>
      </c>
      <c r="AM20" s="75" t="e">
        <f>IF('Matriz de Riesgos'!#REF!=19,'Matriz de Riesgos'!#REF!," ")</f>
        <v>#REF!</v>
      </c>
      <c r="AN20" s="75" t="e">
        <f>IF('Matriz de Riesgos'!#REF!=19,'Matriz de Riesgos'!#REF!," ")</f>
        <v>#REF!</v>
      </c>
      <c r="AO20" s="75" t="e">
        <f>IF('Matriz de Riesgos'!#REF!=19,'Matriz de Riesgos'!#REF!," ")</f>
        <v>#REF!</v>
      </c>
      <c r="AP20" s="75" t="e">
        <f>IF('Matriz de Riesgos'!#REF!=19,'Matriz de Riesgos'!#REF!," ")</f>
        <v>#REF!</v>
      </c>
      <c r="AQ20" s="75" t="e">
        <f>IF('Matriz de Riesgos'!#REF!=19,'Matriz de Riesgos'!#REF!," ")</f>
        <v>#REF!</v>
      </c>
      <c r="AR20" s="75" t="e">
        <f>IF('Matriz de Riesgos'!#REF!=19,'Matriz de Riesgos'!#REF!," ")</f>
        <v>#REF!</v>
      </c>
      <c r="AS20" s="75" t="e">
        <f ca="1">IF('Matriz de Riesgos'!$X$26=19,'Matriz de Riesgos'!$D$26," ")</f>
        <v>#NAME?</v>
      </c>
      <c r="AT20" s="138" t="e">
        <f ca="1">IF('Matriz de Riesgos'!$X$27=19,'Matriz de Riesgos'!$D$27," ")</f>
        <v>#NAME?</v>
      </c>
      <c r="AU20" s="76" t="e">
        <f>IF('Matriz de Riesgos'!#REF!=20,'Matriz de Riesgos'!#REF!," ")</f>
        <v>#REF!</v>
      </c>
      <c r="AV20" s="76" t="e">
        <f>IF('Matriz de Riesgos'!#REF!=20,'Matriz de Riesgos'!#REF!," ")</f>
        <v>#REF!</v>
      </c>
      <c r="AW20" s="76" t="e">
        <f>IF('Matriz de Riesgos'!#REF!=20,'Matriz de Riesgos'!#REF!," ")</f>
        <v>#REF!</v>
      </c>
      <c r="AX20" s="76" t="e">
        <f>IF('Matriz de Riesgos'!#REF!=20,'Matriz de Riesgos'!#REF!," ")</f>
        <v>#REF!</v>
      </c>
      <c r="AY20" s="76" t="e">
        <f>IF('Matriz de Riesgos'!#REF!=20,'Matriz de Riesgos'!#REF!," ")</f>
        <v>#REF!</v>
      </c>
      <c r="AZ20" s="76" t="e">
        <f>IF('Matriz de Riesgos'!#REF!=20,'Matriz de Riesgos'!#REF!," ")</f>
        <v>#REF!</v>
      </c>
      <c r="BA20" s="76" t="e">
        <f>IF('Matriz de Riesgos'!#REF!=20,'Matriz de Riesgos'!#REF!," ")</f>
        <v>#REF!</v>
      </c>
      <c r="BB20" s="76" t="e">
        <f>IF('Matriz de Riesgos'!#REF!=20,'Matriz de Riesgos'!#REF!," ")</f>
        <v>#REF!</v>
      </c>
      <c r="BC20" s="76" t="e">
        <f ca="1">IF('Matriz de Riesgos'!$X$26=20,'Matriz de Riesgos'!$D$26," ")</f>
        <v>#NAME?</v>
      </c>
      <c r="BD20" s="131" t="e">
        <f ca="1">IF('Matriz de Riesgos'!$X$27=20,'Matriz de Riesgos'!$D$27," ")</f>
        <v>#NAME?</v>
      </c>
      <c r="BE20" s="51"/>
      <c r="BG20" s="498"/>
      <c r="BH20" s="498"/>
      <c r="BI20" s="498"/>
      <c r="BJ20" s="498"/>
      <c r="BK20" s="498"/>
      <c r="BL20" s="498"/>
      <c r="BM20" s="71"/>
    </row>
    <row r="21" spans="1:65" ht="24" customHeight="1" x14ac:dyDescent="0.5">
      <c r="A21" s="514"/>
      <c r="B21" s="503"/>
      <c r="C21" s="504"/>
      <c r="D21" s="504"/>
      <c r="E21" s="504"/>
      <c r="F21" s="505"/>
      <c r="G21" s="77" t="e">
        <f>IF('Matriz de Riesgos'!#REF!=16,'Matriz de Riesgos'!#REF!," ")</f>
        <v>#REF!</v>
      </c>
      <c r="H21" s="77" t="e">
        <f>IF('Matriz de Riesgos'!#REF!=16,'Matriz de Riesgos'!#REF!," ")</f>
        <v>#REF!</v>
      </c>
      <c r="I21" s="77" t="e">
        <f>IF('Matriz de Riesgos'!#REF!=16,'Matriz de Riesgos'!#REF!," ")</f>
        <v>#REF!</v>
      </c>
      <c r="J21" s="77" t="e">
        <f>IF('Matriz de Riesgos'!#REF!=16,'Matriz de Riesgos'!#REF!," ")</f>
        <v>#REF!</v>
      </c>
      <c r="K21" s="77" t="e">
        <f>IF('Matriz de Riesgos'!#REF!=16,'Matriz de Riesgos'!#REF!," ")</f>
        <v>#REF!</v>
      </c>
      <c r="L21" s="77" t="e">
        <f>IF('Matriz de Riesgos'!#REF!=16,'Matriz de Riesgos'!#REF!," ")</f>
        <v>#REF!</v>
      </c>
      <c r="M21" s="77" t="e">
        <f>IF('Matriz de Riesgos'!#REF!=16,'Matriz de Riesgos'!#REF!," ")</f>
        <v>#REF!</v>
      </c>
      <c r="N21" s="77" t="e">
        <f>IF('Matriz de Riesgos'!#REF!=16,'Matriz de Riesgos'!#REF!," ")</f>
        <v>#REF!</v>
      </c>
      <c r="O21" s="77" t="e">
        <f>IF('Matriz de Riesgos'!#REF!=16,'Matriz de Riesgos'!#REF!," ")</f>
        <v>#REF!</v>
      </c>
      <c r="P21" s="141" t="e">
        <f>IF('Matriz de Riesgos'!#REF!=16,'Matriz de Riesgos'!#REF!," ")</f>
        <v>#REF!</v>
      </c>
      <c r="Q21" s="77" t="e">
        <f>IF('Matriz de Riesgos'!#REF!=17,'Matriz de Riesgos'!#REF!," ")</f>
        <v>#REF!</v>
      </c>
      <c r="R21" s="77" t="e">
        <f>IF('Matriz de Riesgos'!#REF!=17,'Matriz de Riesgos'!#REF!," ")</f>
        <v>#REF!</v>
      </c>
      <c r="S21" s="77" t="e">
        <f>IF('Matriz de Riesgos'!#REF!=17,'Matriz de Riesgos'!#REF!," ")</f>
        <v>#REF!</v>
      </c>
      <c r="T21" s="77" t="e">
        <f>IF('Matriz de Riesgos'!#REF!=17,'Matriz de Riesgos'!#REF!," ")</f>
        <v>#REF!</v>
      </c>
      <c r="U21" s="77" t="e">
        <f>IF('Matriz de Riesgos'!#REF!=17,'Matriz de Riesgos'!#REF!," ")</f>
        <v>#REF!</v>
      </c>
      <c r="V21" s="77" t="e">
        <f>IF('Matriz de Riesgos'!#REF!=17,'Matriz de Riesgos'!#REF!," ")</f>
        <v>#REF!</v>
      </c>
      <c r="W21" s="77" t="e">
        <f>IF('Matriz de Riesgos'!#REF!=17,'Matriz de Riesgos'!#REF!," ")</f>
        <v>#REF!</v>
      </c>
      <c r="X21" s="77" t="e">
        <f>IF('Matriz de Riesgos'!#REF!=17,'Matriz de Riesgos'!#REF!," ")</f>
        <v>#REF!</v>
      </c>
      <c r="Y21" s="77" t="e">
        <f>IF('Matriz de Riesgos'!#REF!=17,'Matriz de Riesgos'!#REF!," ")</f>
        <v>#REF!</v>
      </c>
      <c r="Z21" s="141" t="e">
        <f>IF('Matriz de Riesgos'!#REF!=17,'Matriz de Riesgos'!#REF!," ")</f>
        <v>#REF!</v>
      </c>
      <c r="AA21" s="75" t="e">
        <f>IF('Matriz de Riesgos'!#REF!=18,'Matriz de Riesgos'!#REF!," ")</f>
        <v>#REF!</v>
      </c>
      <c r="AB21" s="75" t="e">
        <f>IF('Matriz de Riesgos'!#REF!=18,'Matriz de Riesgos'!#REF!," ")</f>
        <v>#REF!</v>
      </c>
      <c r="AC21" s="75" t="e">
        <f>IF('Matriz de Riesgos'!#REF!=18,'Matriz de Riesgos'!#REF!," ")</f>
        <v>#REF!</v>
      </c>
      <c r="AD21" s="75" t="e">
        <f>IF('Matriz de Riesgos'!#REF!=18,'Matriz de Riesgos'!#REF!," ")</f>
        <v>#REF!</v>
      </c>
      <c r="AE21" s="75" t="e">
        <f>IF('Matriz de Riesgos'!#REF!=18,'Matriz de Riesgos'!#REF!," ")</f>
        <v>#REF!</v>
      </c>
      <c r="AF21" s="75" t="e">
        <f>IF('Matriz de Riesgos'!#REF!=18,'Matriz de Riesgos'!#REF!," ")</f>
        <v>#REF!</v>
      </c>
      <c r="AG21" s="75" t="e">
        <f>IF('Matriz de Riesgos'!#REF!=18,'Matriz de Riesgos'!#REF!," ")</f>
        <v>#REF!</v>
      </c>
      <c r="AH21" s="75" t="e">
        <f>IF('Matriz de Riesgos'!#REF!=18,'Matriz de Riesgos'!#REF!," ")</f>
        <v>#REF!</v>
      </c>
      <c r="AI21" s="75" t="e">
        <f>IF('Matriz de Riesgos'!#REF!=18,'Matriz de Riesgos'!#REF!," ")</f>
        <v>#REF!</v>
      </c>
      <c r="AJ21" s="138" t="e">
        <f>IF('Matriz de Riesgos'!#REF!=18,'Matriz de Riesgos'!#REF!," ")</f>
        <v>#REF!</v>
      </c>
      <c r="AK21" s="75" t="e">
        <f>IF('Matriz de Riesgos'!#REF!=19,'Matriz de Riesgos'!#REF!," ")</f>
        <v>#REF!</v>
      </c>
      <c r="AL21" s="75" t="e">
        <f>IF('Matriz de Riesgos'!#REF!=19,'Matriz de Riesgos'!#REF!," ")</f>
        <v>#REF!</v>
      </c>
      <c r="AM21" s="75" t="e">
        <f>IF('Matriz de Riesgos'!#REF!=19,'Matriz de Riesgos'!#REF!," ")</f>
        <v>#REF!</v>
      </c>
      <c r="AN21" s="75" t="e">
        <f>IF('Matriz de Riesgos'!#REF!=19,'Matriz de Riesgos'!#REF!," ")</f>
        <v>#REF!</v>
      </c>
      <c r="AO21" s="75" t="e">
        <f>IF('Matriz de Riesgos'!#REF!=19,'Matriz de Riesgos'!#REF!," ")</f>
        <v>#REF!</v>
      </c>
      <c r="AP21" s="75" t="e">
        <f>IF('Matriz de Riesgos'!#REF!=19,'Matriz de Riesgos'!#REF!," ")</f>
        <v>#REF!</v>
      </c>
      <c r="AQ21" s="75" t="e">
        <f>IF('Matriz de Riesgos'!#REF!=19,'Matriz de Riesgos'!#REF!," ")</f>
        <v>#REF!</v>
      </c>
      <c r="AR21" s="75" t="e">
        <f>IF('Matriz de Riesgos'!#REF!=19,'Matriz de Riesgos'!#REF!," ")</f>
        <v>#REF!</v>
      </c>
      <c r="AS21" s="75" t="e">
        <f>IF('Matriz de Riesgos'!#REF!=19,'Matriz de Riesgos'!#REF!," ")</f>
        <v>#REF!</v>
      </c>
      <c r="AT21" s="138" t="e">
        <f>IF('Matriz de Riesgos'!#REF!=19,'Matriz de Riesgos'!#REF!," ")</f>
        <v>#REF!</v>
      </c>
      <c r="AU21" s="76" t="e">
        <f>IF('Matriz de Riesgos'!#REF!=20,'Matriz de Riesgos'!#REF!," ")</f>
        <v>#REF!</v>
      </c>
      <c r="AV21" s="76" t="e">
        <f>IF('Matriz de Riesgos'!#REF!=20,'Matriz de Riesgos'!#REF!," ")</f>
        <v>#REF!</v>
      </c>
      <c r="AW21" s="76" t="e">
        <f>IF('Matriz de Riesgos'!#REF!=20,'Matriz de Riesgos'!#REF!," ")</f>
        <v>#REF!</v>
      </c>
      <c r="AX21" s="76" t="e">
        <f>IF('Matriz de Riesgos'!#REF!=20,'Matriz de Riesgos'!#REF!," ")</f>
        <v>#REF!</v>
      </c>
      <c r="AY21" s="76" t="e">
        <f>IF('Matriz de Riesgos'!#REF!=20,'Matriz de Riesgos'!#REF!," ")</f>
        <v>#REF!</v>
      </c>
      <c r="AZ21" s="76" t="e">
        <f>IF('Matriz de Riesgos'!#REF!=20,'Matriz de Riesgos'!#REF!," ")</f>
        <v>#REF!</v>
      </c>
      <c r="BA21" s="76" t="e">
        <f>IF('Matriz de Riesgos'!#REF!=20,'Matriz de Riesgos'!#REF!," ")</f>
        <v>#REF!</v>
      </c>
      <c r="BB21" s="76" t="e">
        <f>IF('Matriz de Riesgos'!#REF!=20,'Matriz de Riesgos'!#REF!," ")</f>
        <v>#REF!</v>
      </c>
      <c r="BC21" s="76" t="e">
        <f>IF('Matriz de Riesgos'!#REF!=20,'Matriz de Riesgos'!#REF!," ")</f>
        <v>#REF!</v>
      </c>
      <c r="BD21" s="131" t="e">
        <f>IF('Matriz de Riesgos'!#REF!=20,'Matriz de Riesgos'!#REF!," ")</f>
        <v>#REF!</v>
      </c>
      <c r="BE21" s="51"/>
      <c r="BG21" s="498"/>
      <c r="BH21" s="498"/>
      <c r="BI21" s="498"/>
      <c r="BJ21" s="498"/>
      <c r="BK21" s="498"/>
      <c r="BL21" s="498"/>
      <c r="BM21" s="71"/>
    </row>
    <row r="22" spans="1:65" ht="24" customHeight="1" x14ac:dyDescent="0.5">
      <c r="A22" s="514"/>
      <c r="B22" s="503"/>
      <c r="C22" s="504"/>
      <c r="D22" s="504"/>
      <c r="E22" s="504"/>
      <c r="F22" s="505"/>
      <c r="G22" s="77" t="e">
        <f>IF('Matriz de Riesgos'!#REF!=16,'Matriz de Riesgos'!#REF!," ")</f>
        <v>#REF!</v>
      </c>
      <c r="H22" s="77" t="e">
        <f>IF('Matriz de Riesgos'!#REF!=16,'Matriz de Riesgos'!#REF!," ")</f>
        <v>#REF!</v>
      </c>
      <c r="I22" s="77" t="e">
        <f>IF('Matriz de Riesgos'!#REF!=16,'Matriz de Riesgos'!#REF!," ")</f>
        <v>#REF!</v>
      </c>
      <c r="J22" s="77" t="e">
        <f>IF('Matriz de Riesgos'!#REF!=16,'Matriz de Riesgos'!#REF!," ")</f>
        <v>#REF!</v>
      </c>
      <c r="K22" s="77" t="e">
        <f>IF('Matriz de Riesgos'!#REF!=16,'Matriz de Riesgos'!#REF!," ")</f>
        <v>#REF!</v>
      </c>
      <c r="L22" s="77" t="e">
        <f>IF('Matriz de Riesgos'!#REF!=16,'Matriz de Riesgos'!#REF!," ")</f>
        <v>#REF!</v>
      </c>
      <c r="M22" s="77" t="e">
        <f>IF('Matriz de Riesgos'!#REF!=16,'Matriz de Riesgos'!#REF!," ")</f>
        <v>#REF!</v>
      </c>
      <c r="N22" s="77" t="e">
        <f>IF('Matriz de Riesgos'!#REF!=16,'Matriz de Riesgos'!#REF!," ")</f>
        <v>#REF!</v>
      </c>
      <c r="O22" s="77" t="e">
        <f>IF('Matriz de Riesgos'!#REF!=16,'Matriz de Riesgos'!#REF!," ")</f>
        <v>#REF!</v>
      </c>
      <c r="P22" s="141" t="e">
        <f>IF('Matriz de Riesgos'!#REF!=16,'Matriz de Riesgos'!#REF!," ")</f>
        <v>#REF!</v>
      </c>
      <c r="Q22" s="77" t="e">
        <f>IF('Matriz de Riesgos'!#REF!=17,'Matriz de Riesgos'!#REF!," ")</f>
        <v>#REF!</v>
      </c>
      <c r="R22" s="77" t="e">
        <f>IF('Matriz de Riesgos'!#REF!=17,'Matriz de Riesgos'!#REF!," ")</f>
        <v>#REF!</v>
      </c>
      <c r="S22" s="77" t="e">
        <f>IF('Matriz de Riesgos'!#REF!=17,'Matriz de Riesgos'!#REF!," ")</f>
        <v>#REF!</v>
      </c>
      <c r="T22" s="77" t="e">
        <f>IF('Matriz de Riesgos'!#REF!=17,'Matriz de Riesgos'!#REF!," ")</f>
        <v>#REF!</v>
      </c>
      <c r="U22" s="77" t="e">
        <f>IF('Matriz de Riesgos'!#REF!=17,'Matriz de Riesgos'!#REF!," ")</f>
        <v>#REF!</v>
      </c>
      <c r="V22" s="77" t="e">
        <f>IF('Matriz de Riesgos'!#REF!=17,'Matriz de Riesgos'!#REF!," ")</f>
        <v>#REF!</v>
      </c>
      <c r="W22" s="77" t="e">
        <f>IF('Matriz de Riesgos'!#REF!=17,'Matriz de Riesgos'!#REF!," ")</f>
        <v>#REF!</v>
      </c>
      <c r="X22" s="77" t="e">
        <f>IF('Matriz de Riesgos'!#REF!=17,'Matriz de Riesgos'!#REF!," ")</f>
        <v>#REF!</v>
      </c>
      <c r="Y22" s="77" t="e">
        <f>IF('Matriz de Riesgos'!#REF!=17,'Matriz de Riesgos'!#REF!," ")</f>
        <v>#REF!</v>
      </c>
      <c r="Z22" s="141" t="e">
        <f>IF('Matriz de Riesgos'!#REF!=17,'Matriz de Riesgos'!#REF!," ")</f>
        <v>#REF!</v>
      </c>
      <c r="AA22" s="75" t="e">
        <f>IF('Matriz de Riesgos'!#REF!=18,'Matriz de Riesgos'!#REF!," ")</f>
        <v>#REF!</v>
      </c>
      <c r="AB22" s="75" t="e">
        <f>IF('Matriz de Riesgos'!#REF!=18,'Matriz de Riesgos'!#REF!," ")</f>
        <v>#REF!</v>
      </c>
      <c r="AC22" s="75" t="e">
        <f>IF('Matriz de Riesgos'!#REF!=18,'Matriz de Riesgos'!#REF!," ")</f>
        <v>#REF!</v>
      </c>
      <c r="AD22" s="75" t="e">
        <f>IF('Matriz de Riesgos'!#REF!=18,'Matriz de Riesgos'!#REF!," ")</f>
        <v>#REF!</v>
      </c>
      <c r="AE22" s="75" t="e">
        <f>IF('Matriz de Riesgos'!#REF!=18,'Matriz de Riesgos'!#REF!," ")</f>
        <v>#REF!</v>
      </c>
      <c r="AF22" s="75" t="e">
        <f>IF('Matriz de Riesgos'!#REF!=18,'Matriz de Riesgos'!#REF!," ")</f>
        <v>#REF!</v>
      </c>
      <c r="AG22" s="75" t="e">
        <f>IF('Matriz de Riesgos'!#REF!=18,'Matriz de Riesgos'!#REF!," ")</f>
        <v>#REF!</v>
      </c>
      <c r="AH22" s="75" t="e">
        <f>IF('Matriz de Riesgos'!#REF!=18,'Matriz de Riesgos'!#REF!," ")</f>
        <v>#REF!</v>
      </c>
      <c r="AI22" s="75" t="e">
        <f>IF('Matriz de Riesgos'!#REF!=18,'Matriz de Riesgos'!#REF!," ")</f>
        <v>#REF!</v>
      </c>
      <c r="AJ22" s="138" t="e">
        <f>IF('Matriz de Riesgos'!#REF!=18,'Matriz de Riesgos'!#REF!," ")</f>
        <v>#REF!</v>
      </c>
      <c r="AK22" s="75" t="e">
        <f>IF('Matriz de Riesgos'!#REF!=19,'Matriz de Riesgos'!#REF!," ")</f>
        <v>#REF!</v>
      </c>
      <c r="AL22" s="75" t="e">
        <f>IF('Matriz de Riesgos'!#REF!=19,'Matriz de Riesgos'!#REF!," ")</f>
        <v>#REF!</v>
      </c>
      <c r="AM22" s="75" t="e">
        <f>IF('Matriz de Riesgos'!#REF!=19,'Matriz de Riesgos'!#REF!," ")</f>
        <v>#REF!</v>
      </c>
      <c r="AN22" s="75" t="e">
        <f>IF('Matriz de Riesgos'!#REF!=19,'Matriz de Riesgos'!#REF!," ")</f>
        <v>#REF!</v>
      </c>
      <c r="AO22" s="75" t="e">
        <f>IF('Matriz de Riesgos'!#REF!=19,'Matriz de Riesgos'!#REF!," ")</f>
        <v>#REF!</v>
      </c>
      <c r="AP22" s="75" t="e">
        <f>IF('Matriz de Riesgos'!#REF!=19,'Matriz de Riesgos'!#REF!," ")</f>
        <v>#REF!</v>
      </c>
      <c r="AQ22" s="75" t="e">
        <f>IF('Matriz de Riesgos'!#REF!=19,'Matriz de Riesgos'!#REF!," ")</f>
        <v>#REF!</v>
      </c>
      <c r="AR22" s="75" t="e">
        <f>IF('Matriz de Riesgos'!#REF!=19,'Matriz de Riesgos'!#REF!," ")</f>
        <v>#REF!</v>
      </c>
      <c r="AS22" s="75" t="e">
        <f>IF('Matriz de Riesgos'!#REF!=19,'Matriz de Riesgos'!#REF!," ")</f>
        <v>#REF!</v>
      </c>
      <c r="AT22" s="138" t="e">
        <f>IF('Matriz de Riesgos'!#REF!=19,'Matriz de Riesgos'!#REF!," ")</f>
        <v>#REF!</v>
      </c>
      <c r="AU22" s="76" t="e">
        <f>IF('Matriz de Riesgos'!#REF!=20,'Matriz de Riesgos'!#REF!," ")</f>
        <v>#REF!</v>
      </c>
      <c r="AV22" s="76" t="e">
        <f>IF('Matriz de Riesgos'!#REF!=20,'Matriz de Riesgos'!#REF!," ")</f>
        <v>#REF!</v>
      </c>
      <c r="AW22" s="76" t="e">
        <f>IF('Matriz de Riesgos'!#REF!=20,'Matriz de Riesgos'!#REF!," ")</f>
        <v>#REF!</v>
      </c>
      <c r="AX22" s="76" t="e">
        <f>IF('Matriz de Riesgos'!#REF!=20,'Matriz de Riesgos'!#REF!," ")</f>
        <v>#REF!</v>
      </c>
      <c r="AY22" s="76" t="e">
        <f>IF('Matriz de Riesgos'!#REF!=20,'Matriz de Riesgos'!#REF!," ")</f>
        <v>#REF!</v>
      </c>
      <c r="AZ22" s="76" t="e">
        <f>IF('Matriz de Riesgos'!#REF!=20,'Matriz de Riesgos'!#REF!," ")</f>
        <v>#REF!</v>
      </c>
      <c r="BA22" s="76" t="e">
        <f>IF('Matriz de Riesgos'!#REF!=20,'Matriz de Riesgos'!#REF!," ")</f>
        <v>#REF!</v>
      </c>
      <c r="BB22" s="76" t="e">
        <f>IF('Matriz de Riesgos'!#REF!=20,'Matriz de Riesgos'!#REF!," ")</f>
        <v>#REF!</v>
      </c>
      <c r="BC22" s="76" t="e">
        <f>IF('Matriz de Riesgos'!#REF!=20,'Matriz de Riesgos'!#REF!," ")</f>
        <v>#REF!</v>
      </c>
      <c r="BD22" s="131" t="e">
        <f>IF('Matriz de Riesgos'!#REF!=20,'Matriz de Riesgos'!#REF!," ")</f>
        <v>#REF!</v>
      </c>
      <c r="BE22" s="51"/>
      <c r="BG22" s="498"/>
      <c r="BH22" s="498"/>
      <c r="BI22" s="498"/>
      <c r="BJ22" s="498"/>
      <c r="BK22" s="498"/>
      <c r="BL22" s="498"/>
      <c r="BM22" s="71"/>
    </row>
    <row r="23" spans="1:65" ht="24" customHeight="1" x14ac:dyDescent="0.3">
      <c r="A23" s="514"/>
      <c r="B23" s="503"/>
      <c r="C23" s="504"/>
      <c r="D23" s="504"/>
      <c r="E23" s="504"/>
      <c r="F23" s="505"/>
      <c r="G23" s="77" t="e">
        <f>IF('Matriz de Riesgos'!#REF!=16,'Matriz de Riesgos'!#REF!," ")</f>
        <v>#REF!</v>
      </c>
      <c r="H23" s="77" t="e">
        <f>IF('Matriz de Riesgos'!#REF!=16,'Matriz de Riesgos'!#REF!," ")</f>
        <v>#REF!</v>
      </c>
      <c r="I23" s="77" t="e">
        <f>IF('Matriz de Riesgos'!#REF!=16,'Matriz de Riesgos'!#REF!," ")</f>
        <v>#REF!</v>
      </c>
      <c r="J23" s="77" t="e">
        <f>IF('Matriz de Riesgos'!#REF!=16,'Matriz de Riesgos'!#REF!," ")</f>
        <v>#REF!</v>
      </c>
      <c r="K23" s="77" t="e">
        <f>IF('Matriz de Riesgos'!#REF!=16,'Matriz de Riesgos'!#REF!," ")</f>
        <v>#REF!</v>
      </c>
      <c r="L23" s="77" t="e">
        <f>IF('Matriz de Riesgos'!#REF!=16,'Matriz de Riesgos'!#REF!," ")</f>
        <v>#REF!</v>
      </c>
      <c r="M23" s="77" t="e">
        <f>IF('Matriz de Riesgos'!#REF!=16,'Matriz de Riesgos'!#REF!," ")</f>
        <v>#REF!</v>
      </c>
      <c r="N23" s="77" t="e">
        <f>IF('Matriz de Riesgos'!#REF!=16,'Matriz de Riesgos'!#REF!," ")</f>
        <v>#REF!</v>
      </c>
      <c r="O23" s="77" t="e">
        <f>IF('Matriz de Riesgos'!#REF!=16,'Matriz de Riesgos'!#REF!," ")</f>
        <v>#REF!</v>
      </c>
      <c r="P23" s="141" t="e">
        <f>IF('Matriz de Riesgos'!#REF!=16,'Matriz de Riesgos'!#REF!," ")</f>
        <v>#REF!</v>
      </c>
      <c r="Q23" s="77" t="e">
        <f>IF('Matriz de Riesgos'!#REF!=17,'Matriz de Riesgos'!#REF!," ")</f>
        <v>#REF!</v>
      </c>
      <c r="R23" s="77" t="e">
        <f>IF('Matriz de Riesgos'!#REF!=17,'Matriz de Riesgos'!#REF!," ")</f>
        <v>#REF!</v>
      </c>
      <c r="S23" s="77" t="e">
        <f>IF('Matriz de Riesgos'!#REF!=17,'Matriz de Riesgos'!#REF!," ")</f>
        <v>#REF!</v>
      </c>
      <c r="T23" s="77" t="e">
        <f>IF('Matriz de Riesgos'!#REF!=17,'Matriz de Riesgos'!#REF!," ")</f>
        <v>#REF!</v>
      </c>
      <c r="U23" s="77" t="e">
        <f>IF('Matriz de Riesgos'!#REF!=17,'Matriz de Riesgos'!#REF!," ")</f>
        <v>#REF!</v>
      </c>
      <c r="V23" s="77" t="e">
        <f>IF('Matriz de Riesgos'!#REF!=17,'Matriz de Riesgos'!#REF!," ")</f>
        <v>#REF!</v>
      </c>
      <c r="W23" s="77" t="e">
        <f>IF('Matriz de Riesgos'!#REF!=17,'Matriz de Riesgos'!#REF!," ")</f>
        <v>#REF!</v>
      </c>
      <c r="X23" s="77" t="e">
        <f>IF('Matriz de Riesgos'!#REF!=17,'Matriz de Riesgos'!#REF!," ")</f>
        <v>#REF!</v>
      </c>
      <c r="Y23" s="77" t="e">
        <f>IF('Matriz de Riesgos'!#REF!=17,'Matriz de Riesgos'!#REF!," ")</f>
        <v>#REF!</v>
      </c>
      <c r="Z23" s="141" t="e">
        <f>IF('Matriz de Riesgos'!#REF!=17,'Matriz de Riesgos'!#REF!," ")</f>
        <v>#REF!</v>
      </c>
      <c r="AA23" s="75" t="e">
        <f>IF('Matriz de Riesgos'!#REF!=18,'Matriz de Riesgos'!#REF!," ")</f>
        <v>#REF!</v>
      </c>
      <c r="AB23" s="75" t="e">
        <f>IF('Matriz de Riesgos'!#REF!=18,'Matriz de Riesgos'!#REF!," ")</f>
        <v>#REF!</v>
      </c>
      <c r="AC23" s="75" t="e">
        <f>IF('Matriz de Riesgos'!#REF!=18,'Matriz de Riesgos'!#REF!," ")</f>
        <v>#REF!</v>
      </c>
      <c r="AD23" s="75" t="e">
        <f>IF('Matriz de Riesgos'!#REF!=18,'Matriz de Riesgos'!#REF!," ")</f>
        <v>#REF!</v>
      </c>
      <c r="AE23" s="75" t="e">
        <f>IF('Matriz de Riesgos'!#REF!=18,'Matriz de Riesgos'!#REF!," ")</f>
        <v>#REF!</v>
      </c>
      <c r="AF23" s="75" t="e">
        <f>IF('Matriz de Riesgos'!#REF!=18,'Matriz de Riesgos'!#REF!," ")</f>
        <v>#REF!</v>
      </c>
      <c r="AG23" s="75" t="e">
        <f>IF('Matriz de Riesgos'!#REF!=18,'Matriz de Riesgos'!#REF!," ")</f>
        <v>#REF!</v>
      </c>
      <c r="AH23" s="75" t="e">
        <f>IF('Matriz de Riesgos'!#REF!=18,'Matriz de Riesgos'!#REF!," ")</f>
        <v>#REF!</v>
      </c>
      <c r="AI23" s="75" t="e">
        <f>IF('Matriz de Riesgos'!#REF!=18,'Matriz de Riesgos'!#REF!," ")</f>
        <v>#REF!</v>
      </c>
      <c r="AJ23" s="138" t="e">
        <f>IF('Matriz de Riesgos'!#REF!=18,'Matriz de Riesgos'!#REF!," ")</f>
        <v>#REF!</v>
      </c>
      <c r="AK23" s="75" t="e">
        <f>IF('Matriz de Riesgos'!#REF!=19,'Matriz de Riesgos'!#REF!," ")</f>
        <v>#REF!</v>
      </c>
      <c r="AL23" s="75" t="e">
        <f>IF('Matriz de Riesgos'!#REF!=19,'Matriz de Riesgos'!#REF!," ")</f>
        <v>#REF!</v>
      </c>
      <c r="AM23" s="75" t="e">
        <f>IF('Matriz de Riesgos'!#REF!=19,'Matriz de Riesgos'!#REF!," ")</f>
        <v>#REF!</v>
      </c>
      <c r="AN23" s="75" t="e">
        <f>IF('Matriz de Riesgos'!#REF!=19,'Matriz de Riesgos'!#REF!," ")</f>
        <v>#REF!</v>
      </c>
      <c r="AO23" s="75" t="e">
        <f>IF('Matriz de Riesgos'!#REF!=19,'Matriz de Riesgos'!#REF!," ")</f>
        <v>#REF!</v>
      </c>
      <c r="AP23" s="75" t="e">
        <f>IF('Matriz de Riesgos'!#REF!=19,'Matriz de Riesgos'!#REF!," ")</f>
        <v>#REF!</v>
      </c>
      <c r="AQ23" s="75" t="e">
        <f>IF('Matriz de Riesgos'!#REF!=19,'Matriz de Riesgos'!#REF!," ")</f>
        <v>#REF!</v>
      </c>
      <c r="AR23" s="75" t="e">
        <f>IF('Matriz de Riesgos'!#REF!=19,'Matriz de Riesgos'!#REF!," ")</f>
        <v>#REF!</v>
      </c>
      <c r="AS23" s="75" t="e">
        <f>IF('Matriz de Riesgos'!#REF!=19,'Matriz de Riesgos'!#REF!," ")</f>
        <v>#REF!</v>
      </c>
      <c r="AT23" s="138" t="e">
        <f>IF('Matriz de Riesgos'!#REF!=19,'Matriz de Riesgos'!#REF!," ")</f>
        <v>#REF!</v>
      </c>
      <c r="AU23" s="76" t="e">
        <f>IF('Matriz de Riesgos'!#REF!=20,'Matriz de Riesgos'!#REF!," ")</f>
        <v>#REF!</v>
      </c>
      <c r="AV23" s="76" t="e">
        <f>IF('Matriz de Riesgos'!#REF!=20,'Matriz de Riesgos'!#REF!," ")</f>
        <v>#REF!</v>
      </c>
      <c r="AW23" s="76" t="e">
        <f>IF('Matriz de Riesgos'!#REF!=20,'Matriz de Riesgos'!#REF!," ")</f>
        <v>#REF!</v>
      </c>
      <c r="AX23" s="76" t="e">
        <f>IF('Matriz de Riesgos'!#REF!=20,'Matriz de Riesgos'!#REF!," ")</f>
        <v>#REF!</v>
      </c>
      <c r="AY23" s="76" t="e">
        <f>IF('Matriz de Riesgos'!#REF!=20,'Matriz de Riesgos'!#REF!," ")</f>
        <v>#REF!</v>
      </c>
      <c r="AZ23" s="76" t="e">
        <f>IF('Matriz de Riesgos'!#REF!=20,'Matriz de Riesgos'!#REF!," ")</f>
        <v>#REF!</v>
      </c>
      <c r="BA23" s="76" t="e">
        <f>IF('Matriz de Riesgos'!#REF!=20,'Matriz de Riesgos'!#REF!," ")</f>
        <v>#REF!</v>
      </c>
      <c r="BB23" s="76" t="e">
        <f>IF('Matriz de Riesgos'!#REF!=20,'Matriz de Riesgos'!#REF!," ")</f>
        <v>#REF!</v>
      </c>
      <c r="BC23" s="76" t="e">
        <f>IF('Matriz de Riesgos'!#REF!=20,'Matriz de Riesgos'!#REF!," ")</f>
        <v>#REF!</v>
      </c>
      <c r="BD23" s="131" t="e">
        <f>IF('Matriz de Riesgos'!#REF!=20,'Matriz de Riesgos'!#REF!," ")</f>
        <v>#REF!</v>
      </c>
      <c r="BE23" s="51"/>
    </row>
    <row r="24" spans="1:65" ht="24" customHeight="1" x14ac:dyDescent="0.3">
      <c r="A24" s="514"/>
      <c r="B24" s="503"/>
      <c r="C24" s="504"/>
      <c r="D24" s="504"/>
      <c r="E24" s="504"/>
      <c r="F24" s="505"/>
      <c r="G24" s="77" t="e">
        <f>IF('Matriz de Riesgos'!#REF!=16,'Matriz de Riesgos'!#REF!," ")</f>
        <v>#REF!</v>
      </c>
      <c r="H24" s="77" t="e">
        <f>IF('Matriz de Riesgos'!#REF!=16,'Matriz de Riesgos'!#REF!," ")</f>
        <v>#REF!</v>
      </c>
      <c r="I24" s="77" t="e">
        <f>IF('Matriz de Riesgos'!#REF!=16,'Matriz de Riesgos'!#REF!," ")</f>
        <v>#REF!</v>
      </c>
      <c r="J24" s="77" t="e">
        <f>IF('Matriz de Riesgos'!#REF!=16,'Matriz de Riesgos'!#REF!," ")</f>
        <v>#REF!</v>
      </c>
      <c r="K24" s="77" t="e">
        <f>IF('Matriz de Riesgos'!#REF!=16,'Matriz de Riesgos'!#REF!," ")</f>
        <v>#REF!</v>
      </c>
      <c r="L24" s="77" t="e">
        <f>IF('Matriz de Riesgos'!#REF!=16,'Matriz de Riesgos'!#REF!," ")</f>
        <v>#REF!</v>
      </c>
      <c r="M24" s="77" t="e">
        <f>IF('Matriz de Riesgos'!#REF!=16,'Matriz de Riesgos'!#REF!," ")</f>
        <v>#REF!</v>
      </c>
      <c r="N24" s="77" t="e">
        <f>IF('Matriz de Riesgos'!#REF!=16,'Matriz de Riesgos'!#REF!," ")</f>
        <v>#REF!</v>
      </c>
      <c r="O24" s="77" t="e">
        <f>IF('Matriz de Riesgos'!#REF!=16,'Matriz de Riesgos'!#REF!," ")</f>
        <v>#REF!</v>
      </c>
      <c r="P24" s="141" t="e">
        <f>IF('Matriz de Riesgos'!#REF!=16,'Matriz de Riesgos'!#REF!," ")</f>
        <v>#REF!</v>
      </c>
      <c r="Q24" s="77" t="e">
        <f>IF('Matriz de Riesgos'!#REF!=17,'Matriz de Riesgos'!#REF!," ")</f>
        <v>#REF!</v>
      </c>
      <c r="R24" s="77" t="e">
        <f>IF('Matriz de Riesgos'!#REF!=17,'Matriz de Riesgos'!#REF!," ")</f>
        <v>#REF!</v>
      </c>
      <c r="S24" s="77" t="e">
        <f>IF('Matriz de Riesgos'!#REF!=17,'Matriz de Riesgos'!#REF!," ")</f>
        <v>#REF!</v>
      </c>
      <c r="T24" s="77" t="e">
        <f>IF('Matriz de Riesgos'!#REF!=17,'Matriz de Riesgos'!#REF!," ")</f>
        <v>#REF!</v>
      </c>
      <c r="U24" s="77" t="e">
        <f>IF('Matriz de Riesgos'!#REF!=17,'Matriz de Riesgos'!#REF!," ")</f>
        <v>#REF!</v>
      </c>
      <c r="V24" s="77" t="e">
        <f>IF('Matriz de Riesgos'!#REF!=17,'Matriz de Riesgos'!#REF!," ")</f>
        <v>#REF!</v>
      </c>
      <c r="W24" s="77" t="e">
        <f>IF('Matriz de Riesgos'!#REF!=17,'Matriz de Riesgos'!#REF!," ")</f>
        <v>#REF!</v>
      </c>
      <c r="X24" s="77" t="e">
        <f>IF('Matriz de Riesgos'!#REF!=17,'Matriz de Riesgos'!#REF!," ")</f>
        <v>#REF!</v>
      </c>
      <c r="Y24" s="77" t="e">
        <f>IF('Matriz de Riesgos'!#REF!=17,'Matriz de Riesgos'!#REF!," ")</f>
        <v>#REF!</v>
      </c>
      <c r="Z24" s="141" t="e">
        <f>IF('Matriz de Riesgos'!#REF!=17,'Matriz de Riesgos'!#REF!," ")</f>
        <v>#REF!</v>
      </c>
      <c r="AA24" s="75" t="e">
        <f>IF('Matriz de Riesgos'!#REF!=18,'Matriz de Riesgos'!#REF!," ")</f>
        <v>#REF!</v>
      </c>
      <c r="AB24" s="75" t="e">
        <f>IF('Matriz de Riesgos'!#REF!=18,'Matriz de Riesgos'!#REF!," ")</f>
        <v>#REF!</v>
      </c>
      <c r="AC24" s="75" t="e">
        <f>IF('Matriz de Riesgos'!#REF!=18,'Matriz de Riesgos'!#REF!," ")</f>
        <v>#REF!</v>
      </c>
      <c r="AD24" s="75" t="e">
        <f>IF('Matriz de Riesgos'!#REF!=18,'Matriz de Riesgos'!#REF!," ")</f>
        <v>#REF!</v>
      </c>
      <c r="AE24" s="75" t="e">
        <f>IF('Matriz de Riesgos'!#REF!=18,'Matriz de Riesgos'!#REF!," ")</f>
        <v>#REF!</v>
      </c>
      <c r="AF24" s="75" t="e">
        <f>IF('Matriz de Riesgos'!#REF!=18,'Matriz de Riesgos'!#REF!," ")</f>
        <v>#REF!</v>
      </c>
      <c r="AG24" s="75" t="e">
        <f>IF('Matriz de Riesgos'!#REF!=18,'Matriz de Riesgos'!#REF!," ")</f>
        <v>#REF!</v>
      </c>
      <c r="AH24" s="75" t="e">
        <f>IF('Matriz de Riesgos'!#REF!=18,'Matriz de Riesgos'!#REF!," ")</f>
        <v>#REF!</v>
      </c>
      <c r="AI24" s="75" t="e">
        <f>IF('Matriz de Riesgos'!#REF!=18,'Matriz de Riesgos'!#REF!," ")</f>
        <v>#REF!</v>
      </c>
      <c r="AJ24" s="138" t="e">
        <f>IF('Matriz de Riesgos'!#REF!=18,'Matriz de Riesgos'!#REF!," ")</f>
        <v>#REF!</v>
      </c>
      <c r="AK24" s="75" t="e">
        <f>IF('Matriz de Riesgos'!#REF!=19,'Matriz de Riesgos'!#REF!," ")</f>
        <v>#REF!</v>
      </c>
      <c r="AL24" s="75" t="e">
        <f>IF('Matriz de Riesgos'!#REF!=19,'Matriz de Riesgos'!#REF!," ")</f>
        <v>#REF!</v>
      </c>
      <c r="AM24" s="75" t="e">
        <f>IF('Matriz de Riesgos'!#REF!=19,'Matriz de Riesgos'!#REF!," ")</f>
        <v>#REF!</v>
      </c>
      <c r="AN24" s="75" t="e">
        <f>IF('Matriz de Riesgos'!#REF!=19,'Matriz de Riesgos'!#REF!," ")</f>
        <v>#REF!</v>
      </c>
      <c r="AO24" s="75" t="e">
        <f>IF('Matriz de Riesgos'!#REF!=19,'Matriz de Riesgos'!#REF!," ")</f>
        <v>#REF!</v>
      </c>
      <c r="AP24" s="75" t="e">
        <f>IF('Matriz de Riesgos'!#REF!=19,'Matriz de Riesgos'!#REF!," ")</f>
        <v>#REF!</v>
      </c>
      <c r="AQ24" s="75" t="e">
        <f>IF('Matriz de Riesgos'!#REF!=19,'Matriz de Riesgos'!#REF!," ")</f>
        <v>#REF!</v>
      </c>
      <c r="AR24" s="75" t="e">
        <f>IF('Matriz de Riesgos'!#REF!=19,'Matriz de Riesgos'!#REF!," ")</f>
        <v>#REF!</v>
      </c>
      <c r="AS24" s="75" t="e">
        <f>IF('Matriz de Riesgos'!#REF!=19,'Matriz de Riesgos'!#REF!," ")</f>
        <v>#REF!</v>
      </c>
      <c r="AT24" s="138" t="e">
        <f>IF('Matriz de Riesgos'!#REF!=19,'Matriz de Riesgos'!#REF!," ")</f>
        <v>#REF!</v>
      </c>
      <c r="AU24" s="76" t="e">
        <f>IF('Matriz de Riesgos'!#REF!=20,'Matriz de Riesgos'!#REF!," ")</f>
        <v>#REF!</v>
      </c>
      <c r="AV24" s="76" t="e">
        <f>IF('Matriz de Riesgos'!#REF!=20,'Matriz de Riesgos'!#REF!," ")</f>
        <v>#REF!</v>
      </c>
      <c r="AW24" s="76" t="e">
        <f>IF('Matriz de Riesgos'!#REF!=20,'Matriz de Riesgos'!#REF!," ")</f>
        <v>#REF!</v>
      </c>
      <c r="AX24" s="76" t="e">
        <f>IF('Matriz de Riesgos'!#REF!=20,'Matriz de Riesgos'!#REF!," ")</f>
        <v>#REF!</v>
      </c>
      <c r="AY24" s="76" t="e">
        <f>IF('Matriz de Riesgos'!#REF!=20,'Matriz de Riesgos'!#REF!," ")</f>
        <v>#REF!</v>
      </c>
      <c r="AZ24" s="76" t="e">
        <f>IF('Matriz de Riesgos'!#REF!=20,'Matriz de Riesgos'!#REF!," ")</f>
        <v>#REF!</v>
      </c>
      <c r="BA24" s="76" t="e">
        <f>IF('Matriz de Riesgos'!#REF!=20,'Matriz de Riesgos'!#REF!," ")</f>
        <v>#REF!</v>
      </c>
      <c r="BB24" s="76" t="e">
        <f>IF('Matriz de Riesgos'!#REF!=20,'Matriz de Riesgos'!#REF!," ")</f>
        <v>#REF!</v>
      </c>
      <c r="BC24" s="76" t="e">
        <f>IF('Matriz de Riesgos'!#REF!=20,'Matriz de Riesgos'!#REF!," ")</f>
        <v>#REF!</v>
      </c>
      <c r="BD24" s="131" t="e">
        <f>IF('Matriz de Riesgos'!#REF!=20,'Matriz de Riesgos'!#REF!," ")</f>
        <v>#REF!</v>
      </c>
      <c r="BE24" s="51"/>
    </row>
    <row r="25" spans="1:65" ht="24" customHeight="1" x14ac:dyDescent="0.3">
      <c r="A25" s="514"/>
      <c r="B25" s="503"/>
      <c r="C25" s="504"/>
      <c r="D25" s="504"/>
      <c r="E25" s="504"/>
      <c r="F25" s="505"/>
      <c r="G25" s="77" t="e">
        <f ca="1">IF('Matriz de Riesgos'!$X$17=16,'Matriz de Riesgos'!$D$17," ")</f>
        <v>#NAME?</v>
      </c>
      <c r="H25" s="77" t="e">
        <f ca="1">IF('Matriz de Riesgos'!$X$18=16,'Matriz de Riesgos'!$D$18," ")</f>
        <v>#NAME?</v>
      </c>
      <c r="I25" s="77" t="e">
        <f ca="1">IF('Matriz de Riesgos'!$X$19=16,'Matriz de Riesgos'!$D$19," ")</f>
        <v>#NAME?</v>
      </c>
      <c r="J25" s="77" t="e">
        <f ca="1">IF('Matriz de Riesgos'!$X$20=16,'Matriz de Riesgos'!$D$20," ")</f>
        <v>#NAME?</v>
      </c>
      <c r="K25" s="77" t="e">
        <f ca="1">IF('Matriz de Riesgos'!$X$21=16,'Matriz de Riesgos'!$D$21," ")</f>
        <v>#NAME?</v>
      </c>
      <c r="L25" s="77" t="e">
        <f ca="1">IF('Matriz de Riesgos'!$X$22=16,'Matriz de Riesgos'!$D$22," ")</f>
        <v>#NAME?</v>
      </c>
      <c r="M25" s="77" t="e">
        <f ca="1">IF('Matriz de Riesgos'!$X$23=16,'Matriz de Riesgos'!$D$23," ")</f>
        <v>#NAME?</v>
      </c>
      <c r="N25" s="77" t="e">
        <f ca="1">IF('Matriz de Riesgos'!$X$24=16,'Matriz de Riesgos'!$D$24," ")</f>
        <v>#NAME?</v>
      </c>
      <c r="O25" s="77" t="e">
        <f ca="1">IF('Matriz de Riesgos'!$X$25=16,'Matriz de Riesgos'!$D$25," ")</f>
        <v>#NAME?</v>
      </c>
      <c r="P25" s="141" t="e">
        <f>IF('Matriz de Riesgos'!#REF!=16,'Matriz de Riesgos'!#REF!," ")</f>
        <v>#REF!</v>
      </c>
      <c r="Q25" s="77" t="e">
        <f ca="1">IF('Matriz de Riesgos'!$X$17=17,'Matriz de Riesgos'!$D$17," ")</f>
        <v>#NAME?</v>
      </c>
      <c r="R25" s="77" t="e">
        <f ca="1">IF('Matriz de Riesgos'!$X$18=17,'Matriz de Riesgos'!$D$18," ")</f>
        <v>#NAME?</v>
      </c>
      <c r="S25" s="77" t="e">
        <f ca="1">IF('Matriz de Riesgos'!$X$19=17,'Matriz de Riesgos'!$D$19," ")</f>
        <v>#NAME?</v>
      </c>
      <c r="T25" s="77" t="e">
        <f ca="1">IF('Matriz de Riesgos'!$X$20=17,'Matriz de Riesgos'!$D$20," ")</f>
        <v>#NAME?</v>
      </c>
      <c r="U25" s="77" t="e">
        <f ca="1">IF('Matriz de Riesgos'!$X$21=17,'Matriz de Riesgos'!$D$21," ")</f>
        <v>#NAME?</v>
      </c>
      <c r="V25" s="77" t="e">
        <f ca="1">IF('Matriz de Riesgos'!$X$22=17,'Matriz de Riesgos'!$D$22," ")</f>
        <v>#NAME?</v>
      </c>
      <c r="W25" s="77" t="e">
        <f ca="1">IF('Matriz de Riesgos'!$X$23=17,'Matriz de Riesgos'!$D$23," ")</f>
        <v>#NAME?</v>
      </c>
      <c r="X25" s="77" t="e">
        <f ca="1">IF('Matriz de Riesgos'!$X$24=17,'Matriz de Riesgos'!$D$24," ")</f>
        <v>#NAME?</v>
      </c>
      <c r="Y25" s="77" t="e">
        <f ca="1">IF('Matriz de Riesgos'!$X$25=17,'Matriz de Riesgos'!$D$25," ")</f>
        <v>#NAME?</v>
      </c>
      <c r="Z25" s="141" t="e">
        <f>IF('Matriz de Riesgos'!#REF!=17,'Matriz de Riesgos'!#REF!," ")</f>
        <v>#REF!</v>
      </c>
      <c r="AA25" s="75" t="e">
        <f ca="1">IF('Matriz de Riesgos'!$X$17=18,'Matriz de Riesgos'!$D$17," ")</f>
        <v>#NAME?</v>
      </c>
      <c r="AB25" s="75" t="e">
        <f ca="1">IF('Matriz de Riesgos'!$X$18=18,'Matriz de Riesgos'!$D$18," ")</f>
        <v>#NAME?</v>
      </c>
      <c r="AC25" s="75" t="e">
        <f ca="1">IF('Matriz de Riesgos'!$X$19=18,'Matriz de Riesgos'!$D$19," ")</f>
        <v>#NAME?</v>
      </c>
      <c r="AD25" s="75" t="e">
        <f ca="1">IF('Matriz de Riesgos'!$X$20=18,'Matriz de Riesgos'!$D$20," ")</f>
        <v>#NAME?</v>
      </c>
      <c r="AE25" s="75" t="e">
        <f ca="1">IF('Matriz de Riesgos'!$X$21=18,'Matriz de Riesgos'!$D$21," ")</f>
        <v>#NAME?</v>
      </c>
      <c r="AF25" s="75" t="e">
        <f ca="1">IF('Matriz de Riesgos'!$X$22=18,'Matriz de Riesgos'!$D$22," ")</f>
        <v>#NAME?</v>
      </c>
      <c r="AG25" s="75" t="e">
        <f ca="1">IF('Matriz de Riesgos'!$X$23=18,'Matriz de Riesgos'!$D$23," ")</f>
        <v>#NAME?</v>
      </c>
      <c r="AH25" s="75" t="e">
        <f ca="1">IF('Matriz de Riesgos'!$X$24=18,'Matriz de Riesgos'!$D$24," ")</f>
        <v>#NAME?</v>
      </c>
      <c r="AI25" s="75" t="e">
        <f ca="1">IF('Matriz de Riesgos'!$X$25=18,'Matriz de Riesgos'!$D$25," ")</f>
        <v>#NAME?</v>
      </c>
      <c r="AJ25" s="138" t="e">
        <f>IF('Matriz de Riesgos'!#REF!=18,'Matriz de Riesgos'!#REF!," ")</f>
        <v>#REF!</v>
      </c>
      <c r="AK25" s="75" t="e">
        <f ca="1">IF('Matriz de Riesgos'!$X$17=19,'Matriz de Riesgos'!$D$17," ")</f>
        <v>#NAME?</v>
      </c>
      <c r="AL25" s="75" t="e">
        <f ca="1">IF('Matriz de Riesgos'!$X$18=19,'Matriz de Riesgos'!$D$18," ")</f>
        <v>#NAME?</v>
      </c>
      <c r="AM25" s="75" t="e">
        <f ca="1">IF('Matriz de Riesgos'!$X$19=19,'Matriz de Riesgos'!$D$19," ")</f>
        <v>#NAME?</v>
      </c>
      <c r="AN25" s="75" t="e">
        <f ca="1">IF('Matriz de Riesgos'!$X$20=19,'Matriz de Riesgos'!$D$20," ")</f>
        <v>#NAME?</v>
      </c>
      <c r="AO25" s="75" t="e">
        <f ca="1">IF('Matriz de Riesgos'!$X$21=19,'Matriz de Riesgos'!$D$21," ")</f>
        <v>#NAME?</v>
      </c>
      <c r="AP25" s="75" t="e">
        <f ca="1">IF('Matriz de Riesgos'!$X$22=19,'Matriz de Riesgos'!$D$22," ")</f>
        <v>#NAME?</v>
      </c>
      <c r="AQ25" s="75" t="e">
        <f ca="1">IF('Matriz de Riesgos'!$X$23=19,'Matriz de Riesgos'!$D$23," ")</f>
        <v>#NAME?</v>
      </c>
      <c r="AR25" s="75" t="e">
        <f ca="1">IF('Matriz de Riesgos'!$X$24=19,'Matriz de Riesgos'!$D$24," ")</f>
        <v>#NAME?</v>
      </c>
      <c r="AS25" s="75" t="e">
        <f ca="1">IF('Matriz de Riesgos'!$X$25=19,'Matriz de Riesgos'!$D$25," ")</f>
        <v>#NAME?</v>
      </c>
      <c r="AT25" s="138" t="e">
        <f>IF('Matriz de Riesgos'!#REF!=19,'Matriz de Riesgos'!#REF!," ")</f>
        <v>#REF!</v>
      </c>
      <c r="AU25" s="76" t="e">
        <f ca="1">IF('Matriz de Riesgos'!$X$17=20,'Matriz de Riesgos'!$D$17," ")</f>
        <v>#NAME?</v>
      </c>
      <c r="AV25" s="76" t="e">
        <f ca="1">IF('Matriz de Riesgos'!$X$18=20,'Matriz de Riesgos'!$D$18," ")</f>
        <v>#NAME?</v>
      </c>
      <c r="AW25" s="76" t="e">
        <f ca="1">IF('Matriz de Riesgos'!$X$19=20,'Matriz de Riesgos'!$D$19," ")</f>
        <v>#NAME?</v>
      </c>
      <c r="AX25" s="76" t="e">
        <f ca="1">IF('Matriz de Riesgos'!$X$20=20,'Matriz de Riesgos'!$D$20," ")</f>
        <v>#NAME?</v>
      </c>
      <c r="AY25" s="76" t="e">
        <f ca="1">IF('Matriz de Riesgos'!$X$21=20,'Matriz de Riesgos'!$D$21," ")</f>
        <v>#NAME?</v>
      </c>
      <c r="AZ25" s="76" t="e">
        <f ca="1">IF('Matriz de Riesgos'!$X$22=20,'Matriz de Riesgos'!$D$22," ")</f>
        <v>#NAME?</v>
      </c>
      <c r="BA25" s="76" t="e">
        <f ca="1">IF('Matriz de Riesgos'!$X$23=20,'Matriz de Riesgos'!$D$23," ")</f>
        <v>#NAME?</v>
      </c>
      <c r="BB25" s="76" t="e">
        <f ca="1">IF('Matriz de Riesgos'!$X$24=20,'Matriz de Riesgos'!$D$24," ")</f>
        <v>#NAME?</v>
      </c>
      <c r="BC25" s="76" t="e">
        <f ca="1">IF('Matriz de Riesgos'!$X$25=20,'Matriz de Riesgos'!$D$25," ")</f>
        <v>#NAME?</v>
      </c>
      <c r="BD25" s="131" t="e">
        <f>IF('Matriz de Riesgos'!#REF!=20,'Matriz de Riesgos'!#REF!," ")</f>
        <v>#REF!</v>
      </c>
      <c r="BE25" s="51"/>
    </row>
    <row r="26" spans="1:65" ht="24" customHeight="1" x14ac:dyDescent="0.3">
      <c r="A26" s="514"/>
      <c r="B26" s="506"/>
      <c r="C26" s="507"/>
      <c r="D26" s="507"/>
      <c r="E26" s="507"/>
      <c r="F26" s="508"/>
      <c r="G26" s="133" t="e">
        <f ca="1">IF('Matriz de Riesgos'!$X$7=16,'Matriz de Riesgos'!$D$7," ")</f>
        <v>#NAME?</v>
      </c>
      <c r="H26" s="133" t="e">
        <f ca="1">IF('Matriz de Riesgos'!$X$8=16,'Matriz de Riesgos'!$D$8," ")</f>
        <v>#NAME?</v>
      </c>
      <c r="I26" s="133" t="e">
        <f ca="1">IF('Matriz de Riesgos'!$X$9=16,'Matriz de Riesgos'!$D$9," ")</f>
        <v>#NAME?</v>
      </c>
      <c r="J26" s="133" t="e">
        <f ca="1">IF('Matriz de Riesgos'!$X$10=16,'Matriz de Riesgos'!$D$10," ")</f>
        <v>#NAME?</v>
      </c>
      <c r="K26" s="133" t="e">
        <f ca="1">IF('Matriz de Riesgos'!$X$11=16,'Matriz de Riesgos'!$D$11," ")</f>
        <v>#NAME?</v>
      </c>
      <c r="L26" s="133" t="e">
        <f ca="1">IF('Matriz de Riesgos'!$X$12=16,'Matriz de Riesgos'!$D$12," ")</f>
        <v>#NAME?</v>
      </c>
      <c r="M26" s="133" t="e">
        <f ca="1">IF('Matriz de Riesgos'!$X$13=16,'Matriz de Riesgos'!$D$13," ")</f>
        <v>#NAME?</v>
      </c>
      <c r="N26" s="133" t="e">
        <f ca="1">IF('Matriz de Riesgos'!$X$14=16,'Matriz de Riesgos'!$D$14," ")</f>
        <v>#NAME?</v>
      </c>
      <c r="O26" s="133" t="e">
        <f ca="1">IF('Matriz de Riesgos'!$X$15=16,'Matriz de Riesgos'!$D$15," ")</f>
        <v>#NAME?</v>
      </c>
      <c r="P26" s="142" t="e">
        <f ca="1">IF('Matriz de Riesgos'!$X$16=16,'Matriz de Riesgos'!$D$16," ")</f>
        <v>#NAME?</v>
      </c>
      <c r="Q26" s="133" t="e">
        <f ca="1">IF('Matriz de Riesgos'!$X$7=17,'Matriz de Riesgos'!$D$7," ")</f>
        <v>#NAME?</v>
      </c>
      <c r="R26" s="133" t="e">
        <f ca="1">IF('Matriz de Riesgos'!$X$8=17,'Matriz de Riesgos'!$D$8," ")</f>
        <v>#NAME?</v>
      </c>
      <c r="S26" s="133" t="e">
        <f ca="1">IF('Matriz de Riesgos'!$X$9=17,'Matriz de Riesgos'!$D$9," ")</f>
        <v>#NAME?</v>
      </c>
      <c r="T26" s="133" t="e">
        <f ca="1">IF('Matriz de Riesgos'!$X$10=17,'Matriz de Riesgos'!$D$10," ")</f>
        <v>#NAME?</v>
      </c>
      <c r="U26" s="133" t="e">
        <f ca="1">IF('Matriz de Riesgos'!$X$11=17,'Matriz de Riesgos'!$D$11," ")</f>
        <v>#NAME?</v>
      </c>
      <c r="V26" s="133" t="e">
        <f ca="1">IF('Matriz de Riesgos'!$X$12=17,'Matriz de Riesgos'!$D$12," ")</f>
        <v>#NAME?</v>
      </c>
      <c r="W26" s="133" t="e">
        <f ca="1">IF('Matriz de Riesgos'!$X$13=17,'Matriz de Riesgos'!$D$13," ")</f>
        <v>#NAME?</v>
      </c>
      <c r="X26" s="133" t="e">
        <f ca="1">IF('Matriz de Riesgos'!$X$14=17,'Matriz de Riesgos'!$D$14," ")</f>
        <v>#NAME?</v>
      </c>
      <c r="Y26" s="133" t="e">
        <f ca="1">IF('Matriz de Riesgos'!$X$15=17,'Matriz de Riesgos'!$D$15," ")</f>
        <v>#NAME?</v>
      </c>
      <c r="Z26" s="142" t="e">
        <f ca="1">IF('Matriz de Riesgos'!$X$16=17,'Matriz de Riesgos'!$D$16," ")</f>
        <v>#NAME?</v>
      </c>
      <c r="AA26" s="140" t="e">
        <f ca="1">IF('Matriz de Riesgos'!$X$7=18,'Matriz de Riesgos'!$D$7," ")</f>
        <v>#NAME?</v>
      </c>
      <c r="AB26" s="134" t="e">
        <f ca="1">IF('Matriz de Riesgos'!$X$8=18,'Matriz de Riesgos'!$D$8," ")</f>
        <v>#NAME?</v>
      </c>
      <c r="AC26" s="134" t="e">
        <f ca="1">IF('Matriz de Riesgos'!$X$9=18,'Matriz de Riesgos'!$D$9," ")</f>
        <v>#NAME?</v>
      </c>
      <c r="AD26" s="134" t="e">
        <f ca="1">IF('Matriz de Riesgos'!$X$10=18,'Matriz de Riesgos'!$D$10," ")</f>
        <v>#NAME?</v>
      </c>
      <c r="AE26" s="134" t="e">
        <f ca="1">IF('Matriz de Riesgos'!$X$11=18,'Matriz de Riesgos'!$D$11," ")</f>
        <v>#NAME?</v>
      </c>
      <c r="AF26" s="134" t="e">
        <f ca="1">IF('Matriz de Riesgos'!$X$12=18,'Matriz de Riesgos'!$D$12," ")</f>
        <v>#NAME?</v>
      </c>
      <c r="AG26" s="134" t="e">
        <f ca="1">IF('Matriz de Riesgos'!$X$13=18,'Matriz de Riesgos'!$D$13," ")</f>
        <v>#NAME?</v>
      </c>
      <c r="AH26" s="134" t="e">
        <f ca="1">IF('Matriz de Riesgos'!$X$14=18,'Matriz de Riesgos'!$D$14," ")</f>
        <v>#NAME?</v>
      </c>
      <c r="AI26" s="134" t="e">
        <f ca="1">IF('Matriz de Riesgos'!$X$15=18,'Matriz de Riesgos'!$D$15," ")</f>
        <v>#NAME?</v>
      </c>
      <c r="AJ26" s="139" t="e">
        <f ca="1">IF('Matriz de Riesgos'!$X$16=18,'Matriz de Riesgos'!$D$16," ")</f>
        <v>#NAME?</v>
      </c>
      <c r="AK26" s="140" t="e">
        <f ca="1">IF('Matriz de Riesgos'!$X$7=19,'Matriz de Riesgos'!$D$7," ")</f>
        <v>#NAME?</v>
      </c>
      <c r="AL26" s="134" t="e">
        <f ca="1">IF('Matriz de Riesgos'!$X$8=19,'Matriz de Riesgos'!$D$8," ")</f>
        <v>#NAME?</v>
      </c>
      <c r="AM26" s="134" t="e">
        <f ca="1">IF('Matriz de Riesgos'!$X$9=19,'Matriz de Riesgos'!$D$9," ")</f>
        <v>#NAME?</v>
      </c>
      <c r="AN26" s="134" t="e">
        <f ca="1">IF('Matriz de Riesgos'!$X$10=19,'Matriz de Riesgos'!$D$10," ")</f>
        <v>#NAME?</v>
      </c>
      <c r="AO26" s="134" t="e">
        <f ca="1">IF('Matriz de Riesgos'!$X$11=19,'Matriz de Riesgos'!$D$11," ")</f>
        <v>#NAME?</v>
      </c>
      <c r="AP26" s="134" t="e">
        <f ca="1">IF('Matriz de Riesgos'!$X$12=19,'Matriz de Riesgos'!$D$12," ")</f>
        <v>#NAME?</v>
      </c>
      <c r="AQ26" s="134" t="e">
        <f ca="1">IF('Matriz de Riesgos'!$X$13=19,'Matriz de Riesgos'!$D$13," ")</f>
        <v>#NAME?</v>
      </c>
      <c r="AR26" s="134" t="e">
        <f ca="1">IF('Matriz de Riesgos'!$X$14=19,'Matriz de Riesgos'!$D$14," ")</f>
        <v>#NAME?</v>
      </c>
      <c r="AS26" s="134" t="e">
        <f ca="1">IF('Matriz de Riesgos'!$X$15=19,'Matriz de Riesgos'!$D$15," ")</f>
        <v>#NAME?</v>
      </c>
      <c r="AT26" s="139" t="e">
        <f ca="1">IF('Matriz de Riesgos'!$X$16=19,'Matriz de Riesgos'!$D$16," ")</f>
        <v>#NAME?</v>
      </c>
      <c r="AU26" s="135" t="e">
        <f ca="1">IF('Matriz de Riesgos'!$X$7=20,'Matriz de Riesgos'!$D$7," ")</f>
        <v>#NAME?</v>
      </c>
      <c r="AV26" s="135" t="e">
        <f ca="1">IF('Matriz de Riesgos'!$X$8=20,'Matriz de Riesgos'!$D$8," ")</f>
        <v>#NAME?</v>
      </c>
      <c r="AW26" s="135" t="e">
        <f ca="1">IF('Matriz de Riesgos'!$X$9=20,'Matriz de Riesgos'!$D$9," ")</f>
        <v>#NAME?</v>
      </c>
      <c r="AX26" s="135" t="e">
        <f ca="1">IF('Matriz de Riesgos'!$X$10=20,'Matriz de Riesgos'!$D$10," ")</f>
        <v>#NAME?</v>
      </c>
      <c r="AY26" s="135" t="e">
        <f ca="1">IF('Matriz de Riesgos'!$X$11=20,'Matriz de Riesgos'!$D$11," ")</f>
        <v>#NAME?</v>
      </c>
      <c r="AZ26" s="135" t="e">
        <f ca="1">IF('Matriz de Riesgos'!$X$12=20,'Matriz de Riesgos'!$D$12," ")</f>
        <v>#NAME?</v>
      </c>
      <c r="BA26" s="135" t="e">
        <f ca="1">IF('Matriz de Riesgos'!$X$13=20,'Matriz de Riesgos'!$D$13," ")</f>
        <v>#NAME?</v>
      </c>
      <c r="BB26" s="135" t="e">
        <f ca="1">IF('Matriz de Riesgos'!$X$14=20,'Matriz de Riesgos'!$D$14," ")</f>
        <v>#NAME?</v>
      </c>
      <c r="BC26" s="135" t="e">
        <f ca="1">IF('Matriz de Riesgos'!$X$15=20,'Matriz de Riesgos'!$D$15," ")</f>
        <v>#NAME?</v>
      </c>
      <c r="BD26" s="136" t="e">
        <f ca="1">IF('Matriz de Riesgos'!$X$16=20,'Matriz de Riesgos'!$D$16," ")</f>
        <v>#NAME?</v>
      </c>
      <c r="BE26" s="51"/>
    </row>
    <row r="27" spans="1:65" ht="24" customHeight="1" x14ac:dyDescent="0.3">
      <c r="A27" s="514"/>
      <c r="B27" s="513" t="s">
        <v>464</v>
      </c>
      <c r="C27" s="504"/>
      <c r="D27" s="504"/>
      <c r="E27" s="504"/>
      <c r="F27" s="505"/>
      <c r="G27" s="77" t="e">
        <f ca="1">IF('Matriz de Riesgos'!$X$48=11,'Matriz de Riesgos'!$D$48," ")</f>
        <v>#NAME?</v>
      </c>
      <c r="H27" s="77" t="e">
        <f ca="1">IF('Matriz de Riesgos'!$X$49=11,'Matriz de Riesgos'!$D$49," ")</f>
        <v>#NAME?</v>
      </c>
      <c r="I27" s="77" t="e">
        <f ca="1">IF('Matriz de Riesgos'!$X$50=11,'Matriz de Riesgos'!$D$50," ")</f>
        <v>#NAME?</v>
      </c>
      <c r="J27" s="77" t="e">
        <f ca="1">IF('Matriz de Riesgos'!$X$51=11,'Matriz de Riesgos'!$D$51," ")</f>
        <v>#NAME?</v>
      </c>
      <c r="K27" s="77" t="e">
        <f ca="1">IF('Matriz de Riesgos'!$X$52=11,'Matriz de Riesgos'!$D$52," ")</f>
        <v>#NAME?</v>
      </c>
      <c r="L27" s="77" t="e">
        <f ca="1">IF('Matriz de Riesgos'!$X$53=11,'Matriz de Riesgos'!$D$53," ")</f>
        <v>#NAME?</v>
      </c>
      <c r="M27" s="77" t="e">
        <f ca="1">IF('Matriz de Riesgos'!$X$54=11,'Matriz de Riesgos'!$D$54," ")</f>
        <v>#NAME?</v>
      </c>
      <c r="N27" s="77" t="e">
        <f ca="1">IF('Matriz de Riesgos'!$X$55=11,'Matriz de Riesgos'!$D$55," ")</f>
        <v>#NAME?</v>
      </c>
      <c r="O27" s="77" t="e">
        <f ca="1">IF('Matriz de Riesgos'!$X$56=11,'Matriz de Riesgos'!$D$56," ")</f>
        <v>#NAME?</v>
      </c>
      <c r="P27" s="141" t="e">
        <f ca="1">IF('Matriz de Riesgos'!$X$57=11,'Matriz de Riesgos'!$D$57," ")</f>
        <v>#NAME?</v>
      </c>
      <c r="Q27" s="77" t="e">
        <f ca="1">IF('Matriz de Riesgos'!$X$48=12,'Matriz de Riesgos'!$D$48," ")</f>
        <v>#NAME?</v>
      </c>
      <c r="R27" s="77" t="e">
        <f ca="1">IF('Matriz de Riesgos'!$X$49=12,'Matriz de Riesgos'!$D$49," ")</f>
        <v>#NAME?</v>
      </c>
      <c r="S27" s="77" t="e">
        <f ca="1">IF('Matriz de Riesgos'!$X$50=12,'Matriz de Riesgos'!$D$50," ")</f>
        <v>#NAME?</v>
      </c>
      <c r="T27" s="77" t="e">
        <f ca="1">IF('Matriz de Riesgos'!$X$51=12,'Matriz de Riesgos'!$D$51," ")</f>
        <v>#NAME?</v>
      </c>
      <c r="U27" s="77" t="e">
        <f ca="1">IF('Matriz de Riesgos'!$X$52=12,'Matriz de Riesgos'!$D$52," ")</f>
        <v>#NAME?</v>
      </c>
      <c r="V27" s="77" t="e">
        <f ca="1">IF('Matriz de Riesgos'!$X$53=12,'Matriz de Riesgos'!$D$53," ")</f>
        <v>#NAME?</v>
      </c>
      <c r="W27" s="77" t="e">
        <f ca="1">IF('Matriz de Riesgos'!$X$54=12,'Matriz de Riesgos'!$D$54," ")</f>
        <v>#NAME?</v>
      </c>
      <c r="X27" s="77" t="e">
        <f ca="1">IF('Matriz de Riesgos'!$X$55=12,'Matriz de Riesgos'!$D$55," ")</f>
        <v>#NAME?</v>
      </c>
      <c r="Y27" s="77" t="e">
        <f ca="1">IF('Matriz de Riesgos'!$X$56=12,'Matriz de Riesgos'!$D$56," ")</f>
        <v>#NAME?</v>
      </c>
      <c r="Z27" s="141" t="e">
        <f ca="1">IF('Matriz de Riesgos'!$X$57=12,'Matriz de Riesgos'!$D$57," ")</f>
        <v>#NAME?</v>
      </c>
      <c r="AA27" s="77" t="e">
        <f ca="1">IF('Matriz de Riesgos'!$X$48=13,'Matriz de Riesgos'!$D$48," ")</f>
        <v>#NAME?</v>
      </c>
      <c r="AB27" s="77" t="e">
        <f ca="1">IF('Matriz de Riesgos'!$X$49=13,'Matriz de Riesgos'!$D$49," ")</f>
        <v>#NAME?</v>
      </c>
      <c r="AC27" s="77" t="e">
        <f ca="1">IF('Matriz de Riesgos'!$X$50=13,'Matriz de Riesgos'!$D$50," ")</f>
        <v>#NAME?</v>
      </c>
      <c r="AD27" s="77" t="e">
        <f ca="1">IF('Matriz de Riesgos'!$X$51=13,'Matriz de Riesgos'!$D$51," ")</f>
        <v>#NAME?</v>
      </c>
      <c r="AE27" s="77" t="e">
        <f ca="1">IF('Matriz de Riesgos'!$X$52=13,'Matriz de Riesgos'!$D$52," ")</f>
        <v>#NAME?</v>
      </c>
      <c r="AF27" s="77" t="e">
        <f ca="1">IF('Matriz de Riesgos'!$X$53=13,'Matriz de Riesgos'!$D$53," ")</f>
        <v>#NAME?</v>
      </c>
      <c r="AG27" s="77" t="e">
        <f ca="1">IF('Matriz de Riesgos'!$X$54=13,'Matriz de Riesgos'!$D$54," ")</f>
        <v>#NAME?</v>
      </c>
      <c r="AH27" s="77" t="e">
        <f ca="1">IF('Matriz de Riesgos'!$X$55=13,'Matriz de Riesgos'!$D$55," ")</f>
        <v>#NAME?</v>
      </c>
      <c r="AI27" s="77" t="e">
        <f ca="1">IF('Matriz de Riesgos'!$X$56=13,'Matriz de Riesgos'!$D$56," ")</f>
        <v>#NAME?</v>
      </c>
      <c r="AJ27" s="141" t="e">
        <f ca="1">IF('Matriz de Riesgos'!$X$57=13,'Matriz de Riesgos'!$D$57," ")</f>
        <v>#NAME?</v>
      </c>
      <c r="AK27" s="75" t="e">
        <f ca="1">IF('Matriz de Riesgos'!$X$48=14,'Matriz de Riesgos'!$D$48," ")</f>
        <v>#NAME?</v>
      </c>
      <c r="AL27" s="75" t="e">
        <f ca="1">IF('Matriz de Riesgos'!$X$49=14,'Matriz de Riesgos'!$D$49," ")</f>
        <v>#NAME?</v>
      </c>
      <c r="AM27" s="75" t="e">
        <f ca="1">IF('Matriz de Riesgos'!$X$50=14,'Matriz de Riesgos'!$D$50," ")</f>
        <v>#NAME?</v>
      </c>
      <c r="AN27" s="75" t="e">
        <f ca="1">IF('Matriz de Riesgos'!$X$51=14,'Matriz de Riesgos'!$D$51," ")</f>
        <v>#NAME?</v>
      </c>
      <c r="AO27" s="75" t="e">
        <f ca="1">IF('Matriz de Riesgos'!$X$52=14,'Matriz de Riesgos'!$D$52," ")</f>
        <v>#NAME?</v>
      </c>
      <c r="AP27" s="75" t="e">
        <f ca="1">IF('Matriz de Riesgos'!$X$53=14,'Matriz de Riesgos'!$D$53," ")</f>
        <v>#NAME?</v>
      </c>
      <c r="AQ27" s="75" t="e">
        <f ca="1">IF('Matriz de Riesgos'!$X$54=14,'Matriz de Riesgos'!$D$54," ")</f>
        <v>#NAME?</v>
      </c>
      <c r="AR27" s="75" t="e">
        <f ca="1">IF('Matriz de Riesgos'!$X$55=14,'Matriz de Riesgos'!$D$55," ")</f>
        <v>#NAME?</v>
      </c>
      <c r="AS27" s="75" t="e">
        <f ca="1">IF('Matriz de Riesgos'!$X$56=14,'Matriz de Riesgos'!$D$56," ")</f>
        <v>#NAME?</v>
      </c>
      <c r="AT27" s="138" t="e">
        <f ca="1">IF('Matriz de Riesgos'!$X$57=14,'Matriz de Riesgos'!$D$57," ")</f>
        <v>#NAME?</v>
      </c>
      <c r="AU27" s="76" t="e">
        <f ca="1">IF('Matriz de Riesgos'!$X$48=15,'Matriz de Riesgos'!$D$48," ")</f>
        <v>#NAME?</v>
      </c>
      <c r="AV27" s="76" t="e">
        <f ca="1">IF('Matriz de Riesgos'!$X$49=15,'Matriz de Riesgos'!$D$49," ")</f>
        <v>#NAME?</v>
      </c>
      <c r="AW27" s="76" t="e">
        <f ca="1">IF('Matriz de Riesgos'!$X$50=15,'Matriz de Riesgos'!$D$50," ")</f>
        <v>#NAME?</v>
      </c>
      <c r="AX27" s="76" t="e">
        <f ca="1">IF('Matriz de Riesgos'!$X$51=15,'Matriz de Riesgos'!$D$51," ")</f>
        <v>#NAME?</v>
      </c>
      <c r="AY27" s="76" t="e">
        <f ca="1">IF('Matriz de Riesgos'!$X$52=15,'Matriz de Riesgos'!$D$52," ")</f>
        <v>#NAME?</v>
      </c>
      <c r="AZ27" s="76" t="e">
        <f ca="1">IF('Matriz de Riesgos'!$X$53=15,'Matriz de Riesgos'!$D$53," ")</f>
        <v>#NAME?</v>
      </c>
      <c r="BA27" s="76" t="e">
        <f ca="1">IF('Matriz de Riesgos'!$X$54=15,'Matriz de Riesgos'!$D$54," ")</f>
        <v>#NAME?</v>
      </c>
      <c r="BB27" s="76" t="e">
        <f ca="1">IF('Matriz de Riesgos'!$X$55=15,'Matriz de Riesgos'!$D$55," ")</f>
        <v>#NAME?</v>
      </c>
      <c r="BC27" s="76" t="e">
        <f ca="1">IF('Matriz de Riesgos'!$X$56=15,'Matriz de Riesgos'!$D$56," ")</f>
        <v>#NAME?</v>
      </c>
      <c r="BD27" s="131" t="e">
        <f ca="1">IF('Matriz de Riesgos'!$X$57=15,'Matriz de Riesgos'!$D$57," ")</f>
        <v>#NAME?</v>
      </c>
      <c r="BE27" s="51"/>
    </row>
    <row r="28" spans="1:65" ht="24" customHeight="1" x14ac:dyDescent="0.3">
      <c r="A28" s="514"/>
      <c r="B28" s="503"/>
      <c r="C28" s="504"/>
      <c r="D28" s="504"/>
      <c r="E28" s="504"/>
      <c r="F28" s="505"/>
      <c r="G28" s="77" t="e">
        <f ca="1">IF('Matriz de Riesgos'!$X$38=11,'Matriz de Riesgos'!$D$38," ")</f>
        <v>#NAME?</v>
      </c>
      <c r="H28" s="77" t="e">
        <f ca="1">IF('Matriz de Riesgos'!$X$39=11,'Matriz de Riesgos'!$D$39," ")</f>
        <v>#NAME?</v>
      </c>
      <c r="I28" s="77" t="e">
        <f ca="1">IF('Matriz de Riesgos'!$X$40=11,'Matriz de Riesgos'!$D$40," ")</f>
        <v>#NAME?</v>
      </c>
      <c r="J28" s="77" t="e">
        <f ca="1">IF('Matriz de Riesgos'!$X$41=11,'Matriz de Riesgos'!$D$41," ")</f>
        <v>#NAME?</v>
      </c>
      <c r="K28" s="77" t="e">
        <f ca="1">IF('Matriz de Riesgos'!$X$42=11,'Matriz de Riesgos'!$D$42," ")</f>
        <v>#NAME?</v>
      </c>
      <c r="L28" s="77" t="e">
        <f ca="1">IF('Matriz de Riesgos'!$X$43=11,'Matriz de Riesgos'!$D$43," ")</f>
        <v>#NAME?</v>
      </c>
      <c r="M28" s="77" t="e">
        <f ca="1">IF('Matriz de Riesgos'!$X$44=11,'Matriz de Riesgos'!$D$44," ")</f>
        <v>#NAME?</v>
      </c>
      <c r="N28" s="77" t="e">
        <f ca="1">IF('Matriz de Riesgos'!$X$45=11,'Matriz de Riesgos'!$D$45," ")</f>
        <v>#NAME?</v>
      </c>
      <c r="O28" s="77" t="e">
        <f ca="1">IF('Matriz de Riesgos'!$X$46=11,'Matriz de Riesgos'!$D$46," ")</f>
        <v>#NAME?</v>
      </c>
      <c r="P28" s="141" t="e">
        <f ca="1">IF('Matriz de Riesgos'!$X$47=11,'Matriz de Riesgos'!$D$47," ")</f>
        <v>#NAME?</v>
      </c>
      <c r="Q28" s="77" t="e">
        <f ca="1">IF('Matriz de Riesgos'!$X$38=12,'Matriz de Riesgos'!$D$38," ")</f>
        <v>#NAME?</v>
      </c>
      <c r="R28" s="77" t="e">
        <f ca="1">IF('Matriz de Riesgos'!$X$39=12,'Matriz de Riesgos'!$D$39," ")</f>
        <v>#NAME?</v>
      </c>
      <c r="S28" s="77" t="e">
        <f ca="1">IF('Matriz de Riesgos'!$X$40=12,'Matriz de Riesgos'!$D$40," ")</f>
        <v>#NAME?</v>
      </c>
      <c r="T28" s="77" t="e">
        <f ca="1">IF('Matriz de Riesgos'!$X$41=12,'Matriz de Riesgos'!$D$41," ")</f>
        <v>#NAME?</v>
      </c>
      <c r="U28" s="77" t="e">
        <f ca="1">IF('Matriz de Riesgos'!$X$42=12,'Matriz de Riesgos'!$D$42," ")</f>
        <v>#NAME?</v>
      </c>
      <c r="V28" s="77" t="e">
        <f ca="1">IF('Matriz de Riesgos'!$X$43=12,'Matriz de Riesgos'!$D$43," ")</f>
        <v>#NAME?</v>
      </c>
      <c r="W28" s="77" t="e">
        <f ca="1">IF('Matriz de Riesgos'!$X$44=12,'Matriz de Riesgos'!$D$44," ")</f>
        <v>#NAME?</v>
      </c>
      <c r="X28" s="77" t="e">
        <f ca="1">IF('Matriz de Riesgos'!$X$45=12,'Matriz de Riesgos'!$D$45," ")</f>
        <v>#NAME?</v>
      </c>
      <c r="Y28" s="77" t="e">
        <f ca="1">IF('Matriz de Riesgos'!$X$46=12,'Matriz de Riesgos'!$D$46," ")</f>
        <v>#NAME?</v>
      </c>
      <c r="Z28" s="141" t="e">
        <f ca="1">IF('Matriz de Riesgos'!$X$47=12,'Matriz de Riesgos'!$D$47," ")</f>
        <v>#NAME?</v>
      </c>
      <c r="AA28" s="77" t="e">
        <f ca="1">IF('Matriz de Riesgos'!$X$38=13,'Matriz de Riesgos'!$D$38," ")</f>
        <v>#NAME?</v>
      </c>
      <c r="AB28" s="77" t="e">
        <f ca="1">IF('Matriz de Riesgos'!$X$39=13,'Matriz de Riesgos'!$D$39," ")</f>
        <v>#NAME?</v>
      </c>
      <c r="AC28" s="77" t="e">
        <f ca="1">IF('Matriz de Riesgos'!$X$40=13,'Matriz de Riesgos'!$D$40," ")</f>
        <v>#NAME?</v>
      </c>
      <c r="AD28" s="77" t="e">
        <f ca="1">IF('Matriz de Riesgos'!$X$41=13,'Matriz de Riesgos'!$D$41," ")</f>
        <v>#NAME?</v>
      </c>
      <c r="AE28" s="77" t="e">
        <f ca="1">IF('Matriz de Riesgos'!$X$42=13,'Matriz de Riesgos'!$D$42," ")</f>
        <v>#NAME?</v>
      </c>
      <c r="AF28" s="77" t="e">
        <f ca="1">IF('Matriz de Riesgos'!$X$43=13,'Matriz de Riesgos'!$D$43," ")</f>
        <v>#NAME?</v>
      </c>
      <c r="AG28" s="77" t="e">
        <f ca="1">IF('Matriz de Riesgos'!$X$44=13,'Matriz de Riesgos'!$D$44," ")</f>
        <v>#NAME?</v>
      </c>
      <c r="AH28" s="77" t="e">
        <f ca="1">IF('Matriz de Riesgos'!$X$45=13,'Matriz de Riesgos'!$D$45," ")</f>
        <v>#NAME?</v>
      </c>
      <c r="AI28" s="77" t="e">
        <f ca="1">IF('Matriz de Riesgos'!$X$46=13,'Matriz de Riesgos'!$D$46," ")</f>
        <v>#NAME?</v>
      </c>
      <c r="AJ28" s="141" t="e">
        <f ca="1">IF('Matriz de Riesgos'!$X$47=13,'Matriz de Riesgos'!$D$47," ")</f>
        <v>#NAME?</v>
      </c>
      <c r="AK28" s="75" t="e">
        <f ca="1">IF('Matriz de Riesgos'!$X$38=14,'Matriz de Riesgos'!$D$38," ")</f>
        <v>#NAME?</v>
      </c>
      <c r="AL28" s="75" t="e">
        <f ca="1">IF('Matriz de Riesgos'!$X$39=14,'Matriz de Riesgos'!$D$39," ")</f>
        <v>#NAME?</v>
      </c>
      <c r="AM28" s="75" t="e">
        <f ca="1">IF('Matriz de Riesgos'!$X$40=14,'Matriz de Riesgos'!$D$40," ")</f>
        <v>#NAME?</v>
      </c>
      <c r="AN28" s="75" t="e">
        <f ca="1">IF('Matriz de Riesgos'!$X$41=14,'Matriz de Riesgos'!$D$41," ")</f>
        <v>#NAME?</v>
      </c>
      <c r="AO28" s="75" t="e">
        <f ca="1">IF('Matriz de Riesgos'!$X$42=14,'Matriz de Riesgos'!$D$42," ")</f>
        <v>#NAME?</v>
      </c>
      <c r="AP28" s="75" t="e">
        <f ca="1">IF('Matriz de Riesgos'!$X$43=14,'Matriz de Riesgos'!$D$43," ")</f>
        <v>#NAME?</v>
      </c>
      <c r="AQ28" s="75" t="e">
        <f ca="1">IF('Matriz de Riesgos'!$X$44=14,'Matriz de Riesgos'!$D$44," ")</f>
        <v>#NAME?</v>
      </c>
      <c r="AR28" s="75" t="e">
        <f ca="1">IF('Matriz de Riesgos'!$X$45=14,'Matriz de Riesgos'!$D$45," ")</f>
        <v>#NAME?</v>
      </c>
      <c r="AS28" s="75" t="e">
        <f ca="1">IF('Matriz de Riesgos'!$X$46=14,'Matriz de Riesgos'!$D$46," ")</f>
        <v>#NAME?</v>
      </c>
      <c r="AT28" s="138" t="e">
        <f ca="1">IF('Matriz de Riesgos'!$X$47=14,'Matriz de Riesgos'!$D$47," ")</f>
        <v>#NAME?</v>
      </c>
      <c r="AU28" s="76" t="e">
        <f ca="1">IF('Matriz de Riesgos'!$X$38=15,'Matriz de Riesgos'!$D$38," ")</f>
        <v>#NAME?</v>
      </c>
      <c r="AV28" s="76" t="e">
        <f ca="1">IF('Matriz de Riesgos'!$X$39=15,'Matriz de Riesgos'!$D$39," ")</f>
        <v>#NAME?</v>
      </c>
      <c r="AW28" s="76" t="e">
        <f ca="1">IF('Matriz de Riesgos'!$X$40=15,'Matriz de Riesgos'!$D$40," ")</f>
        <v>#NAME?</v>
      </c>
      <c r="AX28" s="76" t="e">
        <f ca="1">IF('Matriz de Riesgos'!$X$41=15,'Matriz de Riesgos'!$D$41," ")</f>
        <v>#NAME?</v>
      </c>
      <c r="AY28" s="76" t="e">
        <f ca="1">IF('Matriz de Riesgos'!$X$42=15,'Matriz de Riesgos'!$D$42," ")</f>
        <v>#NAME?</v>
      </c>
      <c r="AZ28" s="76" t="e">
        <f ca="1">IF('Matriz de Riesgos'!$X$43=15,'Matriz de Riesgos'!$D$43," ")</f>
        <v>#NAME?</v>
      </c>
      <c r="BA28" s="76" t="e">
        <f ca="1">IF('Matriz de Riesgos'!$X$44=15,'Matriz de Riesgos'!$D$44," ")</f>
        <v>#NAME?</v>
      </c>
      <c r="BB28" s="76" t="e">
        <f ca="1">IF('Matriz de Riesgos'!$X$45=15,'Matriz de Riesgos'!$D$45," ")</f>
        <v>#NAME?</v>
      </c>
      <c r="BC28" s="76" t="e">
        <f ca="1">IF('Matriz de Riesgos'!$X$46=15,'Matriz de Riesgos'!$D$46," ")</f>
        <v>#NAME?</v>
      </c>
      <c r="BD28" s="131" t="e">
        <f ca="1">IF('Matriz de Riesgos'!$X$47=15,'Matriz de Riesgos'!$D$47," ")</f>
        <v>#NAME?</v>
      </c>
      <c r="BE28" s="51"/>
    </row>
    <row r="29" spans="1:65" ht="24" customHeight="1" x14ac:dyDescent="0.3">
      <c r="A29" s="514"/>
      <c r="B29" s="503"/>
      <c r="C29" s="504"/>
      <c r="D29" s="504"/>
      <c r="E29" s="504"/>
      <c r="F29" s="505"/>
      <c r="G29" s="77" t="e">
        <f ca="1">IF('Matriz de Riesgos'!$X$28=11,'Matriz de Riesgos'!$D$28," ")</f>
        <v>#NAME?</v>
      </c>
      <c r="H29" s="77" t="e">
        <f ca="1">IF('Matriz de Riesgos'!$X$29=11,'Matriz de Riesgos'!$D$29," ")</f>
        <v>#NAME?</v>
      </c>
      <c r="I29" s="77" t="e">
        <f ca="1">IF('Matriz de Riesgos'!$X$30=11,'Matriz de Riesgos'!$D$30," ")</f>
        <v>#NAME?</v>
      </c>
      <c r="J29" s="77" t="e">
        <f ca="1">IF('Matriz de Riesgos'!$X$31=11,'Matriz de Riesgos'!$D$31," ")</f>
        <v>#NAME?</v>
      </c>
      <c r="K29" s="77" t="e">
        <f ca="1">IF('Matriz de Riesgos'!$X$32=11,'Matriz de Riesgos'!$D$32," ")</f>
        <v>#NAME?</v>
      </c>
      <c r="L29" s="77" t="e">
        <f ca="1">IF('Matriz de Riesgos'!$X$33=11,'Matriz de Riesgos'!$D$33," ")</f>
        <v>#NAME?</v>
      </c>
      <c r="M29" s="77" t="e">
        <f ca="1">IF('Matriz de Riesgos'!$X$34=11,'Matriz de Riesgos'!$D$34," ")</f>
        <v>#NAME?</v>
      </c>
      <c r="N29" s="77" t="e">
        <f ca="1">IF('Matriz de Riesgos'!$X$35=11,'Matriz de Riesgos'!$D$35," ")</f>
        <v>#NAME?</v>
      </c>
      <c r="O29" s="77" t="e">
        <f ca="1">IF('Matriz de Riesgos'!$X$36=11,'Matriz de Riesgos'!$D$36," ")</f>
        <v>#NAME?</v>
      </c>
      <c r="P29" s="141" t="e">
        <f ca="1">IF('Matriz de Riesgos'!$X$37=11,'Matriz de Riesgos'!$D$37," ")</f>
        <v>#NAME?</v>
      </c>
      <c r="Q29" s="77" t="e">
        <f ca="1">IF('Matriz de Riesgos'!$X$28=12,'Matriz de Riesgos'!$D$28," ")</f>
        <v>#NAME?</v>
      </c>
      <c r="R29" s="77" t="e">
        <f ca="1">IF('Matriz de Riesgos'!$X$29=12,'Matriz de Riesgos'!$D$29," ")</f>
        <v>#NAME?</v>
      </c>
      <c r="S29" s="77" t="e">
        <f ca="1">IF('Matriz de Riesgos'!$X$30=12,'Matriz de Riesgos'!$D$30," ")</f>
        <v>#NAME?</v>
      </c>
      <c r="T29" s="77" t="e">
        <f ca="1">IF('Matriz de Riesgos'!$X$31=12,'Matriz de Riesgos'!$D$31," ")</f>
        <v>#NAME?</v>
      </c>
      <c r="U29" s="77" t="e">
        <f ca="1">IF('Matriz de Riesgos'!$X$32=12,'Matriz de Riesgos'!$D$32," ")</f>
        <v>#NAME?</v>
      </c>
      <c r="V29" s="77" t="e">
        <f ca="1">IF('Matriz de Riesgos'!$X$33=12,'Matriz de Riesgos'!$D$33," ")</f>
        <v>#NAME?</v>
      </c>
      <c r="W29" s="77" t="e">
        <f ca="1">IF('Matriz de Riesgos'!$X$34=12,'Matriz de Riesgos'!$D$34," ")</f>
        <v>#NAME?</v>
      </c>
      <c r="X29" s="77" t="e">
        <f ca="1">IF('Matriz de Riesgos'!$X$35=12,'Matriz de Riesgos'!$D$35," ")</f>
        <v>#NAME?</v>
      </c>
      <c r="Y29" s="77" t="e">
        <f ca="1">IF('Matriz de Riesgos'!$X$36=12,'Matriz de Riesgos'!$D$36," ")</f>
        <v>#NAME?</v>
      </c>
      <c r="Z29" s="141" t="e">
        <f ca="1">IF('Matriz de Riesgos'!$X$37=12,'Matriz de Riesgos'!$D$37," ")</f>
        <v>#NAME?</v>
      </c>
      <c r="AA29" s="77" t="e">
        <f ca="1">IF('Matriz de Riesgos'!$X$28=13,'Matriz de Riesgos'!$D$28," ")</f>
        <v>#NAME?</v>
      </c>
      <c r="AB29" s="77" t="e">
        <f ca="1">IF('Matriz de Riesgos'!$X$29=13,'Matriz de Riesgos'!$D$29," ")</f>
        <v>#NAME?</v>
      </c>
      <c r="AC29" s="77" t="e">
        <f ca="1">IF('Matriz de Riesgos'!$X$30=13,'Matriz de Riesgos'!$D$30," ")</f>
        <v>#NAME?</v>
      </c>
      <c r="AD29" s="77" t="e">
        <f ca="1">IF('Matriz de Riesgos'!$X$31=13,'Matriz de Riesgos'!$D$31," ")</f>
        <v>#NAME?</v>
      </c>
      <c r="AE29" s="77" t="e">
        <f ca="1">IF('Matriz de Riesgos'!$X$32=13,'Matriz de Riesgos'!$D$32," ")</f>
        <v>#NAME?</v>
      </c>
      <c r="AF29" s="77" t="e">
        <f ca="1">IF('Matriz de Riesgos'!$X$33=13,'Matriz de Riesgos'!$D$33," ")</f>
        <v>#NAME?</v>
      </c>
      <c r="AG29" s="77" t="e">
        <f ca="1">IF('Matriz de Riesgos'!$X$34=13,'Matriz de Riesgos'!$D$34," ")</f>
        <v>#NAME?</v>
      </c>
      <c r="AH29" s="77" t="e">
        <f ca="1">IF('Matriz de Riesgos'!$X$35=13,'Matriz de Riesgos'!$D$35," ")</f>
        <v>#NAME?</v>
      </c>
      <c r="AI29" s="77" t="e">
        <f ca="1">IF('Matriz de Riesgos'!$X$36=13,'Matriz de Riesgos'!$D$36," ")</f>
        <v>#NAME?</v>
      </c>
      <c r="AJ29" s="141" t="e">
        <f ca="1">IF('Matriz de Riesgos'!$X$37=13,'Matriz de Riesgos'!$D$37," ")</f>
        <v>#NAME?</v>
      </c>
      <c r="AK29" s="75" t="e">
        <f ca="1">IF('Matriz de Riesgos'!$X$28=14,'Matriz de Riesgos'!$D$28," ")</f>
        <v>#NAME?</v>
      </c>
      <c r="AL29" s="75" t="e">
        <f ca="1">IF('Matriz de Riesgos'!$X$29=14,'Matriz de Riesgos'!$D$29," ")</f>
        <v>#NAME?</v>
      </c>
      <c r="AM29" s="75" t="e">
        <f ca="1">IF('Matriz de Riesgos'!$X$30=14,'Matriz de Riesgos'!$D$30," ")</f>
        <v>#NAME?</v>
      </c>
      <c r="AN29" s="75" t="e">
        <f ca="1">IF('Matriz de Riesgos'!$X$31=14,'Matriz de Riesgos'!$D$31," ")</f>
        <v>#NAME?</v>
      </c>
      <c r="AO29" s="75" t="e">
        <f ca="1">IF('Matriz de Riesgos'!$X$32=14,'Matriz de Riesgos'!$D$32," ")</f>
        <v>#NAME?</v>
      </c>
      <c r="AP29" s="75" t="e">
        <f ca="1">IF('Matriz de Riesgos'!$X$33=14,'Matriz de Riesgos'!$D$33," ")</f>
        <v>#NAME?</v>
      </c>
      <c r="AQ29" s="75" t="e">
        <f ca="1">IF('Matriz de Riesgos'!$X$34=14,'Matriz de Riesgos'!$D$34," ")</f>
        <v>#NAME?</v>
      </c>
      <c r="AR29" s="75" t="e">
        <f ca="1">IF('Matriz de Riesgos'!$X$35=14,'Matriz de Riesgos'!$D$35," ")</f>
        <v>#NAME?</v>
      </c>
      <c r="AS29" s="75" t="e">
        <f ca="1">IF('Matriz de Riesgos'!$X$36=14,'Matriz de Riesgos'!$D$36," ")</f>
        <v>#NAME?</v>
      </c>
      <c r="AT29" s="138" t="e">
        <f ca="1">IF('Matriz de Riesgos'!$X$37=14,'Matriz de Riesgos'!$D$37," ")</f>
        <v>#NAME?</v>
      </c>
      <c r="AU29" s="76" t="e">
        <f ca="1">IF('Matriz de Riesgos'!$X$28=15,'Matriz de Riesgos'!$D$28," ")</f>
        <v>#NAME?</v>
      </c>
      <c r="AV29" s="76" t="e">
        <f ca="1">IF('Matriz de Riesgos'!$X$29=15,'Matriz de Riesgos'!$D$29," ")</f>
        <v>#NAME?</v>
      </c>
      <c r="AW29" s="76" t="e">
        <f ca="1">IF('Matriz de Riesgos'!$X$30=15,'Matriz de Riesgos'!$D$30," ")</f>
        <v>#NAME?</v>
      </c>
      <c r="AX29" s="76" t="e">
        <f ca="1">IF('Matriz de Riesgos'!$X$31=15,'Matriz de Riesgos'!$D$31," ")</f>
        <v>#NAME?</v>
      </c>
      <c r="AY29" s="76" t="e">
        <f ca="1">IF('Matriz de Riesgos'!$X$32=15,'Matriz de Riesgos'!$D$32," ")</f>
        <v>#NAME?</v>
      </c>
      <c r="AZ29" s="76" t="e">
        <f ca="1">IF('Matriz de Riesgos'!$X$33=15,'Matriz de Riesgos'!$D$33," ")</f>
        <v>#NAME?</v>
      </c>
      <c r="BA29" s="76" t="e">
        <f ca="1">IF('Matriz de Riesgos'!$X$34=15,'Matriz de Riesgos'!$D$34," ")</f>
        <v>#NAME?</v>
      </c>
      <c r="BB29" s="76" t="e">
        <f ca="1">IF('Matriz de Riesgos'!$X$35=15,'Matriz de Riesgos'!$D$35," ")</f>
        <v>#NAME?</v>
      </c>
      <c r="BC29" s="76" t="e">
        <f ca="1">IF('Matriz de Riesgos'!$X$36=15,'Matriz de Riesgos'!$D$36," ")</f>
        <v>#NAME?</v>
      </c>
      <c r="BD29" s="131" t="e">
        <f ca="1">IF('Matriz de Riesgos'!$X$37=15,'Matriz de Riesgos'!$D$37," ")</f>
        <v>#NAME?</v>
      </c>
      <c r="BE29" s="51"/>
    </row>
    <row r="30" spans="1:65" ht="24" customHeight="1" x14ac:dyDescent="0.3">
      <c r="A30" s="514"/>
      <c r="B30" s="503"/>
      <c r="C30" s="504"/>
      <c r="D30" s="504"/>
      <c r="E30" s="504"/>
      <c r="F30" s="505"/>
      <c r="G30" s="77" t="e">
        <f>IF('Matriz de Riesgos'!#REF!=11,'Matriz de Riesgos'!#REF!," ")</f>
        <v>#REF!</v>
      </c>
      <c r="H30" s="77" t="e">
        <f>IF('Matriz de Riesgos'!#REF!=11,'Matriz de Riesgos'!#REF!," ")</f>
        <v>#REF!</v>
      </c>
      <c r="I30" s="77" t="e">
        <f>IF('Matriz de Riesgos'!#REF!=11,'Matriz de Riesgos'!#REF!," ")</f>
        <v>#REF!</v>
      </c>
      <c r="J30" s="77" t="e">
        <f>IF('Matriz de Riesgos'!#REF!=11,'Matriz de Riesgos'!#REF!," ")</f>
        <v>#REF!</v>
      </c>
      <c r="K30" s="77" t="e">
        <f>IF('Matriz de Riesgos'!#REF!=11,'Matriz de Riesgos'!#REF!," ")</f>
        <v>#REF!</v>
      </c>
      <c r="L30" s="77" t="e">
        <f>IF('Matriz de Riesgos'!#REF!=11,'Matriz de Riesgos'!#REF!," ")</f>
        <v>#REF!</v>
      </c>
      <c r="M30" s="77" t="e">
        <f>IF('Matriz de Riesgos'!#REF!=11,'Matriz de Riesgos'!#REF!," ")</f>
        <v>#REF!</v>
      </c>
      <c r="N30" s="77" t="e">
        <f>IF('Matriz de Riesgos'!#REF!=11,'Matriz de Riesgos'!#REF!," ")</f>
        <v>#REF!</v>
      </c>
      <c r="O30" s="77" t="e">
        <f ca="1">IF('Matriz de Riesgos'!$X$26=11,'Matriz de Riesgos'!$D$26," ")</f>
        <v>#NAME?</v>
      </c>
      <c r="P30" s="141" t="e">
        <f ca="1">IF('Matriz de Riesgos'!$X$27=11,'Matriz de Riesgos'!$D$27," ")</f>
        <v>#NAME?</v>
      </c>
      <c r="Q30" s="77" t="e">
        <f>IF('Matriz de Riesgos'!#REF!=12,'Matriz de Riesgos'!#REF!," ")</f>
        <v>#REF!</v>
      </c>
      <c r="R30" s="77" t="e">
        <f>IF('Matriz de Riesgos'!#REF!=12,'Matriz de Riesgos'!#REF!," ")</f>
        <v>#REF!</v>
      </c>
      <c r="S30" s="77" t="e">
        <f>IF('Matriz de Riesgos'!#REF!=12,'Matriz de Riesgos'!#REF!," ")</f>
        <v>#REF!</v>
      </c>
      <c r="T30" s="77" t="e">
        <f>IF('Matriz de Riesgos'!#REF!=12,'Matriz de Riesgos'!#REF!," ")</f>
        <v>#REF!</v>
      </c>
      <c r="U30" s="77" t="e">
        <f>IF('Matriz de Riesgos'!#REF!=12,'Matriz de Riesgos'!#REF!," ")</f>
        <v>#REF!</v>
      </c>
      <c r="V30" s="77" t="e">
        <f>IF('Matriz de Riesgos'!#REF!=12,'Matriz de Riesgos'!#REF!," ")</f>
        <v>#REF!</v>
      </c>
      <c r="W30" s="77" t="e">
        <f>IF('Matriz de Riesgos'!#REF!=12,'Matriz de Riesgos'!#REF!," ")</f>
        <v>#REF!</v>
      </c>
      <c r="X30" s="77" t="e">
        <f>IF('Matriz de Riesgos'!#REF!=12,'Matriz de Riesgos'!#REF!," ")</f>
        <v>#REF!</v>
      </c>
      <c r="Y30" s="77" t="e">
        <f ca="1">IF('Matriz de Riesgos'!$X$26=12,'Matriz de Riesgos'!$D$26," ")</f>
        <v>#NAME?</v>
      </c>
      <c r="Z30" s="141" t="e">
        <f ca="1">IF('Matriz de Riesgos'!$X$27=12,'Matriz de Riesgos'!$D$27," ")</f>
        <v>#NAME?</v>
      </c>
      <c r="AA30" s="77" t="e">
        <f>IF('Matriz de Riesgos'!#REF!=13,'Matriz de Riesgos'!#REF!," ")</f>
        <v>#REF!</v>
      </c>
      <c r="AB30" s="77" t="e">
        <f>IF('Matriz de Riesgos'!#REF!=13,'Matriz de Riesgos'!#REF!," ")</f>
        <v>#REF!</v>
      </c>
      <c r="AC30" s="77" t="e">
        <f>IF('Matriz de Riesgos'!#REF!=13,'Matriz de Riesgos'!#REF!," ")</f>
        <v>#REF!</v>
      </c>
      <c r="AD30" s="77" t="e">
        <f>IF('Matriz de Riesgos'!#REF!=13,'Matriz de Riesgos'!#REF!," ")</f>
        <v>#REF!</v>
      </c>
      <c r="AE30" s="77" t="e">
        <f>IF('Matriz de Riesgos'!#REF!=13,'Matriz de Riesgos'!#REF!," ")</f>
        <v>#REF!</v>
      </c>
      <c r="AF30" s="77" t="e">
        <f>IF('Matriz de Riesgos'!#REF!=13,'Matriz de Riesgos'!#REF!," ")</f>
        <v>#REF!</v>
      </c>
      <c r="AG30" s="77" t="e">
        <f>IF('Matriz de Riesgos'!#REF!=13,'Matriz de Riesgos'!#REF!," ")</f>
        <v>#REF!</v>
      </c>
      <c r="AH30" s="77" t="e">
        <f>IF('Matriz de Riesgos'!#REF!=13,'Matriz de Riesgos'!#REF!," ")</f>
        <v>#REF!</v>
      </c>
      <c r="AI30" s="77" t="e">
        <f ca="1">IF('Matriz de Riesgos'!$X$26=13,'Matriz de Riesgos'!$D$26," ")</f>
        <v>#NAME?</v>
      </c>
      <c r="AJ30" s="141" t="e">
        <f ca="1">IF('Matriz de Riesgos'!$X$27=13,'Matriz de Riesgos'!$D$27," ")</f>
        <v>#NAME?</v>
      </c>
      <c r="AK30" s="75" t="e">
        <f>IF('Matriz de Riesgos'!#REF!=14,'Matriz de Riesgos'!#REF!," ")</f>
        <v>#REF!</v>
      </c>
      <c r="AL30" s="75" t="e">
        <f>IF('Matriz de Riesgos'!#REF!=14,'Matriz de Riesgos'!#REF!," ")</f>
        <v>#REF!</v>
      </c>
      <c r="AM30" s="75" t="e">
        <f>IF('Matriz de Riesgos'!#REF!=14,'Matriz de Riesgos'!#REF!," ")</f>
        <v>#REF!</v>
      </c>
      <c r="AN30" s="75" t="e">
        <f>IF('Matriz de Riesgos'!#REF!=14,'Matriz de Riesgos'!#REF!," ")</f>
        <v>#REF!</v>
      </c>
      <c r="AO30" s="75" t="e">
        <f>IF('Matriz de Riesgos'!#REF!=14,'Matriz de Riesgos'!#REF!," ")</f>
        <v>#REF!</v>
      </c>
      <c r="AP30" s="75" t="e">
        <f>IF('Matriz de Riesgos'!#REF!=14,'Matriz de Riesgos'!#REF!," ")</f>
        <v>#REF!</v>
      </c>
      <c r="AQ30" s="75" t="e">
        <f>IF('Matriz de Riesgos'!#REF!=14,'Matriz de Riesgos'!#REF!," ")</f>
        <v>#REF!</v>
      </c>
      <c r="AR30" s="75" t="e">
        <f>IF('Matriz de Riesgos'!#REF!=14,'Matriz de Riesgos'!#REF!," ")</f>
        <v>#REF!</v>
      </c>
      <c r="AS30" s="75" t="e">
        <f ca="1">IF('Matriz de Riesgos'!$X$26=14,'Matriz de Riesgos'!$D$26," ")</f>
        <v>#NAME?</v>
      </c>
      <c r="AT30" s="138" t="e">
        <f ca="1">IF('Matriz de Riesgos'!$X$27=14,'Matriz de Riesgos'!$D$27," ")</f>
        <v>#NAME?</v>
      </c>
      <c r="AU30" s="76" t="e">
        <f>IF('Matriz de Riesgos'!#REF!=15,'Matriz de Riesgos'!#REF!," ")</f>
        <v>#REF!</v>
      </c>
      <c r="AV30" s="76" t="e">
        <f>IF('Matriz de Riesgos'!#REF!=15,'Matriz de Riesgos'!#REF!," ")</f>
        <v>#REF!</v>
      </c>
      <c r="AW30" s="76" t="e">
        <f>IF('Matriz de Riesgos'!#REF!=15,'Matriz de Riesgos'!#REF!," ")</f>
        <v>#REF!</v>
      </c>
      <c r="AX30" s="76" t="e">
        <f>IF('Matriz de Riesgos'!#REF!=15,'Matriz de Riesgos'!#REF!," ")</f>
        <v>#REF!</v>
      </c>
      <c r="AY30" s="76" t="e">
        <f>IF('Matriz de Riesgos'!#REF!=15,'Matriz de Riesgos'!#REF!," ")</f>
        <v>#REF!</v>
      </c>
      <c r="AZ30" s="76" t="e">
        <f>IF('Matriz de Riesgos'!#REF!=15,'Matriz de Riesgos'!#REF!," ")</f>
        <v>#REF!</v>
      </c>
      <c r="BA30" s="76" t="e">
        <f>IF('Matriz de Riesgos'!#REF!=15,'Matriz de Riesgos'!#REF!," ")</f>
        <v>#REF!</v>
      </c>
      <c r="BB30" s="76" t="e">
        <f>IF('Matriz de Riesgos'!#REF!=15,'Matriz de Riesgos'!#REF!," ")</f>
        <v>#REF!</v>
      </c>
      <c r="BC30" s="76" t="e">
        <f ca="1">IF('Matriz de Riesgos'!$X$26=15,'Matriz de Riesgos'!$D$26," ")</f>
        <v>#NAME?</v>
      </c>
      <c r="BD30" s="131" t="e">
        <f ca="1">IF('Matriz de Riesgos'!$X$27=15,'Matriz de Riesgos'!$D$27," ")</f>
        <v>#NAME?</v>
      </c>
      <c r="BE30" s="51"/>
    </row>
    <row r="31" spans="1:65" ht="24" customHeight="1" x14ac:dyDescent="0.3">
      <c r="A31" s="514"/>
      <c r="B31" s="503"/>
      <c r="C31" s="504"/>
      <c r="D31" s="504"/>
      <c r="E31" s="504"/>
      <c r="F31" s="505"/>
      <c r="G31" s="77" t="e">
        <f>IF('Matriz de Riesgos'!#REF!=11,'Matriz de Riesgos'!#REF!," ")</f>
        <v>#REF!</v>
      </c>
      <c r="H31" s="77" t="e">
        <f>IF('Matriz de Riesgos'!#REF!=11,'Matriz de Riesgos'!#REF!," ")</f>
        <v>#REF!</v>
      </c>
      <c r="I31" s="77" t="e">
        <f>IF('Matriz de Riesgos'!#REF!=11,'Matriz de Riesgos'!#REF!," ")</f>
        <v>#REF!</v>
      </c>
      <c r="J31" s="77" t="e">
        <f>IF('Matriz de Riesgos'!#REF!=11,'Matriz de Riesgos'!#REF!," ")</f>
        <v>#REF!</v>
      </c>
      <c r="K31" s="77" t="e">
        <f>IF('Matriz de Riesgos'!#REF!=11,'Matriz de Riesgos'!#REF!," ")</f>
        <v>#REF!</v>
      </c>
      <c r="L31" s="77" t="e">
        <f>IF('Matriz de Riesgos'!#REF!=11,'Matriz de Riesgos'!#REF!," ")</f>
        <v>#REF!</v>
      </c>
      <c r="M31" s="77" t="e">
        <f>IF('Matriz de Riesgos'!#REF!=11,'Matriz de Riesgos'!#REF!," ")</f>
        <v>#REF!</v>
      </c>
      <c r="N31" s="77" t="e">
        <f>IF('Matriz de Riesgos'!#REF!=11,'Matriz de Riesgos'!#REF!," ")</f>
        <v>#REF!</v>
      </c>
      <c r="O31" s="77" t="e">
        <f>IF('Matriz de Riesgos'!#REF!=11,'Matriz de Riesgos'!#REF!," ")</f>
        <v>#REF!</v>
      </c>
      <c r="P31" s="141" t="e">
        <f>IF('Matriz de Riesgos'!#REF!=11,'Matriz de Riesgos'!#REF!," ")</f>
        <v>#REF!</v>
      </c>
      <c r="Q31" s="77" t="e">
        <f>IF('Matriz de Riesgos'!#REF!=12,'Matriz de Riesgos'!#REF!," ")</f>
        <v>#REF!</v>
      </c>
      <c r="R31" s="77" t="e">
        <f>IF('Matriz de Riesgos'!#REF!=12,'Matriz de Riesgos'!#REF!," ")</f>
        <v>#REF!</v>
      </c>
      <c r="S31" s="77" t="e">
        <f>IF('Matriz de Riesgos'!#REF!=12,'Matriz de Riesgos'!#REF!," ")</f>
        <v>#REF!</v>
      </c>
      <c r="T31" s="77" t="e">
        <f>IF('Matriz de Riesgos'!#REF!=12,'Matriz de Riesgos'!#REF!," ")</f>
        <v>#REF!</v>
      </c>
      <c r="U31" s="77" t="e">
        <f>IF('Matriz de Riesgos'!#REF!=12,'Matriz de Riesgos'!#REF!," ")</f>
        <v>#REF!</v>
      </c>
      <c r="V31" s="77" t="e">
        <f>IF('Matriz de Riesgos'!#REF!=12,'Matriz de Riesgos'!#REF!," ")</f>
        <v>#REF!</v>
      </c>
      <c r="W31" s="77" t="e">
        <f>IF('Matriz de Riesgos'!#REF!=12,'Matriz de Riesgos'!#REF!," ")</f>
        <v>#REF!</v>
      </c>
      <c r="X31" s="77" t="e">
        <f>IF('Matriz de Riesgos'!#REF!=12,'Matriz de Riesgos'!#REF!," ")</f>
        <v>#REF!</v>
      </c>
      <c r="Y31" s="77" t="e">
        <f>IF('Matriz de Riesgos'!#REF!=12,'Matriz de Riesgos'!#REF!," ")</f>
        <v>#REF!</v>
      </c>
      <c r="Z31" s="141" t="e">
        <f>IF('Matriz de Riesgos'!#REF!=12,'Matriz de Riesgos'!#REF!," ")</f>
        <v>#REF!</v>
      </c>
      <c r="AA31" s="77" t="e">
        <f>IF('Matriz de Riesgos'!#REF!=13,'Matriz de Riesgos'!#REF!," ")</f>
        <v>#REF!</v>
      </c>
      <c r="AB31" s="77" t="e">
        <f>IF('Matriz de Riesgos'!#REF!=13,'Matriz de Riesgos'!#REF!," ")</f>
        <v>#REF!</v>
      </c>
      <c r="AC31" s="77" t="e">
        <f>IF('Matriz de Riesgos'!#REF!=13,'Matriz de Riesgos'!#REF!," ")</f>
        <v>#REF!</v>
      </c>
      <c r="AD31" s="77" t="e">
        <f>IF('Matriz de Riesgos'!#REF!=13,'Matriz de Riesgos'!#REF!," ")</f>
        <v>#REF!</v>
      </c>
      <c r="AE31" s="77" t="e">
        <f>IF('Matriz de Riesgos'!#REF!=13,'Matriz de Riesgos'!#REF!," ")</f>
        <v>#REF!</v>
      </c>
      <c r="AF31" s="77" t="e">
        <f>IF('Matriz de Riesgos'!#REF!=13,'Matriz de Riesgos'!#REF!," ")</f>
        <v>#REF!</v>
      </c>
      <c r="AG31" s="77" t="e">
        <f>IF('Matriz de Riesgos'!#REF!=13,'Matriz de Riesgos'!#REF!," ")</f>
        <v>#REF!</v>
      </c>
      <c r="AH31" s="77" t="e">
        <f>IF('Matriz de Riesgos'!#REF!=13,'Matriz de Riesgos'!#REF!," ")</f>
        <v>#REF!</v>
      </c>
      <c r="AI31" s="77" t="e">
        <f>IF('Matriz de Riesgos'!#REF!=13,'Matriz de Riesgos'!#REF!," ")</f>
        <v>#REF!</v>
      </c>
      <c r="AJ31" s="141" t="e">
        <f>IF('Matriz de Riesgos'!#REF!=13,'Matriz de Riesgos'!#REF!," ")</f>
        <v>#REF!</v>
      </c>
      <c r="AK31" s="75" t="e">
        <f>IF('Matriz de Riesgos'!#REF!=14,'Matriz de Riesgos'!#REF!," ")</f>
        <v>#REF!</v>
      </c>
      <c r="AL31" s="75" t="e">
        <f>IF('Matriz de Riesgos'!#REF!=14,'Matriz de Riesgos'!#REF!," ")</f>
        <v>#REF!</v>
      </c>
      <c r="AM31" s="75" t="e">
        <f>IF('Matriz de Riesgos'!#REF!=14,'Matriz de Riesgos'!#REF!," ")</f>
        <v>#REF!</v>
      </c>
      <c r="AN31" s="75" t="e">
        <f>IF('Matriz de Riesgos'!#REF!=14,'Matriz de Riesgos'!#REF!," ")</f>
        <v>#REF!</v>
      </c>
      <c r="AO31" s="75" t="e">
        <f>IF('Matriz de Riesgos'!#REF!=14,'Matriz de Riesgos'!#REF!," ")</f>
        <v>#REF!</v>
      </c>
      <c r="AP31" s="75" t="e">
        <f>IF('Matriz de Riesgos'!#REF!=14,'Matriz de Riesgos'!#REF!," ")</f>
        <v>#REF!</v>
      </c>
      <c r="AQ31" s="75" t="e">
        <f>IF('Matriz de Riesgos'!#REF!=14,'Matriz de Riesgos'!#REF!," ")</f>
        <v>#REF!</v>
      </c>
      <c r="AR31" s="75" t="e">
        <f>IF('Matriz de Riesgos'!#REF!=14,'Matriz de Riesgos'!#REF!," ")</f>
        <v>#REF!</v>
      </c>
      <c r="AS31" s="75" t="e">
        <f>IF('Matriz de Riesgos'!#REF!=14,'Matriz de Riesgos'!#REF!," ")</f>
        <v>#REF!</v>
      </c>
      <c r="AT31" s="138" t="e">
        <f>IF('Matriz de Riesgos'!#REF!=14,'Matriz de Riesgos'!#REF!," ")</f>
        <v>#REF!</v>
      </c>
      <c r="AU31" s="76" t="e">
        <f>IF('Matriz de Riesgos'!#REF!=15,'Matriz de Riesgos'!#REF!," ")</f>
        <v>#REF!</v>
      </c>
      <c r="AV31" s="76" t="e">
        <f>IF('Matriz de Riesgos'!#REF!=15,'Matriz de Riesgos'!#REF!," ")</f>
        <v>#REF!</v>
      </c>
      <c r="AW31" s="76" t="e">
        <f>IF('Matriz de Riesgos'!#REF!=15,'Matriz de Riesgos'!#REF!," ")</f>
        <v>#REF!</v>
      </c>
      <c r="AX31" s="76" t="e">
        <f>IF('Matriz de Riesgos'!#REF!=15,'Matriz de Riesgos'!#REF!," ")</f>
        <v>#REF!</v>
      </c>
      <c r="AY31" s="76" t="e">
        <f>IF('Matriz de Riesgos'!#REF!=15,'Matriz de Riesgos'!#REF!," ")</f>
        <v>#REF!</v>
      </c>
      <c r="AZ31" s="76" t="e">
        <f>IF('Matriz de Riesgos'!#REF!=15,'Matriz de Riesgos'!#REF!," ")</f>
        <v>#REF!</v>
      </c>
      <c r="BA31" s="76" t="e">
        <f>IF('Matriz de Riesgos'!#REF!=15,'Matriz de Riesgos'!#REF!," ")</f>
        <v>#REF!</v>
      </c>
      <c r="BB31" s="76" t="e">
        <f>IF('Matriz de Riesgos'!#REF!=15,'Matriz de Riesgos'!#REF!," ")</f>
        <v>#REF!</v>
      </c>
      <c r="BC31" s="76" t="e">
        <f>IF('Matriz de Riesgos'!#REF!=15,'Matriz de Riesgos'!#REF!," ")</f>
        <v>#REF!</v>
      </c>
      <c r="BD31" s="131" t="e">
        <f>IF('Matriz de Riesgos'!#REF!=15,'Matriz de Riesgos'!#REF!," ")</f>
        <v>#REF!</v>
      </c>
      <c r="BE31" s="51"/>
    </row>
    <row r="32" spans="1:65" ht="24" customHeight="1" x14ac:dyDescent="0.3">
      <c r="A32" s="514"/>
      <c r="B32" s="503"/>
      <c r="C32" s="504"/>
      <c r="D32" s="504"/>
      <c r="E32" s="504"/>
      <c r="F32" s="505"/>
      <c r="G32" s="77" t="e">
        <f>IF('Matriz de Riesgos'!#REF!=11,'Matriz de Riesgos'!#REF!," ")</f>
        <v>#REF!</v>
      </c>
      <c r="H32" s="77" t="e">
        <f>IF('Matriz de Riesgos'!#REF!=11,'Matriz de Riesgos'!#REF!," ")</f>
        <v>#REF!</v>
      </c>
      <c r="I32" s="77" t="e">
        <f>IF('Matriz de Riesgos'!#REF!=11,'Matriz de Riesgos'!#REF!," ")</f>
        <v>#REF!</v>
      </c>
      <c r="J32" s="77" t="e">
        <f>IF('Matriz de Riesgos'!#REF!=11,'Matriz de Riesgos'!#REF!," ")</f>
        <v>#REF!</v>
      </c>
      <c r="K32" s="77" t="e">
        <f>IF('Matriz de Riesgos'!#REF!=11,'Matriz de Riesgos'!#REF!," ")</f>
        <v>#REF!</v>
      </c>
      <c r="L32" s="77" t="e">
        <f>IF('Matriz de Riesgos'!#REF!=11,'Matriz de Riesgos'!#REF!," ")</f>
        <v>#REF!</v>
      </c>
      <c r="M32" s="77" t="e">
        <f>IF('Matriz de Riesgos'!#REF!=11,'Matriz de Riesgos'!#REF!," ")</f>
        <v>#REF!</v>
      </c>
      <c r="N32" s="77" t="e">
        <f>IF('Matriz de Riesgos'!#REF!=11,'Matriz de Riesgos'!#REF!," ")</f>
        <v>#REF!</v>
      </c>
      <c r="O32" s="77" t="e">
        <f>IF('Matriz de Riesgos'!#REF!=11,'Matriz de Riesgos'!#REF!," ")</f>
        <v>#REF!</v>
      </c>
      <c r="P32" s="141" t="e">
        <f>IF('Matriz de Riesgos'!#REF!=11,'Matriz de Riesgos'!#REF!," ")</f>
        <v>#REF!</v>
      </c>
      <c r="Q32" s="77" t="e">
        <f>IF('Matriz de Riesgos'!#REF!=12,'Matriz de Riesgos'!#REF!," ")</f>
        <v>#REF!</v>
      </c>
      <c r="R32" s="77" t="e">
        <f>IF('Matriz de Riesgos'!#REF!=12,'Matriz de Riesgos'!#REF!," ")</f>
        <v>#REF!</v>
      </c>
      <c r="S32" s="77" t="e">
        <f>IF('Matriz de Riesgos'!#REF!=12,'Matriz de Riesgos'!#REF!," ")</f>
        <v>#REF!</v>
      </c>
      <c r="T32" s="77" t="e">
        <f>IF('Matriz de Riesgos'!#REF!=12,'Matriz de Riesgos'!#REF!," ")</f>
        <v>#REF!</v>
      </c>
      <c r="U32" s="77" t="e">
        <f>IF('Matriz de Riesgos'!#REF!=12,'Matriz de Riesgos'!#REF!," ")</f>
        <v>#REF!</v>
      </c>
      <c r="V32" s="77" t="e">
        <f>IF('Matriz de Riesgos'!#REF!=12,'Matriz de Riesgos'!#REF!," ")</f>
        <v>#REF!</v>
      </c>
      <c r="W32" s="77" t="e">
        <f>IF('Matriz de Riesgos'!#REF!=12,'Matriz de Riesgos'!#REF!," ")</f>
        <v>#REF!</v>
      </c>
      <c r="X32" s="77" t="e">
        <f>IF('Matriz de Riesgos'!#REF!=12,'Matriz de Riesgos'!#REF!," ")</f>
        <v>#REF!</v>
      </c>
      <c r="Y32" s="77" t="e">
        <f>IF('Matriz de Riesgos'!#REF!=12,'Matriz de Riesgos'!#REF!," ")</f>
        <v>#REF!</v>
      </c>
      <c r="Z32" s="141" t="e">
        <f>IF('Matriz de Riesgos'!#REF!=12,'Matriz de Riesgos'!#REF!," ")</f>
        <v>#REF!</v>
      </c>
      <c r="AA32" s="77" t="e">
        <f>IF('Matriz de Riesgos'!#REF!=13,'Matriz de Riesgos'!#REF!," ")</f>
        <v>#REF!</v>
      </c>
      <c r="AB32" s="77" t="e">
        <f>IF('Matriz de Riesgos'!#REF!=13,'Matriz de Riesgos'!#REF!," ")</f>
        <v>#REF!</v>
      </c>
      <c r="AC32" s="77" t="e">
        <f>IF('Matriz de Riesgos'!#REF!=13,'Matriz de Riesgos'!#REF!," ")</f>
        <v>#REF!</v>
      </c>
      <c r="AD32" s="77" t="e">
        <f>IF('Matriz de Riesgos'!#REF!=13,'Matriz de Riesgos'!#REF!," ")</f>
        <v>#REF!</v>
      </c>
      <c r="AE32" s="77" t="e">
        <f>IF('Matriz de Riesgos'!#REF!=13,'Matriz de Riesgos'!#REF!," ")</f>
        <v>#REF!</v>
      </c>
      <c r="AF32" s="77" t="e">
        <f>IF('Matriz de Riesgos'!#REF!=13,'Matriz de Riesgos'!#REF!," ")</f>
        <v>#REF!</v>
      </c>
      <c r="AG32" s="77" t="e">
        <f>IF('Matriz de Riesgos'!#REF!=13,'Matriz de Riesgos'!#REF!," ")</f>
        <v>#REF!</v>
      </c>
      <c r="AH32" s="77" t="e">
        <f>IF('Matriz de Riesgos'!#REF!=13,'Matriz de Riesgos'!#REF!," ")</f>
        <v>#REF!</v>
      </c>
      <c r="AI32" s="77" t="e">
        <f>IF('Matriz de Riesgos'!#REF!=13,'Matriz de Riesgos'!#REF!," ")</f>
        <v>#REF!</v>
      </c>
      <c r="AJ32" s="141" t="e">
        <f>IF('Matriz de Riesgos'!#REF!=13,'Matriz de Riesgos'!#REF!," ")</f>
        <v>#REF!</v>
      </c>
      <c r="AK32" s="75" t="e">
        <f>IF('Matriz de Riesgos'!#REF!=14,'Matriz de Riesgos'!#REF!," ")</f>
        <v>#REF!</v>
      </c>
      <c r="AL32" s="75" t="e">
        <f>IF('Matriz de Riesgos'!#REF!=14,'Matriz de Riesgos'!#REF!," ")</f>
        <v>#REF!</v>
      </c>
      <c r="AM32" s="75" t="e">
        <f>IF('Matriz de Riesgos'!#REF!=14,'Matriz de Riesgos'!#REF!," ")</f>
        <v>#REF!</v>
      </c>
      <c r="AN32" s="75" t="e">
        <f>IF('Matriz de Riesgos'!#REF!=14,'Matriz de Riesgos'!#REF!," ")</f>
        <v>#REF!</v>
      </c>
      <c r="AO32" s="75" t="e">
        <f>IF('Matriz de Riesgos'!#REF!=14,'Matriz de Riesgos'!#REF!," ")</f>
        <v>#REF!</v>
      </c>
      <c r="AP32" s="75" t="e">
        <f>IF('Matriz de Riesgos'!#REF!=14,'Matriz de Riesgos'!#REF!," ")</f>
        <v>#REF!</v>
      </c>
      <c r="AQ32" s="75" t="e">
        <f>IF('Matriz de Riesgos'!#REF!=14,'Matriz de Riesgos'!#REF!," ")</f>
        <v>#REF!</v>
      </c>
      <c r="AR32" s="75" t="e">
        <f>IF('Matriz de Riesgos'!#REF!=14,'Matriz de Riesgos'!#REF!," ")</f>
        <v>#REF!</v>
      </c>
      <c r="AS32" s="75" t="e">
        <f>IF('Matriz de Riesgos'!#REF!=14,'Matriz de Riesgos'!#REF!," ")</f>
        <v>#REF!</v>
      </c>
      <c r="AT32" s="138" t="e">
        <f>IF('Matriz de Riesgos'!#REF!=14,'Matriz de Riesgos'!#REF!," ")</f>
        <v>#REF!</v>
      </c>
      <c r="AU32" s="76" t="e">
        <f>IF('Matriz de Riesgos'!#REF!=15,'Matriz de Riesgos'!#REF!," ")</f>
        <v>#REF!</v>
      </c>
      <c r="AV32" s="76" t="e">
        <f>IF('Matriz de Riesgos'!#REF!=15,'Matriz de Riesgos'!#REF!," ")</f>
        <v>#REF!</v>
      </c>
      <c r="AW32" s="76" t="e">
        <f>IF('Matriz de Riesgos'!#REF!=15,'Matriz de Riesgos'!#REF!," ")</f>
        <v>#REF!</v>
      </c>
      <c r="AX32" s="76" t="e">
        <f>IF('Matriz de Riesgos'!#REF!=15,'Matriz de Riesgos'!#REF!," ")</f>
        <v>#REF!</v>
      </c>
      <c r="AY32" s="76" t="e">
        <f>IF('Matriz de Riesgos'!#REF!=15,'Matriz de Riesgos'!#REF!," ")</f>
        <v>#REF!</v>
      </c>
      <c r="AZ32" s="76" t="e">
        <f>IF('Matriz de Riesgos'!#REF!=15,'Matriz de Riesgos'!#REF!," ")</f>
        <v>#REF!</v>
      </c>
      <c r="BA32" s="76" t="e">
        <f>IF('Matriz de Riesgos'!#REF!=15,'Matriz de Riesgos'!#REF!," ")</f>
        <v>#REF!</v>
      </c>
      <c r="BB32" s="76" t="e">
        <f>IF('Matriz de Riesgos'!#REF!=15,'Matriz de Riesgos'!#REF!," ")</f>
        <v>#REF!</v>
      </c>
      <c r="BC32" s="76" t="e">
        <f>IF('Matriz de Riesgos'!#REF!=15,'Matriz de Riesgos'!#REF!," ")</f>
        <v>#REF!</v>
      </c>
      <c r="BD32" s="131" t="e">
        <f>IF('Matriz de Riesgos'!#REF!=15,'Matriz de Riesgos'!#REF!," ")</f>
        <v>#REF!</v>
      </c>
      <c r="BE32" s="51"/>
    </row>
    <row r="33" spans="1:63" ht="24" customHeight="1" x14ac:dyDescent="0.3">
      <c r="A33" s="514"/>
      <c r="B33" s="503"/>
      <c r="C33" s="504"/>
      <c r="D33" s="504"/>
      <c r="E33" s="504"/>
      <c r="F33" s="505"/>
      <c r="G33" s="77" t="e">
        <f>IF('Matriz de Riesgos'!#REF!=11,'Matriz de Riesgos'!#REF!," ")</f>
        <v>#REF!</v>
      </c>
      <c r="H33" s="77" t="e">
        <f>IF('Matriz de Riesgos'!#REF!=11,'Matriz de Riesgos'!#REF!," ")</f>
        <v>#REF!</v>
      </c>
      <c r="I33" s="77" t="e">
        <f>IF('Matriz de Riesgos'!#REF!=11,'Matriz de Riesgos'!#REF!," ")</f>
        <v>#REF!</v>
      </c>
      <c r="J33" s="77" t="e">
        <f>IF('Matriz de Riesgos'!#REF!=11,'Matriz de Riesgos'!#REF!," ")</f>
        <v>#REF!</v>
      </c>
      <c r="K33" s="77" t="e">
        <f>IF('Matriz de Riesgos'!#REF!=11,'Matriz de Riesgos'!#REF!," ")</f>
        <v>#REF!</v>
      </c>
      <c r="L33" s="77" t="e">
        <f>IF('Matriz de Riesgos'!#REF!=11,'Matriz de Riesgos'!#REF!," ")</f>
        <v>#REF!</v>
      </c>
      <c r="M33" s="77" t="e">
        <f>IF('Matriz de Riesgos'!#REF!=11,'Matriz de Riesgos'!#REF!," ")</f>
        <v>#REF!</v>
      </c>
      <c r="N33" s="77" t="e">
        <f>IF('Matriz de Riesgos'!#REF!=11,'Matriz de Riesgos'!#REF!," ")</f>
        <v>#REF!</v>
      </c>
      <c r="O33" s="77" t="e">
        <f>IF('Matriz de Riesgos'!#REF!=11,'Matriz de Riesgos'!#REF!," ")</f>
        <v>#REF!</v>
      </c>
      <c r="P33" s="141" t="e">
        <f>IF('Matriz de Riesgos'!#REF!=11,'Matriz de Riesgos'!#REF!," ")</f>
        <v>#REF!</v>
      </c>
      <c r="Q33" s="77" t="e">
        <f>IF('Matriz de Riesgos'!#REF!=12,'Matriz de Riesgos'!#REF!," ")</f>
        <v>#REF!</v>
      </c>
      <c r="R33" s="77" t="e">
        <f>IF('Matriz de Riesgos'!#REF!=12,'Matriz de Riesgos'!#REF!," ")</f>
        <v>#REF!</v>
      </c>
      <c r="S33" s="77" t="e">
        <f>IF('Matriz de Riesgos'!#REF!=12,'Matriz de Riesgos'!#REF!," ")</f>
        <v>#REF!</v>
      </c>
      <c r="T33" s="77" t="e">
        <f>IF('Matriz de Riesgos'!#REF!=12,'Matriz de Riesgos'!#REF!," ")</f>
        <v>#REF!</v>
      </c>
      <c r="U33" s="77" t="e">
        <f>IF('Matriz de Riesgos'!#REF!=12,'Matriz de Riesgos'!#REF!," ")</f>
        <v>#REF!</v>
      </c>
      <c r="V33" s="77" t="e">
        <f>IF('Matriz de Riesgos'!#REF!=12,'Matriz de Riesgos'!#REF!," ")</f>
        <v>#REF!</v>
      </c>
      <c r="W33" s="77" t="e">
        <f>IF('Matriz de Riesgos'!#REF!=12,'Matriz de Riesgos'!#REF!," ")</f>
        <v>#REF!</v>
      </c>
      <c r="X33" s="77" t="e">
        <f>IF('Matriz de Riesgos'!#REF!=12,'Matriz de Riesgos'!#REF!," ")</f>
        <v>#REF!</v>
      </c>
      <c r="Y33" s="77" t="e">
        <f>IF('Matriz de Riesgos'!#REF!=12,'Matriz de Riesgos'!#REF!," ")</f>
        <v>#REF!</v>
      </c>
      <c r="Z33" s="141" t="e">
        <f>IF('Matriz de Riesgos'!#REF!=12,'Matriz de Riesgos'!#REF!," ")</f>
        <v>#REF!</v>
      </c>
      <c r="AA33" s="77" t="e">
        <f>IF('Matriz de Riesgos'!#REF!=13,'Matriz de Riesgos'!#REF!," ")</f>
        <v>#REF!</v>
      </c>
      <c r="AB33" s="77" t="e">
        <f>IF('Matriz de Riesgos'!#REF!=13,'Matriz de Riesgos'!#REF!," ")</f>
        <v>#REF!</v>
      </c>
      <c r="AC33" s="77" t="e">
        <f>IF('Matriz de Riesgos'!#REF!=13,'Matriz de Riesgos'!#REF!," ")</f>
        <v>#REF!</v>
      </c>
      <c r="AD33" s="77" t="e">
        <f>IF('Matriz de Riesgos'!#REF!=13,'Matriz de Riesgos'!#REF!," ")</f>
        <v>#REF!</v>
      </c>
      <c r="AE33" s="77" t="e">
        <f>IF('Matriz de Riesgos'!#REF!=13,'Matriz de Riesgos'!#REF!," ")</f>
        <v>#REF!</v>
      </c>
      <c r="AF33" s="77" t="e">
        <f>IF('Matriz de Riesgos'!#REF!=13,'Matriz de Riesgos'!#REF!," ")</f>
        <v>#REF!</v>
      </c>
      <c r="AG33" s="77" t="e">
        <f>IF('Matriz de Riesgos'!#REF!=13,'Matriz de Riesgos'!#REF!," ")</f>
        <v>#REF!</v>
      </c>
      <c r="AH33" s="77" t="e">
        <f>IF('Matriz de Riesgos'!#REF!=13,'Matriz de Riesgos'!#REF!," ")</f>
        <v>#REF!</v>
      </c>
      <c r="AI33" s="77" t="e">
        <f>IF('Matriz de Riesgos'!#REF!=13,'Matriz de Riesgos'!#REF!," ")</f>
        <v>#REF!</v>
      </c>
      <c r="AJ33" s="141" t="e">
        <f>IF('Matriz de Riesgos'!#REF!=13,'Matriz de Riesgos'!#REF!," ")</f>
        <v>#REF!</v>
      </c>
      <c r="AK33" s="75" t="e">
        <f>IF('Matriz de Riesgos'!#REF!=14,'Matriz de Riesgos'!#REF!," ")</f>
        <v>#REF!</v>
      </c>
      <c r="AL33" s="75" t="e">
        <f>IF('Matriz de Riesgos'!#REF!=14,'Matriz de Riesgos'!#REF!," ")</f>
        <v>#REF!</v>
      </c>
      <c r="AM33" s="75" t="e">
        <f>IF('Matriz de Riesgos'!#REF!=14,'Matriz de Riesgos'!#REF!," ")</f>
        <v>#REF!</v>
      </c>
      <c r="AN33" s="75" t="e">
        <f>IF('Matriz de Riesgos'!#REF!=14,'Matriz de Riesgos'!#REF!," ")</f>
        <v>#REF!</v>
      </c>
      <c r="AO33" s="75" t="e">
        <f>IF('Matriz de Riesgos'!#REF!=14,'Matriz de Riesgos'!#REF!," ")</f>
        <v>#REF!</v>
      </c>
      <c r="AP33" s="75" t="e">
        <f>IF('Matriz de Riesgos'!#REF!=14,'Matriz de Riesgos'!#REF!," ")</f>
        <v>#REF!</v>
      </c>
      <c r="AQ33" s="75" t="e">
        <f>IF('Matriz de Riesgos'!#REF!=14,'Matriz de Riesgos'!#REF!," ")</f>
        <v>#REF!</v>
      </c>
      <c r="AR33" s="75" t="e">
        <f>IF('Matriz de Riesgos'!#REF!=14,'Matriz de Riesgos'!#REF!," ")</f>
        <v>#REF!</v>
      </c>
      <c r="AS33" s="75" t="e">
        <f>IF('Matriz de Riesgos'!#REF!=14,'Matriz de Riesgos'!#REF!," ")</f>
        <v>#REF!</v>
      </c>
      <c r="AT33" s="138" t="e">
        <f>IF('Matriz de Riesgos'!#REF!=14,'Matriz de Riesgos'!#REF!," ")</f>
        <v>#REF!</v>
      </c>
      <c r="AU33" s="76" t="e">
        <f>IF('Matriz de Riesgos'!#REF!=15,'Matriz de Riesgos'!#REF!," ")</f>
        <v>#REF!</v>
      </c>
      <c r="AV33" s="76" t="e">
        <f>IF('Matriz de Riesgos'!#REF!=15,'Matriz de Riesgos'!#REF!," ")</f>
        <v>#REF!</v>
      </c>
      <c r="AW33" s="76" t="e">
        <f>IF('Matriz de Riesgos'!#REF!=15,'Matriz de Riesgos'!#REF!," ")</f>
        <v>#REF!</v>
      </c>
      <c r="AX33" s="76" t="e">
        <f>IF('Matriz de Riesgos'!#REF!=15,'Matriz de Riesgos'!#REF!," ")</f>
        <v>#REF!</v>
      </c>
      <c r="AY33" s="76" t="e">
        <f>IF('Matriz de Riesgos'!#REF!=15,'Matriz de Riesgos'!#REF!," ")</f>
        <v>#REF!</v>
      </c>
      <c r="AZ33" s="76" t="e">
        <f>IF('Matriz de Riesgos'!#REF!=15,'Matriz de Riesgos'!#REF!," ")</f>
        <v>#REF!</v>
      </c>
      <c r="BA33" s="76" t="e">
        <f>IF('Matriz de Riesgos'!#REF!=15,'Matriz de Riesgos'!#REF!," ")</f>
        <v>#REF!</v>
      </c>
      <c r="BB33" s="76" t="e">
        <f>IF('Matriz de Riesgos'!#REF!=15,'Matriz de Riesgos'!#REF!," ")</f>
        <v>#REF!</v>
      </c>
      <c r="BC33" s="76" t="e">
        <f>IF('Matriz de Riesgos'!#REF!=15,'Matriz de Riesgos'!#REF!," ")</f>
        <v>#REF!</v>
      </c>
      <c r="BD33" s="131" t="e">
        <f>IF('Matriz de Riesgos'!#REF!=15,'Matriz de Riesgos'!#REF!," ")</f>
        <v>#REF!</v>
      </c>
      <c r="BE33" s="51"/>
    </row>
    <row r="34" spans="1:63" ht="24" customHeight="1" x14ac:dyDescent="0.3">
      <c r="A34" s="514"/>
      <c r="B34" s="503"/>
      <c r="C34" s="504"/>
      <c r="D34" s="504"/>
      <c r="E34" s="504"/>
      <c r="F34" s="505"/>
      <c r="G34" s="77" t="e">
        <f>IF('Matriz de Riesgos'!#REF!=11,'Matriz de Riesgos'!#REF!," ")</f>
        <v>#REF!</v>
      </c>
      <c r="H34" s="77" t="e">
        <f>IF('Matriz de Riesgos'!#REF!=11,'Matriz de Riesgos'!#REF!," ")</f>
        <v>#REF!</v>
      </c>
      <c r="I34" s="77" t="e">
        <f>IF('Matriz de Riesgos'!#REF!=11,'Matriz de Riesgos'!#REF!," ")</f>
        <v>#REF!</v>
      </c>
      <c r="J34" s="77" t="e">
        <f>IF('Matriz de Riesgos'!#REF!=11,'Matriz de Riesgos'!#REF!," ")</f>
        <v>#REF!</v>
      </c>
      <c r="K34" s="77" t="e">
        <f>IF('Matriz de Riesgos'!#REF!=11,'Matriz de Riesgos'!#REF!," ")</f>
        <v>#REF!</v>
      </c>
      <c r="L34" s="77" t="e">
        <f>IF('Matriz de Riesgos'!#REF!=11,'Matriz de Riesgos'!#REF!," ")</f>
        <v>#REF!</v>
      </c>
      <c r="M34" s="77" t="e">
        <f>IF('Matriz de Riesgos'!#REF!=11,'Matriz de Riesgos'!#REF!," ")</f>
        <v>#REF!</v>
      </c>
      <c r="N34" s="77" t="e">
        <f>IF('Matriz de Riesgos'!#REF!=11,'Matriz de Riesgos'!#REF!," ")</f>
        <v>#REF!</v>
      </c>
      <c r="O34" s="77" t="e">
        <f>IF('Matriz de Riesgos'!#REF!=11,'Matriz de Riesgos'!#REF!," ")</f>
        <v>#REF!</v>
      </c>
      <c r="P34" s="141" t="e">
        <f>IF('Matriz de Riesgos'!#REF!=11,'Matriz de Riesgos'!#REF!," ")</f>
        <v>#REF!</v>
      </c>
      <c r="Q34" s="77" t="e">
        <f>IF('Matriz de Riesgos'!#REF!=12,'Matriz de Riesgos'!#REF!," ")</f>
        <v>#REF!</v>
      </c>
      <c r="R34" s="77" t="e">
        <f>IF('Matriz de Riesgos'!#REF!=12,'Matriz de Riesgos'!#REF!," ")</f>
        <v>#REF!</v>
      </c>
      <c r="S34" s="77" t="e">
        <f>IF('Matriz de Riesgos'!#REF!=12,'Matriz de Riesgos'!#REF!," ")</f>
        <v>#REF!</v>
      </c>
      <c r="T34" s="77" t="e">
        <f>IF('Matriz de Riesgos'!#REF!=12,'Matriz de Riesgos'!#REF!," ")</f>
        <v>#REF!</v>
      </c>
      <c r="U34" s="77" t="e">
        <f>IF('Matriz de Riesgos'!#REF!=12,'Matriz de Riesgos'!#REF!," ")</f>
        <v>#REF!</v>
      </c>
      <c r="V34" s="77" t="e">
        <f>IF('Matriz de Riesgos'!#REF!=12,'Matriz de Riesgos'!#REF!," ")</f>
        <v>#REF!</v>
      </c>
      <c r="W34" s="77" t="e">
        <f>IF('Matriz de Riesgos'!#REF!=12,'Matriz de Riesgos'!#REF!," ")</f>
        <v>#REF!</v>
      </c>
      <c r="X34" s="77" t="e">
        <f>IF('Matriz de Riesgos'!#REF!=12,'Matriz de Riesgos'!#REF!," ")</f>
        <v>#REF!</v>
      </c>
      <c r="Y34" s="77" t="e">
        <f>IF('Matriz de Riesgos'!#REF!=12,'Matriz de Riesgos'!#REF!," ")</f>
        <v>#REF!</v>
      </c>
      <c r="Z34" s="141" t="e">
        <f>IF('Matriz de Riesgos'!#REF!=12,'Matriz de Riesgos'!#REF!," ")</f>
        <v>#REF!</v>
      </c>
      <c r="AA34" s="77" t="e">
        <f>IF('Matriz de Riesgos'!#REF!=13,'Matriz de Riesgos'!#REF!," ")</f>
        <v>#REF!</v>
      </c>
      <c r="AB34" s="77" t="e">
        <f>IF('Matriz de Riesgos'!#REF!=13,'Matriz de Riesgos'!#REF!," ")</f>
        <v>#REF!</v>
      </c>
      <c r="AC34" s="77" t="e">
        <f>IF('Matriz de Riesgos'!#REF!=13,'Matriz de Riesgos'!#REF!," ")</f>
        <v>#REF!</v>
      </c>
      <c r="AD34" s="77" t="e">
        <f>IF('Matriz de Riesgos'!#REF!=13,'Matriz de Riesgos'!#REF!," ")</f>
        <v>#REF!</v>
      </c>
      <c r="AE34" s="77" t="e">
        <f>IF('Matriz de Riesgos'!#REF!=13,'Matriz de Riesgos'!#REF!," ")</f>
        <v>#REF!</v>
      </c>
      <c r="AF34" s="77" t="e">
        <f>IF('Matriz de Riesgos'!#REF!=13,'Matriz de Riesgos'!#REF!," ")</f>
        <v>#REF!</v>
      </c>
      <c r="AG34" s="77" t="e">
        <f>IF('Matriz de Riesgos'!#REF!=13,'Matriz de Riesgos'!#REF!," ")</f>
        <v>#REF!</v>
      </c>
      <c r="AH34" s="77" t="e">
        <f>IF('Matriz de Riesgos'!#REF!=13,'Matriz de Riesgos'!#REF!," ")</f>
        <v>#REF!</v>
      </c>
      <c r="AI34" s="77" t="e">
        <f>IF('Matriz de Riesgos'!#REF!=13,'Matriz de Riesgos'!#REF!," ")</f>
        <v>#REF!</v>
      </c>
      <c r="AJ34" s="141" t="e">
        <f>IF('Matriz de Riesgos'!#REF!=13,'Matriz de Riesgos'!#REF!," ")</f>
        <v>#REF!</v>
      </c>
      <c r="AK34" s="75" t="e">
        <f>IF('Matriz de Riesgos'!#REF!=14,'Matriz de Riesgos'!#REF!," ")</f>
        <v>#REF!</v>
      </c>
      <c r="AL34" s="75" t="e">
        <f>IF('Matriz de Riesgos'!#REF!=14,'Matriz de Riesgos'!#REF!," ")</f>
        <v>#REF!</v>
      </c>
      <c r="AM34" s="75" t="e">
        <f>IF('Matriz de Riesgos'!#REF!=14,'Matriz de Riesgos'!#REF!," ")</f>
        <v>#REF!</v>
      </c>
      <c r="AN34" s="75" t="e">
        <f>IF('Matriz de Riesgos'!#REF!=14,'Matriz de Riesgos'!#REF!," ")</f>
        <v>#REF!</v>
      </c>
      <c r="AO34" s="75" t="e">
        <f>IF('Matriz de Riesgos'!#REF!=14,'Matriz de Riesgos'!#REF!," ")</f>
        <v>#REF!</v>
      </c>
      <c r="AP34" s="75" t="e">
        <f>IF('Matriz de Riesgos'!#REF!=14,'Matriz de Riesgos'!#REF!," ")</f>
        <v>#REF!</v>
      </c>
      <c r="AQ34" s="75" t="e">
        <f>IF('Matriz de Riesgos'!#REF!=14,'Matriz de Riesgos'!#REF!," ")</f>
        <v>#REF!</v>
      </c>
      <c r="AR34" s="75" t="e">
        <f>IF('Matriz de Riesgos'!#REF!=14,'Matriz de Riesgos'!#REF!," ")</f>
        <v>#REF!</v>
      </c>
      <c r="AS34" s="75" t="e">
        <f>IF('Matriz de Riesgos'!#REF!=14,'Matriz de Riesgos'!#REF!," ")</f>
        <v>#REF!</v>
      </c>
      <c r="AT34" s="138" t="e">
        <f>IF('Matriz de Riesgos'!#REF!=14,'Matriz de Riesgos'!#REF!," ")</f>
        <v>#REF!</v>
      </c>
      <c r="AU34" s="76" t="e">
        <f>IF('Matriz de Riesgos'!#REF!=15,'Matriz de Riesgos'!#REF!," ")</f>
        <v>#REF!</v>
      </c>
      <c r="AV34" s="76" t="e">
        <f>IF('Matriz de Riesgos'!#REF!=15,'Matriz de Riesgos'!#REF!," ")</f>
        <v>#REF!</v>
      </c>
      <c r="AW34" s="76" t="e">
        <f>IF('Matriz de Riesgos'!#REF!=15,'Matriz de Riesgos'!#REF!," ")</f>
        <v>#REF!</v>
      </c>
      <c r="AX34" s="76" t="e">
        <f>IF('Matriz de Riesgos'!#REF!=15,'Matriz de Riesgos'!#REF!," ")</f>
        <v>#REF!</v>
      </c>
      <c r="AY34" s="76" t="e">
        <f>IF('Matriz de Riesgos'!#REF!=15,'Matriz de Riesgos'!#REF!," ")</f>
        <v>#REF!</v>
      </c>
      <c r="AZ34" s="76" t="e">
        <f>IF('Matriz de Riesgos'!#REF!=15,'Matriz de Riesgos'!#REF!," ")</f>
        <v>#REF!</v>
      </c>
      <c r="BA34" s="76" t="e">
        <f>IF('Matriz de Riesgos'!#REF!=15,'Matriz de Riesgos'!#REF!," ")</f>
        <v>#REF!</v>
      </c>
      <c r="BB34" s="76" t="e">
        <f>IF('Matriz de Riesgos'!#REF!=15,'Matriz de Riesgos'!#REF!," ")</f>
        <v>#REF!</v>
      </c>
      <c r="BC34" s="76" t="e">
        <f>IF('Matriz de Riesgos'!#REF!=15,'Matriz de Riesgos'!#REF!," ")</f>
        <v>#REF!</v>
      </c>
      <c r="BD34" s="131" t="e">
        <f>IF('Matriz de Riesgos'!#REF!=15,'Matriz de Riesgos'!#REF!," ")</f>
        <v>#REF!</v>
      </c>
      <c r="BE34" s="51"/>
    </row>
    <row r="35" spans="1:63" ht="24" customHeight="1" x14ac:dyDescent="0.3">
      <c r="A35" s="514"/>
      <c r="B35" s="503"/>
      <c r="C35" s="504"/>
      <c r="D35" s="504"/>
      <c r="E35" s="504"/>
      <c r="F35" s="505"/>
      <c r="G35" s="77" t="e">
        <f ca="1">IF('Matriz de Riesgos'!$X$17=11,'Matriz de Riesgos'!$D$17," ")</f>
        <v>#NAME?</v>
      </c>
      <c r="H35" s="77" t="e">
        <f ca="1">IF('Matriz de Riesgos'!$X$18=11,'Matriz de Riesgos'!$D$18," ")</f>
        <v>#NAME?</v>
      </c>
      <c r="I35" s="77" t="e">
        <f ca="1">IF('Matriz de Riesgos'!$X$19=11,'Matriz de Riesgos'!$D$19," ")</f>
        <v>#NAME?</v>
      </c>
      <c r="J35" s="77" t="e">
        <f ca="1">IF('Matriz de Riesgos'!$X$20=11,'Matriz de Riesgos'!$D$20," ")</f>
        <v>#NAME?</v>
      </c>
      <c r="K35" s="77" t="e">
        <f ca="1">IF('Matriz de Riesgos'!$X$21=11,'Matriz de Riesgos'!$D$21," ")</f>
        <v>#NAME?</v>
      </c>
      <c r="L35" s="77" t="e">
        <f ca="1">IF('Matriz de Riesgos'!$X$22=11,'Matriz de Riesgos'!$D$22," ")</f>
        <v>#NAME?</v>
      </c>
      <c r="M35" s="77" t="e">
        <f ca="1">IF('Matriz de Riesgos'!$X$23=11,'Matriz de Riesgos'!$D$23," ")</f>
        <v>#NAME?</v>
      </c>
      <c r="N35" s="77" t="e">
        <f ca="1">IF('Matriz de Riesgos'!$X$24=11,'Matriz de Riesgos'!$D$24," ")</f>
        <v>#NAME?</v>
      </c>
      <c r="O35" s="77" t="e">
        <f ca="1">IF('Matriz de Riesgos'!$X$25=11,'Matriz de Riesgos'!$D$25," ")</f>
        <v>#NAME?</v>
      </c>
      <c r="P35" s="141" t="e">
        <f>IF('Matriz de Riesgos'!#REF!=11,'Matriz de Riesgos'!#REF!," ")</f>
        <v>#REF!</v>
      </c>
      <c r="Q35" s="77" t="e">
        <f ca="1">IF('Matriz de Riesgos'!$X$17=12,'Matriz de Riesgos'!$D$17," ")</f>
        <v>#NAME?</v>
      </c>
      <c r="R35" s="77" t="e">
        <f ca="1">IF('Matriz de Riesgos'!$X$18=12,'Matriz de Riesgos'!$D$18," ")</f>
        <v>#NAME?</v>
      </c>
      <c r="S35" s="77" t="e">
        <f ca="1">IF('Matriz de Riesgos'!$X$19=12,'Matriz de Riesgos'!$D$19," ")</f>
        <v>#NAME?</v>
      </c>
      <c r="T35" s="77" t="e">
        <f ca="1">IF('Matriz de Riesgos'!$X$20=12,'Matriz de Riesgos'!$D$20," ")</f>
        <v>#NAME?</v>
      </c>
      <c r="U35" s="77" t="e">
        <f ca="1">IF('Matriz de Riesgos'!$X$21=12,'Matriz de Riesgos'!$D$21," ")</f>
        <v>#NAME?</v>
      </c>
      <c r="V35" s="77" t="e">
        <f ca="1">IF('Matriz de Riesgos'!$X$22=12,'Matriz de Riesgos'!$D$22," ")</f>
        <v>#NAME?</v>
      </c>
      <c r="W35" s="77" t="e">
        <f ca="1">IF('Matriz de Riesgos'!$X$23=12,'Matriz de Riesgos'!$D$23," ")</f>
        <v>#NAME?</v>
      </c>
      <c r="X35" s="77" t="e">
        <f ca="1">IF('Matriz de Riesgos'!$X$24=12,'Matriz de Riesgos'!$D$24," ")</f>
        <v>#NAME?</v>
      </c>
      <c r="Y35" s="77" t="e">
        <f ca="1">IF('Matriz de Riesgos'!$X$25=12,'Matriz de Riesgos'!$D$25," ")</f>
        <v>#NAME?</v>
      </c>
      <c r="Z35" s="141" t="e">
        <f>IF('Matriz de Riesgos'!#REF!=12,'Matriz de Riesgos'!#REF!," ")</f>
        <v>#REF!</v>
      </c>
      <c r="AA35" s="77" t="e">
        <f ca="1">IF('Matriz de Riesgos'!$X$17=13,'Matriz de Riesgos'!$D$17," ")</f>
        <v>#NAME?</v>
      </c>
      <c r="AB35" s="77" t="e">
        <f ca="1">IF('Matriz de Riesgos'!$X$18=13,'Matriz de Riesgos'!$D$18," ")</f>
        <v>#NAME?</v>
      </c>
      <c r="AC35" s="77" t="e">
        <f ca="1">IF('Matriz de Riesgos'!$X$19=13,'Matriz de Riesgos'!$D$19," ")</f>
        <v>#NAME?</v>
      </c>
      <c r="AD35" s="77" t="e">
        <f ca="1">IF('Matriz de Riesgos'!$X$20=13,'Matriz de Riesgos'!$D$20," ")</f>
        <v>#NAME?</v>
      </c>
      <c r="AE35" s="77" t="e">
        <f ca="1">IF('Matriz de Riesgos'!$X$21=13,'Matriz de Riesgos'!$D$21," ")</f>
        <v>#NAME?</v>
      </c>
      <c r="AF35" s="77" t="e">
        <f ca="1">IF('Matriz de Riesgos'!$X$22=13,'Matriz de Riesgos'!$D$22," ")</f>
        <v>#NAME?</v>
      </c>
      <c r="AG35" s="77" t="e">
        <f ca="1">IF('Matriz de Riesgos'!$X$23=13,'Matriz de Riesgos'!$D$23," ")</f>
        <v>#NAME?</v>
      </c>
      <c r="AH35" s="77" t="e">
        <f ca="1">IF('Matriz de Riesgos'!$X$24=13,'Matriz de Riesgos'!$D$24," ")</f>
        <v>#NAME?</v>
      </c>
      <c r="AI35" s="77" t="e">
        <f ca="1">IF('Matriz de Riesgos'!$X$25=13,'Matriz de Riesgos'!$D$25," ")</f>
        <v>#NAME?</v>
      </c>
      <c r="AJ35" s="141" t="e">
        <f>IF('Matriz de Riesgos'!#REF!=13,'Matriz de Riesgos'!#REF!," ")</f>
        <v>#REF!</v>
      </c>
      <c r="AK35" s="75" t="e">
        <f ca="1">IF('Matriz de Riesgos'!$X$17=14,'Matriz de Riesgos'!$D$17," ")</f>
        <v>#NAME?</v>
      </c>
      <c r="AL35" s="75" t="e">
        <f ca="1">IF('Matriz de Riesgos'!$X$18=14,'Matriz de Riesgos'!$D$18," ")</f>
        <v>#NAME?</v>
      </c>
      <c r="AM35" s="75" t="e">
        <f ca="1">IF('Matriz de Riesgos'!$X$19=14,'Matriz de Riesgos'!$D$19," ")</f>
        <v>#NAME?</v>
      </c>
      <c r="AN35" s="75" t="e">
        <f ca="1">IF('Matriz de Riesgos'!$X$20=14,'Matriz de Riesgos'!$D$20," ")</f>
        <v>#NAME?</v>
      </c>
      <c r="AO35" s="75" t="e">
        <f ca="1">IF('Matriz de Riesgos'!$X$21=14,'Matriz de Riesgos'!$D$21," ")</f>
        <v>#NAME?</v>
      </c>
      <c r="AP35" s="75" t="e">
        <f ca="1">IF('Matriz de Riesgos'!$X$22=14,'Matriz de Riesgos'!$D$22," ")</f>
        <v>#NAME?</v>
      </c>
      <c r="AQ35" s="75" t="e">
        <f ca="1">IF('Matriz de Riesgos'!$X$23=14,'Matriz de Riesgos'!$D$23," ")</f>
        <v>#NAME?</v>
      </c>
      <c r="AR35" s="75" t="e">
        <f ca="1">IF('Matriz de Riesgos'!$X$24=14,'Matriz de Riesgos'!$D$24," ")</f>
        <v>#NAME?</v>
      </c>
      <c r="AS35" s="75" t="e">
        <f ca="1">IF('Matriz de Riesgos'!$X$25=14,'Matriz de Riesgos'!$D$25," ")</f>
        <v>#NAME?</v>
      </c>
      <c r="AT35" s="138" t="e">
        <f>IF('Matriz de Riesgos'!#REF!=14,'Matriz de Riesgos'!#REF!," ")</f>
        <v>#REF!</v>
      </c>
      <c r="AU35" s="76" t="e">
        <f ca="1">IF('Matriz de Riesgos'!$X$17=15,'Matriz de Riesgos'!$D$17," ")</f>
        <v>#NAME?</v>
      </c>
      <c r="AV35" s="76" t="e">
        <f ca="1">IF('Matriz de Riesgos'!$X$18=15,'Matriz de Riesgos'!$D$18," ")</f>
        <v>#NAME?</v>
      </c>
      <c r="AW35" s="76" t="e">
        <f ca="1">IF('Matriz de Riesgos'!$X$19=15,'Matriz de Riesgos'!$D$19," ")</f>
        <v>#NAME?</v>
      </c>
      <c r="AX35" s="76" t="e">
        <f ca="1">IF('Matriz de Riesgos'!$X$20=15,'Matriz de Riesgos'!$D$20," ")</f>
        <v>#NAME?</v>
      </c>
      <c r="AY35" s="76" t="e">
        <f ca="1">IF('Matriz de Riesgos'!$X$21=15,'Matriz de Riesgos'!$D$21," ")</f>
        <v>#NAME?</v>
      </c>
      <c r="AZ35" s="76" t="e">
        <f ca="1">IF('Matriz de Riesgos'!$X$22=15,'Matriz de Riesgos'!$D$22," ")</f>
        <v>#NAME?</v>
      </c>
      <c r="BA35" s="76" t="e">
        <f ca="1">IF('Matriz de Riesgos'!$X$23=15,'Matriz de Riesgos'!$D$23," ")</f>
        <v>#NAME?</v>
      </c>
      <c r="BB35" s="76" t="e">
        <f ca="1">IF('Matriz de Riesgos'!$X$24=15,'Matriz de Riesgos'!$D$24," ")</f>
        <v>#NAME?</v>
      </c>
      <c r="BC35" s="76" t="e">
        <f ca="1">IF('Matriz de Riesgos'!$X$25=15,'Matriz de Riesgos'!$D$25," ")</f>
        <v>#NAME?</v>
      </c>
      <c r="BD35" s="131" t="e">
        <f>IF('Matriz de Riesgos'!#REF!=15,'Matriz de Riesgos'!#REF!," ")</f>
        <v>#REF!</v>
      </c>
      <c r="BE35" s="51"/>
    </row>
    <row r="36" spans="1:63" ht="24" customHeight="1" x14ac:dyDescent="0.3">
      <c r="A36" s="514"/>
      <c r="B36" s="506"/>
      <c r="C36" s="507"/>
      <c r="D36" s="507"/>
      <c r="E36" s="507"/>
      <c r="F36" s="508"/>
      <c r="G36" s="133" t="e">
        <f ca="1">IF('Matriz de Riesgos'!$X$7=11,'Matriz de Riesgos'!$D$7," ")</f>
        <v>#NAME?</v>
      </c>
      <c r="H36" s="133" t="e">
        <f ca="1">IF('Matriz de Riesgos'!$X$8=11,'Matriz de Riesgos'!$D$8," ")</f>
        <v>#NAME?</v>
      </c>
      <c r="I36" s="133" t="e">
        <f ca="1">IF('Matriz de Riesgos'!$X$9=11,'Matriz de Riesgos'!$D$9," ")</f>
        <v>#NAME?</v>
      </c>
      <c r="J36" s="133" t="e">
        <f ca="1">IF('Matriz de Riesgos'!$X$10=11,'Matriz de Riesgos'!$D$10," ")</f>
        <v>#NAME?</v>
      </c>
      <c r="K36" s="133" t="e">
        <f ca="1">IF('Matriz de Riesgos'!$X$11=11,'Matriz de Riesgos'!$D$11," ")</f>
        <v>#NAME?</v>
      </c>
      <c r="L36" s="133" t="e">
        <f ca="1">IF('Matriz de Riesgos'!$X$12=11,'Matriz de Riesgos'!$D$12," ")</f>
        <v>#NAME?</v>
      </c>
      <c r="M36" s="133" t="e">
        <f ca="1">IF('Matriz de Riesgos'!$X$13=11,'Matriz de Riesgos'!$D$13," ")</f>
        <v>#NAME?</v>
      </c>
      <c r="N36" s="133" t="e">
        <f ca="1">IF('Matriz de Riesgos'!$X$14=11,'Matriz de Riesgos'!$D$14," ")</f>
        <v>#NAME?</v>
      </c>
      <c r="O36" s="133" t="e">
        <f ca="1">IF('Matriz de Riesgos'!$X$15=11,'Matriz de Riesgos'!$D$15," ")</f>
        <v>#NAME?</v>
      </c>
      <c r="P36" s="142" t="e">
        <f ca="1">IF('Matriz de Riesgos'!$X$16=11,'Matriz de Riesgos'!$D$16," ")</f>
        <v>#NAME?</v>
      </c>
      <c r="Q36" s="133" t="e">
        <f ca="1">IF('Matriz de Riesgos'!$X$7=12,'Matriz de Riesgos'!$D$7," ")</f>
        <v>#NAME?</v>
      </c>
      <c r="R36" s="133" t="e">
        <f ca="1">IF('Matriz de Riesgos'!$X$8=12,'Matriz de Riesgos'!$D$8," ")</f>
        <v>#NAME?</v>
      </c>
      <c r="S36" s="133" t="e">
        <f ca="1">IF('Matriz de Riesgos'!$X$9=12,'Matriz de Riesgos'!$D$9," ")</f>
        <v>#NAME?</v>
      </c>
      <c r="T36" s="133" t="e">
        <f ca="1">IF('Matriz de Riesgos'!$X$10=12,'Matriz de Riesgos'!$D$10," ")</f>
        <v>#NAME?</v>
      </c>
      <c r="U36" s="133" t="e">
        <f ca="1">IF('Matriz de Riesgos'!$X$11=12,'Matriz de Riesgos'!$D$11," ")</f>
        <v>#NAME?</v>
      </c>
      <c r="V36" s="133" t="e">
        <f ca="1">IF('Matriz de Riesgos'!$X$12=12,'Matriz de Riesgos'!$D$12," ")</f>
        <v>#NAME?</v>
      </c>
      <c r="W36" s="133" t="e">
        <f ca="1">IF('Matriz de Riesgos'!$X$13=12,'Matriz de Riesgos'!$D$13," ")</f>
        <v>#NAME?</v>
      </c>
      <c r="X36" s="133" t="e">
        <f ca="1">IF('Matriz de Riesgos'!$X$14=12,'Matriz de Riesgos'!$D$14," ")</f>
        <v>#NAME?</v>
      </c>
      <c r="Y36" s="133" t="e">
        <f ca="1">IF('Matriz de Riesgos'!$X$15=12,'Matriz de Riesgos'!$D$15," ")</f>
        <v>#NAME?</v>
      </c>
      <c r="Z36" s="142" t="e">
        <f ca="1">IF('Matriz de Riesgos'!$X$16=12,'Matriz de Riesgos'!$D$16," ")</f>
        <v>#NAME?</v>
      </c>
      <c r="AA36" s="133" t="e">
        <f ca="1">IF('Matriz de Riesgos'!$X$7=13,'Matriz de Riesgos'!$D$7," ")</f>
        <v>#NAME?</v>
      </c>
      <c r="AB36" s="133" t="e">
        <f ca="1">IF('Matriz de Riesgos'!$X$8=13,'Matriz de Riesgos'!$D$8," ")</f>
        <v>#NAME?</v>
      </c>
      <c r="AC36" s="133" t="e">
        <f ca="1">IF('Matriz de Riesgos'!$X$9=13,'Matriz de Riesgos'!$D$9," ")</f>
        <v>#NAME?</v>
      </c>
      <c r="AD36" s="133" t="e">
        <f ca="1">IF('Matriz de Riesgos'!$X$10=13,'Matriz de Riesgos'!$D$10," ")</f>
        <v>#NAME?</v>
      </c>
      <c r="AE36" s="133" t="e">
        <f ca="1">IF('Matriz de Riesgos'!$X$11=13,'Matriz de Riesgos'!$D$11," ")</f>
        <v>#NAME?</v>
      </c>
      <c r="AF36" s="133" t="e">
        <f ca="1">IF('Matriz de Riesgos'!$X$12=13,'Matriz de Riesgos'!$D$12," ")</f>
        <v>#NAME?</v>
      </c>
      <c r="AG36" s="133" t="e">
        <f ca="1">IF('Matriz de Riesgos'!$X$13=13,'Matriz de Riesgos'!$D$13," ")</f>
        <v>#NAME?</v>
      </c>
      <c r="AH36" s="133" t="e">
        <f ca="1">IF('Matriz de Riesgos'!$X$14=13,'Matriz de Riesgos'!$D$14," ")</f>
        <v>#NAME?</v>
      </c>
      <c r="AI36" s="133" t="e">
        <f ca="1">IF('Matriz de Riesgos'!$X$15=13,'Matriz de Riesgos'!$D$15," ")</f>
        <v>#NAME?</v>
      </c>
      <c r="AJ36" s="142" t="e">
        <f ca="1">IF('Matriz de Riesgos'!$X$16=13,'Matriz de Riesgos'!$D$16," ")</f>
        <v>#NAME?</v>
      </c>
      <c r="AK36" s="140" t="e">
        <f ca="1">IF('Matriz de Riesgos'!$X$7=14,'Matriz de Riesgos'!$D$7," ")</f>
        <v>#NAME?</v>
      </c>
      <c r="AL36" s="134" t="e">
        <f ca="1">IF('Matriz de Riesgos'!$X$8=14,'Matriz de Riesgos'!$D$8," ")</f>
        <v>#NAME?</v>
      </c>
      <c r="AM36" s="134" t="e">
        <f ca="1">IF('Matriz de Riesgos'!$X$9=14,'Matriz de Riesgos'!$D$9," ")</f>
        <v>#NAME?</v>
      </c>
      <c r="AN36" s="134" t="e">
        <f ca="1">IF('Matriz de Riesgos'!$X$10=14,'Matriz de Riesgos'!$D$10," ")</f>
        <v>#NAME?</v>
      </c>
      <c r="AO36" s="134" t="e">
        <f ca="1">IF('Matriz de Riesgos'!$X$11=14,'Matriz de Riesgos'!$D$11," ")</f>
        <v>#NAME?</v>
      </c>
      <c r="AP36" s="134" t="e">
        <f ca="1">IF('Matriz de Riesgos'!$X$12=14,'Matriz de Riesgos'!$D$12," ")</f>
        <v>#NAME?</v>
      </c>
      <c r="AQ36" s="134" t="e">
        <f ca="1">IF('Matriz de Riesgos'!$X$13=14,'Matriz de Riesgos'!$D$13," ")</f>
        <v>#NAME?</v>
      </c>
      <c r="AR36" s="134" t="e">
        <f ca="1">IF('Matriz de Riesgos'!$X$14=14,'Matriz de Riesgos'!$D$14," ")</f>
        <v>#NAME?</v>
      </c>
      <c r="AS36" s="134" t="e">
        <f ca="1">IF('Matriz de Riesgos'!$X$15=14,'Matriz de Riesgos'!$D$15," ")</f>
        <v>#NAME?</v>
      </c>
      <c r="AT36" s="139" t="e">
        <f ca="1">IF('Matriz de Riesgos'!$X$16=14,'Matriz de Riesgos'!$D$16," ")</f>
        <v>#NAME?</v>
      </c>
      <c r="AU36" s="135" t="e">
        <f ca="1">IF('Matriz de Riesgos'!$X$7=15,'Matriz de Riesgos'!$D$7," ")</f>
        <v>#NAME?</v>
      </c>
      <c r="AV36" s="135" t="e">
        <f ca="1">IF('Matriz de Riesgos'!$X$8=15,'Matriz de Riesgos'!$D$8," ")</f>
        <v>#NAME?</v>
      </c>
      <c r="AW36" s="135" t="e">
        <f ca="1">IF('Matriz de Riesgos'!$X$9=15,'Matriz de Riesgos'!$D$9," ")</f>
        <v>#NAME?</v>
      </c>
      <c r="AX36" s="135" t="e">
        <f ca="1">IF('Matriz de Riesgos'!$X$10=15,'Matriz de Riesgos'!$D$10," ")</f>
        <v>#NAME?</v>
      </c>
      <c r="AY36" s="135" t="e">
        <f ca="1">IF('Matriz de Riesgos'!$X$11=15,'Matriz de Riesgos'!$D$11," ")</f>
        <v>#NAME?</v>
      </c>
      <c r="AZ36" s="135" t="e">
        <f ca="1">IF('Matriz de Riesgos'!$X$12=15,'Matriz de Riesgos'!$D$12," ")</f>
        <v>#NAME?</v>
      </c>
      <c r="BA36" s="135" t="e">
        <f ca="1">IF('Matriz de Riesgos'!$X$13=15,'Matriz de Riesgos'!$D$13," ")</f>
        <v>#NAME?</v>
      </c>
      <c r="BB36" s="135" t="e">
        <f ca="1">IF('Matriz de Riesgos'!$X$14=15,'Matriz de Riesgos'!$D$14," ")</f>
        <v>#NAME?</v>
      </c>
      <c r="BC36" s="135" t="e">
        <f ca="1">IF('Matriz de Riesgos'!$X$15=15,'Matriz de Riesgos'!$D$15," ")</f>
        <v>#NAME?</v>
      </c>
      <c r="BD36" s="136" t="e">
        <f ca="1">IF('Matriz de Riesgos'!$X$16=15,'Matriz de Riesgos'!$D$16," ")</f>
        <v>#NAME?</v>
      </c>
      <c r="BE36" s="51"/>
    </row>
    <row r="37" spans="1:63" ht="24" customHeight="1" x14ac:dyDescent="0.3">
      <c r="A37" s="514"/>
      <c r="B37" s="513" t="s">
        <v>465</v>
      </c>
      <c r="C37" s="504"/>
      <c r="D37" s="504"/>
      <c r="E37" s="504"/>
      <c r="F37" s="505"/>
      <c r="G37" s="78" t="e">
        <f ca="1">IF('Matriz de Riesgos'!$X$48=6,'Matriz de Riesgos'!$D$48," ")</f>
        <v>#NAME?</v>
      </c>
      <c r="H37" s="78" t="e">
        <f ca="1">IF('Matriz de Riesgos'!$X$49=6,'Matriz de Riesgos'!$D$49," ")</f>
        <v>#NAME?</v>
      </c>
      <c r="I37" s="78" t="e">
        <f ca="1">IF('Matriz de Riesgos'!$X$50=6,'Matriz de Riesgos'!$D$50," ")</f>
        <v>#NAME?</v>
      </c>
      <c r="J37" s="78" t="e">
        <f ca="1">IF('Matriz de Riesgos'!$X$51=6,'Matriz de Riesgos'!$D$51," ")</f>
        <v>#NAME?</v>
      </c>
      <c r="K37" s="78" t="e">
        <f ca="1">IF('Matriz de Riesgos'!$X$52=6,'Matriz de Riesgos'!$D$52," ")</f>
        <v>#NAME?</v>
      </c>
      <c r="L37" s="78" t="e">
        <f ca="1">IF('Matriz de Riesgos'!$X$53=6,'Matriz de Riesgos'!$D$53," ")</f>
        <v>#NAME?</v>
      </c>
      <c r="M37" s="78" t="e">
        <f ca="1">IF('Matriz de Riesgos'!$X$54=6,'Matriz de Riesgos'!$D$54," ")</f>
        <v>#NAME?</v>
      </c>
      <c r="N37" s="78" t="e">
        <f ca="1">IF('Matriz de Riesgos'!$X$55=6,'Matriz de Riesgos'!$D$55," ")</f>
        <v>#NAME?</v>
      </c>
      <c r="O37" s="78" t="e">
        <f ca="1">IF('Matriz de Riesgos'!$X$56=6,'Matriz de Riesgos'!$D$56," ")</f>
        <v>#NAME?</v>
      </c>
      <c r="P37" s="143" t="e">
        <f ca="1">IF('Matriz de Riesgos'!$X$57=6,'Matriz de Riesgos'!$D$57," ")</f>
        <v>#NAME?</v>
      </c>
      <c r="Q37" s="77" t="e">
        <f ca="1">IF('Matriz de Riesgos'!$X$48=7,'Matriz de Riesgos'!$D$48," ")</f>
        <v>#NAME?</v>
      </c>
      <c r="R37" s="77" t="e">
        <f ca="1">IF('Matriz de Riesgos'!$X$49=7,'Matriz de Riesgos'!$D$49," ")</f>
        <v>#NAME?</v>
      </c>
      <c r="S37" s="77" t="e">
        <f ca="1">IF('Matriz de Riesgos'!$X$50=7,'Matriz de Riesgos'!$D$50," ")</f>
        <v>#NAME?</v>
      </c>
      <c r="T37" s="77" t="e">
        <f ca="1">IF('Matriz de Riesgos'!$X$51=7,'Matriz de Riesgos'!$D$51," ")</f>
        <v>#NAME?</v>
      </c>
      <c r="U37" s="77" t="e">
        <f ca="1">IF('Matriz de Riesgos'!$X$52=7,'Matriz de Riesgos'!$D$52," ")</f>
        <v>#NAME?</v>
      </c>
      <c r="V37" s="77" t="e">
        <f ca="1">IF('Matriz de Riesgos'!$X$53=7,'Matriz de Riesgos'!$D$53," ")</f>
        <v>#NAME?</v>
      </c>
      <c r="W37" s="77" t="e">
        <f ca="1">IF('Matriz de Riesgos'!$X$54=7,'Matriz de Riesgos'!$D$54," ")</f>
        <v>#NAME?</v>
      </c>
      <c r="X37" s="77" t="e">
        <f ca="1">IF('Matriz de Riesgos'!$X$55=7,'Matriz de Riesgos'!$D$55," ")</f>
        <v>#NAME?</v>
      </c>
      <c r="Y37" s="77" t="e">
        <f ca="1">IF('Matriz de Riesgos'!$X$56=7,'Matriz de Riesgos'!$D$56," ")</f>
        <v>#NAME?</v>
      </c>
      <c r="Z37" s="141" t="e">
        <f ca="1">IF('Matriz de Riesgos'!$X$57=7,'Matriz de Riesgos'!$D$57," ")</f>
        <v>#NAME?</v>
      </c>
      <c r="AA37" s="77" t="e">
        <f ca="1">IF('Matriz de Riesgos'!$X$48=8,'Matriz de Riesgos'!$D$48," ")</f>
        <v>#NAME?</v>
      </c>
      <c r="AB37" s="77" t="e">
        <f ca="1">IF('Matriz de Riesgos'!$X$49=8,'Matriz de Riesgos'!$D$49," ")</f>
        <v>#NAME?</v>
      </c>
      <c r="AC37" s="77" t="e">
        <f ca="1">IF('Matriz de Riesgos'!$X$50=8,'Matriz de Riesgos'!$D$50," ")</f>
        <v>#NAME?</v>
      </c>
      <c r="AD37" s="77" t="e">
        <f ca="1">IF('Matriz de Riesgos'!$X$51=8,'Matriz de Riesgos'!$D$51," ")</f>
        <v>#NAME?</v>
      </c>
      <c r="AE37" s="77" t="e">
        <f ca="1">IF('Matriz de Riesgos'!$X$52=8,'Matriz de Riesgos'!$D$52," ")</f>
        <v>#NAME?</v>
      </c>
      <c r="AF37" s="77" t="e">
        <f ca="1">IF('Matriz de Riesgos'!$X$53=8,'Matriz de Riesgos'!$D$53," ")</f>
        <v>#NAME?</v>
      </c>
      <c r="AG37" s="77" t="e">
        <f ca="1">IF('Matriz de Riesgos'!$X$54=8,'Matriz de Riesgos'!$D$54," ")</f>
        <v>#NAME?</v>
      </c>
      <c r="AH37" s="77" t="e">
        <f ca="1">IF('Matriz de Riesgos'!$X$55=8,'Matriz de Riesgos'!$D$55," ")</f>
        <v>#NAME?</v>
      </c>
      <c r="AI37" s="77" t="e">
        <f ca="1">IF('Matriz de Riesgos'!$X$56=8,'Matriz de Riesgos'!$D$56," ")</f>
        <v>#NAME?</v>
      </c>
      <c r="AJ37" s="141" t="e">
        <f ca="1">IF('Matriz de Riesgos'!$X$57=8,'Matriz de Riesgos'!$D$57," ")</f>
        <v>#NAME?</v>
      </c>
      <c r="AK37" s="75" t="e">
        <f ca="1">IF('Matriz de Riesgos'!$X$48=9,'Matriz de Riesgos'!$D$48," ")</f>
        <v>#NAME?</v>
      </c>
      <c r="AL37" s="75" t="e">
        <f ca="1">IF('Matriz de Riesgos'!$X$49=9,'Matriz de Riesgos'!$D$49," ")</f>
        <v>#NAME?</v>
      </c>
      <c r="AM37" s="75" t="e">
        <f ca="1">IF('Matriz de Riesgos'!$X$50=9,'Matriz de Riesgos'!$D$50," ")</f>
        <v>#NAME?</v>
      </c>
      <c r="AN37" s="75" t="e">
        <f ca="1">IF('Matriz de Riesgos'!$X$51=9,'Matriz de Riesgos'!$D$51," ")</f>
        <v>#NAME?</v>
      </c>
      <c r="AO37" s="75" t="e">
        <f ca="1">IF('Matriz de Riesgos'!$X$52=9,'Matriz de Riesgos'!$D$52," ")</f>
        <v>#NAME?</v>
      </c>
      <c r="AP37" s="75" t="e">
        <f ca="1">IF('Matriz de Riesgos'!$X$53=9,'Matriz de Riesgos'!$D$53," ")</f>
        <v>#NAME?</v>
      </c>
      <c r="AQ37" s="75" t="e">
        <f ca="1">IF('Matriz de Riesgos'!$X$54=9,'Matriz de Riesgos'!$D$54," ")</f>
        <v>#NAME?</v>
      </c>
      <c r="AR37" s="75" t="e">
        <f ca="1">IF('Matriz de Riesgos'!$X$55=9,'Matriz de Riesgos'!$D$55," ")</f>
        <v>#NAME?</v>
      </c>
      <c r="AS37" s="75" t="e">
        <f ca="1">IF('Matriz de Riesgos'!$X$56=9,'Matriz de Riesgos'!$D$56," ")</f>
        <v>#NAME?</v>
      </c>
      <c r="AT37" s="138" t="e">
        <f ca="1">IF('Matriz de Riesgos'!$X$57=9,'Matriz de Riesgos'!$D$57," ")</f>
        <v>#NAME?</v>
      </c>
      <c r="AU37" s="76" t="e">
        <f ca="1">IF('Matriz de Riesgos'!$X$48=10,'Matriz de Riesgos'!$D$48," ")</f>
        <v>#NAME?</v>
      </c>
      <c r="AV37" s="76" t="e">
        <f ca="1">IF('Matriz de Riesgos'!$X$49=10,'Matriz de Riesgos'!$D$49," ")</f>
        <v>#NAME?</v>
      </c>
      <c r="AW37" s="76" t="e">
        <f ca="1">IF('Matriz de Riesgos'!$X$50=10,'Matriz de Riesgos'!$D$50," ")</f>
        <v>#NAME?</v>
      </c>
      <c r="AX37" s="76" t="e">
        <f ca="1">IF('Matriz de Riesgos'!$X$51=10,'Matriz de Riesgos'!$D$51," ")</f>
        <v>#NAME?</v>
      </c>
      <c r="AY37" s="76" t="e">
        <f ca="1">IF('Matriz de Riesgos'!$X$52=10,'Matriz de Riesgos'!$D$52," ")</f>
        <v>#NAME?</v>
      </c>
      <c r="AZ37" s="76" t="e">
        <f ca="1">IF('Matriz de Riesgos'!$X$53=10,'Matriz de Riesgos'!$D$53," ")</f>
        <v>#NAME?</v>
      </c>
      <c r="BA37" s="76" t="e">
        <f ca="1">IF('Matriz de Riesgos'!$X$54=10,'Matriz de Riesgos'!$D$54," ")</f>
        <v>#NAME?</v>
      </c>
      <c r="BB37" s="76" t="e">
        <f ca="1">IF('Matriz de Riesgos'!$X$55=10,'Matriz de Riesgos'!$D$55," ")</f>
        <v>#NAME?</v>
      </c>
      <c r="BC37" s="76" t="e">
        <f ca="1">IF('Matriz de Riesgos'!$X$56=10,'Matriz de Riesgos'!$D$56," ")</f>
        <v>#NAME?</v>
      </c>
      <c r="BD37" s="131" t="e">
        <f ca="1">IF('Matriz de Riesgos'!$X$57=10,'Matriz de Riesgos'!$D$57," ")</f>
        <v>#NAME?</v>
      </c>
      <c r="BE37" s="51"/>
    </row>
    <row r="38" spans="1:63" ht="24" customHeight="1" x14ac:dyDescent="0.3">
      <c r="A38" s="514"/>
      <c r="B38" s="513"/>
      <c r="C38" s="504"/>
      <c r="D38" s="504"/>
      <c r="E38" s="504"/>
      <c r="F38" s="505"/>
      <c r="G38" s="78" t="e">
        <f ca="1">IF('Matriz de Riesgos'!$X$38=6,'Matriz de Riesgos'!$D$38," ")</f>
        <v>#NAME?</v>
      </c>
      <c r="H38" s="78" t="e">
        <f ca="1">IF('Matriz de Riesgos'!$X$39=6,'Matriz de Riesgos'!$D$39," ")</f>
        <v>#NAME?</v>
      </c>
      <c r="I38" s="78" t="e">
        <f ca="1">IF('Matriz de Riesgos'!$X$40=6,'Matriz de Riesgos'!$D$40," ")</f>
        <v>#NAME?</v>
      </c>
      <c r="J38" s="78" t="e">
        <f ca="1">IF('Matriz de Riesgos'!$X$41=6,'Matriz de Riesgos'!$D$41," ")</f>
        <v>#NAME?</v>
      </c>
      <c r="K38" s="78" t="e">
        <f ca="1">IF('Matriz de Riesgos'!$X$42=6,'Matriz de Riesgos'!$D$42," ")</f>
        <v>#NAME?</v>
      </c>
      <c r="L38" s="78" t="e">
        <f ca="1">IF('Matriz de Riesgos'!$X$43=6,'Matriz de Riesgos'!$D$43," ")</f>
        <v>#NAME?</v>
      </c>
      <c r="M38" s="78" t="e">
        <f ca="1">IF('Matriz de Riesgos'!$X$44=6,'Matriz de Riesgos'!$D$44," ")</f>
        <v>#NAME?</v>
      </c>
      <c r="N38" s="78" t="e">
        <f ca="1">IF('Matriz de Riesgos'!$X$45=6,'Matriz de Riesgos'!$D$45," ")</f>
        <v>#NAME?</v>
      </c>
      <c r="O38" s="78" t="e">
        <f ca="1">IF('Matriz de Riesgos'!$X$46=6,'Matriz de Riesgos'!$D$46," ")</f>
        <v>#NAME?</v>
      </c>
      <c r="P38" s="143" t="e">
        <f ca="1">IF('Matriz de Riesgos'!$X$47=6,'Matriz de Riesgos'!$D$47," ")</f>
        <v>#NAME?</v>
      </c>
      <c r="Q38" s="77" t="e">
        <f ca="1">IF('Matriz de Riesgos'!$X$38=7,'Matriz de Riesgos'!$D$38," ")</f>
        <v>#NAME?</v>
      </c>
      <c r="R38" s="77" t="e">
        <f ca="1">IF('Matriz de Riesgos'!$X$39=7,'Matriz de Riesgos'!$D$39," ")</f>
        <v>#NAME?</v>
      </c>
      <c r="S38" s="77" t="e">
        <f ca="1">IF('Matriz de Riesgos'!$X$40=7,'Matriz de Riesgos'!$D$40," ")</f>
        <v>#NAME?</v>
      </c>
      <c r="T38" s="77" t="e">
        <f ca="1">IF('Matriz de Riesgos'!$X$41=7,'Matriz de Riesgos'!$D$41," ")</f>
        <v>#NAME?</v>
      </c>
      <c r="U38" s="77" t="e">
        <f ca="1">IF('Matriz de Riesgos'!$X$42=7,'Matriz de Riesgos'!$D$42," ")</f>
        <v>#NAME?</v>
      </c>
      <c r="V38" s="77" t="e">
        <f ca="1">IF('Matriz de Riesgos'!$X$43=7,'Matriz de Riesgos'!$D$43," ")</f>
        <v>#NAME?</v>
      </c>
      <c r="W38" s="77" t="e">
        <f ca="1">IF('Matriz de Riesgos'!$X$44=7,'Matriz de Riesgos'!$D$44," ")</f>
        <v>#NAME?</v>
      </c>
      <c r="X38" s="77" t="e">
        <f ca="1">IF('Matriz de Riesgos'!$X$45=7,'Matriz de Riesgos'!$D$45," ")</f>
        <v>#NAME?</v>
      </c>
      <c r="Y38" s="77" t="e">
        <f ca="1">IF('Matriz de Riesgos'!$X$46=7,'Matriz de Riesgos'!$D$46," ")</f>
        <v>#NAME?</v>
      </c>
      <c r="Z38" s="141" t="e">
        <f ca="1">IF('Matriz de Riesgos'!$X$47=7,'Matriz de Riesgos'!$D$47," ")</f>
        <v>#NAME?</v>
      </c>
      <c r="AA38" s="77" t="e">
        <f ca="1">IF('Matriz de Riesgos'!$X$38=8,'Matriz de Riesgos'!$D$38," ")</f>
        <v>#NAME?</v>
      </c>
      <c r="AB38" s="77" t="e">
        <f ca="1">IF('Matriz de Riesgos'!$X$39=8,'Matriz de Riesgos'!$D$39," ")</f>
        <v>#NAME?</v>
      </c>
      <c r="AC38" s="77" t="e">
        <f ca="1">IF('Matriz de Riesgos'!$X$40=8,'Matriz de Riesgos'!$D$40," ")</f>
        <v>#NAME?</v>
      </c>
      <c r="AD38" s="77" t="e">
        <f ca="1">IF('Matriz de Riesgos'!$X$41=8,'Matriz de Riesgos'!$D$41," ")</f>
        <v>#NAME?</v>
      </c>
      <c r="AE38" s="77" t="e">
        <f ca="1">IF('Matriz de Riesgos'!$X$42=8,'Matriz de Riesgos'!$D$42," ")</f>
        <v>#NAME?</v>
      </c>
      <c r="AF38" s="77" t="e">
        <f ca="1">IF('Matriz de Riesgos'!$X$43=8,'Matriz de Riesgos'!$D$43," ")</f>
        <v>#NAME?</v>
      </c>
      <c r="AG38" s="77" t="e">
        <f ca="1">IF('Matriz de Riesgos'!$X$44=8,'Matriz de Riesgos'!$D$44," ")</f>
        <v>#NAME?</v>
      </c>
      <c r="AH38" s="77" t="e">
        <f ca="1">IF('Matriz de Riesgos'!$X$45=8,'Matriz de Riesgos'!$D$45," ")</f>
        <v>#NAME?</v>
      </c>
      <c r="AI38" s="77" t="e">
        <f ca="1">IF('Matriz de Riesgos'!$X$46=8,'Matriz de Riesgos'!$D$46," ")</f>
        <v>#NAME?</v>
      </c>
      <c r="AJ38" s="141" t="e">
        <f ca="1">IF('Matriz de Riesgos'!$X$47=8,'Matriz de Riesgos'!$D$47," ")</f>
        <v>#NAME?</v>
      </c>
      <c r="AK38" s="75" t="e">
        <f ca="1">IF('Matriz de Riesgos'!$X$38=9,'Matriz de Riesgos'!$D$38," ")</f>
        <v>#NAME?</v>
      </c>
      <c r="AL38" s="75" t="e">
        <f ca="1">IF('Matriz de Riesgos'!$X$39=9,'Matriz de Riesgos'!$D$39," ")</f>
        <v>#NAME?</v>
      </c>
      <c r="AM38" s="75" t="e">
        <f ca="1">IF('Matriz de Riesgos'!$X$40=9,'Matriz de Riesgos'!$D$40," ")</f>
        <v>#NAME?</v>
      </c>
      <c r="AN38" s="75" t="e">
        <f ca="1">IF('Matriz de Riesgos'!$X$41=9,'Matriz de Riesgos'!$D$41," ")</f>
        <v>#NAME?</v>
      </c>
      <c r="AO38" s="75" t="e">
        <f ca="1">IF('Matriz de Riesgos'!$X$42=9,'Matriz de Riesgos'!$D$42," ")</f>
        <v>#NAME?</v>
      </c>
      <c r="AP38" s="75" t="e">
        <f ca="1">IF('Matriz de Riesgos'!$X$43=9,'Matriz de Riesgos'!$D$43," ")</f>
        <v>#NAME?</v>
      </c>
      <c r="AQ38" s="75" t="e">
        <f ca="1">IF('Matriz de Riesgos'!$X$44=9,'Matriz de Riesgos'!$D$44," ")</f>
        <v>#NAME?</v>
      </c>
      <c r="AR38" s="75" t="e">
        <f ca="1">IF('Matriz de Riesgos'!$X$45=9,'Matriz de Riesgos'!$D$45," ")</f>
        <v>#NAME?</v>
      </c>
      <c r="AS38" s="75" t="e">
        <f ca="1">IF('Matriz de Riesgos'!$X$46=9,'Matriz de Riesgos'!$D$46," ")</f>
        <v>#NAME?</v>
      </c>
      <c r="AT38" s="138" t="e">
        <f ca="1">IF('Matriz de Riesgos'!$X$47=9,'Matriz de Riesgos'!$D$47," ")</f>
        <v>#NAME?</v>
      </c>
      <c r="AU38" s="76" t="e">
        <f ca="1">IF('Matriz de Riesgos'!$X$38=10,'Matriz de Riesgos'!$D$38," ")</f>
        <v>#NAME?</v>
      </c>
      <c r="AV38" s="76" t="e">
        <f ca="1">IF('Matriz de Riesgos'!$X$39=10,'Matriz de Riesgos'!$D$39," ")</f>
        <v>#NAME?</v>
      </c>
      <c r="AW38" s="76" t="e">
        <f ca="1">IF('Matriz de Riesgos'!$X$40=10,'Matriz de Riesgos'!$D$40," ")</f>
        <v>#NAME?</v>
      </c>
      <c r="AX38" s="76" t="e">
        <f ca="1">IF('Matriz de Riesgos'!$X$41=10,'Matriz de Riesgos'!$D$41," ")</f>
        <v>#NAME?</v>
      </c>
      <c r="AY38" s="76" t="e">
        <f ca="1">IF('Matriz de Riesgos'!$X$42=10,'Matriz de Riesgos'!$D$42," ")</f>
        <v>#NAME?</v>
      </c>
      <c r="AZ38" s="76" t="e">
        <f ca="1">IF('Matriz de Riesgos'!$X$43=10,'Matriz de Riesgos'!$D$43," ")</f>
        <v>#NAME?</v>
      </c>
      <c r="BA38" s="76" t="e">
        <f ca="1">IF('Matriz de Riesgos'!$X$44=10,'Matriz de Riesgos'!$D$44," ")</f>
        <v>#NAME?</v>
      </c>
      <c r="BB38" s="76" t="e">
        <f ca="1">IF('Matriz de Riesgos'!$X$45=10,'Matriz de Riesgos'!$D$45," ")</f>
        <v>#NAME?</v>
      </c>
      <c r="BC38" s="76" t="e">
        <f ca="1">IF('Matriz de Riesgos'!$X$46=10,'Matriz de Riesgos'!$D$46," ")</f>
        <v>#NAME?</v>
      </c>
      <c r="BD38" s="131" t="e">
        <f ca="1">IF('Matriz de Riesgos'!$X$47=10,'Matriz de Riesgos'!$D$47," ")</f>
        <v>#NAME?</v>
      </c>
      <c r="BE38" s="51"/>
    </row>
    <row r="39" spans="1:63" ht="24" customHeight="1" x14ac:dyDescent="0.3">
      <c r="A39" s="514"/>
      <c r="B39" s="513"/>
      <c r="C39" s="504"/>
      <c r="D39" s="504"/>
      <c r="E39" s="504"/>
      <c r="F39" s="505"/>
      <c r="G39" s="78" t="e">
        <f ca="1">IF('Matriz de Riesgos'!$X$28=6,'Matriz de Riesgos'!$D$28," ")</f>
        <v>#NAME?</v>
      </c>
      <c r="H39" s="78" t="e">
        <f ca="1">IF('Matriz de Riesgos'!$X$29=6,'Matriz de Riesgos'!$D$29," ")</f>
        <v>#NAME?</v>
      </c>
      <c r="I39" s="78" t="e">
        <f ca="1">IF('Matriz de Riesgos'!$X$30=6,'Matriz de Riesgos'!$D$30," ")</f>
        <v>#NAME?</v>
      </c>
      <c r="J39" s="78" t="e">
        <f ca="1">IF('Matriz de Riesgos'!$X$31=6,'Matriz de Riesgos'!$D$31," ")</f>
        <v>#NAME?</v>
      </c>
      <c r="K39" s="78" t="e">
        <f ca="1">IF('Matriz de Riesgos'!$X$32=6,'Matriz de Riesgos'!$D$32," ")</f>
        <v>#NAME?</v>
      </c>
      <c r="L39" s="78" t="e">
        <f ca="1">IF('Matriz de Riesgos'!$X$33=6,'Matriz de Riesgos'!$D$33," ")</f>
        <v>#NAME?</v>
      </c>
      <c r="M39" s="78" t="e">
        <f ca="1">IF('Matriz de Riesgos'!$X$34=6,'Matriz de Riesgos'!$D$34," ")</f>
        <v>#NAME?</v>
      </c>
      <c r="N39" s="78" t="e">
        <f ca="1">IF('Matriz de Riesgos'!$X$35=6,'Matriz de Riesgos'!$D$35," ")</f>
        <v>#NAME?</v>
      </c>
      <c r="O39" s="78" t="e">
        <f ca="1">IF('Matriz de Riesgos'!$X$36=6,'Matriz de Riesgos'!$D$36," ")</f>
        <v>#NAME?</v>
      </c>
      <c r="P39" s="143" t="e">
        <f ca="1">IF('Matriz de Riesgos'!$X$37=6,'Matriz de Riesgos'!$D$37," ")</f>
        <v>#NAME?</v>
      </c>
      <c r="Q39" s="77" t="e">
        <f ca="1">IF('Matriz de Riesgos'!$X$28=7,'Matriz de Riesgos'!$D$28," ")</f>
        <v>#NAME?</v>
      </c>
      <c r="R39" s="77" t="e">
        <f ca="1">IF('Matriz de Riesgos'!$X$29=7,'Matriz de Riesgos'!$D$29," ")</f>
        <v>#NAME?</v>
      </c>
      <c r="S39" s="77" t="e">
        <f ca="1">IF('Matriz de Riesgos'!$X$30=7,'Matriz de Riesgos'!$D$30," ")</f>
        <v>#NAME?</v>
      </c>
      <c r="T39" s="77" t="e">
        <f ca="1">IF('Matriz de Riesgos'!$X$31=7,'Matriz de Riesgos'!$D$31," ")</f>
        <v>#NAME?</v>
      </c>
      <c r="U39" s="77" t="e">
        <f ca="1">IF('Matriz de Riesgos'!$X$32=7,'Matriz de Riesgos'!$D$32," ")</f>
        <v>#NAME?</v>
      </c>
      <c r="V39" s="77" t="e">
        <f ca="1">IF('Matriz de Riesgos'!$X$33=7,'Matriz de Riesgos'!$D$33," ")</f>
        <v>#NAME?</v>
      </c>
      <c r="W39" s="77" t="e">
        <f ca="1">IF('Matriz de Riesgos'!$X$34=7,'Matriz de Riesgos'!$D$34," ")</f>
        <v>#NAME?</v>
      </c>
      <c r="X39" s="77" t="e">
        <f ca="1">IF('Matriz de Riesgos'!$X$35=7,'Matriz de Riesgos'!$D$35," ")</f>
        <v>#NAME?</v>
      </c>
      <c r="Y39" s="77" t="e">
        <f ca="1">IF('Matriz de Riesgos'!$X$36=7,'Matriz de Riesgos'!$D$36," ")</f>
        <v>#NAME?</v>
      </c>
      <c r="Z39" s="141" t="e">
        <f ca="1">IF('Matriz de Riesgos'!$X$37=7,'Matriz de Riesgos'!$D$37," ")</f>
        <v>#NAME?</v>
      </c>
      <c r="AA39" s="77" t="e">
        <f ca="1">IF('Matriz de Riesgos'!$X$28=8,'Matriz de Riesgos'!$D$28," ")</f>
        <v>#NAME?</v>
      </c>
      <c r="AB39" s="77" t="e">
        <f ca="1">IF('Matriz de Riesgos'!$X$29=8,'Matriz de Riesgos'!$D$29," ")</f>
        <v>#NAME?</v>
      </c>
      <c r="AC39" s="77" t="e">
        <f ca="1">IF('Matriz de Riesgos'!$X$30=8,'Matriz de Riesgos'!$D$30," ")</f>
        <v>#NAME?</v>
      </c>
      <c r="AD39" s="77" t="e">
        <f ca="1">IF('Matriz de Riesgos'!$X$31=8,'Matriz de Riesgos'!$D$31," ")</f>
        <v>#NAME?</v>
      </c>
      <c r="AE39" s="77" t="e">
        <f ca="1">IF('Matriz de Riesgos'!$X$32=8,'Matriz de Riesgos'!$D$32," ")</f>
        <v>#NAME?</v>
      </c>
      <c r="AF39" s="77" t="e">
        <f ca="1">IF('Matriz de Riesgos'!$X$33=8,'Matriz de Riesgos'!$D$33," ")</f>
        <v>#NAME?</v>
      </c>
      <c r="AG39" s="77" t="e">
        <f ca="1">IF('Matriz de Riesgos'!$X$34=8,'Matriz de Riesgos'!$D$34," ")</f>
        <v>#NAME?</v>
      </c>
      <c r="AH39" s="77" t="e">
        <f ca="1">IF('Matriz de Riesgos'!$X$35=8,'Matriz de Riesgos'!$D$35," ")</f>
        <v>#NAME?</v>
      </c>
      <c r="AI39" s="77" t="e">
        <f ca="1">IF('Matriz de Riesgos'!$X$36=8,'Matriz de Riesgos'!$D$36," ")</f>
        <v>#NAME?</v>
      </c>
      <c r="AJ39" s="141" t="e">
        <f ca="1">IF('Matriz de Riesgos'!$X$37=8,'Matriz de Riesgos'!$D$37," ")</f>
        <v>#NAME?</v>
      </c>
      <c r="AK39" s="75" t="e">
        <f ca="1">IF('Matriz de Riesgos'!$X$28=9,'Matriz de Riesgos'!$D$28," ")</f>
        <v>#NAME?</v>
      </c>
      <c r="AL39" s="75" t="e">
        <f ca="1">IF('Matriz de Riesgos'!$X$29=9,'Matriz de Riesgos'!$D$29," ")</f>
        <v>#NAME?</v>
      </c>
      <c r="AM39" s="75" t="e">
        <f ca="1">IF('Matriz de Riesgos'!$X$30=9,'Matriz de Riesgos'!$D$30," ")</f>
        <v>#NAME?</v>
      </c>
      <c r="AN39" s="75" t="e">
        <f ca="1">IF('Matriz de Riesgos'!$X$31=9,'Matriz de Riesgos'!$D$31," ")</f>
        <v>#NAME?</v>
      </c>
      <c r="AO39" s="75" t="e">
        <f ca="1">IF('Matriz de Riesgos'!$X$32=9,'Matriz de Riesgos'!$D$32," ")</f>
        <v>#NAME?</v>
      </c>
      <c r="AP39" s="75" t="e">
        <f ca="1">IF('Matriz de Riesgos'!$X$33=9,'Matriz de Riesgos'!$D$33," ")</f>
        <v>#NAME?</v>
      </c>
      <c r="AQ39" s="75" t="e">
        <f ca="1">IF('Matriz de Riesgos'!$X$34=9,'Matriz de Riesgos'!$D$34," ")</f>
        <v>#NAME?</v>
      </c>
      <c r="AR39" s="75" t="e">
        <f ca="1">IF('Matriz de Riesgos'!$X$35=9,'Matriz de Riesgos'!$D$35," ")</f>
        <v>#NAME?</v>
      </c>
      <c r="AS39" s="75" t="e">
        <f ca="1">IF('Matriz de Riesgos'!$X$36=9,'Matriz de Riesgos'!$D$36," ")</f>
        <v>#NAME?</v>
      </c>
      <c r="AT39" s="138" t="e">
        <f ca="1">IF('Matriz de Riesgos'!$X$37=9,'Matriz de Riesgos'!$D$37," ")</f>
        <v>#NAME?</v>
      </c>
      <c r="AU39" s="76" t="e">
        <f ca="1">IF('Matriz de Riesgos'!$X$28=10,'Matriz de Riesgos'!$D$28," ")</f>
        <v>#NAME?</v>
      </c>
      <c r="AV39" s="76" t="e">
        <f ca="1">IF('Matriz de Riesgos'!$X$29=10,'Matriz de Riesgos'!$D$29," ")</f>
        <v>#NAME?</v>
      </c>
      <c r="AW39" s="76" t="e">
        <f ca="1">IF('Matriz de Riesgos'!$X$30=10,'Matriz de Riesgos'!$D$30," ")</f>
        <v>#NAME?</v>
      </c>
      <c r="AX39" s="76" t="e">
        <f ca="1">IF('Matriz de Riesgos'!$X$31=10,'Matriz de Riesgos'!$D$31," ")</f>
        <v>#NAME?</v>
      </c>
      <c r="AY39" s="76" t="e">
        <f ca="1">IF('Matriz de Riesgos'!$X$32=10,'Matriz de Riesgos'!$D$32," ")</f>
        <v>#NAME?</v>
      </c>
      <c r="AZ39" s="76" t="e">
        <f ca="1">IF('Matriz de Riesgos'!$X$33=10,'Matriz de Riesgos'!$D$33," ")</f>
        <v>#NAME?</v>
      </c>
      <c r="BA39" s="76" t="e">
        <f ca="1">IF('Matriz de Riesgos'!$X$34=10,'Matriz de Riesgos'!$D$34," ")</f>
        <v>#NAME?</v>
      </c>
      <c r="BB39" s="76" t="e">
        <f ca="1">IF('Matriz de Riesgos'!$X$35=10,'Matriz de Riesgos'!$D$35," ")</f>
        <v>#NAME?</v>
      </c>
      <c r="BC39" s="76" t="e">
        <f ca="1">IF('Matriz de Riesgos'!$X$36=10,'Matriz de Riesgos'!$D$36," ")</f>
        <v>#NAME?</v>
      </c>
      <c r="BD39" s="131" t="e">
        <f ca="1">IF('Matriz de Riesgos'!$X$37=10,'Matriz de Riesgos'!$D$37," ")</f>
        <v>#NAME?</v>
      </c>
      <c r="BE39" s="51"/>
    </row>
    <row r="40" spans="1:63" ht="24" customHeight="1" x14ac:dyDescent="0.3">
      <c r="A40" s="514"/>
      <c r="B40" s="503"/>
      <c r="C40" s="504"/>
      <c r="D40" s="504"/>
      <c r="E40" s="504"/>
      <c r="F40" s="505"/>
      <c r="G40" s="78" t="e">
        <f>IF('Matriz de Riesgos'!#REF!=6,'Matriz de Riesgos'!#REF!," ")</f>
        <v>#REF!</v>
      </c>
      <c r="H40" s="78" t="e">
        <f>IF('Matriz de Riesgos'!#REF!=6,'Matriz de Riesgos'!#REF!," ")</f>
        <v>#REF!</v>
      </c>
      <c r="I40" s="78" t="e">
        <f>IF('Matriz de Riesgos'!#REF!=6,'Matriz de Riesgos'!#REF!," ")</f>
        <v>#REF!</v>
      </c>
      <c r="J40" s="78" t="e">
        <f>IF('Matriz de Riesgos'!#REF!=6,'Matriz de Riesgos'!#REF!," ")</f>
        <v>#REF!</v>
      </c>
      <c r="K40" s="78" t="e">
        <f>IF('Matriz de Riesgos'!#REF!=6,'Matriz de Riesgos'!#REF!," ")</f>
        <v>#REF!</v>
      </c>
      <c r="L40" s="78" t="e">
        <f>IF('Matriz de Riesgos'!#REF!=6,'Matriz de Riesgos'!#REF!," ")</f>
        <v>#REF!</v>
      </c>
      <c r="M40" s="78" t="e">
        <f>IF('Matriz de Riesgos'!#REF!=6,'Matriz de Riesgos'!#REF!," ")</f>
        <v>#REF!</v>
      </c>
      <c r="N40" s="78" t="e">
        <f>IF('Matriz de Riesgos'!#REF!=6,'Matriz de Riesgos'!#REF!," ")</f>
        <v>#REF!</v>
      </c>
      <c r="O40" s="78" t="e">
        <f ca="1">IF('Matriz de Riesgos'!$X$26=6,'Matriz de Riesgos'!$D$26," ")</f>
        <v>#NAME?</v>
      </c>
      <c r="P40" s="143" t="e">
        <f ca="1">IF('Matriz de Riesgos'!$X$27=6,'Matriz de Riesgos'!$D$27," ")</f>
        <v>#NAME?</v>
      </c>
      <c r="Q40" s="77" t="e">
        <f>IF('Matriz de Riesgos'!#REF!=7,'Matriz de Riesgos'!#REF!," ")</f>
        <v>#REF!</v>
      </c>
      <c r="R40" s="77" t="e">
        <f>IF('Matriz de Riesgos'!#REF!=7,'Matriz de Riesgos'!#REF!," ")</f>
        <v>#REF!</v>
      </c>
      <c r="S40" s="77" t="e">
        <f>IF('Matriz de Riesgos'!#REF!=7,'Matriz de Riesgos'!#REF!," ")</f>
        <v>#REF!</v>
      </c>
      <c r="T40" s="77" t="e">
        <f>IF('Matriz de Riesgos'!#REF!=7,'Matriz de Riesgos'!#REF!," ")</f>
        <v>#REF!</v>
      </c>
      <c r="U40" s="77" t="e">
        <f>IF('Matriz de Riesgos'!#REF!=7,'Matriz de Riesgos'!#REF!," ")</f>
        <v>#REF!</v>
      </c>
      <c r="V40" s="77" t="e">
        <f>IF('Matriz de Riesgos'!#REF!=7,'Matriz de Riesgos'!#REF!," ")</f>
        <v>#REF!</v>
      </c>
      <c r="W40" s="77" t="e">
        <f>IF('Matriz de Riesgos'!#REF!=7,'Matriz de Riesgos'!#REF!," ")</f>
        <v>#REF!</v>
      </c>
      <c r="X40" s="77" t="e">
        <f>IF('Matriz de Riesgos'!#REF!=7,'Matriz de Riesgos'!#REF!," ")</f>
        <v>#REF!</v>
      </c>
      <c r="Y40" s="77" t="e">
        <f ca="1">IF('Matriz de Riesgos'!$X$26=7,'Matriz de Riesgos'!$D$26," ")</f>
        <v>#NAME?</v>
      </c>
      <c r="Z40" s="141" t="e">
        <f ca="1">IF('Matriz de Riesgos'!$X$27=7,'Matriz de Riesgos'!$D$27," ")</f>
        <v>#NAME?</v>
      </c>
      <c r="AA40" s="77" t="e">
        <f>IF('Matriz de Riesgos'!#REF!=8,'Matriz de Riesgos'!#REF!," ")</f>
        <v>#REF!</v>
      </c>
      <c r="AB40" s="77" t="e">
        <f>IF('Matriz de Riesgos'!#REF!=8,'Matriz de Riesgos'!#REF!," ")</f>
        <v>#REF!</v>
      </c>
      <c r="AC40" s="77" t="e">
        <f>IF('Matriz de Riesgos'!#REF!=8,'Matriz de Riesgos'!#REF!," ")</f>
        <v>#REF!</v>
      </c>
      <c r="AD40" s="77" t="e">
        <f>IF('Matriz de Riesgos'!#REF!=8,'Matriz de Riesgos'!#REF!," ")</f>
        <v>#REF!</v>
      </c>
      <c r="AE40" s="77" t="e">
        <f>IF('Matriz de Riesgos'!#REF!=8,'Matriz de Riesgos'!#REF!," ")</f>
        <v>#REF!</v>
      </c>
      <c r="AF40" s="77" t="e">
        <f>IF('Matriz de Riesgos'!#REF!=8,'Matriz de Riesgos'!#REF!," ")</f>
        <v>#REF!</v>
      </c>
      <c r="AG40" s="77" t="e">
        <f>IF('Matriz de Riesgos'!#REF!=8,'Matriz de Riesgos'!#REF!," ")</f>
        <v>#REF!</v>
      </c>
      <c r="AH40" s="77" t="e">
        <f>IF('Matriz de Riesgos'!#REF!=8,'Matriz de Riesgos'!#REF!," ")</f>
        <v>#REF!</v>
      </c>
      <c r="AI40" s="77" t="e">
        <f ca="1">IF('Matriz de Riesgos'!$X$26=8,'Matriz de Riesgos'!$D$26," ")</f>
        <v>#NAME?</v>
      </c>
      <c r="AJ40" s="141" t="e">
        <f ca="1">IF('Matriz de Riesgos'!$X$27=8,'Matriz de Riesgos'!$D$27," ")</f>
        <v>#NAME?</v>
      </c>
      <c r="AK40" s="75" t="e">
        <f>IF('Matriz de Riesgos'!#REF!=9,'Matriz de Riesgos'!#REF!," ")</f>
        <v>#REF!</v>
      </c>
      <c r="AL40" s="75" t="e">
        <f>IF('Matriz de Riesgos'!#REF!=9,'Matriz de Riesgos'!#REF!," ")</f>
        <v>#REF!</v>
      </c>
      <c r="AM40" s="75" t="e">
        <f>IF('Matriz de Riesgos'!#REF!=9,'Matriz de Riesgos'!#REF!," ")</f>
        <v>#REF!</v>
      </c>
      <c r="AN40" s="75" t="e">
        <f>IF('Matriz de Riesgos'!#REF!=9,'Matriz de Riesgos'!#REF!," ")</f>
        <v>#REF!</v>
      </c>
      <c r="AO40" s="75" t="e">
        <f>IF('Matriz de Riesgos'!#REF!=9,'Matriz de Riesgos'!#REF!," ")</f>
        <v>#REF!</v>
      </c>
      <c r="AP40" s="75" t="e">
        <f>IF('Matriz de Riesgos'!#REF!=9,'Matriz de Riesgos'!#REF!," ")</f>
        <v>#REF!</v>
      </c>
      <c r="AQ40" s="75" t="e">
        <f>IF('Matriz de Riesgos'!#REF!=9,'Matriz de Riesgos'!#REF!," ")</f>
        <v>#REF!</v>
      </c>
      <c r="AR40" s="75" t="e">
        <f>IF('Matriz de Riesgos'!#REF!=9,'Matriz de Riesgos'!#REF!," ")</f>
        <v>#REF!</v>
      </c>
      <c r="AS40" s="75" t="e">
        <f ca="1">IF('Matriz de Riesgos'!$X$26=9,'Matriz de Riesgos'!$D$26," ")</f>
        <v>#NAME?</v>
      </c>
      <c r="AT40" s="138" t="e">
        <f ca="1">IF('Matriz de Riesgos'!$X$27=9,'Matriz de Riesgos'!$D$27," ")</f>
        <v>#NAME?</v>
      </c>
      <c r="AU40" s="76" t="e">
        <f>IF('Matriz de Riesgos'!#REF!=10,'Matriz de Riesgos'!#REF!," ")</f>
        <v>#REF!</v>
      </c>
      <c r="AV40" s="76" t="e">
        <f>IF('Matriz de Riesgos'!#REF!=10,'Matriz de Riesgos'!#REF!," ")</f>
        <v>#REF!</v>
      </c>
      <c r="AW40" s="76" t="e">
        <f>IF('Matriz de Riesgos'!#REF!=10,'Matriz de Riesgos'!#REF!," ")</f>
        <v>#REF!</v>
      </c>
      <c r="AX40" s="76" t="e">
        <f>IF('Matriz de Riesgos'!#REF!=10,'Matriz de Riesgos'!#REF!," ")</f>
        <v>#REF!</v>
      </c>
      <c r="AY40" s="76" t="e">
        <f>IF('Matriz de Riesgos'!#REF!=10,'Matriz de Riesgos'!#REF!," ")</f>
        <v>#REF!</v>
      </c>
      <c r="AZ40" s="76" t="e">
        <f>IF('Matriz de Riesgos'!#REF!=10,'Matriz de Riesgos'!#REF!," ")</f>
        <v>#REF!</v>
      </c>
      <c r="BA40" s="76" t="e">
        <f>IF('Matriz de Riesgos'!#REF!=10,'Matriz de Riesgos'!#REF!," ")</f>
        <v>#REF!</v>
      </c>
      <c r="BB40" s="76" t="e">
        <f>IF('Matriz de Riesgos'!#REF!=10,'Matriz de Riesgos'!#REF!," ")</f>
        <v>#REF!</v>
      </c>
      <c r="BC40" s="76" t="e">
        <f ca="1">IF('Matriz de Riesgos'!$X$26=10,'Matriz de Riesgos'!$D$26," ")</f>
        <v>#NAME?</v>
      </c>
      <c r="BD40" s="131" t="e">
        <f ca="1">IF('Matriz de Riesgos'!$X$27=10,'Matriz de Riesgos'!$D$27," ")</f>
        <v>#NAME?</v>
      </c>
      <c r="BE40" s="51"/>
    </row>
    <row r="41" spans="1:63" ht="24" customHeight="1" x14ac:dyDescent="0.3">
      <c r="A41" s="514"/>
      <c r="B41" s="503"/>
      <c r="C41" s="504"/>
      <c r="D41" s="504"/>
      <c r="E41" s="504"/>
      <c r="F41" s="505"/>
      <c r="G41" s="78" t="e">
        <f>IF('Matriz de Riesgos'!#REF!=6,'Matriz de Riesgos'!#REF!," ")</f>
        <v>#REF!</v>
      </c>
      <c r="H41" s="78" t="e">
        <f>IF('Matriz de Riesgos'!#REF!=6,'Matriz de Riesgos'!#REF!," ")</f>
        <v>#REF!</v>
      </c>
      <c r="I41" s="78" t="e">
        <f>IF('Matriz de Riesgos'!#REF!=6,'Matriz de Riesgos'!#REF!," ")</f>
        <v>#REF!</v>
      </c>
      <c r="J41" s="78" t="e">
        <f>IF('Matriz de Riesgos'!#REF!=6,'Matriz de Riesgos'!#REF!," ")</f>
        <v>#REF!</v>
      </c>
      <c r="K41" s="78" t="e">
        <f>IF('Matriz de Riesgos'!#REF!=6,'Matriz de Riesgos'!#REF!," ")</f>
        <v>#REF!</v>
      </c>
      <c r="L41" s="78" t="e">
        <f>IF('Matriz de Riesgos'!#REF!=6,'Matriz de Riesgos'!#REF!," ")</f>
        <v>#REF!</v>
      </c>
      <c r="M41" s="78" t="e">
        <f>IF('Matriz de Riesgos'!#REF!=6,'Matriz de Riesgos'!#REF!," ")</f>
        <v>#REF!</v>
      </c>
      <c r="N41" s="78" t="e">
        <f>IF('Matriz de Riesgos'!#REF!=6,'Matriz de Riesgos'!#REF!," ")</f>
        <v>#REF!</v>
      </c>
      <c r="O41" s="78" t="e">
        <f>IF('Matriz de Riesgos'!#REF!=6,'Matriz de Riesgos'!#REF!," ")</f>
        <v>#REF!</v>
      </c>
      <c r="P41" s="143" t="e">
        <f>IF('Matriz de Riesgos'!#REF!=6,'Matriz de Riesgos'!#REF!," ")</f>
        <v>#REF!</v>
      </c>
      <c r="Q41" s="77" t="e">
        <f>IF('Matriz de Riesgos'!#REF!=7,'Matriz de Riesgos'!#REF!," ")</f>
        <v>#REF!</v>
      </c>
      <c r="R41" s="77" t="e">
        <f>IF('Matriz de Riesgos'!#REF!=7,'Matriz de Riesgos'!#REF!," ")</f>
        <v>#REF!</v>
      </c>
      <c r="S41" s="77" t="e">
        <f>IF('Matriz de Riesgos'!#REF!=7,'Matriz de Riesgos'!#REF!," ")</f>
        <v>#REF!</v>
      </c>
      <c r="T41" s="77" t="e">
        <f>IF('Matriz de Riesgos'!#REF!=7,'Matriz de Riesgos'!#REF!," ")</f>
        <v>#REF!</v>
      </c>
      <c r="U41" s="77" t="e">
        <f>IF('Matriz de Riesgos'!#REF!=7,'Matriz de Riesgos'!#REF!," ")</f>
        <v>#REF!</v>
      </c>
      <c r="V41" s="77" t="e">
        <f>IF('Matriz de Riesgos'!#REF!=7,'Matriz de Riesgos'!#REF!," ")</f>
        <v>#REF!</v>
      </c>
      <c r="W41" s="77" t="e">
        <f>IF('Matriz de Riesgos'!#REF!=7,'Matriz de Riesgos'!#REF!," ")</f>
        <v>#REF!</v>
      </c>
      <c r="X41" s="77" t="e">
        <f>IF('Matriz de Riesgos'!#REF!=7,'Matriz de Riesgos'!#REF!," ")</f>
        <v>#REF!</v>
      </c>
      <c r="Y41" s="77" t="e">
        <f>IF('Matriz de Riesgos'!#REF!=7,'Matriz de Riesgos'!#REF!," ")</f>
        <v>#REF!</v>
      </c>
      <c r="Z41" s="141" t="e">
        <f>IF('Matriz de Riesgos'!#REF!=7,'Matriz de Riesgos'!#REF!," ")</f>
        <v>#REF!</v>
      </c>
      <c r="AA41" s="77" t="e">
        <f>IF('Matriz de Riesgos'!#REF!=8,'Matriz de Riesgos'!#REF!," ")</f>
        <v>#REF!</v>
      </c>
      <c r="AB41" s="77" t="e">
        <f>IF('Matriz de Riesgos'!#REF!=8,'Matriz de Riesgos'!#REF!," ")</f>
        <v>#REF!</v>
      </c>
      <c r="AC41" s="77" t="e">
        <f>IF('Matriz de Riesgos'!#REF!=8,'Matriz de Riesgos'!#REF!," ")</f>
        <v>#REF!</v>
      </c>
      <c r="AD41" s="77" t="e">
        <f>IF('Matriz de Riesgos'!#REF!=8,'Matriz de Riesgos'!#REF!," ")</f>
        <v>#REF!</v>
      </c>
      <c r="AE41" s="77" t="e">
        <f>IF('Matriz de Riesgos'!#REF!=8,'Matriz de Riesgos'!#REF!," ")</f>
        <v>#REF!</v>
      </c>
      <c r="AF41" s="77" t="e">
        <f>IF('Matriz de Riesgos'!#REF!=8,'Matriz de Riesgos'!#REF!," ")</f>
        <v>#REF!</v>
      </c>
      <c r="AG41" s="77" t="e">
        <f>IF('Matriz de Riesgos'!#REF!=8,'Matriz de Riesgos'!#REF!," ")</f>
        <v>#REF!</v>
      </c>
      <c r="AH41" s="77" t="e">
        <f>IF('Matriz de Riesgos'!#REF!=8,'Matriz de Riesgos'!#REF!," ")</f>
        <v>#REF!</v>
      </c>
      <c r="AI41" s="77" t="e">
        <f>IF('Matriz de Riesgos'!#REF!=8,'Matriz de Riesgos'!#REF!," ")</f>
        <v>#REF!</v>
      </c>
      <c r="AJ41" s="141" t="e">
        <f>IF('Matriz de Riesgos'!#REF!=8,'Matriz de Riesgos'!#REF!," ")</f>
        <v>#REF!</v>
      </c>
      <c r="AK41" s="75" t="e">
        <f>IF('Matriz de Riesgos'!#REF!=9,'Matriz de Riesgos'!#REF!," ")</f>
        <v>#REF!</v>
      </c>
      <c r="AL41" s="75" t="e">
        <f>IF('Matriz de Riesgos'!#REF!=9,'Matriz de Riesgos'!#REF!," ")</f>
        <v>#REF!</v>
      </c>
      <c r="AM41" s="75" t="e">
        <f>IF('Matriz de Riesgos'!#REF!=9,'Matriz de Riesgos'!#REF!," ")</f>
        <v>#REF!</v>
      </c>
      <c r="AN41" s="75" t="e">
        <f>IF('Matriz de Riesgos'!#REF!=9,'Matriz de Riesgos'!#REF!," ")</f>
        <v>#REF!</v>
      </c>
      <c r="AO41" s="75" t="e">
        <f>IF('Matriz de Riesgos'!#REF!=9,'Matriz de Riesgos'!#REF!," ")</f>
        <v>#REF!</v>
      </c>
      <c r="AP41" s="75" t="e">
        <f>IF('Matriz de Riesgos'!#REF!=9,'Matriz de Riesgos'!#REF!," ")</f>
        <v>#REF!</v>
      </c>
      <c r="AQ41" s="75" t="e">
        <f>IF('Matriz de Riesgos'!#REF!=9,'Matriz de Riesgos'!#REF!," ")</f>
        <v>#REF!</v>
      </c>
      <c r="AR41" s="75" t="e">
        <f>IF('Matriz de Riesgos'!#REF!=9,'Matriz de Riesgos'!#REF!," ")</f>
        <v>#REF!</v>
      </c>
      <c r="AS41" s="75" t="e">
        <f>IF('Matriz de Riesgos'!#REF!=9,'Matriz de Riesgos'!#REF!," ")</f>
        <v>#REF!</v>
      </c>
      <c r="AT41" s="138" t="e">
        <f>IF('Matriz de Riesgos'!#REF!=9,'Matriz de Riesgos'!#REF!," ")</f>
        <v>#REF!</v>
      </c>
      <c r="AU41" s="76" t="e">
        <f>IF('Matriz de Riesgos'!#REF!=10,'Matriz de Riesgos'!#REF!," ")</f>
        <v>#REF!</v>
      </c>
      <c r="AV41" s="76" t="e">
        <f>IF('Matriz de Riesgos'!#REF!=10,'Matriz de Riesgos'!#REF!," ")</f>
        <v>#REF!</v>
      </c>
      <c r="AW41" s="76" t="e">
        <f>IF('Matriz de Riesgos'!#REF!=10,'Matriz de Riesgos'!#REF!," ")</f>
        <v>#REF!</v>
      </c>
      <c r="AX41" s="76" t="e">
        <f>IF('Matriz de Riesgos'!#REF!=10,'Matriz de Riesgos'!#REF!," ")</f>
        <v>#REF!</v>
      </c>
      <c r="AY41" s="76" t="e">
        <f>IF('Matriz de Riesgos'!#REF!=10,'Matriz de Riesgos'!#REF!," ")</f>
        <v>#REF!</v>
      </c>
      <c r="AZ41" s="76" t="e">
        <f>IF('Matriz de Riesgos'!#REF!=10,'Matriz de Riesgos'!#REF!," ")</f>
        <v>#REF!</v>
      </c>
      <c r="BA41" s="76" t="e">
        <f>IF('Matriz de Riesgos'!#REF!=10,'Matriz de Riesgos'!#REF!," ")</f>
        <v>#REF!</v>
      </c>
      <c r="BB41" s="76" t="e">
        <f>IF('Matriz de Riesgos'!#REF!=10,'Matriz de Riesgos'!#REF!," ")</f>
        <v>#REF!</v>
      </c>
      <c r="BC41" s="76" t="e">
        <f>IF('Matriz de Riesgos'!#REF!=10,'Matriz de Riesgos'!#REF!," ")</f>
        <v>#REF!</v>
      </c>
      <c r="BD41" s="131" t="e">
        <f>IF('Matriz de Riesgos'!#REF!=10,'Matriz de Riesgos'!#REF!," ")</f>
        <v>#REF!</v>
      </c>
      <c r="BE41" s="51"/>
    </row>
    <row r="42" spans="1:63" ht="24" customHeight="1" x14ac:dyDescent="0.3">
      <c r="A42" s="514"/>
      <c r="B42" s="503"/>
      <c r="C42" s="504"/>
      <c r="D42" s="504"/>
      <c r="E42" s="504"/>
      <c r="F42" s="505"/>
      <c r="G42" s="78" t="e">
        <f>IF('Matriz de Riesgos'!#REF!=6,'Matriz de Riesgos'!#REF!," ")</f>
        <v>#REF!</v>
      </c>
      <c r="H42" s="78" t="e">
        <f>IF('Matriz de Riesgos'!#REF!=6,'Matriz de Riesgos'!#REF!," ")</f>
        <v>#REF!</v>
      </c>
      <c r="I42" s="78" t="e">
        <f>IF('Matriz de Riesgos'!#REF!=6,'Matriz de Riesgos'!#REF!," ")</f>
        <v>#REF!</v>
      </c>
      <c r="J42" s="78" t="e">
        <f>IF('Matriz de Riesgos'!#REF!=6,'Matriz de Riesgos'!#REF!," ")</f>
        <v>#REF!</v>
      </c>
      <c r="K42" s="78" t="e">
        <f>IF('Matriz de Riesgos'!#REF!=6,'Matriz de Riesgos'!#REF!," ")</f>
        <v>#REF!</v>
      </c>
      <c r="L42" s="78" t="e">
        <f>IF('Matriz de Riesgos'!#REF!=6,'Matriz de Riesgos'!#REF!," ")</f>
        <v>#REF!</v>
      </c>
      <c r="M42" s="78" t="e">
        <f>IF('Matriz de Riesgos'!#REF!=6,'Matriz de Riesgos'!#REF!," ")</f>
        <v>#REF!</v>
      </c>
      <c r="N42" s="78" t="e">
        <f>IF('Matriz de Riesgos'!#REF!=6,'Matriz de Riesgos'!#REF!," ")</f>
        <v>#REF!</v>
      </c>
      <c r="O42" s="78" t="e">
        <f>IF('Matriz de Riesgos'!#REF!=6,'Matriz de Riesgos'!#REF!," ")</f>
        <v>#REF!</v>
      </c>
      <c r="P42" s="143" t="e">
        <f>IF('Matriz de Riesgos'!#REF!=6,'Matriz de Riesgos'!#REF!," ")</f>
        <v>#REF!</v>
      </c>
      <c r="Q42" s="77" t="e">
        <f>IF('Matriz de Riesgos'!#REF!=7,'Matriz de Riesgos'!#REF!," ")</f>
        <v>#REF!</v>
      </c>
      <c r="R42" s="77" t="e">
        <f>IF('Matriz de Riesgos'!#REF!=7,'Matriz de Riesgos'!#REF!," ")</f>
        <v>#REF!</v>
      </c>
      <c r="S42" s="77" t="e">
        <f>IF('Matriz de Riesgos'!#REF!=7,'Matriz de Riesgos'!#REF!," ")</f>
        <v>#REF!</v>
      </c>
      <c r="T42" s="77" t="e">
        <f>IF('Matriz de Riesgos'!#REF!=7,'Matriz de Riesgos'!#REF!," ")</f>
        <v>#REF!</v>
      </c>
      <c r="U42" s="77" t="e">
        <f>IF('Matriz de Riesgos'!#REF!=7,'Matriz de Riesgos'!#REF!," ")</f>
        <v>#REF!</v>
      </c>
      <c r="V42" s="77" t="e">
        <f>IF('Matriz de Riesgos'!#REF!=7,'Matriz de Riesgos'!#REF!," ")</f>
        <v>#REF!</v>
      </c>
      <c r="W42" s="77" t="e">
        <f>IF('Matriz de Riesgos'!#REF!=7,'Matriz de Riesgos'!#REF!," ")</f>
        <v>#REF!</v>
      </c>
      <c r="X42" s="77" t="e">
        <f>IF('Matriz de Riesgos'!#REF!=7,'Matriz de Riesgos'!#REF!," ")</f>
        <v>#REF!</v>
      </c>
      <c r="Y42" s="77" t="e">
        <f>IF('Matriz de Riesgos'!#REF!=7,'Matriz de Riesgos'!#REF!," ")</f>
        <v>#REF!</v>
      </c>
      <c r="Z42" s="141" t="e">
        <f>IF('Matriz de Riesgos'!#REF!=7,'Matriz de Riesgos'!#REF!," ")</f>
        <v>#REF!</v>
      </c>
      <c r="AA42" s="77" t="e">
        <f>IF('Matriz de Riesgos'!#REF!=8,'Matriz de Riesgos'!#REF!," ")</f>
        <v>#REF!</v>
      </c>
      <c r="AB42" s="77" t="e">
        <f>IF('Matriz de Riesgos'!#REF!=8,'Matriz de Riesgos'!#REF!," ")</f>
        <v>#REF!</v>
      </c>
      <c r="AC42" s="77" t="e">
        <f>IF('Matriz de Riesgos'!#REF!=8,'Matriz de Riesgos'!#REF!," ")</f>
        <v>#REF!</v>
      </c>
      <c r="AD42" s="77" t="e">
        <f>IF('Matriz de Riesgos'!#REF!=8,'Matriz de Riesgos'!#REF!," ")</f>
        <v>#REF!</v>
      </c>
      <c r="AE42" s="77" t="e">
        <f>IF('Matriz de Riesgos'!#REF!=8,'Matriz de Riesgos'!#REF!," ")</f>
        <v>#REF!</v>
      </c>
      <c r="AF42" s="77" t="e">
        <f>IF('Matriz de Riesgos'!#REF!=8,'Matriz de Riesgos'!#REF!," ")</f>
        <v>#REF!</v>
      </c>
      <c r="AG42" s="77" t="e">
        <f>IF('Matriz de Riesgos'!#REF!=8,'Matriz de Riesgos'!#REF!," ")</f>
        <v>#REF!</v>
      </c>
      <c r="AH42" s="77" t="e">
        <f>IF('Matriz de Riesgos'!#REF!=8,'Matriz de Riesgos'!#REF!," ")</f>
        <v>#REF!</v>
      </c>
      <c r="AI42" s="77" t="e">
        <f>IF('Matriz de Riesgos'!#REF!=8,'Matriz de Riesgos'!#REF!," ")</f>
        <v>#REF!</v>
      </c>
      <c r="AJ42" s="141" t="e">
        <f>IF('Matriz de Riesgos'!#REF!=8,'Matriz de Riesgos'!#REF!," ")</f>
        <v>#REF!</v>
      </c>
      <c r="AK42" s="75" t="e">
        <f>IF('Matriz de Riesgos'!#REF!=9,'Matriz de Riesgos'!#REF!," ")</f>
        <v>#REF!</v>
      </c>
      <c r="AL42" s="75" t="e">
        <f>IF('Matriz de Riesgos'!#REF!=9,'Matriz de Riesgos'!#REF!," ")</f>
        <v>#REF!</v>
      </c>
      <c r="AM42" s="75" t="e">
        <f>IF('Matriz de Riesgos'!#REF!=9,'Matriz de Riesgos'!#REF!," ")</f>
        <v>#REF!</v>
      </c>
      <c r="AN42" s="75" t="e">
        <f>IF('Matriz de Riesgos'!#REF!=9,'Matriz de Riesgos'!#REF!," ")</f>
        <v>#REF!</v>
      </c>
      <c r="AO42" s="75" t="e">
        <f>IF('Matriz de Riesgos'!#REF!=9,'Matriz de Riesgos'!#REF!," ")</f>
        <v>#REF!</v>
      </c>
      <c r="AP42" s="75" t="e">
        <f>IF('Matriz de Riesgos'!#REF!=9,'Matriz de Riesgos'!#REF!," ")</f>
        <v>#REF!</v>
      </c>
      <c r="AQ42" s="75" t="e">
        <f>IF('Matriz de Riesgos'!#REF!=9,'Matriz de Riesgos'!#REF!," ")</f>
        <v>#REF!</v>
      </c>
      <c r="AR42" s="75" t="e">
        <f>IF('Matriz de Riesgos'!#REF!=9,'Matriz de Riesgos'!#REF!," ")</f>
        <v>#REF!</v>
      </c>
      <c r="AS42" s="75" t="e">
        <f>IF('Matriz de Riesgos'!#REF!=9,'Matriz de Riesgos'!#REF!," ")</f>
        <v>#REF!</v>
      </c>
      <c r="AT42" s="138" t="e">
        <f>IF('Matriz de Riesgos'!#REF!=9,'Matriz de Riesgos'!#REF!," ")</f>
        <v>#REF!</v>
      </c>
      <c r="AU42" s="76" t="e">
        <f>IF('Matriz de Riesgos'!#REF!=10,'Matriz de Riesgos'!#REF!," ")</f>
        <v>#REF!</v>
      </c>
      <c r="AV42" s="76" t="e">
        <f>IF('Matriz de Riesgos'!#REF!=10,'Matriz de Riesgos'!#REF!," ")</f>
        <v>#REF!</v>
      </c>
      <c r="AW42" s="76" t="e">
        <f>IF('Matriz de Riesgos'!#REF!=10,'Matriz de Riesgos'!#REF!," ")</f>
        <v>#REF!</v>
      </c>
      <c r="AX42" s="76" t="e">
        <f>IF('Matriz de Riesgos'!#REF!=10,'Matriz de Riesgos'!#REF!," ")</f>
        <v>#REF!</v>
      </c>
      <c r="AY42" s="76" t="e">
        <f>IF('Matriz de Riesgos'!#REF!=10,'Matriz de Riesgos'!#REF!," ")</f>
        <v>#REF!</v>
      </c>
      <c r="AZ42" s="76" t="e">
        <f>IF('Matriz de Riesgos'!#REF!=10,'Matriz de Riesgos'!#REF!," ")</f>
        <v>#REF!</v>
      </c>
      <c r="BA42" s="76" t="e">
        <f>IF('Matriz de Riesgos'!#REF!=10,'Matriz de Riesgos'!#REF!," ")</f>
        <v>#REF!</v>
      </c>
      <c r="BB42" s="76" t="e">
        <f>IF('Matriz de Riesgos'!#REF!=10,'Matriz de Riesgos'!#REF!," ")</f>
        <v>#REF!</v>
      </c>
      <c r="BC42" s="76" t="e">
        <f>IF('Matriz de Riesgos'!#REF!=10,'Matriz de Riesgos'!#REF!," ")</f>
        <v>#REF!</v>
      </c>
      <c r="BD42" s="131" t="e">
        <f>IF('Matriz de Riesgos'!#REF!=10,'Matriz de Riesgos'!#REF!," ")</f>
        <v>#REF!</v>
      </c>
      <c r="BE42" s="51"/>
    </row>
    <row r="43" spans="1:63" ht="24" customHeight="1" x14ac:dyDescent="0.3">
      <c r="A43" s="514"/>
      <c r="B43" s="503"/>
      <c r="C43" s="504"/>
      <c r="D43" s="504"/>
      <c r="E43" s="504"/>
      <c r="F43" s="505"/>
      <c r="G43" s="78" t="e">
        <f>IF('Matriz de Riesgos'!#REF!=6,'Matriz de Riesgos'!#REF!," ")</f>
        <v>#REF!</v>
      </c>
      <c r="H43" s="78" t="e">
        <f>IF('Matriz de Riesgos'!#REF!=6,'Matriz de Riesgos'!#REF!," ")</f>
        <v>#REF!</v>
      </c>
      <c r="I43" s="78" t="e">
        <f>IF('Matriz de Riesgos'!#REF!=6,'Matriz de Riesgos'!#REF!," ")</f>
        <v>#REF!</v>
      </c>
      <c r="J43" s="78" t="e">
        <f>IF('Matriz de Riesgos'!#REF!=6,'Matriz de Riesgos'!#REF!," ")</f>
        <v>#REF!</v>
      </c>
      <c r="K43" s="78" t="e">
        <f>IF('Matriz de Riesgos'!#REF!=6,'Matriz de Riesgos'!#REF!," ")</f>
        <v>#REF!</v>
      </c>
      <c r="L43" s="78" t="e">
        <f>IF('Matriz de Riesgos'!#REF!=6,'Matriz de Riesgos'!#REF!," ")</f>
        <v>#REF!</v>
      </c>
      <c r="M43" s="78" t="e">
        <f>IF('Matriz de Riesgos'!#REF!=6,'Matriz de Riesgos'!#REF!," ")</f>
        <v>#REF!</v>
      </c>
      <c r="N43" s="78" t="e">
        <f>IF('Matriz de Riesgos'!#REF!=6,'Matriz de Riesgos'!#REF!," ")</f>
        <v>#REF!</v>
      </c>
      <c r="O43" s="78" t="e">
        <f>IF('Matriz de Riesgos'!#REF!=6,'Matriz de Riesgos'!#REF!," ")</f>
        <v>#REF!</v>
      </c>
      <c r="P43" s="143" t="e">
        <f>IF('Matriz de Riesgos'!#REF!=6,'Matriz de Riesgos'!#REF!," ")</f>
        <v>#REF!</v>
      </c>
      <c r="Q43" s="77" t="e">
        <f>IF('Matriz de Riesgos'!#REF!=7,'Matriz de Riesgos'!#REF!," ")</f>
        <v>#REF!</v>
      </c>
      <c r="R43" s="77" t="e">
        <f>IF('Matriz de Riesgos'!#REF!=7,'Matriz de Riesgos'!#REF!," ")</f>
        <v>#REF!</v>
      </c>
      <c r="S43" s="77" t="e">
        <f>IF('Matriz de Riesgos'!#REF!=7,'Matriz de Riesgos'!#REF!," ")</f>
        <v>#REF!</v>
      </c>
      <c r="T43" s="77" t="e">
        <f>IF('Matriz de Riesgos'!#REF!=7,'Matriz de Riesgos'!#REF!," ")</f>
        <v>#REF!</v>
      </c>
      <c r="U43" s="77" t="e">
        <f>IF('Matriz de Riesgos'!#REF!=7,'Matriz de Riesgos'!#REF!," ")</f>
        <v>#REF!</v>
      </c>
      <c r="V43" s="77" t="e">
        <f>IF('Matriz de Riesgos'!#REF!=7,'Matriz de Riesgos'!#REF!," ")</f>
        <v>#REF!</v>
      </c>
      <c r="W43" s="77" t="e">
        <f>IF('Matriz de Riesgos'!#REF!=7,'Matriz de Riesgos'!#REF!," ")</f>
        <v>#REF!</v>
      </c>
      <c r="X43" s="77" t="e">
        <f>IF('Matriz de Riesgos'!#REF!=7,'Matriz de Riesgos'!#REF!," ")</f>
        <v>#REF!</v>
      </c>
      <c r="Y43" s="77" t="e">
        <f>IF('Matriz de Riesgos'!#REF!=7,'Matriz de Riesgos'!#REF!," ")</f>
        <v>#REF!</v>
      </c>
      <c r="Z43" s="141" t="e">
        <f>IF('Matriz de Riesgos'!#REF!=7,'Matriz de Riesgos'!#REF!," ")</f>
        <v>#REF!</v>
      </c>
      <c r="AA43" s="77" t="e">
        <f>IF('Matriz de Riesgos'!#REF!=8,'Matriz de Riesgos'!#REF!," ")</f>
        <v>#REF!</v>
      </c>
      <c r="AB43" s="77" t="e">
        <f>IF('Matriz de Riesgos'!#REF!=8,'Matriz de Riesgos'!#REF!," ")</f>
        <v>#REF!</v>
      </c>
      <c r="AC43" s="77" t="e">
        <f>IF('Matriz de Riesgos'!#REF!=8,'Matriz de Riesgos'!#REF!," ")</f>
        <v>#REF!</v>
      </c>
      <c r="AD43" s="77" t="e">
        <f>IF('Matriz de Riesgos'!#REF!=8,'Matriz de Riesgos'!#REF!," ")</f>
        <v>#REF!</v>
      </c>
      <c r="AE43" s="77" t="e">
        <f>IF('Matriz de Riesgos'!#REF!=8,'Matriz de Riesgos'!#REF!," ")</f>
        <v>#REF!</v>
      </c>
      <c r="AF43" s="77" t="e">
        <f>IF('Matriz de Riesgos'!#REF!=8,'Matriz de Riesgos'!#REF!," ")</f>
        <v>#REF!</v>
      </c>
      <c r="AG43" s="77" t="e">
        <f>IF('Matriz de Riesgos'!#REF!=8,'Matriz de Riesgos'!#REF!," ")</f>
        <v>#REF!</v>
      </c>
      <c r="AH43" s="77" t="e">
        <f>IF('Matriz de Riesgos'!#REF!=8,'Matriz de Riesgos'!#REF!," ")</f>
        <v>#REF!</v>
      </c>
      <c r="AI43" s="77" t="e">
        <f>IF('Matriz de Riesgos'!#REF!=8,'Matriz de Riesgos'!#REF!," ")</f>
        <v>#REF!</v>
      </c>
      <c r="AJ43" s="141" t="e">
        <f>IF('Matriz de Riesgos'!#REF!=8,'Matriz de Riesgos'!#REF!," ")</f>
        <v>#REF!</v>
      </c>
      <c r="AK43" s="75" t="e">
        <f>IF('Matriz de Riesgos'!#REF!=9,'Matriz de Riesgos'!#REF!," ")</f>
        <v>#REF!</v>
      </c>
      <c r="AL43" s="75" t="e">
        <f>IF('Matriz de Riesgos'!#REF!=9,'Matriz de Riesgos'!#REF!," ")</f>
        <v>#REF!</v>
      </c>
      <c r="AM43" s="75" t="e">
        <f>IF('Matriz de Riesgos'!#REF!=9,'Matriz de Riesgos'!#REF!," ")</f>
        <v>#REF!</v>
      </c>
      <c r="AN43" s="75" t="e">
        <f>IF('Matriz de Riesgos'!#REF!=9,'Matriz de Riesgos'!#REF!," ")</f>
        <v>#REF!</v>
      </c>
      <c r="AO43" s="75" t="e">
        <f>IF('Matriz de Riesgos'!#REF!=9,'Matriz de Riesgos'!#REF!," ")</f>
        <v>#REF!</v>
      </c>
      <c r="AP43" s="75" t="e">
        <f>IF('Matriz de Riesgos'!#REF!=9,'Matriz de Riesgos'!#REF!," ")</f>
        <v>#REF!</v>
      </c>
      <c r="AQ43" s="75" t="e">
        <f>IF('Matriz de Riesgos'!#REF!=9,'Matriz de Riesgos'!#REF!," ")</f>
        <v>#REF!</v>
      </c>
      <c r="AR43" s="75" t="e">
        <f>IF('Matriz de Riesgos'!#REF!=9,'Matriz de Riesgos'!#REF!," ")</f>
        <v>#REF!</v>
      </c>
      <c r="AS43" s="75" t="e">
        <f>IF('Matriz de Riesgos'!#REF!=9,'Matriz de Riesgos'!#REF!," ")</f>
        <v>#REF!</v>
      </c>
      <c r="AT43" s="138" t="e">
        <f>IF('Matriz de Riesgos'!#REF!=9,'Matriz de Riesgos'!#REF!," ")</f>
        <v>#REF!</v>
      </c>
      <c r="AU43" s="76" t="e">
        <f>IF('Matriz de Riesgos'!#REF!=10,'Matriz de Riesgos'!#REF!," ")</f>
        <v>#REF!</v>
      </c>
      <c r="AV43" s="76" t="e">
        <f>IF('Matriz de Riesgos'!#REF!=10,'Matriz de Riesgos'!#REF!," ")</f>
        <v>#REF!</v>
      </c>
      <c r="AW43" s="76" t="e">
        <f>IF('Matriz de Riesgos'!#REF!=10,'Matriz de Riesgos'!#REF!," ")</f>
        <v>#REF!</v>
      </c>
      <c r="AX43" s="76" t="e">
        <f>IF('Matriz de Riesgos'!#REF!=10,'Matriz de Riesgos'!#REF!," ")</f>
        <v>#REF!</v>
      </c>
      <c r="AY43" s="76" t="e">
        <f>IF('Matriz de Riesgos'!#REF!=10,'Matriz de Riesgos'!#REF!," ")</f>
        <v>#REF!</v>
      </c>
      <c r="AZ43" s="76" t="e">
        <f>IF('Matriz de Riesgos'!#REF!=10,'Matriz de Riesgos'!#REF!," ")</f>
        <v>#REF!</v>
      </c>
      <c r="BA43" s="76" t="e">
        <f>IF('Matriz de Riesgos'!#REF!=10,'Matriz de Riesgos'!#REF!," ")</f>
        <v>#REF!</v>
      </c>
      <c r="BB43" s="76" t="e">
        <f>IF('Matriz de Riesgos'!#REF!=10,'Matriz de Riesgos'!#REF!," ")</f>
        <v>#REF!</v>
      </c>
      <c r="BC43" s="76" t="e">
        <f>IF('Matriz de Riesgos'!#REF!=10,'Matriz de Riesgos'!#REF!," ")</f>
        <v>#REF!</v>
      </c>
      <c r="BD43" s="131" t="e">
        <f>IF('Matriz de Riesgos'!#REF!=10,'Matriz de Riesgos'!#REF!," ")</f>
        <v>#REF!</v>
      </c>
      <c r="BE43" s="51"/>
    </row>
    <row r="44" spans="1:63" ht="24" customHeight="1" x14ac:dyDescent="0.3">
      <c r="A44" s="514"/>
      <c r="B44" s="503"/>
      <c r="C44" s="504"/>
      <c r="D44" s="504"/>
      <c r="E44" s="504"/>
      <c r="F44" s="505"/>
      <c r="G44" s="78" t="e">
        <f>IF('Matriz de Riesgos'!#REF!=6,'Matriz de Riesgos'!#REF!," ")</f>
        <v>#REF!</v>
      </c>
      <c r="H44" s="78" t="e">
        <f>IF('Matriz de Riesgos'!#REF!=6,'Matriz de Riesgos'!#REF!," ")</f>
        <v>#REF!</v>
      </c>
      <c r="I44" s="78" t="e">
        <f>IF('Matriz de Riesgos'!#REF!=6,'Matriz de Riesgos'!#REF!," ")</f>
        <v>#REF!</v>
      </c>
      <c r="J44" s="78" t="e">
        <f>IF('Matriz de Riesgos'!#REF!=6,'Matriz de Riesgos'!#REF!," ")</f>
        <v>#REF!</v>
      </c>
      <c r="K44" s="78" t="e">
        <f>IF('Matriz de Riesgos'!#REF!=6,'Matriz de Riesgos'!#REF!," ")</f>
        <v>#REF!</v>
      </c>
      <c r="L44" s="78" t="e">
        <f>IF('Matriz de Riesgos'!#REF!=6,'Matriz de Riesgos'!#REF!," ")</f>
        <v>#REF!</v>
      </c>
      <c r="M44" s="78" t="e">
        <f>IF('Matriz de Riesgos'!#REF!=6,'Matriz de Riesgos'!#REF!," ")</f>
        <v>#REF!</v>
      </c>
      <c r="N44" s="78" t="e">
        <f>IF('Matriz de Riesgos'!#REF!=6,'Matriz de Riesgos'!#REF!," ")</f>
        <v>#REF!</v>
      </c>
      <c r="O44" s="78" t="e">
        <f>IF('Matriz de Riesgos'!#REF!=6,'Matriz de Riesgos'!#REF!," ")</f>
        <v>#REF!</v>
      </c>
      <c r="P44" s="143" t="e">
        <f>IF('Matriz de Riesgos'!#REF!=6,'Matriz de Riesgos'!#REF!," ")</f>
        <v>#REF!</v>
      </c>
      <c r="Q44" s="77" t="e">
        <f>IF('Matriz de Riesgos'!#REF!=7,'Matriz de Riesgos'!#REF!," ")</f>
        <v>#REF!</v>
      </c>
      <c r="R44" s="77" t="e">
        <f>IF('Matriz de Riesgos'!#REF!=7,'Matriz de Riesgos'!#REF!," ")</f>
        <v>#REF!</v>
      </c>
      <c r="S44" s="77" t="e">
        <f>IF('Matriz de Riesgos'!#REF!=7,'Matriz de Riesgos'!#REF!," ")</f>
        <v>#REF!</v>
      </c>
      <c r="T44" s="77" t="e">
        <f>IF('Matriz de Riesgos'!#REF!=7,'Matriz de Riesgos'!#REF!," ")</f>
        <v>#REF!</v>
      </c>
      <c r="U44" s="77" t="e">
        <f>IF('Matriz de Riesgos'!#REF!=7,'Matriz de Riesgos'!#REF!," ")</f>
        <v>#REF!</v>
      </c>
      <c r="V44" s="77" t="e">
        <f>IF('Matriz de Riesgos'!#REF!=7,'Matriz de Riesgos'!#REF!," ")</f>
        <v>#REF!</v>
      </c>
      <c r="W44" s="77" t="e">
        <f>IF('Matriz de Riesgos'!#REF!=7,'Matriz de Riesgos'!#REF!," ")</f>
        <v>#REF!</v>
      </c>
      <c r="X44" s="77" t="e">
        <f>IF('Matriz de Riesgos'!#REF!=7,'Matriz de Riesgos'!#REF!," ")</f>
        <v>#REF!</v>
      </c>
      <c r="Y44" s="77" t="e">
        <f>IF('Matriz de Riesgos'!#REF!=7,'Matriz de Riesgos'!#REF!," ")</f>
        <v>#REF!</v>
      </c>
      <c r="Z44" s="141" t="e">
        <f>IF('Matriz de Riesgos'!#REF!=7,'Matriz de Riesgos'!#REF!," ")</f>
        <v>#REF!</v>
      </c>
      <c r="AA44" s="77" t="e">
        <f>IF('Matriz de Riesgos'!#REF!=8,'Matriz de Riesgos'!#REF!," ")</f>
        <v>#REF!</v>
      </c>
      <c r="AB44" s="77" t="e">
        <f>IF('Matriz de Riesgos'!#REF!=8,'Matriz de Riesgos'!#REF!," ")</f>
        <v>#REF!</v>
      </c>
      <c r="AC44" s="77" t="e">
        <f>IF('Matriz de Riesgos'!#REF!=8,'Matriz de Riesgos'!#REF!," ")</f>
        <v>#REF!</v>
      </c>
      <c r="AD44" s="77" t="e">
        <f>IF('Matriz de Riesgos'!#REF!=8,'Matriz de Riesgos'!#REF!," ")</f>
        <v>#REF!</v>
      </c>
      <c r="AE44" s="77" t="e">
        <f>IF('Matriz de Riesgos'!#REF!=8,'Matriz de Riesgos'!#REF!," ")</f>
        <v>#REF!</v>
      </c>
      <c r="AF44" s="77" t="e">
        <f>IF('Matriz de Riesgos'!#REF!=8,'Matriz de Riesgos'!#REF!," ")</f>
        <v>#REF!</v>
      </c>
      <c r="AG44" s="77" t="e">
        <f>IF('Matriz de Riesgos'!#REF!=8,'Matriz de Riesgos'!#REF!," ")</f>
        <v>#REF!</v>
      </c>
      <c r="AH44" s="77" t="e">
        <f>IF('Matriz de Riesgos'!#REF!=8,'Matriz de Riesgos'!#REF!," ")</f>
        <v>#REF!</v>
      </c>
      <c r="AI44" s="77" t="e">
        <f>IF('Matriz de Riesgos'!#REF!=8,'Matriz de Riesgos'!#REF!," ")</f>
        <v>#REF!</v>
      </c>
      <c r="AJ44" s="141" t="e">
        <f>IF('Matriz de Riesgos'!#REF!=8,'Matriz de Riesgos'!#REF!," ")</f>
        <v>#REF!</v>
      </c>
      <c r="AK44" s="75" t="e">
        <f>IF('Matriz de Riesgos'!#REF!=9,'Matriz de Riesgos'!#REF!," ")</f>
        <v>#REF!</v>
      </c>
      <c r="AL44" s="75" t="e">
        <f>IF('Matriz de Riesgos'!#REF!=9,'Matriz de Riesgos'!#REF!," ")</f>
        <v>#REF!</v>
      </c>
      <c r="AM44" s="75" t="e">
        <f>IF('Matriz de Riesgos'!#REF!=9,'Matriz de Riesgos'!#REF!," ")</f>
        <v>#REF!</v>
      </c>
      <c r="AN44" s="75" t="e">
        <f>IF('Matriz de Riesgos'!#REF!=9,'Matriz de Riesgos'!#REF!," ")</f>
        <v>#REF!</v>
      </c>
      <c r="AO44" s="75" t="e">
        <f>IF('Matriz de Riesgos'!#REF!=9,'Matriz de Riesgos'!#REF!," ")</f>
        <v>#REF!</v>
      </c>
      <c r="AP44" s="75" t="e">
        <f>IF('Matriz de Riesgos'!#REF!=9,'Matriz de Riesgos'!#REF!," ")</f>
        <v>#REF!</v>
      </c>
      <c r="AQ44" s="75" t="e">
        <f>IF('Matriz de Riesgos'!#REF!=9,'Matriz de Riesgos'!#REF!," ")</f>
        <v>#REF!</v>
      </c>
      <c r="AR44" s="75" t="e">
        <f>IF('Matriz de Riesgos'!#REF!=9,'Matriz de Riesgos'!#REF!," ")</f>
        <v>#REF!</v>
      </c>
      <c r="AS44" s="75" t="e">
        <f>IF('Matriz de Riesgos'!#REF!=9,'Matriz de Riesgos'!#REF!," ")</f>
        <v>#REF!</v>
      </c>
      <c r="AT44" s="138" t="e">
        <f>IF('Matriz de Riesgos'!#REF!=9,'Matriz de Riesgos'!#REF!," ")</f>
        <v>#REF!</v>
      </c>
      <c r="AU44" s="76" t="e">
        <f>IF('Matriz de Riesgos'!#REF!=10,'Matriz de Riesgos'!#REF!," ")</f>
        <v>#REF!</v>
      </c>
      <c r="AV44" s="76" t="e">
        <f>IF('Matriz de Riesgos'!#REF!=10,'Matriz de Riesgos'!#REF!," ")</f>
        <v>#REF!</v>
      </c>
      <c r="AW44" s="76" t="e">
        <f>IF('Matriz de Riesgos'!#REF!=10,'Matriz de Riesgos'!#REF!," ")</f>
        <v>#REF!</v>
      </c>
      <c r="AX44" s="76" t="e">
        <f>IF('Matriz de Riesgos'!#REF!=10,'Matriz de Riesgos'!#REF!," ")</f>
        <v>#REF!</v>
      </c>
      <c r="AY44" s="76" t="e">
        <f>IF('Matriz de Riesgos'!#REF!=10,'Matriz de Riesgos'!#REF!," ")</f>
        <v>#REF!</v>
      </c>
      <c r="AZ44" s="76" t="e">
        <f>IF('Matriz de Riesgos'!#REF!=10,'Matriz de Riesgos'!#REF!," ")</f>
        <v>#REF!</v>
      </c>
      <c r="BA44" s="76" t="e">
        <f>IF('Matriz de Riesgos'!#REF!=10,'Matriz de Riesgos'!#REF!," ")</f>
        <v>#REF!</v>
      </c>
      <c r="BB44" s="76" t="e">
        <f>IF('Matriz de Riesgos'!#REF!=10,'Matriz de Riesgos'!#REF!," ")</f>
        <v>#REF!</v>
      </c>
      <c r="BC44" s="76" t="e">
        <f>IF('Matriz de Riesgos'!#REF!=10,'Matriz de Riesgos'!#REF!," ")</f>
        <v>#REF!</v>
      </c>
      <c r="BD44" s="131" t="e">
        <f>IF('Matriz de Riesgos'!#REF!=10,'Matriz de Riesgos'!#REF!," ")</f>
        <v>#REF!</v>
      </c>
      <c r="BE44" s="51"/>
    </row>
    <row r="45" spans="1:63" ht="24" customHeight="1" x14ac:dyDescent="0.3">
      <c r="A45" s="514"/>
      <c r="B45" s="503"/>
      <c r="C45" s="504"/>
      <c r="D45" s="504"/>
      <c r="E45" s="504"/>
      <c r="F45" s="505"/>
      <c r="G45" s="78" t="e">
        <f ca="1">IF('Matriz de Riesgos'!$X$17=6,'Matriz de Riesgos'!$D$17," ")</f>
        <v>#NAME?</v>
      </c>
      <c r="H45" s="78" t="e">
        <f ca="1">IF('Matriz de Riesgos'!$X$18=6,'Matriz de Riesgos'!$D$18," ")</f>
        <v>#NAME?</v>
      </c>
      <c r="I45" s="78" t="e">
        <f ca="1">IF('Matriz de Riesgos'!$X$19=6,'Matriz de Riesgos'!$D$19," ")</f>
        <v>#NAME?</v>
      </c>
      <c r="J45" s="78" t="e">
        <f ca="1">IF('Matriz de Riesgos'!$X$20=6,'Matriz de Riesgos'!$D$20," ")</f>
        <v>#NAME?</v>
      </c>
      <c r="K45" s="78" t="e">
        <f ca="1">IF('Matriz de Riesgos'!$X$21=6,'Matriz de Riesgos'!$D$21," ")</f>
        <v>#NAME?</v>
      </c>
      <c r="L45" s="78" t="e">
        <f ca="1">IF('Matriz de Riesgos'!$X$22=6,'Matriz de Riesgos'!$D$22," ")</f>
        <v>#NAME?</v>
      </c>
      <c r="M45" s="78" t="e">
        <f ca="1">IF('Matriz de Riesgos'!$X$23=6,'Matriz de Riesgos'!$D$23," ")</f>
        <v>#NAME?</v>
      </c>
      <c r="N45" s="78" t="e">
        <f ca="1">IF('Matriz de Riesgos'!$X$24=6,'Matriz de Riesgos'!$D$24," ")</f>
        <v>#NAME?</v>
      </c>
      <c r="O45" s="78" t="e">
        <f ca="1">IF('Matriz de Riesgos'!$X$25=6,'Matriz de Riesgos'!$D$25," ")</f>
        <v>#NAME?</v>
      </c>
      <c r="P45" s="143" t="e">
        <f>IF('Matriz de Riesgos'!#REF!=6,'Matriz de Riesgos'!#REF!," ")</f>
        <v>#REF!</v>
      </c>
      <c r="Q45" s="77" t="e">
        <f ca="1">IF('Matriz de Riesgos'!$X$17=7,'Matriz de Riesgos'!$D$17," ")</f>
        <v>#NAME?</v>
      </c>
      <c r="R45" s="77" t="e">
        <f ca="1">IF('Matriz de Riesgos'!$X$18=7,'Matriz de Riesgos'!$D$18," ")</f>
        <v>#NAME?</v>
      </c>
      <c r="S45" s="77" t="e">
        <f ca="1">IF('Matriz de Riesgos'!$X$19=7,'Matriz de Riesgos'!$D$19," ")</f>
        <v>#NAME?</v>
      </c>
      <c r="T45" s="77" t="e">
        <f ca="1">IF('Matriz de Riesgos'!$X$20=7,'Matriz de Riesgos'!$D$20," ")</f>
        <v>#NAME?</v>
      </c>
      <c r="U45" s="77" t="e">
        <f ca="1">IF('Matriz de Riesgos'!$X$21=7,'Matriz de Riesgos'!$D$21," ")</f>
        <v>#NAME?</v>
      </c>
      <c r="V45" s="77" t="e">
        <f ca="1">IF('Matriz de Riesgos'!$X$22=7,'Matriz de Riesgos'!$D$22," ")</f>
        <v>#NAME?</v>
      </c>
      <c r="W45" s="77" t="e">
        <f ca="1">IF('Matriz de Riesgos'!$X$23=7,'Matriz de Riesgos'!$D$23," ")</f>
        <v>#NAME?</v>
      </c>
      <c r="X45" s="77" t="e">
        <f ca="1">IF('Matriz de Riesgos'!$X$24=7,'Matriz de Riesgos'!$D$24," ")</f>
        <v>#NAME?</v>
      </c>
      <c r="Y45" s="77" t="e">
        <f ca="1">IF('Matriz de Riesgos'!$X$25=7,'Matriz de Riesgos'!$D$25," ")</f>
        <v>#NAME?</v>
      </c>
      <c r="Z45" s="141" t="e">
        <f>IF('Matriz de Riesgos'!#REF!=7,'Matriz de Riesgos'!#REF!," ")</f>
        <v>#REF!</v>
      </c>
      <c r="AA45" s="77" t="e">
        <f ca="1">IF('Matriz de Riesgos'!$X$17=8,'Matriz de Riesgos'!$D$17," ")</f>
        <v>#NAME?</v>
      </c>
      <c r="AB45" s="77" t="e">
        <f ca="1">IF('Matriz de Riesgos'!$X$18=8,'Matriz de Riesgos'!$D$18," ")</f>
        <v>#NAME?</v>
      </c>
      <c r="AC45" s="77" t="e">
        <f ca="1">IF('Matriz de Riesgos'!$X$19=8,'Matriz de Riesgos'!$D$19," ")</f>
        <v>#NAME?</v>
      </c>
      <c r="AD45" s="77" t="e">
        <f ca="1">IF('Matriz de Riesgos'!$X$20=8,'Matriz de Riesgos'!$D$20," ")</f>
        <v>#NAME?</v>
      </c>
      <c r="AE45" s="77" t="e">
        <f ca="1">IF('Matriz de Riesgos'!$X$21=8,'Matriz de Riesgos'!$D$21," ")</f>
        <v>#NAME?</v>
      </c>
      <c r="AF45" s="77" t="e">
        <f ca="1">IF('Matriz de Riesgos'!$X$22=8,'Matriz de Riesgos'!$D$22," ")</f>
        <v>#NAME?</v>
      </c>
      <c r="AG45" s="77" t="e">
        <f ca="1">IF('Matriz de Riesgos'!$X$23=8,'Matriz de Riesgos'!$D$23," ")</f>
        <v>#NAME?</v>
      </c>
      <c r="AH45" s="77" t="e">
        <f ca="1">IF('Matriz de Riesgos'!$X$24=8,'Matriz de Riesgos'!$D$24," ")</f>
        <v>#NAME?</v>
      </c>
      <c r="AI45" s="77" t="e">
        <f ca="1">IF('Matriz de Riesgos'!$X$25=8,'Matriz de Riesgos'!$D$25," ")</f>
        <v>#NAME?</v>
      </c>
      <c r="AJ45" s="141" t="e">
        <f>IF('Matriz de Riesgos'!#REF!=8,'Matriz de Riesgos'!#REF!," ")</f>
        <v>#REF!</v>
      </c>
      <c r="AK45" s="75" t="e">
        <f ca="1">IF('Matriz de Riesgos'!$X$17=9,'Matriz de Riesgos'!$D$17," ")</f>
        <v>#NAME?</v>
      </c>
      <c r="AL45" s="75" t="e">
        <f ca="1">IF('Matriz de Riesgos'!$X$18=9,'Matriz de Riesgos'!$D$18," ")</f>
        <v>#NAME?</v>
      </c>
      <c r="AM45" s="75" t="e">
        <f ca="1">IF('Matriz de Riesgos'!$X$19=9,'Matriz de Riesgos'!$D$19," ")</f>
        <v>#NAME?</v>
      </c>
      <c r="AN45" s="75" t="e">
        <f ca="1">IF('Matriz de Riesgos'!$X$20=9,'Matriz de Riesgos'!$D$20," ")</f>
        <v>#NAME?</v>
      </c>
      <c r="AO45" s="75" t="e">
        <f ca="1">IF('Matriz de Riesgos'!$X$21=9,'Matriz de Riesgos'!$D$21," ")</f>
        <v>#NAME?</v>
      </c>
      <c r="AP45" s="75" t="e">
        <f ca="1">IF('Matriz de Riesgos'!$X$22=9,'Matriz de Riesgos'!$D$22," ")</f>
        <v>#NAME?</v>
      </c>
      <c r="AQ45" s="75" t="e">
        <f ca="1">IF('Matriz de Riesgos'!$X$23=9,'Matriz de Riesgos'!$D$23," ")</f>
        <v>#NAME?</v>
      </c>
      <c r="AR45" s="75" t="e">
        <f ca="1">IF('Matriz de Riesgos'!$X$24=9,'Matriz de Riesgos'!$D$24," ")</f>
        <v>#NAME?</v>
      </c>
      <c r="AS45" s="75" t="e">
        <f ca="1">IF('Matriz de Riesgos'!$X$25=9,'Matriz de Riesgos'!$D$25," ")</f>
        <v>#NAME?</v>
      </c>
      <c r="AT45" s="138" t="e">
        <f>IF('Matriz de Riesgos'!#REF!=9,'Matriz de Riesgos'!#REF!," ")</f>
        <v>#REF!</v>
      </c>
      <c r="AU45" s="76" t="e">
        <f ca="1">IF('Matriz de Riesgos'!$X$17=10,'Matriz de Riesgos'!$D$17," ")</f>
        <v>#NAME?</v>
      </c>
      <c r="AV45" s="76" t="e">
        <f ca="1">IF('Matriz de Riesgos'!$X$18=10,'Matriz de Riesgos'!$D$18," ")</f>
        <v>#NAME?</v>
      </c>
      <c r="AW45" s="76" t="e">
        <f ca="1">IF('Matriz de Riesgos'!$X$19=10,'Matriz de Riesgos'!$D$19," ")</f>
        <v>#NAME?</v>
      </c>
      <c r="AX45" s="76" t="e">
        <f ca="1">IF('Matriz de Riesgos'!$X$20=10,'Matriz de Riesgos'!$D$20," ")</f>
        <v>#NAME?</v>
      </c>
      <c r="AY45" s="76" t="e">
        <f ca="1">IF('Matriz de Riesgos'!$X$21=10,'Matriz de Riesgos'!$D$21," ")</f>
        <v>#NAME?</v>
      </c>
      <c r="AZ45" s="76" t="e">
        <f ca="1">IF('Matriz de Riesgos'!$X$22=10,'Matriz de Riesgos'!$D$22," ")</f>
        <v>#NAME?</v>
      </c>
      <c r="BA45" s="76" t="e">
        <f ca="1">IF('Matriz de Riesgos'!$X$23=10,'Matriz de Riesgos'!$D$23," ")</f>
        <v>#NAME?</v>
      </c>
      <c r="BB45" s="76" t="e">
        <f ca="1">IF('Matriz de Riesgos'!$X$24=10,'Matriz de Riesgos'!$D$24," ")</f>
        <v>#NAME?</v>
      </c>
      <c r="BC45" s="76" t="e">
        <f ca="1">IF('Matriz de Riesgos'!$X$25=10,'Matriz de Riesgos'!$D$25," ")</f>
        <v>#NAME?</v>
      </c>
      <c r="BD45" s="131" t="e">
        <f>IF('Matriz de Riesgos'!#REF!=10,'Matriz de Riesgos'!#REF!," ")</f>
        <v>#REF!</v>
      </c>
      <c r="BE45" s="51"/>
    </row>
    <row r="46" spans="1:63" ht="24" customHeight="1" x14ac:dyDescent="0.3">
      <c r="A46" s="514"/>
      <c r="B46" s="506"/>
      <c r="C46" s="507"/>
      <c r="D46" s="507"/>
      <c r="E46" s="507"/>
      <c r="F46" s="508"/>
      <c r="G46" s="132" t="e">
        <f ca="1">IF('Matriz de Riesgos'!$X$7=6,'Matriz de Riesgos'!$D$7," ")</f>
        <v>#NAME?</v>
      </c>
      <c r="H46" s="132" t="e">
        <f ca="1">IF('Matriz de Riesgos'!$X$8=6,'Matriz de Riesgos'!$D$8," ")</f>
        <v>#NAME?</v>
      </c>
      <c r="I46" s="132" t="e">
        <f ca="1">IF('Matriz de Riesgos'!$X$9=6,'Matriz de Riesgos'!$D$9," ")</f>
        <v>#NAME?</v>
      </c>
      <c r="J46" s="132" t="e">
        <f ca="1">IF('Matriz de Riesgos'!$X$10=6,'Matriz de Riesgos'!$D$10," ")</f>
        <v>#NAME?</v>
      </c>
      <c r="K46" s="132" t="e">
        <f ca="1">IF('Matriz de Riesgos'!$X$11=6,'Matriz de Riesgos'!$D$11," ")</f>
        <v>#NAME?</v>
      </c>
      <c r="L46" s="132" t="e">
        <f ca="1">IF('Matriz de Riesgos'!$X$12=6,'Matriz de Riesgos'!$D$12," ")</f>
        <v>#NAME?</v>
      </c>
      <c r="M46" s="132" t="e">
        <f ca="1">IF('Matriz de Riesgos'!$X$13=6,'Matriz de Riesgos'!$D$13," ")</f>
        <v>#NAME?</v>
      </c>
      <c r="N46" s="132" t="e">
        <f ca="1">IF('Matriz de Riesgos'!$X$14=6,'Matriz de Riesgos'!$D$14," ")</f>
        <v>#NAME?</v>
      </c>
      <c r="O46" s="132" t="e">
        <f ca="1">IF('Matriz de Riesgos'!$X$15=6,'Matriz de Riesgos'!$D$15," ")</f>
        <v>#NAME?</v>
      </c>
      <c r="P46" s="144" t="e">
        <f ca="1">IF('Matriz de Riesgos'!$X$16=6,'Matriz de Riesgos'!$D$16," ")</f>
        <v>#NAME?</v>
      </c>
      <c r="Q46" s="133" t="e">
        <f ca="1">IF('Matriz de Riesgos'!$X$7=7,'Matriz de Riesgos'!$D$7," ")</f>
        <v>#NAME?</v>
      </c>
      <c r="R46" s="133" t="e">
        <f ca="1">IF('Matriz de Riesgos'!$X$8=7,'Matriz de Riesgos'!$D$8," ")</f>
        <v>#NAME?</v>
      </c>
      <c r="S46" s="133" t="e">
        <f ca="1">IF('Matriz de Riesgos'!$X$9=7,'Matriz de Riesgos'!$D$9," ")</f>
        <v>#NAME?</v>
      </c>
      <c r="T46" s="133" t="e">
        <f ca="1">IF('Matriz de Riesgos'!$X$10=7,'Matriz de Riesgos'!$D$10," ")</f>
        <v>#NAME?</v>
      </c>
      <c r="U46" s="133" t="e">
        <f ca="1">IF('Matriz de Riesgos'!$X$11=7,'Matriz de Riesgos'!$D$11," ")</f>
        <v>#NAME?</v>
      </c>
      <c r="V46" s="133" t="e">
        <f ca="1">IF('Matriz de Riesgos'!$X$12=7,'Matriz de Riesgos'!$D$12," ")</f>
        <v>#NAME?</v>
      </c>
      <c r="W46" s="133" t="e">
        <f ca="1">IF('Matriz de Riesgos'!$X$13=7,'Matriz de Riesgos'!$D$13," ")</f>
        <v>#NAME?</v>
      </c>
      <c r="X46" s="133" t="e">
        <f ca="1">IF('Matriz de Riesgos'!$X$14=7,'Matriz de Riesgos'!$D$14," ")</f>
        <v>#NAME?</v>
      </c>
      <c r="Y46" s="133" t="e">
        <f ca="1">IF('Matriz de Riesgos'!$X$15=7,'Matriz de Riesgos'!$D$15," ")</f>
        <v>#NAME?</v>
      </c>
      <c r="Z46" s="142" t="e">
        <f ca="1">IF('Matriz de Riesgos'!$X$16=7,'Matriz de Riesgos'!$D$16," ")</f>
        <v>#NAME?</v>
      </c>
      <c r="AA46" s="133" t="e">
        <f ca="1">IF('Matriz de Riesgos'!$X$7=8,'Matriz de Riesgos'!$D$7," ")</f>
        <v>#NAME?</v>
      </c>
      <c r="AB46" s="133" t="e">
        <f ca="1">IF('Matriz de Riesgos'!$X$8=8,'Matriz de Riesgos'!$D$8," ")</f>
        <v>#NAME?</v>
      </c>
      <c r="AC46" s="133" t="e">
        <f ca="1">IF('Matriz de Riesgos'!$X$9=8,'Matriz de Riesgos'!$D$9," ")</f>
        <v>#NAME?</v>
      </c>
      <c r="AD46" s="133" t="e">
        <f ca="1">IF('Matriz de Riesgos'!$X$10=8,'Matriz de Riesgos'!$D$10," ")</f>
        <v>#NAME?</v>
      </c>
      <c r="AE46" s="133" t="e">
        <f ca="1">IF('Matriz de Riesgos'!$X$11=8,'Matriz de Riesgos'!$D$11," ")</f>
        <v>#NAME?</v>
      </c>
      <c r="AF46" s="133" t="e">
        <f ca="1">IF('Matriz de Riesgos'!$X$12=8,'Matriz de Riesgos'!$D$12," ")</f>
        <v>#NAME?</v>
      </c>
      <c r="AG46" s="133" t="e">
        <f ca="1">IF('Matriz de Riesgos'!$X$13=8,'Matriz de Riesgos'!$D$13," ")</f>
        <v>#NAME?</v>
      </c>
      <c r="AH46" s="133" t="e">
        <f ca="1">IF('Matriz de Riesgos'!$X$14=8,'Matriz de Riesgos'!$D$14," ")</f>
        <v>#NAME?</v>
      </c>
      <c r="AI46" s="133" t="e">
        <f ca="1">IF('Matriz de Riesgos'!$X$15=8,'Matriz de Riesgos'!$D$15," ")</f>
        <v>#NAME?</v>
      </c>
      <c r="AJ46" s="142" t="e">
        <f ca="1">IF('Matriz de Riesgos'!$X$16=8,'Matriz de Riesgos'!$D$16," ")</f>
        <v>#NAME?</v>
      </c>
      <c r="AK46" s="140" t="e">
        <f ca="1">IF('Matriz de Riesgos'!$X$7=9,'Matriz de Riesgos'!$D$7," ")</f>
        <v>#NAME?</v>
      </c>
      <c r="AL46" s="134" t="e">
        <f ca="1">IF('Matriz de Riesgos'!$X$8=9,'Matriz de Riesgos'!$D$8," ")</f>
        <v>#NAME?</v>
      </c>
      <c r="AM46" s="134" t="e">
        <f ca="1">IF('Matriz de Riesgos'!$X$9=9,'Matriz de Riesgos'!$D$9," ")</f>
        <v>#NAME?</v>
      </c>
      <c r="AN46" s="134" t="e">
        <f ca="1">IF('Matriz de Riesgos'!$X$10=9,'Matriz de Riesgos'!$D$10," ")</f>
        <v>#NAME?</v>
      </c>
      <c r="AO46" s="134" t="e">
        <f ca="1">IF('Matriz de Riesgos'!$X$11=9,'Matriz de Riesgos'!$D$11," ")</f>
        <v>#NAME?</v>
      </c>
      <c r="AP46" s="134" t="e">
        <f ca="1">IF('Matriz de Riesgos'!$X$12=9,'Matriz de Riesgos'!$D$12," ")</f>
        <v>#NAME?</v>
      </c>
      <c r="AQ46" s="134" t="e">
        <f ca="1">IF('Matriz de Riesgos'!$X$13=9,'Matriz de Riesgos'!$D$13," ")</f>
        <v>#NAME?</v>
      </c>
      <c r="AR46" s="134" t="e">
        <f ca="1">IF('Matriz de Riesgos'!$X$14=9,'Matriz de Riesgos'!$D$14," ")</f>
        <v>#NAME?</v>
      </c>
      <c r="AS46" s="134" t="e">
        <f ca="1">IF('Matriz de Riesgos'!$X$15=9,'Matriz de Riesgos'!$D$15," ")</f>
        <v>#NAME?</v>
      </c>
      <c r="AT46" s="139" t="e">
        <f ca="1">IF('Matriz de Riesgos'!$X$16=9,'Matriz de Riesgos'!$D$16," ")</f>
        <v>#NAME?</v>
      </c>
      <c r="AU46" s="135" t="e">
        <f ca="1">IF('Matriz de Riesgos'!$X$7=10,'Matriz de Riesgos'!$D$7," ")</f>
        <v>#NAME?</v>
      </c>
      <c r="AV46" s="135" t="e">
        <f ca="1">IF('Matriz de Riesgos'!$X$8=10,'Matriz de Riesgos'!$D$8," ")</f>
        <v>#NAME?</v>
      </c>
      <c r="AW46" s="135" t="e">
        <f ca="1">IF('Matriz de Riesgos'!$X$9=10,'Matriz de Riesgos'!$D$9," ")</f>
        <v>#NAME?</v>
      </c>
      <c r="AX46" s="135" t="e">
        <f ca="1">IF('Matriz de Riesgos'!$X$10=10,'Matriz de Riesgos'!$D$10," ")</f>
        <v>#NAME?</v>
      </c>
      <c r="AY46" s="135" t="e">
        <f ca="1">IF('Matriz de Riesgos'!$X$11=10,'Matriz de Riesgos'!$D$11," ")</f>
        <v>#NAME?</v>
      </c>
      <c r="AZ46" s="135" t="e">
        <f ca="1">IF('Matriz de Riesgos'!$X$12=10,'Matriz de Riesgos'!$D$12," ")</f>
        <v>#NAME?</v>
      </c>
      <c r="BA46" s="135" t="e">
        <f ca="1">IF('Matriz de Riesgos'!$X$13=10,'Matriz de Riesgos'!$D$13," ")</f>
        <v>#NAME?</v>
      </c>
      <c r="BB46" s="135" t="e">
        <f ca="1">IF('Matriz de Riesgos'!$X$14=10,'Matriz de Riesgos'!$D$14," ")</f>
        <v>#NAME?</v>
      </c>
      <c r="BC46" s="135" t="e">
        <f ca="1">IF('Matriz de Riesgos'!$X$15=10,'Matriz de Riesgos'!$D$15," ")</f>
        <v>#NAME?</v>
      </c>
      <c r="BD46" s="136" t="e">
        <f ca="1">IF('Matriz de Riesgos'!$X$16=10,'Matriz de Riesgos'!$D$16," ")</f>
        <v>#NAME?</v>
      </c>
      <c r="BE46" s="51"/>
    </row>
    <row r="47" spans="1:63" ht="24" customHeight="1" x14ac:dyDescent="0.3">
      <c r="A47" s="514"/>
      <c r="B47" s="513" t="s">
        <v>466</v>
      </c>
      <c r="C47" s="504"/>
      <c r="D47" s="504"/>
      <c r="E47" s="504"/>
      <c r="F47" s="505"/>
      <c r="G47" s="78" t="e">
        <f ca="1">IF('Matriz de Riesgos'!$X$48=1,'Matriz de Riesgos'!$D$48," ")</f>
        <v>#NAME?</v>
      </c>
      <c r="H47" s="78" t="e">
        <f ca="1">IF('Matriz de Riesgos'!$X$49=1,'Matriz de Riesgos'!$D$49," ")</f>
        <v>#NAME?</v>
      </c>
      <c r="I47" s="78" t="e">
        <f ca="1">IF('Matriz de Riesgos'!$X$50=1,'Matriz de Riesgos'!$D$50," ")</f>
        <v>#NAME?</v>
      </c>
      <c r="J47" s="78" t="e">
        <f ca="1">IF('Matriz de Riesgos'!$X$51=1,'Matriz de Riesgos'!$D$51," ")</f>
        <v>#NAME?</v>
      </c>
      <c r="K47" s="78" t="e">
        <f ca="1">IF('Matriz de Riesgos'!$X$52=1,'Matriz de Riesgos'!$D$52," ")</f>
        <v>#NAME?</v>
      </c>
      <c r="L47" s="78" t="e">
        <f ca="1">IF('Matriz de Riesgos'!$X$53=1,'Matriz de Riesgos'!$D$53," ")</f>
        <v>#NAME?</v>
      </c>
      <c r="M47" s="78" t="e">
        <f ca="1">IF('Matriz de Riesgos'!$X$54=1,'Matriz de Riesgos'!$D$54," ")</f>
        <v>#NAME?</v>
      </c>
      <c r="N47" s="78" t="e">
        <f ca="1">IF('Matriz de Riesgos'!$X$55=1,'Matriz de Riesgos'!$D$55," ")</f>
        <v>#NAME?</v>
      </c>
      <c r="O47" s="78" t="e">
        <f ca="1">IF('Matriz de Riesgos'!$X$56=1,'Matriz de Riesgos'!$D$56," ")</f>
        <v>#NAME?</v>
      </c>
      <c r="P47" s="143" t="e">
        <f ca="1">IF('Matriz de Riesgos'!$X$57=1,'Matriz de Riesgos'!$D$57," ")</f>
        <v>#NAME?</v>
      </c>
      <c r="Q47" s="78" t="e">
        <f ca="1">IF('Matriz de Riesgos'!$X$48=2,'Matriz de Riesgos'!$D$48," ")</f>
        <v>#NAME?</v>
      </c>
      <c r="R47" s="78" t="e">
        <f ca="1">IF('Matriz de Riesgos'!$X$49=2,'Matriz de Riesgos'!$D$49," ")</f>
        <v>#NAME?</v>
      </c>
      <c r="S47" s="78" t="e">
        <f ca="1">IF('Matriz de Riesgos'!$X$50=2,'Matriz de Riesgos'!$D$50," ")</f>
        <v>#NAME?</v>
      </c>
      <c r="T47" s="78" t="e">
        <f ca="1">IF('Matriz de Riesgos'!$X$51=2,'Matriz de Riesgos'!$D$51," ")</f>
        <v>#NAME?</v>
      </c>
      <c r="U47" s="78" t="e">
        <f ca="1">IF('Matriz de Riesgos'!$X$52=2,'Matriz de Riesgos'!$D$52," ")</f>
        <v>#NAME?</v>
      </c>
      <c r="V47" s="78" t="e">
        <f ca="1">IF('Matriz de Riesgos'!$X$53=2,'Matriz de Riesgos'!$D$53," ")</f>
        <v>#NAME?</v>
      </c>
      <c r="W47" s="78" t="e">
        <f ca="1">IF('Matriz de Riesgos'!$X$54=2,'Matriz de Riesgos'!$D$54," ")</f>
        <v>#NAME?</v>
      </c>
      <c r="X47" s="78" t="e">
        <f ca="1">IF('Matriz de Riesgos'!$X$55=2,'Matriz de Riesgos'!$D$55," ")</f>
        <v>#NAME?</v>
      </c>
      <c r="Y47" s="78" t="e">
        <f ca="1">IF('Matriz de Riesgos'!$X$56=2,'Matriz de Riesgos'!$D$56," ")</f>
        <v>#NAME?</v>
      </c>
      <c r="Z47" s="143" t="e">
        <f ca="1">IF('Matriz de Riesgos'!$X$57=2,'Matriz de Riesgos'!$D$57," ")</f>
        <v>#NAME?</v>
      </c>
      <c r="AA47" s="77" t="e">
        <f ca="1">IF('Matriz de Riesgos'!$X$48=3,'Matriz de Riesgos'!$D$48," ")</f>
        <v>#NAME?</v>
      </c>
      <c r="AB47" s="77" t="e">
        <f ca="1">IF('Matriz de Riesgos'!$X$49=3,'Matriz de Riesgos'!$D$49," ")</f>
        <v>#NAME?</v>
      </c>
      <c r="AC47" s="77" t="e">
        <f ca="1">IF('Matriz de Riesgos'!$X$50=3,'Matriz de Riesgos'!$D$50," ")</f>
        <v>#NAME?</v>
      </c>
      <c r="AD47" s="77" t="e">
        <f ca="1">IF('Matriz de Riesgos'!$X$51=3,'Matriz de Riesgos'!$D$51," ")</f>
        <v>#NAME?</v>
      </c>
      <c r="AE47" s="77" t="e">
        <f ca="1">IF('Matriz de Riesgos'!$X$52=3,'Matriz de Riesgos'!$D$52," ")</f>
        <v>#NAME?</v>
      </c>
      <c r="AF47" s="77" t="e">
        <f ca="1">IF('Matriz de Riesgos'!$X$53=3,'Matriz de Riesgos'!$D$53," ")</f>
        <v>#NAME?</v>
      </c>
      <c r="AG47" s="77" t="e">
        <f ca="1">IF('Matriz de Riesgos'!$X$54=3,'Matriz de Riesgos'!$D$54," ")</f>
        <v>#NAME?</v>
      </c>
      <c r="AH47" s="77" t="e">
        <f ca="1">IF('Matriz de Riesgos'!$X$55=3,'Matriz de Riesgos'!$D$55," ")</f>
        <v>#NAME?</v>
      </c>
      <c r="AI47" s="77" t="e">
        <f ca="1">IF('Matriz de Riesgos'!$X$56=3,'Matriz de Riesgos'!$D$56," ")</f>
        <v>#NAME?</v>
      </c>
      <c r="AJ47" s="141" t="e">
        <f ca="1">IF('Matriz de Riesgos'!$X$57=3,'Matriz de Riesgos'!$D$57," ")</f>
        <v>#NAME?</v>
      </c>
      <c r="AK47" s="75" t="e">
        <f ca="1">IF('Matriz de Riesgos'!$X$48=4,'Matriz de Riesgos'!$D$48," ")</f>
        <v>#NAME?</v>
      </c>
      <c r="AL47" s="75" t="e">
        <f ca="1">IF('Matriz de Riesgos'!$X$49=4,'Matriz de Riesgos'!$D$49," ")</f>
        <v>#NAME?</v>
      </c>
      <c r="AM47" s="75" t="e">
        <f ca="1">IF('Matriz de Riesgos'!$X$50=4,'Matriz de Riesgos'!$D$50," ")</f>
        <v>#NAME?</v>
      </c>
      <c r="AN47" s="75" t="e">
        <f ca="1">IF('Matriz de Riesgos'!$X$51=4,'Matriz de Riesgos'!$D$51," ")</f>
        <v>#NAME?</v>
      </c>
      <c r="AO47" s="75" t="e">
        <f ca="1">IF('Matriz de Riesgos'!$X$52=4,'Matriz de Riesgos'!$D$52," ")</f>
        <v>#NAME?</v>
      </c>
      <c r="AP47" s="75" t="e">
        <f ca="1">IF('Matriz de Riesgos'!$X$53=4,'Matriz de Riesgos'!$D$53," ")</f>
        <v>#NAME?</v>
      </c>
      <c r="AQ47" s="75" t="e">
        <f ca="1">IF('Matriz de Riesgos'!$X$54=4,'Matriz de Riesgos'!$D$54," ")</f>
        <v>#NAME?</v>
      </c>
      <c r="AR47" s="75" t="e">
        <f ca="1">IF('Matriz de Riesgos'!$X$55=4,'Matriz de Riesgos'!$D$55," ")</f>
        <v>#NAME?</v>
      </c>
      <c r="AS47" s="75" t="e">
        <f ca="1">IF('Matriz de Riesgos'!$X$56=4,'Matriz de Riesgos'!$D$56," ")</f>
        <v>#NAME?</v>
      </c>
      <c r="AT47" s="138" t="e">
        <f ca="1">IF('Matriz de Riesgos'!$X$57=4,'Matriz de Riesgos'!$D$57," ")</f>
        <v>#NAME?</v>
      </c>
      <c r="AU47" s="76" t="e">
        <f ca="1">IF('Matriz de Riesgos'!$X$48=5,'Matriz de Riesgos'!$D$48," ")</f>
        <v>#NAME?</v>
      </c>
      <c r="AV47" s="76" t="e">
        <f ca="1">IF('Matriz de Riesgos'!$X$49=5,'Matriz de Riesgos'!$D$49," ")</f>
        <v>#NAME?</v>
      </c>
      <c r="AW47" s="76" t="e">
        <f ca="1">IF('Matriz de Riesgos'!$X$50=5,'Matriz de Riesgos'!$D$50," ")</f>
        <v>#NAME?</v>
      </c>
      <c r="AX47" s="76" t="e">
        <f ca="1">IF('Matriz de Riesgos'!$X$51=5,'Matriz de Riesgos'!$D$51," ")</f>
        <v>#NAME?</v>
      </c>
      <c r="AY47" s="76" t="e">
        <f ca="1">IF('Matriz de Riesgos'!$X$52=5,'Matriz de Riesgos'!$D$52," ")</f>
        <v>#NAME?</v>
      </c>
      <c r="AZ47" s="76" t="e">
        <f ca="1">IF('Matriz de Riesgos'!$X$53=5,'Matriz de Riesgos'!$D$53," ")</f>
        <v>#NAME?</v>
      </c>
      <c r="BA47" s="76" t="e">
        <f ca="1">IF('Matriz de Riesgos'!$X$54=5,'Matriz de Riesgos'!$D$54," ")</f>
        <v>#NAME?</v>
      </c>
      <c r="BB47" s="76" t="e">
        <f ca="1">IF('Matriz de Riesgos'!$X$55=5,'Matriz de Riesgos'!$D$55," ")</f>
        <v>#NAME?</v>
      </c>
      <c r="BC47" s="76" t="e">
        <f ca="1">IF('Matriz de Riesgos'!$X$56=5,'Matriz de Riesgos'!$D$56," ")</f>
        <v>#NAME?</v>
      </c>
      <c r="BD47" s="131" t="e">
        <f ca="1">IF('Matriz de Riesgos'!$X$57=5,'Matriz de Riesgos'!$D$57," ")</f>
        <v>#NAME?</v>
      </c>
      <c r="BE47" s="51"/>
      <c r="BF47" s="51"/>
      <c r="BG47" s="51"/>
      <c r="BH47" s="51"/>
      <c r="BI47" s="51"/>
      <c r="BJ47" s="51"/>
      <c r="BK47" s="51"/>
    </row>
    <row r="48" spans="1:63" ht="24" customHeight="1" x14ac:dyDescent="0.3">
      <c r="A48" s="514"/>
      <c r="B48" s="503"/>
      <c r="C48" s="504"/>
      <c r="D48" s="504"/>
      <c r="E48" s="504"/>
      <c r="F48" s="505"/>
      <c r="G48" s="78" t="e">
        <f ca="1">IF('Matriz de Riesgos'!$X$38=1,'Matriz de Riesgos'!$D$38," ")</f>
        <v>#NAME?</v>
      </c>
      <c r="H48" s="78" t="e">
        <f ca="1">IF('Matriz de Riesgos'!$X$39=1,'Matriz de Riesgos'!$D$39," ")</f>
        <v>#NAME?</v>
      </c>
      <c r="I48" s="78" t="e">
        <f ca="1">IF('Matriz de Riesgos'!$X$40=1,'Matriz de Riesgos'!$D$40," ")</f>
        <v>#NAME?</v>
      </c>
      <c r="J48" s="78" t="e">
        <f ca="1">IF('Matriz de Riesgos'!$X$41=1,'Matriz de Riesgos'!$D$41," ")</f>
        <v>#NAME?</v>
      </c>
      <c r="K48" s="78" t="e">
        <f ca="1">IF('Matriz de Riesgos'!$X$42=1,'Matriz de Riesgos'!$D$42," ")</f>
        <v>#NAME?</v>
      </c>
      <c r="L48" s="78" t="e">
        <f ca="1">IF('Matriz de Riesgos'!$X$43=1,'Matriz de Riesgos'!$D$43," ")</f>
        <v>#NAME?</v>
      </c>
      <c r="M48" s="78" t="e">
        <f ca="1">IF('Matriz de Riesgos'!$X$44=1,'Matriz de Riesgos'!$D$44," ")</f>
        <v>#NAME?</v>
      </c>
      <c r="N48" s="78" t="e">
        <f ca="1">IF('Matriz de Riesgos'!$X$45=1,'Matriz de Riesgos'!$D$45," ")</f>
        <v>#NAME?</v>
      </c>
      <c r="O48" s="78" t="e">
        <f ca="1">IF('Matriz de Riesgos'!$X$46=1,'Matriz de Riesgos'!$D$46," ")</f>
        <v>#NAME?</v>
      </c>
      <c r="P48" s="143" t="e">
        <f ca="1">IF('Matriz de Riesgos'!$X$47=1,'Matriz de Riesgos'!$D$47," ")</f>
        <v>#NAME?</v>
      </c>
      <c r="Q48" s="78" t="e">
        <f ca="1">IF('Matriz de Riesgos'!$X$38=2,'Matriz de Riesgos'!$D$38," ")</f>
        <v>#NAME?</v>
      </c>
      <c r="R48" s="78" t="e">
        <f ca="1">IF('Matriz de Riesgos'!$X$39=2,'Matriz de Riesgos'!$D$39," ")</f>
        <v>#NAME?</v>
      </c>
      <c r="S48" s="78" t="e">
        <f ca="1">IF('Matriz de Riesgos'!$X$40=2,'Matriz de Riesgos'!$D$40," ")</f>
        <v>#NAME?</v>
      </c>
      <c r="T48" s="78" t="e">
        <f ca="1">IF('Matriz de Riesgos'!$X$41=2,'Matriz de Riesgos'!$D$41," ")</f>
        <v>#NAME?</v>
      </c>
      <c r="U48" s="78" t="e">
        <f ca="1">IF('Matriz de Riesgos'!$X$42=2,'Matriz de Riesgos'!$D$42," ")</f>
        <v>#NAME?</v>
      </c>
      <c r="V48" s="78" t="e">
        <f ca="1">IF('Matriz de Riesgos'!$X$43=2,'Matriz de Riesgos'!$D$43," ")</f>
        <v>#NAME?</v>
      </c>
      <c r="W48" s="78" t="e">
        <f ca="1">IF('Matriz de Riesgos'!$X$44=2,'Matriz de Riesgos'!$D$44," ")</f>
        <v>#NAME?</v>
      </c>
      <c r="X48" s="78" t="e">
        <f ca="1">IF('Matriz de Riesgos'!$X$45=2,'Matriz de Riesgos'!$D$45," ")</f>
        <v>#NAME?</v>
      </c>
      <c r="Y48" s="78" t="e">
        <f ca="1">IF('Matriz de Riesgos'!$X$46=2,'Matriz de Riesgos'!$D$46," ")</f>
        <v>#NAME?</v>
      </c>
      <c r="Z48" s="143" t="e">
        <f ca="1">IF('Matriz de Riesgos'!$X$47=2,'Matriz de Riesgos'!$D$47," ")</f>
        <v>#NAME?</v>
      </c>
      <c r="AA48" s="77" t="e">
        <f ca="1">IF('Matriz de Riesgos'!$X$38=3,'Matriz de Riesgos'!$D$38," ")</f>
        <v>#NAME?</v>
      </c>
      <c r="AB48" s="77" t="e">
        <f ca="1">IF('Matriz de Riesgos'!$X$39=3,'Matriz de Riesgos'!$D$39," ")</f>
        <v>#NAME?</v>
      </c>
      <c r="AC48" s="77" t="e">
        <f ca="1">IF('Matriz de Riesgos'!$X$40=3,'Matriz de Riesgos'!$D$40," ")</f>
        <v>#NAME?</v>
      </c>
      <c r="AD48" s="77" t="e">
        <f ca="1">IF('Matriz de Riesgos'!$X$41=3,'Matriz de Riesgos'!$D$41," ")</f>
        <v>#NAME?</v>
      </c>
      <c r="AE48" s="77" t="e">
        <f ca="1">IF('Matriz de Riesgos'!$X$42=3,'Matriz de Riesgos'!$D$42," ")</f>
        <v>#NAME?</v>
      </c>
      <c r="AF48" s="77" t="e">
        <f ca="1">IF('Matriz de Riesgos'!$X$43=3,'Matriz de Riesgos'!$D$43," ")</f>
        <v>#NAME?</v>
      </c>
      <c r="AG48" s="77" t="e">
        <f ca="1">IF('Matriz de Riesgos'!$X$44=3,'Matriz de Riesgos'!$D$44," ")</f>
        <v>#NAME?</v>
      </c>
      <c r="AH48" s="77" t="e">
        <f ca="1">IF('Matriz de Riesgos'!$X$45=3,'Matriz de Riesgos'!$D$45," ")</f>
        <v>#NAME?</v>
      </c>
      <c r="AI48" s="77" t="e">
        <f ca="1">IF('Matriz de Riesgos'!$X$46=3,'Matriz de Riesgos'!$D$46," ")</f>
        <v>#NAME?</v>
      </c>
      <c r="AJ48" s="141" t="e">
        <f ca="1">IF('Matriz de Riesgos'!$X$47=3,'Matriz de Riesgos'!$D$47," ")</f>
        <v>#NAME?</v>
      </c>
      <c r="AK48" s="75" t="e">
        <f ca="1">IF('Matriz de Riesgos'!$X$38=4,'Matriz de Riesgos'!$D$38," ")</f>
        <v>#NAME?</v>
      </c>
      <c r="AL48" s="75" t="e">
        <f ca="1">IF('Matriz de Riesgos'!$X$39=4,'Matriz de Riesgos'!$D$39," ")</f>
        <v>#NAME?</v>
      </c>
      <c r="AM48" s="75" t="e">
        <f ca="1">IF('Matriz de Riesgos'!$X$40=4,'Matriz de Riesgos'!$D$40," ")</f>
        <v>#NAME?</v>
      </c>
      <c r="AN48" s="75" t="e">
        <f ca="1">IF('Matriz de Riesgos'!$X$41=4,'Matriz de Riesgos'!$D$41," ")</f>
        <v>#NAME?</v>
      </c>
      <c r="AO48" s="75" t="e">
        <f ca="1">IF('Matriz de Riesgos'!$X$42=4,'Matriz de Riesgos'!$D$42," ")</f>
        <v>#NAME?</v>
      </c>
      <c r="AP48" s="75" t="e">
        <f ca="1">IF('Matriz de Riesgos'!$X$43=4,'Matriz de Riesgos'!$D$43," ")</f>
        <v>#NAME?</v>
      </c>
      <c r="AQ48" s="75" t="e">
        <f ca="1">IF('Matriz de Riesgos'!$X$44=4,'Matriz de Riesgos'!$D$44," ")</f>
        <v>#NAME?</v>
      </c>
      <c r="AR48" s="75" t="e">
        <f ca="1">IF('Matriz de Riesgos'!$X$45=4,'Matriz de Riesgos'!$D$45," ")</f>
        <v>#NAME?</v>
      </c>
      <c r="AS48" s="75" t="e">
        <f ca="1">IF('Matriz de Riesgos'!$X$46=4,'Matriz de Riesgos'!$D$46," ")</f>
        <v>#NAME?</v>
      </c>
      <c r="AT48" s="138" t="e">
        <f ca="1">IF('Matriz de Riesgos'!$X$47=4,'Matriz de Riesgos'!$D$47," ")</f>
        <v>#NAME?</v>
      </c>
      <c r="AU48" s="76" t="e">
        <f ca="1">IF('Matriz de Riesgos'!$X$38=5,'Matriz de Riesgos'!$D$38," ")</f>
        <v>#NAME?</v>
      </c>
      <c r="AV48" s="76" t="e">
        <f ca="1">IF('Matriz de Riesgos'!$X$39=5,'Matriz de Riesgos'!$D$39," ")</f>
        <v>#NAME?</v>
      </c>
      <c r="AW48" s="76" t="e">
        <f ca="1">IF('Matriz de Riesgos'!$X$40=5,'Matriz de Riesgos'!$D$40," ")</f>
        <v>#NAME?</v>
      </c>
      <c r="AX48" s="76" t="e">
        <f ca="1">IF('Matriz de Riesgos'!$X$41=5,'Matriz de Riesgos'!$D$41," ")</f>
        <v>#NAME?</v>
      </c>
      <c r="AY48" s="76" t="e">
        <f ca="1">IF('Matriz de Riesgos'!$X$42=5,'Matriz de Riesgos'!$D$42," ")</f>
        <v>#NAME?</v>
      </c>
      <c r="AZ48" s="76" t="e">
        <f ca="1">IF('Matriz de Riesgos'!$X$43=5,'Matriz de Riesgos'!$D$43," ")</f>
        <v>#NAME?</v>
      </c>
      <c r="BA48" s="76" t="e">
        <f ca="1">IF('Matriz de Riesgos'!$X$44=5,'Matriz de Riesgos'!$D$44," ")</f>
        <v>#NAME?</v>
      </c>
      <c r="BB48" s="76" t="e">
        <f ca="1">IF('Matriz de Riesgos'!$X$45=5,'Matriz de Riesgos'!$D$45," ")</f>
        <v>#NAME?</v>
      </c>
      <c r="BC48" s="76" t="e">
        <f ca="1">IF('Matriz de Riesgos'!$X$46=5,'Matriz de Riesgos'!$D$46," ")</f>
        <v>#NAME?</v>
      </c>
      <c r="BD48" s="131" t="e">
        <f ca="1">IF('Matriz de Riesgos'!$X$47=5,'Matriz de Riesgos'!$D$47," ")</f>
        <v>#NAME?</v>
      </c>
      <c r="BE48" s="51"/>
      <c r="BF48" s="51"/>
      <c r="BG48" s="51"/>
      <c r="BH48" s="51"/>
      <c r="BI48" s="51"/>
      <c r="BJ48" s="51"/>
      <c r="BK48" s="51"/>
    </row>
    <row r="49" spans="1:63" ht="24" customHeight="1" x14ac:dyDescent="0.3">
      <c r="A49" s="514"/>
      <c r="B49" s="503"/>
      <c r="C49" s="504"/>
      <c r="D49" s="504"/>
      <c r="E49" s="504"/>
      <c r="F49" s="505"/>
      <c r="G49" s="78" t="e">
        <f ca="1">IF('Matriz de Riesgos'!$X$28=1,'Matriz de Riesgos'!$D$28," ")</f>
        <v>#NAME?</v>
      </c>
      <c r="H49" s="78" t="e">
        <f ca="1">IF('Matriz de Riesgos'!$X$29=1,'Matriz de Riesgos'!$D$29," ")</f>
        <v>#NAME?</v>
      </c>
      <c r="I49" s="78" t="e">
        <f ca="1">IF('Matriz de Riesgos'!$X$30=1,'Matriz de Riesgos'!$D$30," ")</f>
        <v>#NAME?</v>
      </c>
      <c r="J49" s="78" t="e">
        <f ca="1">IF('Matriz de Riesgos'!$X$31=1,'Matriz de Riesgos'!$D$31," ")</f>
        <v>#NAME?</v>
      </c>
      <c r="K49" s="78" t="e">
        <f ca="1">IF('Matriz de Riesgos'!$X$32=1,'Matriz de Riesgos'!$D$32," ")</f>
        <v>#NAME?</v>
      </c>
      <c r="L49" s="78" t="e">
        <f ca="1">IF('Matriz de Riesgos'!$X$33=1,'Matriz de Riesgos'!$D$33," ")</f>
        <v>#NAME?</v>
      </c>
      <c r="M49" s="78" t="e">
        <f ca="1">IF('Matriz de Riesgos'!$X$34=1,'Matriz de Riesgos'!$D$34," ")</f>
        <v>#NAME?</v>
      </c>
      <c r="N49" s="78" t="e">
        <f ca="1">IF('Matriz de Riesgos'!$X$35=1,'Matriz de Riesgos'!$D$35," ")</f>
        <v>#NAME?</v>
      </c>
      <c r="O49" s="78" t="e">
        <f ca="1">IF('Matriz de Riesgos'!$X$36=1,'Matriz de Riesgos'!$D$36," ")</f>
        <v>#NAME?</v>
      </c>
      <c r="P49" s="143" t="e">
        <f ca="1">IF('Matriz de Riesgos'!$X$37=1,'Matriz de Riesgos'!$D$37," ")</f>
        <v>#NAME?</v>
      </c>
      <c r="Q49" s="78" t="e">
        <f ca="1">IF('Matriz de Riesgos'!$X$28=2,'Matriz de Riesgos'!$D$28," ")</f>
        <v>#NAME?</v>
      </c>
      <c r="R49" s="78" t="e">
        <f ca="1">IF('Matriz de Riesgos'!$X$29=2,'Matriz de Riesgos'!$D$29," ")</f>
        <v>#NAME?</v>
      </c>
      <c r="S49" s="78" t="e">
        <f ca="1">IF('Matriz de Riesgos'!$X$30=2,'Matriz de Riesgos'!$D$30," ")</f>
        <v>#NAME?</v>
      </c>
      <c r="T49" s="78" t="e">
        <f ca="1">IF('Matriz de Riesgos'!$X$31=2,'Matriz de Riesgos'!$D$31," ")</f>
        <v>#NAME?</v>
      </c>
      <c r="U49" s="78" t="e">
        <f ca="1">IF('Matriz de Riesgos'!$X$32=2,'Matriz de Riesgos'!$D$32," ")</f>
        <v>#NAME?</v>
      </c>
      <c r="V49" s="78" t="e">
        <f ca="1">IF('Matriz de Riesgos'!$X$33=2,'Matriz de Riesgos'!$D$33," ")</f>
        <v>#NAME?</v>
      </c>
      <c r="W49" s="78" t="e">
        <f ca="1">IF('Matriz de Riesgos'!$X$34=2,'Matriz de Riesgos'!$D$34," ")</f>
        <v>#NAME?</v>
      </c>
      <c r="X49" s="78" t="e">
        <f ca="1">IF('Matriz de Riesgos'!$X$35=2,'Matriz de Riesgos'!$D$35," ")</f>
        <v>#NAME?</v>
      </c>
      <c r="Y49" s="78" t="e">
        <f ca="1">IF('Matriz de Riesgos'!$X$36=2,'Matriz de Riesgos'!$D$36," ")</f>
        <v>#NAME?</v>
      </c>
      <c r="Z49" s="143" t="e">
        <f ca="1">IF('Matriz de Riesgos'!$X$37=2,'Matriz de Riesgos'!$D$37," ")</f>
        <v>#NAME?</v>
      </c>
      <c r="AA49" s="77" t="e">
        <f ca="1">IF('Matriz de Riesgos'!$X$28=3,'Matriz de Riesgos'!$D$28," ")</f>
        <v>#NAME?</v>
      </c>
      <c r="AB49" s="77" t="e">
        <f ca="1">IF('Matriz de Riesgos'!$X$29=3,'Matriz de Riesgos'!$D$29," ")</f>
        <v>#NAME?</v>
      </c>
      <c r="AC49" s="77" t="e">
        <f ca="1">IF('Matriz de Riesgos'!$X$30=3,'Matriz de Riesgos'!$D$30," ")</f>
        <v>#NAME?</v>
      </c>
      <c r="AD49" s="77" t="e">
        <f ca="1">IF('Matriz de Riesgos'!$X$31=3,'Matriz de Riesgos'!$D$31," ")</f>
        <v>#NAME?</v>
      </c>
      <c r="AE49" s="77" t="e">
        <f ca="1">IF('Matriz de Riesgos'!$X$32=3,'Matriz de Riesgos'!$D$32," ")</f>
        <v>#NAME?</v>
      </c>
      <c r="AF49" s="77" t="e">
        <f ca="1">IF('Matriz de Riesgos'!$X$33=3,'Matriz de Riesgos'!$D$33," ")</f>
        <v>#NAME?</v>
      </c>
      <c r="AG49" s="77" t="e">
        <f ca="1">IF('Matriz de Riesgos'!$X$34=3,'Matriz de Riesgos'!$D$34," ")</f>
        <v>#NAME?</v>
      </c>
      <c r="AH49" s="77" t="e">
        <f ca="1">IF('Matriz de Riesgos'!$X$35=3,'Matriz de Riesgos'!$D$35," ")</f>
        <v>#NAME?</v>
      </c>
      <c r="AI49" s="77" t="e">
        <f ca="1">IF('Matriz de Riesgos'!$X$36=3,'Matriz de Riesgos'!$D$36," ")</f>
        <v>#NAME?</v>
      </c>
      <c r="AJ49" s="141" t="e">
        <f ca="1">IF('Matriz de Riesgos'!$X$37=3,'Matriz de Riesgos'!$D$37," ")</f>
        <v>#NAME?</v>
      </c>
      <c r="AK49" s="75" t="e">
        <f ca="1">IF('Matriz de Riesgos'!$X$28=4,'Matriz de Riesgos'!$D$28," ")</f>
        <v>#NAME?</v>
      </c>
      <c r="AL49" s="75" t="e">
        <f ca="1">IF('Matriz de Riesgos'!$X$29=4,'Matriz de Riesgos'!$D$29," ")</f>
        <v>#NAME?</v>
      </c>
      <c r="AM49" s="75" t="e">
        <f ca="1">IF('Matriz de Riesgos'!$X$30=4,'Matriz de Riesgos'!$D$30," ")</f>
        <v>#NAME?</v>
      </c>
      <c r="AN49" s="75" t="e">
        <f ca="1">IF('Matriz de Riesgos'!$X$31=4,'Matriz de Riesgos'!$D$31," ")</f>
        <v>#NAME?</v>
      </c>
      <c r="AO49" s="75" t="e">
        <f ca="1">IF('Matriz de Riesgos'!$X$32=4,'Matriz de Riesgos'!$D$32," ")</f>
        <v>#NAME?</v>
      </c>
      <c r="AP49" s="75" t="e">
        <f ca="1">IF('Matriz de Riesgos'!$X$33=4,'Matriz de Riesgos'!$D$33," ")</f>
        <v>#NAME?</v>
      </c>
      <c r="AQ49" s="75" t="e">
        <f ca="1">IF('Matriz de Riesgos'!$X$34=4,'Matriz de Riesgos'!$D$34," ")</f>
        <v>#NAME?</v>
      </c>
      <c r="AR49" s="75" t="e">
        <f ca="1">IF('Matriz de Riesgos'!$X$35=4,'Matriz de Riesgos'!$D$35," ")</f>
        <v>#NAME?</v>
      </c>
      <c r="AS49" s="75" t="e">
        <f ca="1">IF('Matriz de Riesgos'!$X$36=4,'Matriz de Riesgos'!$D$36," ")</f>
        <v>#NAME?</v>
      </c>
      <c r="AT49" s="138" t="e">
        <f ca="1">IF('Matriz de Riesgos'!$X$37=4,'Matriz de Riesgos'!$D$37," ")</f>
        <v>#NAME?</v>
      </c>
      <c r="AU49" s="76" t="e">
        <f ca="1">IF('Matriz de Riesgos'!$X$28=5,'Matriz de Riesgos'!$D$28," ")</f>
        <v>#NAME?</v>
      </c>
      <c r="AV49" s="76" t="e">
        <f ca="1">IF('Matriz de Riesgos'!$X$29=5,'Matriz de Riesgos'!$D$29," ")</f>
        <v>#NAME?</v>
      </c>
      <c r="AW49" s="76" t="e">
        <f ca="1">IF('Matriz de Riesgos'!$X$30=5,'Matriz de Riesgos'!$D$30," ")</f>
        <v>#NAME?</v>
      </c>
      <c r="AX49" s="76" t="e">
        <f ca="1">IF('Matriz de Riesgos'!$X$31=5,'Matriz de Riesgos'!$D$31," ")</f>
        <v>#NAME?</v>
      </c>
      <c r="AY49" s="76" t="e">
        <f ca="1">IF('Matriz de Riesgos'!$X$32=5,'Matriz de Riesgos'!$D$32," ")</f>
        <v>#NAME?</v>
      </c>
      <c r="AZ49" s="76" t="e">
        <f ca="1">IF('Matriz de Riesgos'!$X$33=5,'Matriz de Riesgos'!$D$33," ")</f>
        <v>#NAME?</v>
      </c>
      <c r="BA49" s="76" t="e">
        <f ca="1">IF('Matriz de Riesgos'!$X$34=5,'Matriz de Riesgos'!$D$34," ")</f>
        <v>#NAME?</v>
      </c>
      <c r="BB49" s="76" t="e">
        <f ca="1">IF('Matriz de Riesgos'!$X$35=5,'Matriz de Riesgos'!$D$35," ")</f>
        <v>#NAME?</v>
      </c>
      <c r="BC49" s="76" t="e">
        <f ca="1">IF('Matriz de Riesgos'!$X$36=5,'Matriz de Riesgos'!$D$36," ")</f>
        <v>#NAME?</v>
      </c>
      <c r="BD49" s="131" t="e">
        <f ca="1">IF('Matriz de Riesgos'!$X$37=5,'Matriz de Riesgos'!$D$37," ")</f>
        <v>#NAME?</v>
      </c>
      <c r="BE49" s="51"/>
      <c r="BF49" s="51"/>
      <c r="BG49" s="51"/>
      <c r="BH49" s="51"/>
      <c r="BI49" s="51"/>
      <c r="BJ49" s="51"/>
      <c r="BK49" s="51"/>
    </row>
    <row r="50" spans="1:63" ht="24" customHeight="1" x14ac:dyDescent="0.3">
      <c r="A50" s="514"/>
      <c r="B50" s="503"/>
      <c r="C50" s="504"/>
      <c r="D50" s="504"/>
      <c r="E50" s="504"/>
      <c r="F50" s="505"/>
      <c r="G50" s="78" t="e">
        <f>IF('Matriz de Riesgos'!#REF!=1,'Matriz de Riesgos'!#REF!," ")</f>
        <v>#REF!</v>
      </c>
      <c r="H50" s="78" t="e">
        <f>IF('Matriz de Riesgos'!#REF!=1,'Matriz de Riesgos'!#REF!," ")</f>
        <v>#REF!</v>
      </c>
      <c r="I50" s="78" t="e">
        <f>IF('Matriz de Riesgos'!#REF!=1,'Matriz de Riesgos'!#REF!," ")</f>
        <v>#REF!</v>
      </c>
      <c r="J50" s="78" t="e">
        <f>IF('Matriz de Riesgos'!#REF!=1,'Matriz de Riesgos'!#REF!," ")</f>
        <v>#REF!</v>
      </c>
      <c r="K50" s="78" t="e">
        <f>IF('Matriz de Riesgos'!#REF!=1,'Matriz de Riesgos'!#REF!," ")</f>
        <v>#REF!</v>
      </c>
      <c r="L50" s="78" t="e">
        <f>IF('Matriz de Riesgos'!#REF!=1,'Matriz de Riesgos'!#REF!," ")</f>
        <v>#REF!</v>
      </c>
      <c r="M50" s="78" t="e">
        <f>IF('Matriz de Riesgos'!#REF!=1,'Matriz de Riesgos'!#REF!," ")</f>
        <v>#REF!</v>
      </c>
      <c r="N50" s="78" t="e">
        <f>IF('Matriz de Riesgos'!#REF!=1,'Matriz de Riesgos'!#REF!," ")</f>
        <v>#REF!</v>
      </c>
      <c r="O50" s="78" t="e">
        <f ca="1">IF('Matriz de Riesgos'!$X$26=1,'Matriz de Riesgos'!$D$26," ")</f>
        <v>#NAME?</v>
      </c>
      <c r="P50" s="143" t="e">
        <f ca="1">IF('Matriz de Riesgos'!$X$27=1,'Matriz de Riesgos'!$D$27," ")</f>
        <v>#NAME?</v>
      </c>
      <c r="Q50" s="78" t="e">
        <f>IF('Matriz de Riesgos'!#REF!=2,'Matriz de Riesgos'!#REF!," ")</f>
        <v>#REF!</v>
      </c>
      <c r="R50" s="78" t="e">
        <f>IF('Matriz de Riesgos'!#REF!=2,'Matriz de Riesgos'!#REF!," ")</f>
        <v>#REF!</v>
      </c>
      <c r="S50" s="78" t="e">
        <f>IF('Matriz de Riesgos'!#REF!=2,'Matriz de Riesgos'!#REF!," ")</f>
        <v>#REF!</v>
      </c>
      <c r="T50" s="78" t="e">
        <f>IF('Matriz de Riesgos'!#REF!=2,'Matriz de Riesgos'!#REF!," ")</f>
        <v>#REF!</v>
      </c>
      <c r="U50" s="78" t="e">
        <f>IF('Matriz de Riesgos'!#REF!=2,'Matriz de Riesgos'!#REF!," ")</f>
        <v>#REF!</v>
      </c>
      <c r="V50" s="78" t="e">
        <f>IF('Matriz de Riesgos'!#REF!=2,'Matriz de Riesgos'!#REF!," ")</f>
        <v>#REF!</v>
      </c>
      <c r="W50" s="78" t="e">
        <f>IF('Matriz de Riesgos'!#REF!=2,'Matriz de Riesgos'!#REF!," ")</f>
        <v>#REF!</v>
      </c>
      <c r="X50" s="78" t="e">
        <f>IF('Matriz de Riesgos'!#REF!=2,'Matriz de Riesgos'!#REF!," ")</f>
        <v>#REF!</v>
      </c>
      <c r="Y50" s="78" t="e">
        <f ca="1">IF('Matriz de Riesgos'!$X$26=2,'Matriz de Riesgos'!$D$26," ")</f>
        <v>#NAME?</v>
      </c>
      <c r="Z50" s="143" t="e">
        <f ca="1">IF('Matriz de Riesgos'!$X$27=2,'Matriz de Riesgos'!$D$27," ")</f>
        <v>#NAME?</v>
      </c>
      <c r="AA50" s="77" t="e">
        <f>IF('Matriz de Riesgos'!#REF!=3,'Matriz de Riesgos'!#REF!," ")</f>
        <v>#REF!</v>
      </c>
      <c r="AB50" s="77" t="e">
        <f>IF('Matriz de Riesgos'!#REF!=3,'Matriz de Riesgos'!#REF!," ")</f>
        <v>#REF!</v>
      </c>
      <c r="AC50" s="77" t="e">
        <f>IF('Matriz de Riesgos'!#REF!=3,'Matriz de Riesgos'!#REF!," ")</f>
        <v>#REF!</v>
      </c>
      <c r="AD50" s="77" t="e">
        <f>IF('Matriz de Riesgos'!#REF!=3,'Matriz de Riesgos'!#REF!," ")</f>
        <v>#REF!</v>
      </c>
      <c r="AE50" s="77" t="e">
        <f>IF('Matriz de Riesgos'!#REF!=3,'Matriz de Riesgos'!#REF!," ")</f>
        <v>#REF!</v>
      </c>
      <c r="AF50" s="77" t="e">
        <f>IF('Matriz de Riesgos'!#REF!=3,'Matriz de Riesgos'!#REF!," ")</f>
        <v>#REF!</v>
      </c>
      <c r="AG50" s="77" t="e">
        <f>IF('Matriz de Riesgos'!#REF!=3,'Matriz de Riesgos'!#REF!," ")</f>
        <v>#REF!</v>
      </c>
      <c r="AH50" s="77" t="e">
        <f>IF('Matriz de Riesgos'!#REF!=3,'Matriz de Riesgos'!#REF!," ")</f>
        <v>#REF!</v>
      </c>
      <c r="AI50" s="77" t="e">
        <f ca="1">IF('Matriz de Riesgos'!$X$26=3,'Matriz de Riesgos'!$D$26," ")</f>
        <v>#NAME?</v>
      </c>
      <c r="AJ50" s="141" t="e">
        <f ca="1">IF('Matriz de Riesgos'!$X$27=3,'Matriz de Riesgos'!$D$27," ")</f>
        <v>#NAME?</v>
      </c>
      <c r="AK50" s="75" t="e">
        <f>IF('Matriz de Riesgos'!#REF!=4,'Matriz de Riesgos'!#REF!," ")</f>
        <v>#REF!</v>
      </c>
      <c r="AL50" s="75" t="e">
        <f>IF('Matriz de Riesgos'!#REF!=4,'Matriz de Riesgos'!#REF!," ")</f>
        <v>#REF!</v>
      </c>
      <c r="AM50" s="75" t="e">
        <f>IF('Matriz de Riesgos'!#REF!=4,'Matriz de Riesgos'!#REF!," ")</f>
        <v>#REF!</v>
      </c>
      <c r="AN50" s="75" t="e">
        <f>IF('Matriz de Riesgos'!#REF!=4,'Matriz de Riesgos'!#REF!," ")</f>
        <v>#REF!</v>
      </c>
      <c r="AO50" s="75" t="e">
        <f>IF('Matriz de Riesgos'!#REF!=4,'Matriz de Riesgos'!#REF!," ")</f>
        <v>#REF!</v>
      </c>
      <c r="AP50" s="75" t="e">
        <f>IF('Matriz de Riesgos'!#REF!=4,'Matriz de Riesgos'!#REF!," ")</f>
        <v>#REF!</v>
      </c>
      <c r="AQ50" s="75" t="e">
        <f>IF('Matriz de Riesgos'!#REF!=4,'Matriz de Riesgos'!#REF!," ")</f>
        <v>#REF!</v>
      </c>
      <c r="AR50" s="75" t="e">
        <f>IF('Matriz de Riesgos'!#REF!=4,'Matriz de Riesgos'!#REF!," ")</f>
        <v>#REF!</v>
      </c>
      <c r="AS50" s="75" t="e">
        <f ca="1">IF('Matriz de Riesgos'!$X$26=4,'Matriz de Riesgos'!$D$26," ")</f>
        <v>#NAME?</v>
      </c>
      <c r="AT50" s="138" t="e">
        <f ca="1">IF('Matriz de Riesgos'!$X$27=4,'Matriz de Riesgos'!$D$27," ")</f>
        <v>#NAME?</v>
      </c>
      <c r="AU50" s="76" t="e">
        <f>IF('Matriz de Riesgos'!#REF!=5,'Matriz de Riesgos'!#REF!," ")</f>
        <v>#REF!</v>
      </c>
      <c r="AV50" s="76" t="e">
        <f>IF('Matriz de Riesgos'!#REF!=5,'Matriz de Riesgos'!#REF!," ")</f>
        <v>#REF!</v>
      </c>
      <c r="AW50" s="76" t="e">
        <f>IF('Matriz de Riesgos'!#REF!=5,'Matriz de Riesgos'!#REF!," ")</f>
        <v>#REF!</v>
      </c>
      <c r="AX50" s="76" t="e">
        <f>IF('Matriz de Riesgos'!#REF!=5,'Matriz de Riesgos'!#REF!," ")</f>
        <v>#REF!</v>
      </c>
      <c r="AY50" s="76" t="e">
        <f>IF('Matriz de Riesgos'!#REF!=5,'Matriz de Riesgos'!#REF!," ")</f>
        <v>#REF!</v>
      </c>
      <c r="AZ50" s="76" t="e">
        <f>IF('Matriz de Riesgos'!#REF!=5,'Matriz de Riesgos'!#REF!," ")</f>
        <v>#REF!</v>
      </c>
      <c r="BA50" s="76" t="e">
        <f>IF('Matriz de Riesgos'!#REF!=5,'Matriz de Riesgos'!#REF!," ")</f>
        <v>#REF!</v>
      </c>
      <c r="BB50" s="76" t="e">
        <f>IF('Matriz de Riesgos'!#REF!=5,'Matriz de Riesgos'!#REF!," ")</f>
        <v>#REF!</v>
      </c>
      <c r="BC50" s="76" t="e">
        <f ca="1">IF('Matriz de Riesgos'!$X$26=5,'Matriz de Riesgos'!$D$26," ")</f>
        <v>#NAME?</v>
      </c>
      <c r="BD50" s="131" t="e">
        <f ca="1">IF('Matriz de Riesgos'!$X$27=5,'Matriz de Riesgos'!$D$27," ")</f>
        <v>#NAME?</v>
      </c>
      <c r="BE50" s="51"/>
      <c r="BF50" s="51"/>
      <c r="BG50" s="51"/>
      <c r="BH50" s="51"/>
      <c r="BI50" s="51"/>
      <c r="BJ50" s="51"/>
      <c r="BK50" s="51"/>
    </row>
    <row r="51" spans="1:63" ht="24" customHeight="1" x14ac:dyDescent="0.3">
      <c r="A51" s="514"/>
      <c r="B51" s="503"/>
      <c r="C51" s="504"/>
      <c r="D51" s="504"/>
      <c r="E51" s="504"/>
      <c r="F51" s="505"/>
      <c r="G51" s="78" t="e">
        <f>IF('Matriz de Riesgos'!#REF!=1,'Matriz de Riesgos'!#REF!," ")</f>
        <v>#REF!</v>
      </c>
      <c r="H51" s="78" t="e">
        <f>IF('Matriz de Riesgos'!#REF!=1,'Matriz de Riesgos'!#REF!," ")</f>
        <v>#REF!</v>
      </c>
      <c r="I51" s="78" t="e">
        <f>IF('Matriz de Riesgos'!#REF!=1,'Matriz de Riesgos'!#REF!," ")</f>
        <v>#REF!</v>
      </c>
      <c r="J51" s="78" t="e">
        <f>IF('Matriz de Riesgos'!#REF!=1,'Matriz de Riesgos'!#REF!," ")</f>
        <v>#REF!</v>
      </c>
      <c r="K51" s="78" t="e">
        <f>IF('Matriz de Riesgos'!#REF!=1,'Matriz de Riesgos'!#REF!," ")</f>
        <v>#REF!</v>
      </c>
      <c r="L51" s="78" t="e">
        <f>IF('Matriz de Riesgos'!#REF!=1,'Matriz de Riesgos'!#REF!," ")</f>
        <v>#REF!</v>
      </c>
      <c r="M51" s="78" t="e">
        <f>IF('Matriz de Riesgos'!#REF!=1,'Matriz de Riesgos'!#REF!," ")</f>
        <v>#REF!</v>
      </c>
      <c r="N51" s="78" t="e">
        <f>IF('Matriz de Riesgos'!#REF!=1,'Matriz de Riesgos'!#REF!," ")</f>
        <v>#REF!</v>
      </c>
      <c r="O51" s="78" t="e">
        <f>IF('Matriz de Riesgos'!#REF!=1,'Matriz de Riesgos'!#REF!," ")</f>
        <v>#REF!</v>
      </c>
      <c r="P51" s="143" t="e">
        <f>IF('Matriz de Riesgos'!#REF!=1,'Matriz de Riesgos'!#REF!," ")</f>
        <v>#REF!</v>
      </c>
      <c r="Q51" s="78" t="e">
        <f>IF('Matriz de Riesgos'!#REF!=2,'Matriz de Riesgos'!#REF!," ")</f>
        <v>#REF!</v>
      </c>
      <c r="R51" s="78" t="e">
        <f>IF('Matriz de Riesgos'!#REF!=2,'Matriz de Riesgos'!#REF!," ")</f>
        <v>#REF!</v>
      </c>
      <c r="S51" s="78" t="e">
        <f>IF('Matriz de Riesgos'!#REF!=2,'Matriz de Riesgos'!#REF!," ")</f>
        <v>#REF!</v>
      </c>
      <c r="T51" s="78" t="e">
        <f>IF('Matriz de Riesgos'!#REF!=2,'Matriz de Riesgos'!#REF!," ")</f>
        <v>#REF!</v>
      </c>
      <c r="U51" s="78" t="e">
        <f>IF('Matriz de Riesgos'!#REF!=2,'Matriz de Riesgos'!#REF!," ")</f>
        <v>#REF!</v>
      </c>
      <c r="V51" s="78" t="e">
        <f>IF('Matriz de Riesgos'!#REF!=2,'Matriz de Riesgos'!#REF!," ")</f>
        <v>#REF!</v>
      </c>
      <c r="W51" s="78" t="e">
        <f>IF('Matriz de Riesgos'!#REF!=2,'Matriz de Riesgos'!#REF!," ")</f>
        <v>#REF!</v>
      </c>
      <c r="X51" s="78" t="e">
        <f>IF('Matriz de Riesgos'!#REF!=2,'Matriz de Riesgos'!#REF!," ")</f>
        <v>#REF!</v>
      </c>
      <c r="Y51" s="78" t="e">
        <f>IF('Matriz de Riesgos'!#REF!=2,'Matriz de Riesgos'!#REF!," ")</f>
        <v>#REF!</v>
      </c>
      <c r="Z51" s="143" t="e">
        <f>IF('Matriz de Riesgos'!#REF!=2,'Matriz de Riesgos'!#REF!," ")</f>
        <v>#REF!</v>
      </c>
      <c r="AA51" s="77" t="e">
        <f>IF('Matriz de Riesgos'!#REF!=3,'Matriz de Riesgos'!#REF!," ")</f>
        <v>#REF!</v>
      </c>
      <c r="AB51" s="77" t="e">
        <f>IF('Matriz de Riesgos'!#REF!=3,'Matriz de Riesgos'!#REF!," ")</f>
        <v>#REF!</v>
      </c>
      <c r="AC51" s="77" t="e">
        <f>IF('Matriz de Riesgos'!#REF!=3,'Matriz de Riesgos'!#REF!," ")</f>
        <v>#REF!</v>
      </c>
      <c r="AD51" s="77" t="e">
        <f>IF('Matriz de Riesgos'!#REF!=3,'Matriz de Riesgos'!#REF!," ")</f>
        <v>#REF!</v>
      </c>
      <c r="AE51" s="77" t="e">
        <f>IF('Matriz de Riesgos'!#REF!=3,'Matriz de Riesgos'!#REF!," ")</f>
        <v>#REF!</v>
      </c>
      <c r="AF51" s="77" t="e">
        <f>IF('Matriz de Riesgos'!#REF!=3,'Matriz de Riesgos'!#REF!," ")</f>
        <v>#REF!</v>
      </c>
      <c r="AG51" s="77" t="e">
        <f>IF('Matriz de Riesgos'!#REF!=3,'Matriz de Riesgos'!#REF!," ")</f>
        <v>#REF!</v>
      </c>
      <c r="AH51" s="77" t="e">
        <f>IF('Matriz de Riesgos'!#REF!=3,'Matriz de Riesgos'!#REF!," ")</f>
        <v>#REF!</v>
      </c>
      <c r="AI51" s="77" t="e">
        <f>IF('Matriz de Riesgos'!#REF!=3,'Matriz de Riesgos'!#REF!," ")</f>
        <v>#REF!</v>
      </c>
      <c r="AJ51" s="141" t="e">
        <f>IF('Matriz de Riesgos'!#REF!=3,'Matriz de Riesgos'!#REF!," ")</f>
        <v>#REF!</v>
      </c>
      <c r="AK51" s="75" t="e">
        <f>IF('Matriz de Riesgos'!#REF!=4,'Matriz de Riesgos'!#REF!," ")</f>
        <v>#REF!</v>
      </c>
      <c r="AL51" s="75" t="e">
        <f>IF('Matriz de Riesgos'!#REF!=4,'Matriz de Riesgos'!#REF!," ")</f>
        <v>#REF!</v>
      </c>
      <c r="AM51" s="75" t="e">
        <f>IF('Matriz de Riesgos'!#REF!=4,'Matriz de Riesgos'!#REF!," ")</f>
        <v>#REF!</v>
      </c>
      <c r="AN51" s="75" t="e">
        <f>IF('Matriz de Riesgos'!#REF!=4,'Matriz de Riesgos'!#REF!," ")</f>
        <v>#REF!</v>
      </c>
      <c r="AO51" s="75" t="e">
        <f>IF('Matriz de Riesgos'!#REF!=4,'Matriz de Riesgos'!#REF!," ")</f>
        <v>#REF!</v>
      </c>
      <c r="AP51" s="75" t="e">
        <f>IF('Matriz de Riesgos'!#REF!=4,'Matriz de Riesgos'!#REF!," ")</f>
        <v>#REF!</v>
      </c>
      <c r="AQ51" s="75" t="e">
        <f>IF('Matriz de Riesgos'!#REF!=4,'Matriz de Riesgos'!#REF!," ")</f>
        <v>#REF!</v>
      </c>
      <c r="AR51" s="75" t="e">
        <f>IF('Matriz de Riesgos'!#REF!=4,'Matriz de Riesgos'!#REF!," ")</f>
        <v>#REF!</v>
      </c>
      <c r="AS51" s="75" t="e">
        <f>IF('Matriz de Riesgos'!#REF!=4,'Matriz de Riesgos'!#REF!," ")</f>
        <v>#REF!</v>
      </c>
      <c r="AT51" s="138" t="e">
        <f>IF('Matriz de Riesgos'!#REF!=4,'Matriz de Riesgos'!#REF!," ")</f>
        <v>#REF!</v>
      </c>
      <c r="AU51" s="76" t="e">
        <f>IF('Matriz de Riesgos'!#REF!=5,'Matriz de Riesgos'!#REF!," ")</f>
        <v>#REF!</v>
      </c>
      <c r="AV51" s="76" t="e">
        <f>IF('Matriz de Riesgos'!#REF!=5,'Matriz de Riesgos'!#REF!," ")</f>
        <v>#REF!</v>
      </c>
      <c r="AW51" s="76" t="e">
        <f>IF('Matriz de Riesgos'!#REF!=5,'Matriz de Riesgos'!#REF!," ")</f>
        <v>#REF!</v>
      </c>
      <c r="AX51" s="76" t="e">
        <f>IF('Matriz de Riesgos'!#REF!=5,'Matriz de Riesgos'!#REF!," ")</f>
        <v>#REF!</v>
      </c>
      <c r="AY51" s="76" t="e">
        <f>IF('Matriz de Riesgos'!#REF!=5,'Matriz de Riesgos'!#REF!," ")</f>
        <v>#REF!</v>
      </c>
      <c r="AZ51" s="76" t="e">
        <f>IF('Matriz de Riesgos'!#REF!=5,'Matriz de Riesgos'!#REF!," ")</f>
        <v>#REF!</v>
      </c>
      <c r="BA51" s="76" t="e">
        <f>IF('Matriz de Riesgos'!#REF!=5,'Matriz de Riesgos'!#REF!," ")</f>
        <v>#REF!</v>
      </c>
      <c r="BB51" s="76" t="e">
        <f>IF('Matriz de Riesgos'!#REF!=5,'Matriz de Riesgos'!#REF!," ")</f>
        <v>#REF!</v>
      </c>
      <c r="BC51" s="76" t="e">
        <f>IF('Matriz de Riesgos'!#REF!=5,'Matriz de Riesgos'!#REF!," ")</f>
        <v>#REF!</v>
      </c>
      <c r="BD51" s="131" t="e">
        <f>IF('Matriz de Riesgos'!#REF!=5,'Matriz de Riesgos'!#REF!," ")</f>
        <v>#REF!</v>
      </c>
      <c r="BE51" s="51"/>
      <c r="BF51" s="51"/>
      <c r="BG51" s="51"/>
      <c r="BH51" s="51"/>
      <c r="BI51" s="51"/>
      <c r="BJ51" s="51"/>
      <c r="BK51" s="51"/>
    </row>
    <row r="52" spans="1:63" ht="24" customHeight="1" x14ac:dyDescent="0.3">
      <c r="A52" s="514"/>
      <c r="B52" s="503"/>
      <c r="C52" s="504"/>
      <c r="D52" s="504"/>
      <c r="E52" s="504"/>
      <c r="F52" s="505"/>
      <c r="G52" s="78" t="e">
        <f>IF('Matriz de Riesgos'!#REF!=1,'Matriz de Riesgos'!#REF!," ")</f>
        <v>#REF!</v>
      </c>
      <c r="H52" s="78" t="e">
        <f>IF('Matriz de Riesgos'!#REF!=1,'Matriz de Riesgos'!#REF!," ")</f>
        <v>#REF!</v>
      </c>
      <c r="I52" s="78" t="e">
        <f>IF('Matriz de Riesgos'!#REF!=1,'Matriz de Riesgos'!#REF!," ")</f>
        <v>#REF!</v>
      </c>
      <c r="J52" s="78" t="e">
        <f>IF('Matriz de Riesgos'!#REF!=1,'Matriz de Riesgos'!#REF!," ")</f>
        <v>#REF!</v>
      </c>
      <c r="K52" s="78" t="e">
        <f>IF('Matriz de Riesgos'!#REF!=1,'Matriz de Riesgos'!#REF!," ")</f>
        <v>#REF!</v>
      </c>
      <c r="L52" s="78" t="e">
        <f>IF('Matriz de Riesgos'!#REF!=1,'Matriz de Riesgos'!#REF!," ")</f>
        <v>#REF!</v>
      </c>
      <c r="M52" s="78" t="e">
        <f>IF('Matriz de Riesgos'!#REF!=1,'Matriz de Riesgos'!#REF!," ")</f>
        <v>#REF!</v>
      </c>
      <c r="N52" s="78" t="e">
        <f>IF('Matriz de Riesgos'!#REF!=1,'Matriz de Riesgos'!#REF!," ")</f>
        <v>#REF!</v>
      </c>
      <c r="O52" s="78" t="e">
        <f>IF('Matriz de Riesgos'!#REF!=1,'Matriz de Riesgos'!#REF!," ")</f>
        <v>#REF!</v>
      </c>
      <c r="P52" s="143" t="e">
        <f>IF('Matriz de Riesgos'!#REF!=1,'Matriz de Riesgos'!#REF!," ")</f>
        <v>#REF!</v>
      </c>
      <c r="Q52" s="78" t="e">
        <f>IF('Matriz de Riesgos'!#REF!=2,'Matriz de Riesgos'!#REF!," ")</f>
        <v>#REF!</v>
      </c>
      <c r="R52" s="78" t="e">
        <f>IF('Matriz de Riesgos'!#REF!=2,'Matriz de Riesgos'!#REF!," ")</f>
        <v>#REF!</v>
      </c>
      <c r="S52" s="78" t="e">
        <f>IF('Matriz de Riesgos'!#REF!=2,'Matriz de Riesgos'!#REF!," ")</f>
        <v>#REF!</v>
      </c>
      <c r="T52" s="78" t="e">
        <f>IF('Matriz de Riesgos'!#REF!=2,'Matriz de Riesgos'!#REF!," ")</f>
        <v>#REF!</v>
      </c>
      <c r="U52" s="78" t="e">
        <f>IF('Matriz de Riesgos'!#REF!=2,'Matriz de Riesgos'!#REF!," ")</f>
        <v>#REF!</v>
      </c>
      <c r="V52" s="78" t="e">
        <f>IF('Matriz de Riesgos'!#REF!=2,'Matriz de Riesgos'!#REF!," ")</f>
        <v>#REF!</v>
      </c>
      <c r="W52" s="78" t="e">
        <f>IF('Matriz de Riesgos'!#REF!=2,'Matriz de Riesgos'!#REF!," ")</f>
        <v>#REF!</v>
      </c>
      <c r="X52" s="78" t="e">
        <f>IF('Matriz de Riesgos'!#REF!=2,'Matriz de Riesgos'!#REF!," ")</f>
        <v>#REF!</v>
      </c>
      <c r="Y52" s="78" t="e">
        <f>IF('Matriz de Riesgos'!#REF!=2,'Matriz de Riesgos'!#REF!," ")</f>
        <v>#REF!</v>
      </c>
      <c r="Z52" s="143" t="e">
        <f>IF('Matriz de Riesgos'!#REF!=2,'Matriz de Riesgos'!#REF!," ")</f>
        <v>#REF!</v>
      </c>
      <c r="AA52" s="77" t="e">
        <f>IF('Matriz de Riesgos'!#REF!=3,'Matriz de Riesgos'!#REF!," ")</f>
        <v>#REF!</v>
      </c>
      <c r="AB52" s="77" t="e">
        <f>IF('Matriz de Riesgos'!#REF!=3,'Matriz de Riesgos'!#REF!," ")</f>
        <v>#REF!</v>
      </c>
      <c r="AC52" s="77" t="e">
        <f>IF('Matriz de Riesgos'!#REF!=3,'Matriz de Riesgos'!#REF!," ")</f>
        <v>#REF!</v>
      </c>
      <c r="AD52" s="77" t="e">
        <f>IF('Matriz de Riesgos'!#REF!=3,'Matriz de Riesgos'!#REF!," ")</f>
        <v>#REF!</v>
      </c>
      <c r="AE52" s="77" t="e">
        <f>IF('Matriz de Riesgos'!#REF!=3,'Matriz de Riesgos'!#REF!," ")</f>
        <v>#REF!</v>
      </c>
      <c r="AF52" s="77" t="e">
        <f>IF('Matriz de Riesgos'!#REF!=3,'Matriz de Riesgos'!#REF!," ")</f>
        <v>#REF!</v>
      </c>
      <c r="AG52" s="77" t="e">
        <f>IF('Matriz de Riesgos'!#REF!=3,'Matriz de Riesgos'!#REF!," ")</f>
        <v>#REF!</v>
      </c>
      <c r="AH52" s="77" t="e">
        <f>IF('Matriz de Riesgos'!#REF!=3,'Matriz de Riesgos'!#REF!," ")</f>
        <v>#REF!</v>
      </c>
      <c r="AI52" s="77" t="e">
        <f>IF('Matriz de Riesgos'!#REF!=3,'Matriz de Riesgos'!#REF!," ")</f>
        <v>#REF!</v>
      </c>
      <c r="AJ52" s="141" t="e">
        <f>IF('Matriz de Riesgos'!#REF!=3,'Matriz de Riesgos'!#REF!," ")</f>
        <v>#REF!</v>
      </c>
      <c r="AK52" s="75" t="e">
        <f>IF('Matriz de Riesgos'!#REF!=4,'Matriz de Riesgos'!#REF!," ")</f>
        <v>#REF!</v>
      </c>
      <c r="AL52" s="75" t="e">
        <f>IF('Matriz de Riesgos'!#REF!=4,'Matriz de Riesgos'!#REF!," ")</f>
        <v>#REF!</v>
      </c>
      <c r="AM52" s="75" t="e">
        <f>IF('Matriz de Riesgos'!#REF!=4,'Matriz de Riesgos'!#REF!," ")</f>
        <v>#REF!</v>
      </c>
      <c r="AN52" s="75" t="e">
        <f>IF('Matriz de Riesgos'!#REF!=4,'Matriz de Riesgos'!#REF!," ")</f>
        <v>#REF!</v>
      </c>
      <c r="AO52" s="75" t="e">
        <f>IF('Matriz de Riesgos'!#REF!=4,'Matriz de Riesgos'!#REF!," ")</f>
        <v>#REF!</v>
      </c>
      <c r="AP52" s="75" t="e">
        <f>IF('Matriz de Riesgos'!#REF!=4,'Matriz de Riesgos'!#REF!," ")</f>
        <v>#REF!</v>
      </c>
      <c r="AQ52" s="75" t="e">
        <f>IF('Matriz de Riesgos'!#REF!=4,'Matriz de Riesgos'!#REF!," ")</f>
        <v>#REF!</v>
      </c>
      <c r="AR52" s="75" t="e">
        <f>IF('Matriz de Riesgos'!#REF!=4,'Matriz de Riesgos'!#REF!," ")</f>
        <v>#REF!</v>
      </c>
      <c r="AS52" s="75" t="e">
        <f>IF('Matriz de Riesgos'!#REF!=4,'Matriz de Riesgos'!#REF!," ")</f>
        <v>#REF!</v>
      </c>
      <c r="AT52" s="138" t="e">
        <f>IF('Matriz de Riesgos'!#REF!=4,'Matriz de Riesgos'!#REF!," ")</f>
        <v>#REF!</v>
      </c>
      <c r="AU52" s="76" t="e">
        <f>IF('Matriz de Riesgos'!#REF!=5,'Matriz de Riesgos'!#REF!," ")</f>
        <v>#REF!</v>
      </c>
      <c r="AV52" s="76" t="e">
        <f>IF('Matriz de Riesgos'!#REF!=5,'Matriz de Riesgos'!#REF!," ")</f>
        <v>#REF!</v>
      </c>
      <c r="AW52" s="76" t="e">
        <f>IF('Matriz de Riesgos'!#REF!=5,'Matriz de Riesgos'!#REF!," ")</f>
        <v>#REF!</v>
      </c>
      <c r="AX52" s="76" t="e">
        <f>IF('Matriz de Riesgos'!#REF!=5,'Matriz de Riesgos'!#REF!," ")</f>
        <v>#REF!</v>
      </c>
      <c r="AY52" s="76" t="e">
        <f>IF('Matriz de Riesgos'!#REF!=5,'Matriz de Riesgos'!#REF!," ")</f>
        <v>#REF!</v>
      </c>
      <c r="AZ52" s="76" t="e">
        <f>IF('Matriz de Riesgos'!#REF!=5,'Matriz de Riesgos'!#REF!," ")</f>
        <v>#REF!</v>
      </c>
      <c r="BA52" s="76" t="e">
        <f>IF('Matriz de Riesgos'!#REF!=5,'Matriz de Riesgos'!#REF!," ")</f>
        <v>#REF!</v>
      </c>
      <c r="BB52" s="76" t="e">
        <f>IF('Matriz de Riesgos'!#REF!=5,'Matriz de Riesgos'!#REF!," ")</f>
        <v>#REF!</v>
      </c>
      <c r="BC52" s="76" t="e">
        <f>IF('Matriz de Riesgos'!#REF!=5,'Matriz de Riesgos'!#REF!," ")</f>
        <v>#REF!</v>
      </c>
      <c r="BD52" s="131" t="e">
        <f>IF('Matriz de Riesgos'!#REF!=5,'Matriz de Riesgos'!#REF!," ")</f>
        <v>#REF!</v>
      </c>
      <c r="BE52" s="51"/>
      <c r="BF52" s="51"/>
      <c r="BG52" s="51"/>
      <c r="BH52" s="51"/>
      <c r="BI52" s="51"/>
      <c r="BJ52" s="51"/>
      <c r="BK52" s="51"/>
    </row>
    <row r="53" spans="1:63" ht="24" customHeight="1" x14ac:dyDescent="0.3">
      <c r="A53" s="514"/>
      <c r="B53" s="503"/>
      <c r="C53" s="504"/>
      <c r="D53" s="504"/>
      <c r="E53" s="504"/>
      <c r="F53" s="505"/>
      <c r="G53" s="78" t="e">
        <f>IF('Matriz de Riesgos'!#REF!=1,'Matriz de Riesgos'!#REF!," ")</f>
        <v>#REF!</v>
      </c>
      <c r="H53" s="78" t="e">
        <f>IF('Matriz de Riesgos'!#REF!=1,'Matriz de Riesgos'!#REF!," ")</f>
        <v>#REF!</v>
      </c>
      <c r="I53" s="78" t="e">
        <f>IF('Matriz de Riesgos'!#REF!=1,'Matriz de Riesgos'!#REF!," ")</f>
        <v>#REF!</v>
      </c>
      <c r="J53" s="78" t="e">
        <f>IF('Matriz de Riesgos'!#REF!=1,'Matriz de Riesgos'!#REF!," ")</f>
        <v>#REF!</v>
      </c>
      <c r="K53" s="78" t="e">
        <f>IF('Matriz de Riesgos'!#REF!=1,'Matriz de Riesgos'!#REF!," ")</f>
        <v>#REF!</v>
      </c>
      <c r="L53" s="78" t="e">
        <f>IF('Matriz de Riesgos'!#REF!=1,'Matriz de Riesgos'!#REF!," ")</f>
        <v>#REF!</v>
      </c>
      <c r="M53" s="78" t="e">
        <f>IF('Matriz de Riesgos'!#REF!=1,'Matriz de Riesgos'!#REF!," ")</f>
        <v>#REF!</v>
      </c>
      <c r="N53" s="78" t="e">
        <f>IF('Matriz de Riesgos'!#REF!=1,'Matriz de Riesgos'!#REF!," ")</f>
        <v>#REF!</v>
      </c>
      <c r="O53" s="78" t="e">
        <f>IF('Matriz de Riesgos'!#REF!=1,'Matriz de Riesgos'!#REF!," ")</f>
        <v>#REF!</v>
      </c>
      <c r="P53" s="143" t="e">
        <f>IF('Matriz de Riesgos'!#REF!=1,'Matriz de Riesgos'!#REF!," ")</f>
        <v>#REF!</v>
      </c>
      <c r="Q53" s="78" t="e">
        <f>IF('Matriz de Riesgos'!#REF!=2,'Matriz de Riesgos'!#REF!," ")</f>
        <v>#REF!</v>
      </c>
      <c r="R53" s="78" t="e">
        <f>IF('Matriz de Riesgos'!#REF!=2,'Matriz de Riesgos'!#REF!," ")</f>
        <v>#REF!</v>
      </c>
      <c r="S53" s="78" t="e">
        <f>IF('Matriz de Riesgos'!#REF!=2,'Matriz de Riesgos'!#REF!," ")</f>
        <v>#REF!</v>
      </c>
      <c r="T53" s="78" t="e">
        <f>IF('Matriz de Riesgos'!#REF!=2,'Matriz de Riesgos'!#REF!," ")</f>
        <v>#REF!</v>
      </c>
      <c r="U53" s="78" t="e">
        <f>IF('Matriz de Riesgos'!#REF!=2,'Matriz de Riesgos'!#REF!," ")</f>
        <v>#REF!</v>
      </c>
      <c r="V53" s="78" t="e">
        <f>IF('Matriz de Riesgos'!#REF!=2,'Matriz de Riesgos'!#REF!," ")</f>
        <v>#REF!</v>
      </c>
      <c r="W53" s="78" t="e">
        <f>IF('Matriz de Riesgos'!#REF!=2,'Matriz de Riesgos'!#REF!," ")</f>
        <v>#REF!</v>
      </c>
      <c r="X53" s="78" t="e">
        <f>IF('Matriz de Riesgos'!#REF!=2,'Matriz de Riesgos'!#REF!," ")</f>
        <v>#REF!</v>
      </c>
      <c r="Y53" s="78" t="e">
        <f>IF('Matriz de Riesgos'!#REF!=2,'Matriz de Riesgos'!#REF!," ")</f>
        <v>#REF!</v>
      </c>
      <c r="Z53" s="143" t="e">
        <f>IF('Matriz de Riesgos'!#REF!=2,'Matriz de Riesgos'!#REF!," ")</f>
        <v>#REF!</v>
      </c>
      <c r="AA53" s="77" t="e">
        <f>IF('Matriz de Riesgos'!#REF!=3,'Matriz de Riesgos'!#REF!," ")</f>
        <v>#REF!</v>
      </c>
      <c r="AB53" s="77" t="e">
        <f>IF('Matriz de Riesgos'!#REF!=3,'Matriz de Riesgos'!#REF!," ")</f>
        <v>#REF!</v>
      </c>
      <c r="AC53" s="77" t="e">
        <f>IF('Matriz de Riesgos'!#REF!=3,'Matriz de Riesgos'!#REF!," ")</f>
        <v>#REF!</v>
      </c>
      <c r="AD53" s="77" t="e">
        <f>IF('Matriz de Riesgos'!#REF!=3,'Matriz de Riesgos'!#REF!," ")</f>
        <v>#REF!</v>
      </c>
      <c r="AE53" s="77" t="e">
        <f>IF('Matriz de Riesgos'!#REF!=3,'Matriz de Riesgos'!#REF!," ")</f>
        <v>#REF!</v>
      </c>
      <c r="AF53" s="77" t="e">
        <f>IF('Matriz de Riesgos'!#REF!=3,'Matriz de Riesgos'!#REF!," ")</f>
        <v>#REF!</v>
      </c>
      <c r="AG53" s="77" t="e">
        <f>IF('Matriz de Riesgos'!#REF!=3,'Matriz de Riesgos'!#REF!," ")</f>
        <v>#REF!</v>
      </c>
      <c r="AH53" s="77" t="e">
        <f>IF('Matriz de Riesgos'!#REF!=3,'Matriz de Riesgos'!#REF!," ")</f>
        <v>#REF!</v>
      </c>
      <c r="AI53" s="77" t="e">
        <f>IF('Matriz de Riesgos'!#REF!=3,'Matriz de Riesgos'!#REF!," ")</f>
        <v>#REF!</v>
      </c>
      <c r="AJ53" s="141" t="e">
        <f>IF('Matriz de Riesgos'!#REF!=3,'Matriz de Riesgos'!#REF!," ")</f>
        <v>#REF!</v>
      </c>
      <c r="AK53" s="75" t="e">
        <f>IF('Matriz de Riesgos'!#REF!=4,'Matriz de Riesgos'!#REF!," ")</f>
        <v>#REF!</v>
      </c>
      <c r="AL53" s="75" t="e">
        <f>IF('Matriz de Riesgos'!#REF!=4,'Matriz de Riesgos'!#REF!," ")</f>
        <v>#REF!</v>
      </c>
      <c r="AM53" s="75" t="e">
        <f>IF('Matriz de Riesgos'!#REF!=4,'Matriz de Riesgos'!#REF!," ")</f>
        <v>#REF!</v>
      </c>
      <c r="AN53" s="75" t="e">
        <f>IF('Matriz de Riesgos'!#REF!=4,'Matriz de Riesgos'!#REF!," ")</f>
        <v>#REF!</v>
      </c>
      <c r="AO53" s="75" t="e">
        <f>IF('Matriz de Riesgos'!#REF!=4,'Matriz de Riesgos'!#REF!," ")</f>
        <v>#REF!</v>
      </c>
      <c r="AP53" s="75" t="e">
        <f>IF('Matriz de Riesgos'!#REF!=4,'Matriz de Riesgos'!#REF!," ")</f>
        <v>#REF!</v>
      </c>
      <c r="AQ53" s="75" t="e">
        <f>IF('Matriz de Riesgos'!#REF!=4,'Matriz de Riesgos'!#REF!," ")</f>
        <v>#REF!</v>
      </c>
      <c r="AR53" s="75" t="e">
        <f>IF('Matriz de Riesgos'!#REF!=4,'Matriz de Riesgos'!#REF!," ")</f>
        <v>#REF!</v>
      </c>
      <c r="AS53" s="75" t="e">
        <f>IF('Matriz de Riesgos'!#REF!=4,'Matriz de Riesgos'!#REF!," ")</f>
        <v>#REF!</v>
      </c>
      <c r="AT53" s="138" t="e">
        <f>IF('Matriz de Riesgos'!#REF!=4,'Matriz de Riesgos'!#REF!," ")</f>
        <v>#REF!</v>
      </c>
      <c r="AU53" s="76" t="e">
        <f>IF('Matriz de Riesgos'!#REF!=5,'Matriz de Riesgos'!#REF!," ")</f>
        <v>#REF!</v>
      </c>
      <c r="AV53" s="76" t="e">
        <f>IF('Matriz de Riesgos'!#REF!=5,'Matriz de Riesgos'!#REF!," ")</f>
        <v>#REF!</v>
      </c>
      <c r="AW53" s="76" t="e">
        <f>IF('Matriz de Riesgos'!#REF!=5,'Matriz de Riesgos'!#REF!," ")</f>
        <v>#REF!</v>
      </c>
      <c r="AX53" s="76" t="e">
        <f>IF('Matriz de Riesgos'!#REF!=5,'Matriz de Riesgos'!#REF!," ")</f>
        <v>#REF!</v>
      </c>
      <c r="AY53" s="76" t="e">
        <f>IF('Matriz de Riesgos'!#REF!=5,'Matriz de Riesgos'!#REF!," ")</f>
        <v>#REF!</v>
      </c>
      <c r="AZ53" s="76" t="e">
        <f>IF('Matriz de Riesgos'!#REF!=5,'Matriz de Riesgos'!#REF!," ")</f>
        <v>#REF!</v>
      </c>
      <c r="BA53" s="76" t="e">
        <f>IF('Matriz de Riesgos'!#REF!=5,'Matriz de Riesgos'!#REF!," ")</f>
        <v>#REF!</v>
      </c>
      <c r="BB53" s="76" t="e">
        <f>IF('Matriz de Riesgos'!#REF!=5,'Matriz de Riesgos'!#REF!," ")</f>
        <v>#REF!</v>
      </c>
      <c r="BC53" s="76" t="e">
        <f>IF('Matriz de Riesgos'!#REF!=5,'Matriz de Riesgos'!#REF!," ")</f>
        <v>#REF!</v>
      </c>
      <c r="BD53" s="131" t="e">
        <f>IF('Matriz de Riesgos'!#REF!=5,'Matriz de Riesgos'!#REF!," ")</f>
        <v>#REF!</v>
      </c>
      <c r="BE53" s="51"/>
      <c r="BF53" s="51"/>
      <c r="BG53" s="51"/>
      <c r="BH53" s="51"/>
      <c r="BI53" s="51"/>
      <c r="BJ53" s="51"/>
      <c r="BK53" s="51"/>
    </row>
    <row r="54" spans="1:63" ht="24" customHeight="1" x14ac:dyDescent="0.3">
      <c r="A54" s="514"/>
      <c r="B54" s="503"/>
      <c r="C54" s="504"/>
      <c r="D54" s="504"/>
      <c r="E54" s="504"/>
      <c r="F54" s="505"/>
      <c r="G54" s="78" t="e">
        <f>IF('Matriz de Riesgos'!#REF!=1,'Matriz de Riesgos'!#REF!," ")</f>
        <v>#REF!</v>
      </c>
      <c r="H54" s="78" t="e">
        <f>IF('Matriz de Riesgos'!#REF!=1,'Matriz de Riesgos'!#REF!," ")</f>
        <v>#REF!</v>
      </c>
      <c r="I54" s="78" t="e">
        <f>IF('Matriz de Riesgos'!#REF!=1,'Matriz de Riesgos'!#REF!," ")</f>
        <v>#REF!</v>
      </c>
      <c r="J54" s="78" t="e">
        <f>IF('Matriz de Riesgos'!#REF!=1,'Matriz de Riesgos'!#REF!," ")</f>
        <v>#REF!</v>
      </c>
      <c r="K54" s="78" t="e">
        <f>IF('Matriz de Riesgos'!#REF!=1,'Matriz de Riesgos'!#REF!," ")</f>
        <v>#REF!</v>
      </c>
      <c r="L54" s="78" t="e">
        <f>IF('Matriz de Riesgos'!#REF!=1,'Matriz de Riesgos'!#REF!," ")</f>
        <v>#REF!</v>
      </c>
      <c r="M54" s="78" t="e">
        <f>IF('Matriz de Riesgos'!#REF!=1,'Matriz de Riesgos'!#REF!," ")</f>
        <v>#REF!</v>
      </c>
      <c r="N54" s="78" t="e">
        <f>IF('Matriz de Riesgos'!#REF!=1,'Matriz de Riesgos'!#REF!," ")</f>
        <v>#REF!</v>
      </c>
      <c r="O54" s="78" t="e">
        <f>IF('Matriz de Riesgos'!#REF!=1,'Matriz de Riesgos'!#REF!," ")</f>
        <v>#REF!</v>
      </c>
      <c r="P54" s="143" t="e">
        <f>IF('Matriz de Riesgos'!#REF!=1,'Matriz de Riesgos'!#REF!," ")</f>
        <v>#REF!</v>
      </c>
      <c r="Q54" s="78" t="e">
        <f>IF('Matriz de Riesgos'!#REF!=2,'Matriz de Riesgos'!#REF!," ")</f>
        <v>#REF!</v>
      </c>
      <c r="R54" s="78" t="e">
        <f>IF('Matriz de Riesgos'!#REF!=2,'Matriz de Riesgos'!#REF!," ")</f>
        <v>#REF!</v>
      </c>
      <c r="S54" s="78" t="e">
        <f>IF('Matriz de Riesgos'!#REF!=2,'Matriz de Riesgos'!#REF!," ")</f>
        <v>#REF!</v>
      </c>
      <c r="T54" s="78" t="e">
        <f>IF('Matriz de Riesgos'!#REF!=2,'Matriz de Riesgos'!#REF!," ")</f>
        <v>#REF!</v>
      </c>
      <c r="U54" s="78" t="e">
        <f>IF('Matriz de Riesgos'!#REF!=2,'Matriz de Riesgos'!#REF!," ")</f>
        <v>#REF!</v>
      </c>
      <c r="V54" s="78" t="e">
        <f>IF('Matriz de Riesgos'!#REF!=2,'Matriz de Riesgos'!#REF!," ")</f>
        <v>#REF!</v>
      </c>
      <c r="W54" s="78" t="e">
        <f>IF('Matriz de Riesgos'!#REF!=2,'Matriz de Riesgos'!#REF!," ")</f>
        <v>#REF!</v>
      </c>
      <c r="X54" s="78" t="e">
        <f>IF('Matriz de Riesgos'!#REF!=2,'Matriz de Riesgos'!#REF!," ")</f>
        <v>#REF!</v>
      </c>
      <c r="Y54" s="78" t="e">
        <f>IF('Matriz de Riesgos'!#REF!=2,'Matriz de Riesgos'!#REF!," ")</f>
        <v>#REF!</v>
      </c>
      <c r="Z54" s="143" t="e">
        <f>IF('Matriz de Riesgos'!#REF!=2,'Matriz de Riesgos'!#REF!," ")</f>
        <v>#REF!</v>
      </c>
      <c r="AA54" s="77" t="e">
        <f>IF('Matriz de Riesgos'!#REF!=3,'Matriz de Riesgos'!#REF!," ")</f>
        <v>#REF!</v>
      </c>
      <c r="AB54" s="77" t="e">
        <f>IF('Matriz de Riesgos'!#REF!=3,'Matriz de Riesgos'!#REF!," ")</f>
        <v>#REF!</v>
      </c>
      <c r="AC54" s="77" t="e">
        <f>IF('Matriz de Riesgos'!#REF!=3,'Matriz de Riesgos'!#REF!," ")</f>
        <v>#REF!</v>
      </c>
      <c r="AD54" s="77" t="e">
        <f>IF('Matriz de Riesgos'!#REF!=3,'Matriz de Riesgos'!#REF!," ")</f>
        <v>#REF!</v>
      </c>
      <c r="AE54" s="77" t="e">
        <f>IF('Matriz de Riesgos'!#REF!=3,'Matriz de Riesgos'!#REF!," ")</f>
        <v>#REF!</v>
      </c>
      <c r="AF54" s="77" t="e">
        <f>IF('Matriz de Riesgos'!#REF!=3,'Matriz de Riesgos'!#REF!," ")</f>
        <v>#REF!</v>
      </c>
      <c r="AG54" s="77" t="e">
        <f>IF('Matriz de Riesgos'!#REF!=3,'Matriz de Riesgos'!#REF!," ")</f>
        <v>#REF!</v>
      </c>
      <c r="AH54" s="77" t="e">
        <f>IF('Matriz de Riesgos'!#REF!=3,'Matriz de Riesgos'!#REF!," ")</f>
        <v>#REF!</v>
      </c>
      <c r="AI54" s="77" t="e">
        <f>IF('Matriz de Riesgos'!#REF!=3,'Matriz de Riesgos'!#REF!," ")</f>
        <v>#REF!</v>
      </c>
      <c r="AJ54" s="141" t="e">
        <f>IF('Matriz de Riesgos'!#REF!=3,'Matriz de Riesgos'!#REF!," ")</f>
        <v>#REF!</v>
      </c>
      <c r="AK54" s="75" t="e">
        <f>IF('Matriz de Riesgos'!#REF!=4,'Matriz de Riesgos'!#REF!," ")</f>
        <v>#REF!</v>
      </c>
      <c r="AL54" s="75" t="e">
        <f>IF('Matriz de Riesgos'!#REF!=4,'Matriz de Riesgos'!#REF!," ")</f>
        <v>#REF!</v>
      </c>
      <c r="AM54" s="75" t="e">
        <f>IF('Matriz de Riesgos'!#REF!=4,'Matriz de Riesgos'!#REF!," ")</f>
        <v>#REF!</v>
      </c>
      <c r="AN54" s="75" t="e">
        <f>IF('Matriz de Riesgos'!#REF!=4,'Matriz de Riesgos'!#REF!," ")</f>
        <v>#REF!</v>
      </c>
      <c r="AO54" s="75" t="e">
        <f>IF('Matriz de Riesgos'!#REF!=4,'Matriz de Riesgos'!#REF!," ")</f>
        <v>#REF!</v>
      </c>
      <c r="AP54" s="75" t="e">
        <f>IF('Matriz de Riesgos'!#REF!=4,'Matriz de Riesgos'!#REF!," ")</f>
        <v>#REF!</v>
      </c>
      <c r="AQ54" s="75" t="e">
        <f>IF('Matriz de Riesgos'!#REF!=4,'Matriz de Riesgos'!#REF!," ")</f>
        <v>#REF!</v>
      </c>
      <c r="AR54" s="75" t="e">
        <f>IF('Matriz de Riesgos'!#REF!=4,'Matriz de Riesgos'!#REF!," ")</f>
        <v>#REF!</v>
      </c>
      <c r="AS54" s="75" t="e">
        <f>IF('Matriz de Riesgos'!#REF!=4,'Matriz de Riesgos'!#REF!," ")</f>
        <v>#REF!</v>
      </c>
      <c r="AT54" s="138" t="e">
        <f>IF('Matriz de Riesgos'!#REF!=4,'Matriz de Riesgos'!#REF!," ")</f>
        <v>#REF!</v>
      </c>
      <c r="AU54" s="76" t="e">
        <f>IF('Matriz de Riesgos'!#REF!=5,'Matriz de Riesgos'!#REF!," ")</f>
        <v>#REF!</v>
      </c>
      <c r="AV54" s="76" t="e">
        <f>IF('Matriz de Riesgos'!#REF!=5,'Matriz de Riesgos'!#REF!," ")</f>
        <v>#REF!</v>
      </c>
      <c r="AW54" s="76" t="e">
        <f>IF('Matriz de Riesgos'!#REF!=5,'Matriz de Riesgos'!#REF!," ")</f>
        <v>#REF!</v>
      </c>
      <c r="AX54" s="76" t="e">
        <f>IF('Matriz de Riesgos'!#REF!=5,'Matriz de Riesgos'!#REF!," ")</f>
        <v>#REF!</v>
      </c>
      <c r="AY54" s="76" t="e">
        <f>IF('Matriz de Riesgos'!#REF!=5,'Matriz de Riesgos'!#REF!," ")</f>
        <v>#REF!</v>
      </c>
      <c r="AZ54" s="76" t="e">
        <f>IF('Matriz de Riesgos'!#REF!=5,'Matriz de Riesgos'!#REF!," ")</f>
        <v>#REF!</v>
      </c>
      <c r="BA54" s="76" t="e">
        <f>IF('Matriz de Riesgos'!#REF!=5,'Matriz de Riesgos'!#REF!," ")</f>
        <v>#REF!</v>
      </c>
      <c r="BB54" s="76" t="e">
        <f>IF('Matriz de Riesgos'!#REF!=5,'Matriz de Riesgos'!#REF!," ")</f>
        <v>#REF!</v>
      </c>
      <c r="BC54" s="76" t="e">
        <f>IF('Matriz de Riesgos'!#REF!=5,'Matriz de Riesgos'!#REF!," ")</f>
        <v>#REF!</v>
      </c>
      <c r="BD54" s="131" t="e">
        <f>IF('Matriz de Riesgos'!#REF!=5,'Matriz de Riesgos'!#REF!," ")</f>
        <v>#REF!</v>
      </c>
      <c r="BE54" s="51"/>
      <c r="BF54" s="51"/>
      <c r="BG54" s="51"/>
      <c r="BH54" s="51"/>
      <c r="BI54" s="51"/>
      <c r="BJ54" s="51"/>
      <c r="BK54" s="51"/>
    </row>
    <row r="55" spans="1:63" ht="24" customHeight="1" x14ac:dyDescent="0.3">
      <c r="A55" s="514"/>
      <c r="B55" s="503"/>
      <c r="C55" s="504"/>
      <c r="D55" s="504"/>
      <c r="E55" s="504"/>
      <c r="F55" s="505"/>
      <c r="G55" s="78" t="e">
        <f ca="1">IF('Matriz de Riesgos'!$X$17=1,'Matriz de Riesgos'!$D$17," ")</f>
        <v>#NAME?</v>
      </c>
      <c r="H55" s="78" t="e">
        <f ca="1">IF('Matriz de Riesgos'!$X$18=1,'Matriz de Riesgos'!$D$18," ")</f>
        <v>#NAME?</v>
      </c>
      <c r="I55" s="78" t="e">
        <f ca="1">IF('Matriz de Riesgos'!$X$19=1,'Matriz de Riesgos'!$D$19," ")</f>
        <v>#NAME?</v>
      </c>
      <c r="J55" s="78" t="e">
        <f ca="1">IF('Matriz de Riesgos'!$X$20=1,'Matriz de Riesgos'!$D$20," ")</f>
        <v>#NAME?</v>
      </c>
      <c r="K55" s="78" t="e">
        <f ca="1">IF('Matriz de Riesgos'!$X$21=1,'Matriz de Riesgos'!$D$21," ")</f>
        <v>#NAME?</v>
      </c>
      <c r="L55" s="78" t="e">
        <f ca="1">IF('Matriz de Riesgos'!$X$22=1,'Matriz de Riesgos'!$D$22," ")</f>
        <v>#NAME?</v>
      </c>
      <c r="M55" s="78" t="e">
        <f ca="1">IF('Matriz de Riesgos'!$X$23=1,'Matriz de Riesgos'!$D$23," ")</f>
        <v>#NAME?</v>
      </c>
      <c r="N55" s="78" t="e">
        <f ca="1">IF('Matriz de Riesgos'!$X$24=1,'Matriz de Riesgos'!$D$24," ")</f>
        <v>#NAME?</v>
      </c>
      <c r="O55" s="78" t="e">
        <f ca="1">IF('Matriz de Riesgos'!$X$25=1,'Matriz de Riesgos'!$D$25," ")</f>
        <v>#NAME?</v>
      </c>
      <c r="P55" s="143" t="e">
        <f>IF('Matriz de Riesgos'!#REF!=1,'Matriz de Riesgos'!#REF!," ")</f>
        <v>#REF!</v>
      </c>
      <c r="Q55" s="78" t="e">
        <f ca="1">IF('Matriz de Riesgos'!$X$17=2,'Matriz de Riesgos'!$D$17," ")</f>
        <v>#NAME?</v>
      </c>
      <c r="R55" s="78" t="e">
        <f ca="1">IF('Matriz de Riesgos'!$X$18=2,'Matriz de Riesgos'!$D$18," ")</f>
        <v>#NAME?</v>
      </c>
      <c r="S55" s="78" t="e">
        <f ca="1">IF('Matriz de Riesgos'!$X$19=2,'Matriz de Riesgos'!$D$19," ")</f>
        <v>#NAME?</v>
      </c>
      <c r="T55" s="78" t="e">
        <f ca="1">IF('Matriz de Riesgos'!$X$20=2,'Matriz de Riesgos'!$D$20," ")</f>
        <v>#NAME?</v>
      </c>
      <c r="U55" s="78" t="e">
        <f ca="1">IF('Matriz de Riesgos'!$X$21=2,'Matriz de Riesgos'!$D$21," ")</f>
        <v>#NAME?</v>
      </c>
      <c r="V55" s="78" t="e">
        <f ca="1">IF('Matriz de Riesgos'!$X$22=2,'Matriz de Riesgos'!$D$22," ")</f>
        <v>#NAME?</v>
      </c>
      <c r="W55" s="78" t="e">
        <f ca="1">IF('Matriz de Riesgos'!$X$23=2,'Matriz de Riesgos'!$D$23," ")</f>
        <v>#NAME?</v>
      </c>
      <c r="X55" s="78" t="e">
        <f ca="1">IF('Matriz de Riesgos'!$X$24=2,'Matriz de Riesgos'!$D$24," ")</f>
        <v>#NAME?</v>
      </c>
      <c r="Y55" s="78" t="e">
        <f ca="1">IF('Matriz de Riesgos'!$X$25=2,'Matriz de Riesgos'!$D$25," ")</f>
        <v>#NAME?</v>
      </c>
      <c r="Z55" s="143" t="e">
        <f>IF('Matriz de Riesgos'!#REF!=2,'Matriz de Riesgos'!#REF!," ")</f>
        <v>#REF!</v>
      </c>
      <c r="AA55" s="77" t="e">
        <f ca="1">IF('Matriz de Riesgos'!$X$17=3,'Matriz de Riesgos'!$D$17," ")</f>
        <v>#NAME?</v>
      </c>
      <c r="AB55" s="77" t="e">
        <f ca="1">IF('Matriz de Riesgos'!$X$18=3,'Matriz de Riesgos'!$D$18," ")</f>
        <v>#NAME?</v>
      </c>
      <c r="AC55" s="77" t="e">
        <f ca="1">IF('Matriz de Riesgos'!$X$19=3,'Matriz de Riesgos'!$D$19," ")</f>
        <v>#NAME?</v>
      </c>
      <c r="AD55" s="77" t="e">
        <f ca="1">IF('Matriz de Riesgos'!$X$20=3,'Matriz de Riesgos'!$D$20," ")</f>
        <v>#NAME?</v>
      </c>
      <c r="AE55" s="77" t="e">
        <f ca="1">IF('Matriz de Riesgos'!$X$21=3,'Matriz de Riesgos'!$D$21," ")</f>
        <v>#NAME?</v>
      </c>
      <c r="AF55" s="77" t="e">
        <f ca="1">IF('Matriz de Riesgos'!$X$22=3,'Matriz de Riesgos'!$D$22," ")</f>
        <v>#NAME?</v>
      </c>
      <c r="AG55" s="77" t="e">
        <f ca="1">IF('Matriz de Riesgos'!$X$23=3,'Matriz de Riesgos'!$D$23," ")</f>
        <v>#NAME?</v>
      </c>
      <c r="AH55" s="77" t="e">
        <f ca="1">IF('Matriz de Riesgos'!$X$24=3,'Matriz de Riesgos'!$D$24," ")</f>
        <v>#NAME?</v>
      </c>
      <c r="AI55" s="77" t="e">
        <f ca="1">IF('Matriz de Riesgos'!$X$25=3,'Matriz de Riesgos'!$D$25," ")</f>
        <v>#NAME?</v>
      </c>
      <c r="AJ55" s="141" t="e">
        <f>IF('Matriz de Riesgos'!#REF!=3,'Matriz de Riesgos'!#REF!," ")</f>
        <v>#REF!</v>
      </c>
      <c r="AK55" s="75" t="e">
        <f ca="1">IF('Matriz de Riesgos'!$X$17=4,'Matriz de Riesgos'!$D$17," ")</f>
        <v>#NAME?</v>
      </c>
      <c r="AL55" s="75" t="e">
        <f ca="1">IF('Matriz de Riesgos'!$X$18=4,'Matriz de Riesgos'!$D$18," ")</f>
        <v>#NAME?</v>
      </c>
      <c r="AM55" s="75" t="e">
        <f ca="1">IF('Matriz de Riesgos'!$X$19=4,'Matriz de Riesgos'!$D$19," ")</f>
        <v>#NAME?</v>
      </c>
      <c r="AN55" s="75" t="e">
        <f ca="1">IF('Matriz de Riesgos'!$X$20=4,'Matriz de Riesgos'!$D$20," ")</f>
        <v>#NAME?</v>
      </c>
      <c r="AO55" s="75" t="e">
        <f ca="1">IF('Matriz de Riesgos'!$X$21=4,'Matriz de Riesgos'!$D$21," ")</f>
        <v>#NAME?</v>
      </c>
      <c r="AP55" s="75" t="e">
        <f ca="1">IF('Matriz de Riesgos'!$X$22=4,'Matriz de Riesgos'!$D$22," ")</f>
        <v>#NAME?</v>
      </c>
      <c r="AQ55" s="75" t="e">
        <f ca="1">IF('Matriz de Riesgos'!$X$23=4,'Matriz de Riesgos'!$D$23," ")</f>
        <v>#NAME?</v>
      </c>
      <c r="AR55" s="75" t="e">
        <f ca="1">IF('Matriz de Riesgos'!$X$24=4,'Matriz de Riesgos'!$D$24," ")</f>
        <v>#NAME?</v>
      </c>
      <c r="AS55" s="75" t="e">
        <f ca="1">IF('Matriz de Riesgos'!$X$25=4,'Matriz de Riesgos'!$D$25," ")</f>
        <v>#NAME?</v>
      </c>
      <c r="AT55" s="138" t="e">
        <f>IF('Matriz de Riesgos'!#REF!=4,'Matriz de Riesgos'!#REF!," ")</f>
        <v>#REF!</v>
      </c>
      <c r="AU55" s="76" t="e">
        <f ca="1">IF('Matriz de Riesgos'!$X$17=5,'Matriz de Riesgos'!$D$17," ")</f>
        <v>#NAME?</v>
      </c>
      <c r="AV55" s="76" t="e">
        <f ca="1">IF('Matriz de Riesgos'!$X$18=5,'Matriz de Riesgos'!$D$18," ")</f>
        <v>#NAME?</v>
      </c>
      <c r="AW55" s="76" t="e">
        <f ca="1">IF('Matriz de Riesgos'!$X$19=5,'Matriz de Riesgos'!$D$19," ")</f>
        <v>#NAME?</v>
      </c>
      <c r="AX55" s="76" t="e">
        <f ca="1">IF('Matriz de Riesgos'!$X$20=5,'Matriz de Riesgos'!$D$20," ")</f>
        <v>#NAME?</v>
      </c>
      <c r="AY55" s="76" t="e">
        <f ca="1">IF('Matriz de Riesgos'!$X$21=5,'Matriz de Riesgos'!$D$21," ")</f>
        <v>#NAME?</v>
      </c>
      <c r="AZ55" s="76" t="e">
        <f ca="1">IF('Matriz de Riesgos'!$X$22=5,'Matriz de Riesgos'!$D$22," ")</f>
        <v>#NAME?</v>
      </c>
      <c r="BA55" s="76" t="e">
        <f ca="1">IF('Matriz de Riesgos'!$X$23=5,'Matriz de Riesgos'!$D$23," ")</f>
        <v>#NAME?</v>
      </c>
      <c r="BB55" s="76" t="e">
        <f ca="1">IF('Matriz de Riesgos'!$X$24=5,'Matriz de Riesgos'!$D$24," ")</f>
        <v>#NAME?</v>
      </c>
      <c r="BC55" s="76" t="e">
        <f ca="1">IF('Matriz de Riesgos'!$X$25=5,'Matriz de Riesgos'!$D$25," ")</f>
        <v>#NAME?</v>
      </c>
      <c r="BD55" s="131" t="e">
        <f>IF('Matriz de Riesgos'!#REF!=5,'Matriz de Riesgos'!#REF!," ")</f>
        <v>#REF!</v>
      </c>
      <c r="BE55" s="51"/>
      <c r="BF55" s="51"/>
      <c r="BG55" s="51"/>
      <c r="BH55" s="51"/>
      <c r="BI55" s="51"/>
      <c r="BJ55" s="51"/>
      <c r="BK55" s="51"/>
    </row>
    <row r="56" spans="1:63" ht="24" customHeight="1" x14ac:dyDescent="0.3">
      <c r="A56" s="514"/>
      <c r="B56" s="506"/>
      <c r="C56" s="507"/>
      <c r="D56" s="507"/>
      <c r="E56" s="507"/>
      <c r="F56" s="508"/>
      <c r="G56" s="132" t="e">
        <f ca="1">IF('Matriz de Riesgos'!$X$7=1,'Matriz de Riesgos'!$D$7," ")</f>
        <v>#NAME?</v>
      </c>
      <c r="H56" s="132" t="e">
        <f ca="1">IF('Matriz de Riesgos'!$X$8=1,'Matriz de Riesgos'!$D$8," ")</f>
        <v>#NAME?</v>
      </c>
      <c r="I56" s="132" t="e">
        <f ca="1">IF('Matriz de Riesgos'!$X$9=1,'Matriz de Riesgos'!$D$9," ")</f>
        <v>#NAME?</v>
      </c>
      <c r="J56" s="132" t="e">
        <f ca="1">IF('Matriz de Riesgos'!$X$10=1,'Matriz de Riesgos'!$D$10," ")</f>
        <v>#NAME?</v>
      </c>
      <c r="K56" s="132" t="e">
        <f ca="1">IF('Matriz de Riesgos'!$X$11=1,'Matriz de Riesgos'!$D$11," ")</f>
        <v>#NAME?</v>
      </c>
      <c r="L56" s="132" t="e">
        <f ca="1">IF('Matriz de Riesgos'!$X$12=1,'Matriz de Riesgos'!$D$12," ")</f>
        <v>#NAME?</v>
      </c>
      <c r="M56" s="132" t="e">
        <f ca="1">IF('Matriz de Riesgos'!$X$13=1,'Matriz de Riesgos'!$D$13," ")</f>
        <v>#NAME?</v>
      </c>
      <c r="N56" s="132" t="e">
        <f ca="1">IF('Matriz de Riesgos'!$X$14=1,'Matriz de Riesgos'!$D$14," ")</f>
        <v>#NAME?</v>
      </c>
      <c r="O56" s="132" t="e">
        <f ca="1">IF('Matriz de Riesgos'!$X$15=1,'Matriz de Riesgos'!$D$15," ")</f>
        <v>#NAME?</v>
      </c>
      <c r="P56" s="144" t="e">
        <f ca="1">IF('Matriz de Riesgos'!$X$16=1,'Matriz de Riesgos'!$D$16," ")</f>
        <v>#NAME?</v>
      </c>
      <c r="Q56" s="132" t="e">
        <f ca="1">IF('Matriz de Riesgos'!$X$7=2,'Matriz de Riesgos'!$D$7," ")</f>
        <v>#NAME?</v>
      </c>
      <c r="R56" s="132" t="e">
        <f ca="1">IF('Matriz de Riesgos'!$X$8=2,'Matriz de Riesgos'!$D$8," ")</f>
        <v>#NAME?</v>
      </c>
      <c r="S56" s="132" t="e">
        <f ca="1">IF('Matriz de Riesgos'!$X$9=2,'Matriz de Riesgos'!$D$9," ")</f>
        <v>#NAME?</v>
      </c>
      <c r="T56" s="132" t="e">
        <f ca="1">IF('Matriz de Riesgos'!$X$10=2,'Matriz de Riesgos'!$D$10," ")</f>
        <v>#NAME?</v>
      </c>
      <c r="U56" s="132" t="e">
        <f ca="1">IF('Matriz de Riesgos'!$X$11=2,'Matriz de Riesgos'!$D$11," ")</f>
        <v>#NAME?</v>
      </c>
      <c r="V56" s="132" t="e">
        <f ca="1">IF('Matriz de Riesgos'!$X$12=2,'Matriz de Riesgos'!$D$12," ")</f>
        <v>#NAME?</v>
      </c>
      <c r="W56" s="132" t="e">
        <f ca="1">IF('Matriz de Riesgos'!$X$13=2,'Matriz de Riesgos'!$D$13," ")</f>
        <v>#NAME?</v>
      </c>
      <c r="X56" s="132" t="e">
        <f ca="1">IF('Matriz de Riesgos'!$X$14=2,'Matriz de Riesgos'!$D$14," ")</f>
        <v>#NAME?</v>
      </c>
      <c r="Y56" s="132" t="e">
        <f ca="1">IF('Matriz de Riesgos'!$X$15=2,'Matriz de Riesgos'!$D$15," ")</f>
        <v>#NAME?</v>
      </c>
      <c r="Z56" s="144" t="e">
        <f ca="1">IF('Matriz de Riesgos'!$X$16=2,'Matriz de Riesgos'!$D$16," ")</f>
        <v>#NAME?</v>
      </c>
      <c r="AA56" s="133" t="e">
        <f ca="1">IF('Matriz de Riesgos'!$X$7=3,'Matriz de Riesgos'!$D$7," ")</f>
        <v>#NAME?</v>
      </c>
      <c r="AB56" s="133" t="e">
        <f ca="1">IF('Matriz de Riesgos'!$X$8=3,'Matriz de Riesgos'!$D$8," ")</f>
        <v>#NAME?</v>
      </c>
      <c r="AC56" s="133" t="e">
        <f ca="1">IF('Matriz de Riesgos'!$X$9=3,'Matriz de Riesgos'!$D$9," ")</f>
        <v>#NAME?</v>
      </c>
      <c r="AD56" s="133" t="e">
        <f ca="1">IF('Matriz de Riesgos'!$X$10=3,'Matriz de Riesgos'!$D$10," ")</f>
        <v>#NAME?</v>
      </c>
      <c r="AE56" s="133" t="e">
        <f ca="1">IF('Matriz de Riesgos'!$X$11=3,'Matriz de Riesgos'!$D$11," ")</f>
        <v>#NAME?</v>
      </c>
      <c r="AF56" s="133" t="e">
        <f ca="1">IF('Matriz de Riesgos'!$X$12=3,'Matriz de Riesgos'!$D$12," ")</f>
        <v>#NAME?</v>
      </c>
      <c r="AG56" s="133" t="e">
        <f ca="1">IF('Matriz de Riesgos'!$X$13=3,'Matriz de Riesgos'!$D$13," ")</f>
        <v>#NAME?</v>
      </c>
      <c r="AH56" s="133" t="e">
        <f ca="1">IF('Matriz de Riesgos'!$X$14=3,'Matriz de Riesgos'!$D$14," ")</f>
        <v>#NAME?</v>
      </c>
      <c r="AI56" s="133" t="e">
        <f ca="1">IF('Matriz de Riesgos'!$X$15=3,'Matriz de Riesgos'!$D$15," ")</f>
        <v>#NAME?</v>
      </c>
      <c r="AJ56" s="142" t="e">
        <f ca="1">IF('Matriz de Riesgos'!$X$16=3,'Matriz de Riesgos'!$D$16," ")</f>
        <v>#NAME?</v>
      </c>
      <c r="AK56" s="134" t="e">
        <f ca="1">IF('Matriz de Riesgos'!$X$7=4,'Matriz de Riesgos'!$D$7," ")</f>
        <v>#NAME?</v>
      </c>
      <c r="AL56" s="134" t="e">
        <f ca="1">IF('Matriz de Riesgos'!$X$8=4,'Matriz de Riesgos'!$D$8," ")</f>
        <v>#NAME?</v>
      </c>
      <c r="AM56" s="134" t="e">
        <f ca="1">IF('Matriz de Riesgos'!$X$9=4,'Matriz de Riesgos'!$D$9," ")</f>
        <v>#NAME?</v>
      </c>
      <c r="AN56" s="134" t="e">
        <f ca="1">IF('Matriz de Riesgos'!$X$10=4,'Matriz de Riesgos'!$D$10," ")</f>
        <v>#NAME?</v>
      </c>
      <c r="AO56" s="134" t="e">
        <f ca="1">IF('Matriz de Riesgos'!$X$11=4,'Matriz de Riesgos'!$D$11," ")</f>
        <v>#NAME?</v>
      </c>
      <c r="AP56" s="134" t="e">
        <f ca="1">IF('Matriz de Riesgos'!$X$12=4,'Matriz de Riesgos'!$D$12," ")</f>
        <v>#NAME?</v>
      </c>
      <c r="AQ56" s="134" t="e">
        <f ca="1">IF('Matriz de Riesgos'!$X$13=4,'Matriz de Riesgos'!$D$13," ")</f>
        <v>#NAME?</v>
      </c>
      <c r="AR56" s="134" t="e">
        <f ca="1">IF('Matriz de Riesgos'!$X$14=4,'Matriz de Riesgos'!$D$14," ")</f>
        <v>#NAME?</v>
      </c>
      <c r="AS56" s="134" t="e">
        <f ca="1">IF('Matriz de Riesgos'!$X$15=4,'Matriz de Riesgos'!$D$15," ")</f>
        <v>#NAME?</v>
      </c>
      <c r="AT56" s="139" t="e">
        <f ca="1">IF('Matriz de Riesgos'!$X$16=4,'Matriz de Riesgos'!$D$16," ")</f>
        <v>#NAME?</v>
      </c>
      <c r="AU56" s="135" t="e">
        <f ca="1">IF('Matriz de Riesgos'!$X$7=5,'Matriz de Riesgos'!$D$7," ")</f>
        <v>#NAME?</v>
      </c>
      <c r="AV56" s="135" t="e">
        <f ca="1">IF('Matriz de Riesgos'!$X$8=5,'Matriz de Riesgos'!$D$8," ")</f>
        <v>#NAME?</v>
      </c>
      <c r="AW56" s="135" t="e">
        <f ca="1">IF('Matriz de Riesgos'!$X$9=5,'Matriz de Riesgos'!$D$9," ")</f>
        <v>#NAME?</v>
      </c>
      <c r="AX56" s="135" t="e">
        <f ca="1">IF('Matriz de Riesgos'!$X$10=5,'Matriz de Riesgos'!$D$10," ")</f>
        <v>#NAME?</v>
      </c>
      <c r="AY56" s="135" t="e">
        <f ca="1">IF('Matriz de Riesgos'!$X$11=5,'Matriz de Riesgos'!$D$11," ")</f>
        <v>#NAME?</v>
      </c>
      <c r="AZ56" s="135" t="e">
        <f ca="1">IF('Matriz de Riesgos'!$X$12=5,'Matriz de Riesgos'!$D$12," ")</f>
        <v>#NAME?</v>
      </c>
      <c r="BA56" s="135" t="e">
        <f ca="1">IF('Matriz de Riesgos'!$X$13=5,'Matriz de Riesgos'!$D$13," ")</f>
        <v>#NAME?</v>
      </c>
      <c r="BB56" s="135" t="e">
        <f ca="1">IF('Matriz de Riesgos'!$X$14=5,'Matriz de Riesgos'!$D$14," ")</f>
        <v>#NAME?</v>
      </c>
      <c r="BC56" s="135" t="e">
        <f ca="1">IF('Matriz de Riesgos'!$X$15=5,'Matriz de Riesgos'!$D$15," ")</f>
        <v>#NAME?</v>
      </c>
      <c r="BD56" s="136" t="e">
        <f ca="1">IF('Matriz de Riesgos'!$X$16=5,'Matriz de Riesgos'!$D$16," ")</f>
        <v>#NAME?</v>
      </c>
      <c r="BE56" s="51"/>
      <c r="BF56" s="51"/>
      <c r="BG56" s="51"/>
      <c r="BH56" s="51"/>
      <c r="BI56" s="51"/>
      <c r="BJ56" s="51"/>
      <c r="BK56" s="51"/>
    </row>
    <row r="57" spans="1:63" x14ac:dyDescent="0.3">
      <c r="A57" s="51"/>
      <c r="B57" s="51"/>
      <c r="C57" s="51"/>
      <c r="D57" s="51"/>
      <c r="E57" s="51"/>
      <c r="F57" s="51"/>
      <c r="G57" s="499" t="s">
        <v>467</v>
      </c>
      <c r="H57" s="501"/>
      <c r="I57" s="501"/>
      <c r="J57" s="501"/>
      <c r="K57" s="501"/>
      <c r="L57" s="501"/>
      <c r="M57" s="501"/>
      <c r="N57" s="501"/>
      <c r="O57" s="501"/>
      <c r="P57" s="501"/>
      <c r="Q57" s="499" t="s">
        <v>468</v>
      </c>
      <c r="R57" s="500"/>
      <c r="S57" s="500"/>
      <c r="T57" s="500"/>
      <c r="U57" s="500"/>
      <c r="V57" s="501"/>
      <c r="W57" s="501"/>
      <c r="X57" s="501"/>
      <c r="Y57" s="501"/>
      <c r="Z57" s="502"/>
      <c r="AA57" s="500" t="s">
        <v>469</v>
      </c>
      <c r="AB57" s="500"/>
      <c r="AC57" s="500"/>
      <c r="AD57" s="500"/>
      <c r="AE57" s="500"/>
      <c r="AF57" s="501"/>
      <c r="AG57" s="501"/>
      <c r="AH57" s="501"/>
      <c r="AI57" s="501"/>
      <c r="AJ57" s="501"/>
      <c r="AK57" s="499" t="s">
        <v>470</v>
      </c>
      <c r="AL57" s="500"/>
      <c r="AM57" s="500"/>
      <c r="AN57" s="500"/>
      <c r="AO57" s="500"/>
      <c r="AP57" s="500"/>
      <c r="AQ57" s="501"/>
      <c r="AR57" s="501"/>
      <c r="AS57" s="501"/>
      <c r="AT57" s="502"/>
      <c r="AU57" s="500" t="s">
        <v>471</v>
      </c>
      <c r="AV57" s="500"/>
      <c r="AW57" s="500"/>
      <c r="AX57" s="500"/>
      <c r="AY57" s="500"/>
      <c r="AZ57" s="501"/>
      <c r="BA57" s="501"/>
      <c r="BB57" s="501"/>
      <c r="BC57" s="501"/>
      <c r="BD57" s="502"/>
      <c r="BE57" s="51"/>
      <c r="BF57" s="51"/>
      <c r="BG57" s="51"/>
      <c r="BH57" s="51"/>
      <c r="BI57" s="51"/>
      <c r="BJ57" s="51"/>
      <c r="BK57" s="51"/>
    </row>
    <row r="58" spans="1:63" x14ac:dyDescent="0.3">
      <c r="A58" s="51"/>
      <c r="B58" s="51"/>
      <c r="C58" s="51"/>
      <c r="D58" s="51"/>
      <c r="E58" s="51"/>
      <c r="F58" s="51"/>
      <c r="G58" s="503"/>
      <c r="H58" s="504"/>
      <c r="I58" s="504"/>
      <c r="J58" s="504"/>
      <c r="K58" s="504"/>
      <c r="L58" s="504"/>
      <c r="M58" s="504"/>
      <c r="N58" s="504"/>
      <c r="O58" s="504"/>
      <c r="P58" s="504"/>
      <c r="Q58" s="503"/>
      <c r="R58" s="504"/>
      <c r="S58" s="504"/>
      <c r="T58" s="504"/>
      <c r="U58" s="504"/>
      <c r="V58" s="504"/>
      <c r="W58" s="504"/>
      <c r="X58" s="504"/>
      <c r="Y58" s="504"/>
      <c r="Z58" s="505"/>
      <c r="AA58" s="504"/>
      <c r="AB58" s="504"/>
      <c r="AC58" s="504"/>
      <c r="AD58" s="504"/>
      <c r="AE58" s="504"/>
      <c r="AF58" s="504"/>
      <c r="AG58" s="504"/>
      <c r="AH58" s="504"/>
      <c r="AI58" s="504"/>
      <c r="AJ58" s="504"/>
      <c r="AK58" s="503"/>
      <c r="AL58" s="504"/>
      <c r="AM58" s="504"/>
      <c r="AN58" s="504"/>
      <c r="AO58" s="504"/>
      <c r="AP58" s="504"/>
      <c r="AQ58" s="504"/>
      <c r="AR58" s="504"/>
      <c r="AS58" s="504"/>
      <c r="AT58" s="505"/>
      <c r="AU58" s="504"/>
      <c r="AV58" s="504"/>
      <c r="AW58" s="504"/>
      <c r="AX58" s="504"/>
      <c r="AY58" s="504"/>
      <c r="AZ58" s="504"/>
      <c r="BA58" s="504"/>
      <c r="BB58" s="504"/>
      <c r="BC58" s="504"/>
      <c r="BD58" s="505"/>
      <c r="BE58" s="51"/>
      <c r="BF58" s="51"/>
      <c r="BG58" s="51"/>
      <c r="BH58" s="51"/>
      <c r="BI58" s="51"/>
      <c r="BJ58" s="51"/>
      <c r="BK58" s="51"/>
    </row>
    <row r="59" spans="1:63" x14ac:dyDescent="0.3">
      <c r="A59" s="51"/>
      <c r="B59" s="51"/>
      <c r="C59" s="51"/>
      <c r="D59" s="51"/>
      <c r="E59" s="51"/>
      <c r="F59" s="51"/>
      <c r="G59" s="503"/>
      <c r="H59" s="504"/>
      <c r="I59" s="504"/>
      <c r="J59" s="504"/>
      <c r="K59" s="504"/>
      <c r="L59" s="504"/>
      <c r="M59" s="504"/>
      <c r="N59" s="504"/>
      <c r="O59" s="504"/>
      <c r="P59" s="504"/>
      <c r="Q59" s="503"/>
      <c r="R59" s="504"/>
      <c r="S59" s="504"/>
      <c r="T59" s="504"/>
      <c r="U59" s="504"/>
      <c r="V59" s="504"/>
      <c r="W59" s="504"/>
      <c r="X59" s="504"/>
      <c r="Y59" s="504"/>
      <c r="Z59" s="505"/>
      <c r="AA59" s="504"/>
      <c r="AB59" s="504"/>
      <c r="AC59" s="504"/>
      <c r="AD59" s="504"/>
      <c r="AE59" s="504"/>
      <c r="AF59" s="504"/>
      <c r="AG59" s="504"/>
      <c r="AH59" s="504"/>
      <c r="AI59" s="504"/>
      <c r="AJ59" s="504"/>
      <c r="AK59" s="503"/>
      <c r="AL59" s="504"/>
      <c r="AM59" s="504"/>
      <c r="AN59" s="504"/>
      <c r="AO59" s="504"/>
      <c r="AP59" s="504"/>
      <c r="AQ59" s="504"/>
      <c r="AR59" s="504"/>
      <c r="AS59" s="504"/>
      <c r="AT59" s="505"/>
      <c r="AU59" s="504"/>
      <c r="AV59" s="504"/>
      <c r="AW59" s="504"/>
      <c r="AX59" s="504"/>
      <c r="AY59" s="504"/>
      <c r="AZ59" s="504"/>
      <c r="BA59" s="504"/>
      <c r="BB59" s="504"/>
      <c r="BC59" s="504"/>
      <c r="BD59" s="505"/>
      <c r="BE59" s="51"/>
      <c r="BF59" s="51"/>
      <c r="BG59" s="51"/>
      <c r="BH59" s="51"/>
      <c r="BI59" s="51"/>
      <c r="BJ59" s="51"/>
      <c r="BK59" s="51"/>
    </row>
    <row r="60" spans="1:63" x14ac:dyDescent="0.3">
      <c r="A60" s="51"/>
      <c r="B60" s="51"/>
      <c r="C60" s="51"/>
      <c r="D60" s="51"/>
      <c r="E60" s="51"/>
      <c r="F60" s="51"/>
      <c r="G60" s="503"/>
      <c r="H60" s="504"/>
      <c r="I60" s="504"/>
      <c r="J60" s="504"/>
      <c r="K60" s="504"/>
      <c r="L60" s="504"/>
      <c r="M60" s="504"/>
      <c r="N60" s="504"/>
      <c r="O60" s="504"/>
      <c r="P60" s="504"/>
      <c r="Q60" s="503"/>
      <c r="R60" s="504"/>
      <c r="S60" s="504"/>
      <c r="T60" s="504"/>
      <c r="U60" s="504"/>
      <c r="V60" s="504"/>
      <c r="W60" s="504"/>
      <c r="X60" s="504"/>
      <c r="Y60" s="504"/>
      <c r="Z60" s="505"/>
      <c r="AA60" s="504"/>
      <c r="AB60" s="504"/>
      <c r="AC60" s="504"/>
      <c r="AD60" s="504"/>
      <c r="AE60" s="504"/>
      <c r="AF60" s="504"/>
      <c r="AG60" s="504"/>
      <c r="AH60" s="504"/>
      <c r="AI60" s="504"/>
      <c r="AJ60" s="504"/>
      <c r="AK60" s="503"/>
      <c r="AL60" s="504"/>
      <c r="AM60" s="504"/>
      <c r="AN60" s="504"/>
      <c r="AO60" s="504"/>
      <c r="AP60" s="504"/>
      <c r="AQ60" s="504"/>
      <c r="AR60" s="504"/>
      <c r="AS60" s="504"/>
      <c r="AT60" s="505"/>
      <c r="AU60" s="504"/>
      <c r="AV60" s="504"/>
      <c r="AW60" s="504"/>
      <c r="AX60" s="504"/>
      <c r="AY60" s="504"/>
      <c r="AZ60" s="504"/>
      <c r="BA60" s="504"/>
      <c r="BB60" s="504"/>
      <c r="BC60" s="504"/>
      <c r="BD60" s="505"/>
      <c r="BE60" s="51"/>
      <c r="BF60" s="51"/>
      <c r="BG60" s="51"/>
      <c r="BH60" s="51"/>
      <c r="BI60" s="51"/>
      <c r="BJ60" s="51"/>
      <c r="BK60" s="51"/>
    </row>
    <row r="61" spans="1:63" x14ac:dyDescent="0.3">
      <c r="A61" s="51"/>
      <c r="B61" s="51"/>
      <c r="C61" s="51"/>
      <c r="D61" s="51"/>
      <c r="E61" s="51"/>
      <c r="F61" s="51"/>
      <c r="G61" s="503"/>
      <c r="H61" s="504"/>
      <c r="I61" s="504"/>
      <c r="J61" s="504"/>
      <c r="K61" s="504"/>
      <c r="L61" s="504"/>
      <c r="M61" s="504"/>
      <c r="N61" s="504"/>
      <c r="O61" s="504"/>
      <c r="P61" s="504"/>
      <c r="Q61" s="503"/>
      <c r="R61" s="504"/>
      <c r="S61" s="504"/>
      <c r="T61" s="504"/>
      <c r="U61" s="504"/>
      <c r="V61" s="504"/>
      <c r="W61" s="504"/>
      <c r="X61" s="504"/>
      <c r="Y61" s="504"/>
      <c r="Z61" s="505"/>
      <c r="AA61" s="504"/>
      <c r="AB61" s="504"/>
      <c r="AC61" s="504"/>
      <c r="AD61" s="504"/>
      <c r="AE61" s="504"/>
      <c r="AF61" s="504"/>
      <c r="AG61" s="504"/>
      <c r="AH61" s="504"/>
      <c r="AI61" s="504"/>
      <c r="AJ61" s="504"/>
      <c r="AK61" s="503"/>
      <c r="AL61" s="504"/>
      <c r="AM61" s="504"/>
      <c r="AN61" s="504"/>
      <c r="AO61" s="504"/>
      <c r="AP61" s="504"/>
      <c r="AQ61" s="504"/>
      <c r="AR61" s="504"/>
      <c r="AS61" s="504"/>
      <c r="AT61" s="505"/>
      <c r="AU61" s="504"/>
      <c r="AV61" s="504"/>
      <c r="AW61" s="504"/>
      <c r="AX61" s="504"/>
      <c r="AY61" s="504"/>
      <c r="AZ61" s="504"/>
      <c r="BA61" s="504"/>
      <c r="BB61" s="504"/>
      <c r="BC61" s="504"/>
      <c r="BD61" s="505"/>
      <c r="BE61" s="51"/>
      <c r="BF61" s="51"/>
      <c r="BG61" s="51"/>
      <c r="BH61" s="51"/>
      <c r="BI61" s="51"/>
      <c r="BJ61" s="51"/>
      <c r="BK61" s="51"/>
    </row>
    <row r="62" spans="1:63" x14ac:dyDescent="0.3">
      <c r="A62" s="51"/>
      <c r="B62" s="51"/>
      <c r="C62" s="51"/>
      <c r="D62" s="51"/>
      <c r="E62" s="51"/>
      <c r="F62" s="51"/>
      <c r="G62" s="506"/>
      <c r="H62" s="507"/>
      <c r="I62" s="507"/>
      <c r="J62" s="507"/>
      <c r="K62" s="507"/>
      <c r="L62" s="507"/>
      <c r="M62" s="507"/>
      <c r="N62" s="507"/>
      <c r="O62" s="507"/>
      <c r="P62" s="507"/>
      <c r="Q62" s="506"/>
      <c r="R62" s="507"/>
      <c r="S62" s="507"/>
      <c r="T62" s="507"/>
      <c r="U62" s="507"/>
      <c r="V62" s="507"/>
      <c r="W62" s="507"/>
      <c r="X62" s="507"/>
      <c r="Y62" s="507"/>
      <c r="Z62" s="508"/>
      <c r="AA62" s="507"/>
      <c r="AB62" s="507"/>
      <c r="AC62" s="507"/>
      <c r="AD62" s="507"/>
      <c r="AE62" s="507"/>
      <c r="AF62" s="507"/>
      <c r="AG62" s="507"/>
      <c r="AH62" s="507"/>
      <c r="AI62" s="507"/>
      <c r="AJ62" s="507"/>
      <c r="AK62" s="506"/>
      <c r="AL62" s="507"/>
      <c r="AM62" s="507"/>
      <c r="AN62" s="507"/>
      <c r="AO62" s="507"/>
      <c r="AP62" s="507"/>
      <c r="AQ62" s="507"/>
      <c r="AR62" s="507"/>
      <c r="AS62" s="507"/>
      <c r="AT62" s="508"/>
      <c r="AU62" s="507"/>
      <c r="AV62" s="507"/>
      <c r="AW62" s="507"/>
      <c r="AX62" s="507"/>
      <c r="AY62" s="507"/>
      <c r="AZ62" s="507"/>
      <c r="BA62" s="507"/>
      <c r="BB62" s="507"/>
      <c r="BC62" s="507"/>
      <c r="BD62" s="508"/>
      <c r="BE62" s="51"/>
      <c r="BF62" s="51"/>
      <c r="BG62" s="51"/>
      <c r="BH62" s="51"/>
      <c r="BI62" s="51"/>
      <c r="BJ62" s="51"/>
      <c r="BK62" s="51"/>
    </row>
  </sheetData>
  <sheetProtection algorithmName="SHA-512" hashValue="ZTHz2EqM/fRwxLop8ggGMVvpF7/g4tMPVO6qlmKWjmx4aY9QBTr77ycO2RShez6M8lFK5szdI1O7+wpNCvNa+A==" saltValue="/WPLJ3a/HwMNMNx+zeqqxQ==" spinCount="100000" sheet="1"/>
  <mergeCells count="26">
    <mergeCell ref="AQ3:AX3"/>
    <mergeCell ref="K2:AP2"/>
    <mergeCell ref="K3:AP3"/>
    <mergeCell ref="K4:AP4"/>
    <mergeCell ref="BG7:BL10"/>
    <mergeCell ref="AY2:BD2"/>
    <mergeCell ref="AY3:BD3"/>
    <mergeCell ref="AQ2:AX2"/>
    <mergeCell ref="G57:P62"/>
    <mergeCell ref="A7:A56"/>
    <mergeCell ref="B7:F16"/>
    <mergeCell ref="B17:F26"/>
    <mergeCell ref="B27:F36"/>
    <mergeCell ref="B37:F46"/>
    <mergeCell ref="B4:G4"/>
    <mergeCell ref="G6:BD6"/>
    <mergeCell ref="AY4:BD4"/>
    <mergeCell ref="AQ4:AX4"/>
    <mergeCell ref="B47:F56"/>
    <mergeCell ref="BG11:BL14"/>
    <mergeCell ref="BG15:BL18"/>
    <mergeCell ref="BG19:BL22"/>
    <mergeCell ref="Q57:Z62"/>
    <mergeCell ref="AA57:AJ62"/>
    <mergeCell ref="AK57:AT62"/>
    <mergeCell ref="AU57:BD6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EZ98"/>
  <sheetViews>
    <sheetView showGridLines="0" workbookViewId="0">
      <selection activeCell="A5" sqref="A5:A6"/>
    </sheetView>
  </sheetViews>
  <sheetFormatPr baseColWidth="10" defaultColWidth="9.140625" defaultRowHeight="42.75" customHeight="1" x14ac:dyDescent="0.25"/>
  <cols>
    <col min="2" max="2" width="12.7109375" customWidth="1"/>
    <col min="3" max="3" width="29.5703125" customWidth="1"/>
    <col min="4" max="7" width="22.5703125" customWidth="1"/>
    <col min="8" max="10" width="16.28515625" customWidth="1"/>
    <col min="11" max="11" width="10.85546875" customWidth="1"/>
  </cols>
  <sheetData>
    <row r="1" spans="1:11 16380:16380" ht="15" x14ac:dyDescent="0.25">
      <c r="XEZ1" t="s">
        <v>472</v>
      </c>
    </row>
    <row r="2" spans="1:11 16380:16380" ht="15" x14ac:dyDescent="0.25">
      <c r="A2" t="s">
        <v>473</v>
      </c>
      <c r="XEZ2" t="s">
        <v>474</v>
      </c>
    </row>
    <row r="3" spans="1:11 16380:16380" ht="15" x14ac:dyDescent="0.25">
      <c r="XEZ3" t="s">
        <v>129</v>
      </c>
    </row>
    <row r="4" spans="1:11 16380:16380" ht="15" x14ac:dyDescent="0.25"/>
    <row r="5" spans="1:11 16380:16380" ht="15.75" customHeight="1" x14ac:dyDescent="0.25">
      <c r="A5" s="528" t="s">
        <v>475</v>
      </c>
      <c r="B5" s="532" t="s">
        <v>476</v>
      </c>
      <c r="C5" s="532"/>
      <c r="D5" s="532"/>
      <c r="E5" s="532"/>
      <c r="F5" s="532"/>
      <c r="G5" s="532"/>
      <c r="H5" s="530" t="s">
        <v>477</v>
      </c>
      <c r="I5" s="530"/>
      <c r="J5" s="530"/>
      <c r="K5" s="531" t="s">
        <v>478</v>
      </c>
    </row>
    <row r="6" spans="1:11 16380:16380" ht="22.5" x14ac:dyDescent="0.25">
      <c r="A6" s="529"/>
      <c r="B6" s="148" t="s">
        <v>479</v>
      </c>
      <c r="C6" s="6" t="s">
        <v>480</v>
      </c>
      <c r="D6" s="6" t="s">
        <v>481</v>
      </c>
      <c r="E6" s="6" t="s">
        <v>482</v>
      </c>
      <c r="F6" s="7" t="s">
        <v>483</v>
      </c>
      <c r="G6" s="7" t="s">
        <v>484</v>
      </c>
      <c r="H6" s="8" t="s">
        <v>482</v>
      </c>
      <c r="I6" s="8" t="s">
        <v>483</v>
      </c>
      <c r="J6" s="8" t="s">
        <v>484</v>
      </c>
      <c r="K6" s="531"/>
    </row>
    <row r="7" spans="1:11 16380:16380" ht="42.75" customHeight="1" x14ac:dyDescent="0.25">
      <c r="A7" s="1"/>
      <c r="B7" s="5" t="s">
        <v>472</v>
      </c>
      <c r="C7" s="1"/>
      <c r="D7" s="1"/>
      <c r="E7" s="1"/>
      <c r="F7" s="1"/>
      <c r="G7" s="1"/>
      <c r="H7" s="1"/>
      <c r="I7" s="1"/>
      <c r="J7" s="1"/>
      <c r="K7" s="1"/>
    </row>
    <row r="8" spans="1:11 16380:16380" ht="42.75" customHeight="1" x14ac:dyDescent="0.25">
      <c r="A8" s="1"/>
      <c r="B8" s="5" t="s">
        <v>472</v>
      </c>
      <c r="C8" s="1"/>
      <c r="D8" s="1"/>
      <c r="E8" s="1"/>
      <c r="F8" s="1"/>
      <c r="G8" s="1"/>
      <c r="H8" s="1"/>
      <c r="I8" s="1"/>
      <c r="J8" s="1"/>
      <c r="K8" s="1"/>
    </row>
    <row r="9" spans="1:11 16380:16380" ht="42.75" customHeight="1" x14ac:dyDescent="0.25">
      <c r="A9" s="1"/>
      <c r="B9" s="5" t="s">
        <v>472</v>
      </c>
      <c r="C9" s="1"/>
      <c r="D9" s="1"/>
      <c r="E9" s="1"/>
      <c r="F9" s="1"/>
      <c r="G9" s="1"/>
      <c r="H9" s="1"/>
      <c r="I9" s="1"/>
      <c r="J9" s="1"/>
      <c r="K9" s="1"/>
    </row>
    <row r="10" spans="1:11 16380:16380" ht="42.75" customHeight="1" x14ac:dyDescent="0.25">
      <c r="A10" s="1"/>
      <c r="B10" s="5" t="s">
        <v>472</v>
      </c>
      <c r="C10" s="1"/>
      <c r="D10" s="1"/>
      <c r="E10" s="1"/>
      <c r="F10" s="1"/>
      <c r="G10" s="1"/>
      <c r="H10" s="1"/>
      <c r="I10" s="1"/>
      <c r="J10" s="1"/>
      <c r="K10" s="1"/>
    </row>
    <row r="11" spans="1:11 16380:16380" ht="42.75" customHeight="1" x14ac:dyDescent="0.25">
      <c r="A11" s="1"/>
      <c r="B11" s="5" t="s">
        <v>472</v>
      </c>
      <c r="C11" s="1"/>
      <c r="D11" s="1"/>
      <c r="E11" s="1"/>
      <c r="F11" s="1"/>
      <c r="G11" s="1"/>
      <c r="H11" s="1"/>
      <c r="I11" s="1"/>
      <c r="J11" s="1"/>
      <c r="K11" s="1"/>
    </row>
    <row r="12" spans="1:11 16380:16380" ht="42.75" customHeight="1" x14ac:dyDescent="0.25">
      <c r="A12" s="1"/>
      <c r="B12" s="5" t="s">
        <v>472</v>
      </c>
      <c r="C12" s="1"/>
      <c r="D12" s="1"/>
      <c r="E12" s="1"/>
      <c r="F12" s="1"/>
      <c r="G12" s="1"/>
      <c r="H12" s="1"/>
      <c r="I12" s="1"/>
      <c r="J12" s="1"/>
      <c r="K12" s="1"/>
    </row>
    <row r="13" spans="1:11 16380:16380" ht="42.75" customHeight="1" x14ac:dyDescent="0.25">
      <c r="A13" s="1"/>
      <c r="B13" s="5" t="s">
        <v>472</v>
      </c>
      <c r="C13" s="1"/>
      <c r="D13" s="1"/>
      <c r="E13" s="1"/>
      <c r="F13" s="1"/>
      <c r="G13" s="1"/>
      <c r="H13" s="1"/>
      <c r="I13" s="1"/>
      <c r="J13" s="1"/>
      <c r="K13" s="1"/>
    </row>
    <row r="14" spans="1:11 16380:16380" ht="42.75" customHeight="1" x14ac:dyDescent="0.25">
      <c r="A14" s="1"/>
      <c r="B14" s="5" t="s">
        <v>472</v>
      </c>
      <c r="C14" s="1"/>
      <c r="D14" s="1"/>
      <c r="E14" s="1"/>
      <c r="F14" s="1"/>
      <c r="G14" s="1"/>
      <c r="H14" s="1"/>
      <c r="I14" s="1"/>
      <c r="J14" s="1"/>
      <c r="K14" s="1"/>
    </row>
    <row r="15" spans="1:11 16380:16380" ht="42.75" customHeight="1" x14ac:dyDescent="0.25">
      <c r="A15" s="1"/>
      <c r="B15" s="5" t="s">
        <v>472</v>
      </c>
      <c r="C15" s="1"/>
      <c r="D15" s="1"/>
      <c r="E15" s="1"/>
      <c r="F15" s="1"/>
      <c r="G15" s="1"/>
      <c r="H15" s="1"/>
      <c r="I15" s="1"/>
      <c r="J15" s="1"/>
      <c r="K15" s="1"/>
    </row>
    <row r="16" spans="1:11 16380:16380" ht="42.75" customHeight="1" x14ac:dyDescent="0.25">
      <c r="A16" s="1"/>
      <c r="B16" s="5" t="s">
        <v>472</v>
      </c>
      <c r="C16" s="1"/>
      <c r="D16" s="1"/>
      <c r="E16" s="1"/>
      <c r="F16" s="1"/>
      <c r="G16" s="1"/>
      <c r="H16" s="1"/>
      <c r="I16" s="1"/>
      <c r="J16" s="1"/>
      <c r="K16" s="1"/>
    </row>
    <row r="17" spans="1:11" ht="42.75" customHeight="1" x14ac:dyDescent="0.25">
      <c r="A17" s="1"/>
      <c r="B17" s="5" t="s">
        <v>472</v>
      </c>
      <c r="C17" s="1"/>
      <c r="D17" s="1"/>
      <c r="E17" s="1"/>
      <c r="F17" s="1"/>
      <c r="G17" s="1"/>
      <c r="H17" s="1"/>
      <c r="I17" s="1"/>
      <c r="J17" s="1"/>
      <c r="K17" s="1"/>
    </row>
    <row r="18" spans="1:11" ht="42.75" customHeight="1" x14ac:dyDescent="0.25">
      <c r="A18" s="1"/>
      <c r="B18" s="5" t="s">
        <v>472</v>
      </c>
      <c r="C18" s="1"/>
      <c r="D18" s="1"/>
      <c r="E18" s="1"/>
      <c r="F18" s="1"/>
      <c r="G18" s="1"/>
      <c r="H18" s="1"/>
      <c r="I18" s="1"/>
      <c r="J18" s="1"/>
      <c r="K18" s="1"/>
    </row>
    <row r="19" spans="1:11" ht="42.75" customHeight="1" x14ac:dyDescent="0.25">
      <c r="A19" s="1"/>
      <c r="B19" s="5" t="s">
        <v>472</v>
      </c>
      <c r="C19" s="1"/>
      <c r="D19" s="1"/>
      <c r="E19" s="1"/>
      <c r="F19" s="1"/>
      <c r="G19" s="1"/>
      <c r="H19" s="1"/>
      <c r="I19" s="1"/>
      <c r="J19" s="1"/>
      <c r="K19" s="1"/>
    </row>
    <row r="20" spans="1:11" ht="42.75" customHeight="1" x14ac:dyDescent="0.25">
      <c r="A20" s="1"/>
      <c r="B20" s="5" t="s">
        <v>472</v>
      </c>
      <c r="C20" s="1"/>
      <c r="D20" s="1"/>
      <c r="E20" s="1"/>
      <c r="F20" s="1"/>
      <c r="G20" s="1"/>
      <c r="H20" s="1"/>
      <c r="I20" s="1"/>
      <c r="J20" s="1"/>
      <c r="K20" s="1"/>
    </row>
    <row r="21" spans="1:11" ht="42.75" customHeight="1" x14ac:dyDescent="0.25">
      <c r="A21" s="1"/>
      <c r="B21" s="5" t="s">
        <v>472</v>
      </c>
      <c r="C21" s="1"/>
      <c r="D21" s="1"/>
      <c r="E21" s="1"/>
      <c r="F21" s="1"/>
      <c r="G21" s="1"/>
      <c r="H21" s="1"/>
      <c r="I21" s="1"/>
      <c r="J21" s="1"/>
      <c r="K21" s="1"/>
    </row>
    <row r="22" spans="1:11" ht="42.75" customHeight="1" x14ac:dyDescent="0.25">
      <c r="A22" s="1"/>
      <c r="B22" s="5" t="s">
        <v>472</v>
      </c>
      <c r="C22" s="1"/>
      <c r="D22" s="1"/>
      <c r="E22" s="1"/>
      <c r="F22" s="1"/>
      <c r="G22" s="1"/>
      <c r="H22" s="1"/>
      <c r="I22" s="1"/>
      <c r="J22" s="1"/>
      <c r="K22" s="1"/>
    </row>
    <row r="23" spans="1:11" ht="42.75" customHeight="1" x14ac:dyDescent="0.25">
      <c r="A23" s="1"/>
      <c r="B23" s="5" t="s">
        <v>472</v>
      </c>
      <c r="C23" s="1"/>
      <c r="D23" s="1"/>
      <c r="E23" s="1"/>
      <c r="F23" s="1"/>
      <c r="G23" s="1"/>
      <c r="H23" s="1"/>
      <c r="I23" s="1"/>
      <c r="J23" s="1"/>
      <c r="K23" s="1"/>
    </row>
    <row r="24" spans="1:11" ht="42.75" customHeight="1" x14ac:dyDescent="0.25">
      <c r="A24" s="1"/>
      <c r="B24" s="5" t="s">
        <v>472</v>
      </c>
      <c r="C24" s="1"/>
      <c r="D24" s="1"/>
      <c r="E24" s="1"/>
      <c r="F24" s="1"/>
      <c r="G24" s="1"/>
      <c r="H24" s="1"/>
      <c r="I24" s="1"/>
      <c r="J24" s="1"/>
      <c r="K24" s="1"/>
    </row>
    <row r="25" spans="1:11" ht="42.75" customHeight="1" x14ac:dyDescent="0.25">
      <c r="A25" s="1"/>
      <c r="B25" s="5" t="s">
        <v>472</v>
      </c>
      <c r="C25" s="1"/>
      <c r="D25" s="1"/>
      <c r="E25" s="1"/>
      <c r="F25" s="1"/>
      <c r="G25" s="1"/>
      <c r="H25" s="1"/>
      <c r="I25" s="1"/>
      <c r="J25" s="1"/>
      <c r="K25" s="1"/>
    </row>
    <row r="26" spans="1:11" ht="42.75" customHeight="1" x14ac:dyDescent="0.25">
      <c r="A26" s="1"/>
      <c r="B26" s="5" t="s">
        <v>472</v>
      </c>
      <c r="C26" s="1"/>
      <c r="D26" s="1"/>
      <c r="E26" s="1"/>
      <c r="F26" s="1"/>
      <c r="G26" s="1"/>
      <c r="H26" s="1"/>
      <c r="I26" s="1"/>
      <c r="J26" s="1"/>
      <c r="K26" s="1"/>
    </row>
    <row r="27" spans="1:11" ht="42.75" customHeight="1" x14ac:dyDescent="0.25">
      <c r="A27" s="1"/>
      <c r="B27" s="5" t="s">
        <v>472</v>
      </c>
      <c r="C27" s="1"/>
      <c r="D27" s="1"/>
      <c r="E27" s="1"/>
      <c r="F27" s="1"/>
      <c r="G27" s="1"/>
      <c r="H27" s="1"/>
      <c r="I27" s="1"/>
      <c r="J27" s="1"/>
      <c r="K27" s="1"/>
    </row>
    <row r="28" spans="1:11" ht="42.75" customHeight="1" x14ac:dyDescent="0.25">
      <c r="A28" s="1"/>
      <c r="B28" s="5" t="s">
        <v>472</v>
      </c>
      <c r="C28" s="1"/>
      <c r="D28" s="1"/>
      <c r="E28" s="1"/>
      <c r="F28" s="1"/>
      <c r="G28" s="1"/>
      <c r="H28" s="1"/>
      <c r="I28" s="1"/>
      <c r="J28" s="1"/>
      <c r="K28" s="1"/>
    </row>
    <row r="29" spans="1:11" ht="42.75" customHeight="1" x14ac:dyDescent="0.25">
      <c r="A29" s="1"/>
      <c r="B29" s="5" t="s">
        <v>472</v>
      </c>
      <c r="C29" s="1"/>
      <c r="D29" s="1"/>
      <c r="E29" s="1"/>
      <c r="F29" s="1"/>
      <c r="G29" s="1"/>
      <c r="H29" s="1"/>
      <c r="I29" s="1"/>
      <c r="J29" s="1"/>
      <c r="K29" s="1"/>
    </row>
    <row r="30" spans="1:11" ht="42.75" customHeight="1" x14ac:dyDescent="0.25">
      <c r="A30" s="1"/>
      <c r="B30" s="5" t="s">
        <v>472</v>
      </c>
      <c r="C30" s="1"/>
      <c r="D30" s="1"/>
      <c r="E30" s="1"/>
      <c r="F30" s="1"/>
      <c r="G30" s="1"/>
      <c r="H30" s="1"/>
      <c r="I30" s="1"/>
      <c r="J30" s="1"/>
      <c r="K30" s="1"/>
    </row>
    <row r="31" spans="1:11" ht="42.75" customHeight="1" x14ac:dyDescent="0.25">
      <c r="A31" s="1"/>
      <c r="B31" s="5" t="s">
        <v>472</v>
      </c>
      <c r="C31" s="1"/>
      <c r="D31" s="1"/>
      <c r="E31" s="1"/>
      <c r="F31" s="1"/>
      <c r="G31" s="1"/>
      <c r="H31" s="1"/>
      <c r="I31" s="1"/>
      <c r="J31" s="1"/>
      <c r="K31" s="1"/>
    </row>
    <row r="32" spans="1:11" ht="42.75" customHeight="1" x14ac:dyDescent="0.25">
      <c r="A32" s="1"/>
      <c r="B32" s="5" t="s">
        <v>472</v>
      </c>
      <c r="C32" s="1"/>
      <c r="D32" s="1"/>
      <c r="E32" s="1"/>
      <c r="F32" s="1"/>
      <c r="G32" s="1"/>
      <c r="H32" s="1"/>
      <c r="I32" s="1"/>
      <c r="J32" s="1"/>
      <c r="K32" s="1"/>
    </row>
    <row r="33" spans="1:11" ht="42.75" customHeight="1" x14ac:dyDescent="0.25">
      <c r="A33" s="1"/>
      <c r="B33" s="5" t="s">
        <v>472</v>
      </c>
      <c r="C33" s="1"/>
      <c r="D33" s="1"/>
      <c r="E33" s="1"/>
      <c r="F33" s="1"/>
      <c r="G33" s="1"/>
      <c r="H33" s="1"/>
      <c r="I33" s="1"/>
      <c r="J33" s="1"/>
      <c r="K33" s="1"/>
    </row>
    <row r="34" spans="1:11" ht="42.75" customHeight="1" x14ac:dyDescent="0.25">
      <c r="A34" s="1"/>
      <c r="B34" s="5" t="s">
        <v>472</v>
      </c>
      <c r="C34" s="1"/>
      <c r="D34" s="1"/>
      <c r="E34" s="1"/>
      <c r="F34" s="1"/>
      <c r="G34" s="1"/>
      <c r="H34" s="1"/>
      <c r="I34" s="1"/>
      <c r="J34" s="1"/>
      <c r="K34" s="1"/>
    </row>
    <row r="35" spans="1:11" ht="42.75" customHeight="1" x14ac:dyDescent="0.25">
      <c r="A35" s="1"/>
      <c r="B35" s="5" t="s">
        <v>472</v>
      </c>
      <c r="C35" s="1"/>
      <c r="D35" s="1"/>
      <c r="E35" s="1"/>
      <c r="F35" s="1"/>
      <c r="G35" s="1"/>
      <c r="H35" s="1"/>
      <c r="I35" s="1"/>
      <c r="J35" s="1"/>
      <c r="K35" s="1"/>
    </row>
    <row r="36" spans="1:11" ht="42.75" customHeight="1" x14ac:dyDescent="0.25">
      <c r="A36" s="1"/>
      <c r="B36" s="5" t="s">
        <v>472</v>
      </c>
      <c r="C36" s="1"/>
      <c r="D36" s="1"/>
      <c r="E36" s="1"/>
      <c r="F36" s="1"/>
      <c r="G36" s="1"/>
      <c r="H36" s="1"/>
      <c r="I36" s="1"/>
      <c r="J36" s="1"/>
      <c r="K36" s="1"/>
    </row>
    <row r="37" spans="1:11" ht="42.75" customHeight="1" x14ac:dyDescent="0.25">
      <c r="A37" s="1"/>
      <c r="B37" s="5" t="s">
        <v>472</v>
      </c>
      <c r="C37" s="1"/>
      <c r="D37" s="1"/>
      <c r="E37" s="1"/>
      <c r="F37" s="1"/>
      <c r="G37" s="1"/>
      <c r="H37" s="1"/>
      <c r="I37" s="1"/>
      <c r="J37" s="1"/>
      <c r="K37" s="1"/>
    </row>
    <row r="38" spans="1:11" ht="42.75" customHeight="1" x14ac:dyDescent="0.25">
      <c r="A38" s="1"/>
      <c r="B38" s="5" t="s">
        <v>472</v>
      </c>
      <c r="C38" s="1"/>
      <c r="D38" s="1"/>
      <c r="E38" s="1"/>
      <c r="F38" s="1"/>
      <c r="G38" s="1"/>
      <c r="H38" s="1"/>
      <c r="I38" s="1"/>
      <c r="J38" s="1"/>
      <c r="K38" s="1"/>
    </row>
    <row r="39" spans="1:11" ht="42.75" customHeight="1" x14ac:dyDescent="0.25">
      <c r="A39" s="1"/>
      <c r="B39" s="5" t="s">
        <v>472</v>
      </c>
      <c r="C39" s="1"/>
      <c r="D39" s="1"/>
      <c r="E39" s="1"/>
      <c r="F39" s="1"/>
      <c r="G39" s="1"/>
      <c r="H39" s="1"/>
      <c r="I39" s="1"/>
      <c r="J39" s="1"/>
      <c r="K39" s="1"/>
    </row>
    <row r="40" spans="1:11" ht="42.75" customHeight="1" x14ac:dyDescent="0.25">
      <c r="A40" s="1"/>
      <c r="B40" s="5" t="s">
        <v>472</v>
      </c>
      <c r="C40" s="1"/>
      <c r="D40" s="1"/>
      <c r="E40" s="1"/>
      <c r="F40" s="1"/>
      <c r="G40" s="1"/>
      <c r="H40" s="1"/>
      <c r="I40" s="1"/>
      <c r="J40" s="1"/>
      <c r="K40" s="1"/>
    </row>
    <row r="41" spans="1:11" ht="42.75" customHeight="1" x14ac:dyDescent="0.25">
      <c r="A41" s="1"/>
      <c r="B41" s="5" t="s">
        <v>472</v>
      </c>
      <c r="C41" s="1"/>
      <c r="D41" s="1"/>
      <c r="E41" s="1"/>
      <c r="F41" s="1"/>
      <c r="G41" s="1"/>
      <c r="H41" s="1"/>
      <c r="I41" s="1"/>
      <c r="J41" s="1"/>
      <c r="K41" s="1"/>
    </row>
    <row r="42" spans="1:11" ht="42.75" customHeight="1" x14ac:dyDescent="0.25">
      <c r="A42" s="1"/>
      <c r="B42" s="5" t="s">
        <v>472</v>
      </c>
      <c r="C42" s="1"/>
      <c r="D42" s="1"/>
      <c r="E42" s="1"/>
      <c r="F42" s="1"/>
      <c r="G42" s="1"/>
      <c r="H42" s="1"/>
      <c r="I42" s="1"/>
      <c r="J42" s="1"/>
      <c r="K42" s="1"/>
    </row>
    <row r="43" spans="1:11" ht="42.75" customHeight="1" x14ac:dyDescent="0.25">
      <c r="A43" s="1"/>
      <c r="B43" s="5" t="s">
        <v>472</v>
      </c>
      <c r="C43" s="1"/>
      <c r="D43" s="1"/>
      <c r="E43" s="1"/>
      <c r="F43" s="1"/>
      <c r="G43" s="1"/>
      <c r="H43" s="1"/>
      <c r="I43" s="1"/>
      <c r="J43" s="1"/>
      <c r="K43" s="1"/>
    </row>
    <row r="44" spans="1:11" ht="42.75" customHeight="1" x14ac:dyDescent="0.25">
      <c r="A44" s="1"/>
      <c r="B44" s="5" t="s">
        <v>472</v>
      </c>
      <c r="C44" s="1"/>
      <c r="D44" s="1"/>
      <c r="E44" s="1"/>
      <c r="F44" s="1"/>
      <c r="G44" s="1"/>
      <c r="H44" s="1"/>
      <c r="I44" s="1"/>
      <c r="J44" s="1"/>
      <c r="K44" s="1"/>
    </row>
    <row r="45" spans="1:11" ht="42.75" customHeight="1" x14ac:dyDescent="0.25">
      <c r="A45" s="1"/>
      <c r="B45" s="5" t="s">
        <v>472</v>
      </c>
      <c r="C45" s="1"/>
      <c r="D45" s="1"/>
      <c r="E45" s="1"/>
      <c r="F45" s="1"/>
      <c r="G45" s="1"/>
      <c r="H45" s="1"/>
      <c r="I45" s="1"/>
      <c r="J45" s="1"/>
      <c r="K45" s="1"/>
    </row>
    <row r="46" spans="1:11" ht="42.75" customHeight="1" x14ac:dyDescent="0.25">
      <c r="A46" s="1"/>
      <c r="B46" s="5" t="s">
        <v>472</v>
      </c>
      <c r="C46" s="1"/>
      <c r="D46" s="1"/>
      <c r="E46" s="1"/>
      <c r="F46" s="1"/>
      <c r="G46" s="1"/>
      <c r="H46" s="1"/>
      <c r="I46" s="1"/>
      <c r="J46" s="1"/>
      <c r="K46" s="1"/>
    </row>
    <row r="47" spans="1:11" ht="42.75" customHeight="1" x14ac:dyDescent="0.25">
      <c r="A47" s="1"/>
      <c r="B47" s="5" t="s">
        <v>472</v>
      </c>
      <c r="C47" s="1"/>
      <c r="D47" s="1"/>
      <c r="E47" s="1"/>
      <c r="F47" s="1"/>
      <c r="G47" s="1"/>
      <c r="H47" s="1"/>
      <c r="I47" s="1"/>
      <c r="J47" s="1"/>
      <c r="K47" s="1"/>
    </row>
    <row r="48" spans="1:11" ht="42.75" customHeight="1" x14ac:dyDescent="0.25">
      <c r="A48" s="1"/>
      <c r="B48" s="5" t="s">
        <v>472</v>
      </c>
      <c r="C48" s="1"/>
      <c r="D48" s="1"/>
      <c r="E48" s="1"/>
      <c r="F48" s="1"/>
      <c r="G48" s="1"/>
      <c r="H48" s="1"/>
      <c r="I48" s="1"/>
      <c r="J48" s="1"/>
      <c r="K48" s="1"/>
    </row>
    <row r="49" spans="1:11" ht="42.75" customHeight="1" x14ac:dyDescent="0.25">
      <c r="A49" s="1"/>
      <c r="B49" s="5" t="s">
        <v>472</v>
      </c>
      <c r="C49" s="1"/>
      <c r="D49" s="1"/>
      <c r="E49" s="1"/>
      <c r="F49" s="1"/>
      <c r="G49" s="1"/>
      <c r="H49" s="1"/>
      <c r="I49" s="1"/>
      <c r="J49" s="1"/>
      <c r="K49" s="1"/>
    </row>
    <row r="50" spans="1:11" ht="42.75" customHeight="1" x14ac:dyDescent="0.25">
      <c r="A50" s="1"/>
      <c r="B50" s="5" t="s">
        <v>472</v>
      </c>
      <c r="C50" s="1"/>
      <c r="D50" s="1"/>
      <c r="E50" s="1"/>
      <c r="F50" s="1"/>
      <c r="G50" s="1"/>
      <c r="H50" s="1"/>
      <c r="I50" s="1"/>
      <c r="J50" s="1"/>
      <c r="K50" s="1"/>
    </row>
    <row r="51" spans="1:11" ht="42.75" customHeight="1" x14ac:dyDescent="0.25">
      <c r="A51" s="1"/>
      <c r="B51" s="5" t="s">
        <v>472</v>
      </c>
      <c r="C51" s="1"/>
      <c r="D51" s="1"/>
      <c r="E51" s="1"/>
      <c r="F51" s="1"/>
      <c r="G51" s="1"/>
      <c r="H51" s="1"/>
      <c r="I51" s="1"/>
      <c r="J51" s="1"/>
      <c r="K51" s="1"/>
    </row>
    <row r="52" spans="1:11" ht="42.75" customHeight="1" x14ac:dyDescent="0.25">
      <c r="A52" s="1"/>
      <c r="B52" s="5" t="s">
        <v>472</v>
      </c>
      <c r="C52" s="1"/>
      <c r="D52" s="1"/>
      <c r="E52" s="1"/>
      <c r="F52" s="1"/>
      <c r="G52" s="1"/>
      <c r="H52" s="1"/>
      <c r="I52" s="1"/>
      <c r="J52" s="1"/>
      <c r="K52" s="1"/>
    </row>
    <row r="53" spans="1:11" ht="42.75" customHeight="1" x14ac:dyDescent="0.25">
      <c r="A53" s="1"/>
      <c r="B53" s="5" t="s">
        <v>472</v>
      </c>
      <c r="C53" s="1"/>
      <c r="D53" s="1"/>
      <c r="E53" s="1"/>
      <c r="F53" s="1"/>
      <c r="G53" s="1"/>
      <c r="H53" s="1"/>
      <c r="I53" s="1"/>
      <c r="J53" s="1"/>
      <c r="K53" s="1"/>
    </row>
    <row r="54" spans="1:11" ht="42.75" customHeight="1" x14ac:dyDescent="0.25">
      <c r="A54" s="1"/>
      <c r="B54" s="5" t="s">
        <v>472</v>
      </c>
      <c r="C54" s="1"/>
      <c r="D54" s="1"/>
      <c r="E54" s="1"/>
      <c r="F54" s="1"/>
      <c r="G54" s="1"/>
      <c r="H54" s="1"/>
      <c r="I54" s="1"/>
      <c r="J54" s="1"/>
      <c r="K54" s="1"/>
    </row>
    <row r="55" spans="1:11" ht="42.75" customHeight="1" x14ac:dyDescent="0.25">
      <c r="A55" s="1"/>
      <c r="B55" s="5" t="s">
        <v>472</v>
      </c>
      <c r="C55" s="1"/>
      <c r="D55" s="1"/>
      <c r="E55" s="1"/>
      <c r="F55" s="1"/>
      <c r="G55" s="1"/>
      <c r="H55" s="1"/>
      <c r="I55" s="1"/>
      <c r="J55" s="1"/>
      <c r="K55" s="1"/>
    </row>
    <row r="56" spans="1:11" ht="42.75" customHeight="1" x14ac:dyDescent="0.25">
      <c r="A56" s="1"/>
      <c r="B56" s="5" t="s">
        <v>472</v>
      </c>
      <c r="C56" s="1"/>
      <c r="D56" s="1"/>
      <c r="E56" s="1"/>
      <c r="F56" s="1"/>
      <c r="G56" s="1"/>
      <c r="H56" s="1"/>
      <c r="I56" s="1"/>
      <c r="J56" s="1"/>
      <c r="K56" s="1"/>
    </row>
    <row r="57" spans="1:11" ht="42.75" customHeight="1" x14ac:dyDescent="0.25">
      <c r="A57" s="1"/>
      <c r="B57" s="5" t="s">
        <v>472</v>
      </c>
      <c r="C57" s="1"/>
      <c r="D57" s="1"/>
      <c r="E57" s="1"/>
      <c r="F57" s="1"/>
      <c r="G57" s="1"/>
      <c r="H57" s="1"/>
      <c r="I57" s="1"/>
      <c r="J57" s="1"/>
      <c r="K57" s="1"/>
    </row>
    <row r="58" spans="1:11" ht="42.75" customHeight="1" x14ac:dyDescent="0.25">
      <c r="A58" s="1"/>
      <c r="B58" s="5" t="s">
        <v>472</v>
      </c>
      <c r="C58" s="1"/>
      <c r="D58" s="1"/>
      <c r="E58" s="1"/>
      <c r="F58" s="1"/>
      <c r="G58" s="1"/>
      <c r="H58" s="1"/>
      <c r="I58" s="1"/>
      <c r="J58" s="1"/>
      <c r="K58" s="1"/>
    </row>
    <row r="59" spans="1:11" ht="42.75" customHeight="1" x14ac:dyDescent="0.25">
      <c r="A59" s="1"/>
      <c r="B59" s="5" t="s">
        <v>472</v>
      </c>
      <c r="C59" s="1"/>
      <c r="D59" s="1"/>
      <c r="E59" s="1"/>
      <c r="F59" s="1"/>
      <c r="G59" s="1"/>
      <c r="H59" s="1"/>
      <c r="I59" s="1"/>
      <c r="J59" s="1"/>
      <c r="K59" s="1"/>
    </row>
    <row r="60" spans="1:11" ht="42.75" customHeight="1" x14ac:dyDescent="0.25">
      <c r="A60" s="1"/>
      <c r="B60" s="5" t="s">
        <v>472</v>
      </c>
      <c r="C60" s="1"/>
      <c r="D60" s="1"/>
      <c r="E60" s="1"/>
      <c r="F60" s="1"/>
      <c r="G60" s="1"/>
      <c r="H60" s="1"/>
      <c r="I60" s="1"/>
      <c r="J60" s="1"/>
      <c r="K60" s="1"/>
    </row>
    <row r="61" spans="1:11" ht="42.75" customHeight="1" x14ac:dyDescent="0.25">
      <c r="A61" s="1"/>
      <c r="B61" s="5" t="s">
        <v>472</v>
      </c>
      <c r="C61" s="1"/>
      <c r="D61" s="1"/>
      <c r="E61" s="1"/>
      <c r="F61" s="1"/>
      <c r="G61" s="1"/>
      <c r="H61" s="1"/>
      <c r="I61" s="1"/>
      <c r="J61" s="1"/>
      <c r="K61" s="1"/>
    </row>
    <row r="62" spans="1:11" ht="42.75" customHeight="1" x14ac:dyDescent="0.25">
      <c r="A62" s="1"/>
      <c r="B62" s="5" t="s">
        <v>472</v>
      </c>
      <c r="C62" s="1"/>
      <c r="D62" s="1"/>
      <c r="E62" s="1"/>
      <c r="F62" s="1"/>
      <c r="G62" s="1"/>
      <c r="H62" s="1"/>
      <c r="I62" s="1"/>
      <c r="J62" s="1"/>
      <c r="K62" s="1"/>
    </row>
    <row r="63" spans="1:11" ht="42.75" customHeight="1" x14ac:dyDescent="0.25">
      <c r="A63" s="1"/>
      <c r="B63" s="5" t="s">
        <v>472</v>
      </c>
      <c r="C63" s="1"/>
      <c r="D63" s="1"/>
      <c r="E63" s="1"/>
      <c r="F63" s="1"/>
      <c r="G63" s="1"/>
      <c r="H63" s="1"/>
      <c r="I63" s="1"/>
      <c r="J63" s="1"/>
      <c r="K63" s="1"/>
    </row>
    <row r="64" spans="1:11" ht="42.75" customHeight="1" x14ac:dyDescent="0.25">
      <c r="A64" s="1"/>
      <c r="B64" s="5" t="s">
        <v>472</v>
      </c>
      <c r="C64" s="1"/>
      <c r="D64" s="1"/>
      <c r="E64" s="1"/>
      <c r="F64" s="1"/>
      <c r="G64" s="1"/>
      <c r="H64" s="1"/>
      <c r="I64" s="1"/>
      <c r="J64" s="1"/>
      <c r="K64" s="1"/>
    </row>
    <row r="65" spans="1:11" ht="42.75" customHeight="1" x14ac:dyDescent="0.25">
      <c r="A65" s="1"/>
      <c r="B65" s="5" t="s">
        <v>472</v>
      </c>
      <c r="C65" s="1"/>
      <c r="D65" s="1"/>
      <c r="E65" s="1"/>
      <c r="F65" s="1"/>
      <c r="G65" s="1"/>
      <c r="H65" s="1"/>
      <c r="I65" s="1"/>
      <c r="J65" s="1"/>
      <c r="K65" s="1"/>
    </row>
    <row r="66" spans="1:11" ht="42.75" customHeight="1" x14ac:dyDescent="0.25">
      <c r="A66" s="1"/>
      <c r="B66" s="5" t="s">
        <v>472</v>
      </c>
      <c r="C66" s="1"/>
      <c r="D66" s="1"/>
      <c r="E66" s="1"/>
      <c r="F66" s="1"/>
      <c r="G66" s="1"/>
      <c r="H66" s="1"/>
      <c r="I66" s="1"/>
      <c r="J66" s="1"/>
      <c r="K66" s="1"/>
    </row>
    <row r="67" spans="1:11" ht="42.75" customHeight="1" x14ac:dyDescent="0.25">
      <c r="A67" s="1"/>
      <c r="B67" s="5" t="s">
        <v>472</v>
      </c>
      <c r="C67" s="1"/>
      <c r="D67" s="1"/>
      <c r="E67" s="1"/>
      <c r="F67" s="1"/>
      <c r="G67" s="1"/>
      <c r="H67" s="1"/>
      <c r="I67" s="1"/>
      <c r="J67" s="1"/>
      <c r="K67" s="1"/>
    </row>
    <row r="68" spans="1:11" ht="42.75" customHeight="1" x14ac:dyDescent="0.25">
      <c r="A68" s="1"/>
      <c r="B68" s="5" t="s">
        <v>472</v>
      </c>
      <c r="C68" s="1"/>
      <c r="D68" s="1"/>
      <c r="E68" s="1"/>
      <c r="F68" s="1"/>
      <c r="G68" s="1"/>
      <c r="H68" s="1"/>
      <c r="I68" s="1"/>
      <c r="J68" s="1"/>
      <c r="K68" s="1"/>
    </row>
    <row r="69" spans="1:11" ht="42.75" customHeight="1" x14ac:dyDescent="0.25">
      <c r="A69" s="1"/>
      <c r="B69" s="5" t="s">
        <v>472</v>
      </c>
      <c r="C69" s="1"/>
      <c r="D69" s="1"/>
      <c r="E69" s="1"/>
      <c r="F69" s="1"/>
      <c r="G69" s="1"/>
      <c r="H69" s="1"/>
      <c r="I69" s="1"/>
      <c r="J69" s="1"/>
      <c r="K69" s="1"/>
    </row>
    <row r="70" spans="1:11" ht="42.75" customHeight="1" x14ac:dyDescent="0.25">
      <c r="A70" s="1"/>
      <c r="B70" s="5" t="s">
        <v>472</v>
      </c>
      <c r="C70" s="1"/>
      <c r="D70" s="1"/>
      <c r="E70" s="1"/>
      <c r="F70" s="1"/>
      <c r="G70" s="1"/>
      <c r="H70" s="1"/>
      <c r="I70" s="1"/>
      <c r="J70" s="1"/>
      <c r="K70" s="1"/>
    </row>
    <row r="71" spans="1:11" ht="42.75" customHeight="1" x14ac:dyDescent="0.25">
      <c r="A71" s="1"/>
      <c r="B71" s="5" t="s">
        <v>472</v>
      </c>
      <c r="C71" s="1"/>
      <c r="D71" s="1"/>
      <c r="E71" s="1"/>
      <c r="F71" s="1"/>
      <c r="G71" s="1"/>
      <c r="H71" s="1"/>
      <c r="I71" s="1"/>
      <c r="J71" s="1"/>
      <c r="K71" s="1"/>
    </row>
    <row r="72" spans="1:11" ht="42.75" customHeight="1" x14ac:dyDescent="0.25">
      <c r="A72" s="1"/>
      <c r="B72" s="5" t="s">
        <v>472</v>
      </c>
      <c r="C72" s="1"/>
      <c r="D72" s="1"/>
      <c r="E72" s="1"/>
      <c r="F72" s="1"/>
      <c r="G72" s="1"/>
      <c r="H72" s="1"/>
      <c r="I72" s="1"/>
      <c r="J72" s="1"/>
      <c r="K72" s="1"/>
    </row>
    <row r="73" spans="1:11" ht="42.75" customHeight="1" x14ac:dyDescent="0.25">
      <c r="A73" s="1"/>
      <c r="B73" s="5" t="s">
        <v>472</v>
      </c>
      <c r="C73" s="1"/>
      <c r="D73" s="1"/>
      <c r="E73" s="1"/>
      <c r="F73" s="1"/>
      <c r="G73" s="1"/>
      <c r="H73" s="1"/>
      <c r="I73" s="1"/>
      <c r="J73" s="1"/>
      <c r="K73" s="1"/>
    </row>
    <row r="74" spans="1:11" ht="42.75" customHeight="1" x14ac:dyDescent="0.25">
      <c r="A74" s="1"/>
      <c r="B74" s="5" t="s">
        <v>472</v>
      </c>
      <c r="C74" s="1"/>
      <c r="D74" s="1"/>
      <c r="E74" s="1"/>
      <c r="F74" s="1"/>
      <c r="G74" s="1"/>
      <c r="H74" s="1"/>
      <c r="I74" s="1"/>
      <c r="J74" s="1"/>
      <c r="K74" s="1"/>
    </row>
    <row r="75" spans="1:11" ht="42.75" customHeight="1" x14ac:dyDescent="0.25">
      <c r="A75" s="1"/>
      <c r="B75" s="5" t="s">
        <v>472</v>
      </c>
      <c r="C75" s="1"/>
      <c r="D75" s="1"/>
      <c r="E75" s="1"/>
      <c r="F75" s="1"/>
      <c r="G75" s="1"/>
      <c r="H75" s="1"/>
      <c r="I75" s="1"/>
      <c r="J75" s="1"/>
      <c r="K75" s="1"/>
    </row>
    <row r="76" spans="1:11" ht="42.75" customHeight="1" x14ac:dyDescent="0.25">
      <c r="A76" s="1"/>
      <c r="B76" s="5" t="s">
        <v>472</v>
      </c>
      <c r="C76" s="1"/>
      <c r="D76" s="1"/>
      <c r="E76" s="1"/>
      <c r="F76" s="1"/>
      <c r="G76" s="1"/>
      <c r="H76" s="1"/>
      <c r="I76" s="1"/>
      <c r="J76" s="1"/>
      <c r="K76" s="1"/>
    </row>
    <row r="77" spans="1:11" ht="42.75" customHeight="1" x14ac:dyDescent="0.25">
      <c r="A77" s="1"/>
      <c r="B77" s="5" t="s">
        <v>472</v>
      </c>
      <c r="C77" s="1"/>
      <c r="D77" s="1"/>
      <c r="E77" s="1"/>
      <c r="F77" s="1"/>
      <c r="G77" s="1"/>
      <c r="H77" s="1"/>
      <c r="I77" s="1"/>
      <c r="J77" s="1"/>
      <c r="K77" s="1"/>
    </row>
    <row r="78" spans="1:11" ht="42.75" customHeight="1" x14ac:dyDescent="0.25">
      <c r="A78" s="1"/>
      <c r="B78" s="5" t="s">
        <v>472</v>
      </c>
      <c r="C78" s="1"/>
      <c r="D78" s="1"/>
      <c r="E78" s="1"/>
      <c r="F78" s="1"/>
      <c r="G78" s="1"/>
      <c r="H78" s="1"/>
      <c r="I78" s="1"/>
      <c r="J78" s="1"/>
      <c r="K78" s="1"/>
    </row>
    <row r="79" spans="1:11" ht="42.75" customHeight="1" x14ac:dyDescent="0.25">
      <c r="A79" s="1"/>
      <c r="B79" s="5" t="s">
        <v>472</v>
      </c>
      <c r="C79" s="1"/>
      <c r="D79" s="1"/>
      <c r="E79" s="1"/>
      <c r="F79" s="1"/>
      <c r="G79" s="1"/>
      <c r="H79" s="1"/>
      <c r="I79" s="1"/>
      <c r="J79" s="1"/>
      <c r="K79" s="1"/>
    </row>
    <row r="80" spans="1:11" ht="42.75" customHeight="1" x14ac:dyDescent="0.25">
      <c r="A80" s="1"/>
      <c r="B80" s="5" t="s">
        <v>472</v>
      </c>
      <c r="C80" s="1"/>
      <c r="D80" s="1"/>
      <c r="E80" s="1"/>
      <c r="F80" s="1"/>
      <c r="G80" s="1"/>
      <c r="H80" s="1"/>
      <c r="I80" s="1"/>
      <c r="J80" s="1"/>
      <c r="K80" s="1"/>
    </row>
    <row r="81" spans="1:11" ht="42.75" customHeight="1" x14ac:dyDescent="0.25">
      <c r="A81" s="1"/>
      <c r="B81" s="5" t="s">
        <v>472</v>
      </c>
      <c r="C81" s="1"/>
      <c r="D81" s="1"/>
      <c r="E81" s="1"/>
      <c r="F81" s="1"/>
      <c r="G81" s="1"/>
      <c r="H81" s="1"/>
      <c r="I81" s="1"/>
      <c r="J81" s="1"/>
      <c r="K81" s="1"/>
    </row>
    <row r="82" spans="1:11" ht="42.75" customHeight="1" x14ac:dyDescent="0.25">
      <c r="A82" s="1"/>
      <c r="B82" s="5" t="s">
        <v>472</v>
      </c>
      <c r="C82" s="1"/>
      <c r="D82" s="1"/>
      <c r="E82" s="1"/>
      <c r="F82" s="1"/>
      <c r="G82" s="1"/>
      <c r="H82" s="1"/>
      <c r="I82" s="1"/>
      <c r="J82" s="1"/>
      <c r="K82" s="1"/>
    </row>
    <row r="83" spans="1:11" ht="42.75" customHeight="1" x14ac:dyDescent="0.25">
      <c r="A83" s="1"/>
      <c r="B83" s="5" t="s">
        <v>472</v>
      </c>
      <c r="C83" s="1"/>
      <c r="D83" s="1"/>
      <c r="E83" s="1"/>
      <c r="F83" s="1"/>
      <c r="G83" s="1"/>
      <c r="H83" s="1"/>
      <c r="I83" s="1"/>
      <c r="J83" s="1"/>
      <c r="K83" s="1"/>
    </row>
    <row r="84" spans="1:11" ht="42.75" customHeight="1" x14ac:dyDescent="0.25">
      <c r="A84" s="1"/>
      <c r="B84" s="5" t="s">
        <v>472</v>
      </c>
      <c r="C84" s="1"/>
      <c r="D84" s="1"/>
      <c r="E84" s="1"/>
      <c r="F84" s="1"/>
      <c r="G84" s="1"/>
      <c r="H84" s="1"/>
      <c r="I84" s="1"/>
      <c r="J84" s="1"/>
      <c r="K84" s="1"/>
    </row>
    <row r="85" spans="1:11" ht="42.75" customHeight="1" x14ac:dyDescent="0.25">
      <c r="A85" s="1"/>
      <c r="B85" s="5" t="s">
        <v>472</v>
      </c>
      <c r="C85" s="1"/>
      <c r="D85" s="1"/>
      <c r="E85" s="1"/>
      <c r="F85" s="1"/>
      <c r="G85" s="1"/>
      <c r="H85" s="1"/>
      <c r="I85" s="1"/>
      <c r="J85" s="1"/>
      <c r="K85" s="1"/>
    </row>
    <row r="86" spans="1:11" ht="42.75" customHeight="1" x14ac:dyDescent="0.25">
      <c r="A86" s="1"/>
      <c r="B86" s="5" t="s">
        <v>472</v>
      </c>
      <c r="C86" s="1"/>
      <c r="D86" s="1"/>
      <c r="E86" s="1"/>
      <c r="F86" s="1"/>
      <c r="G86" s="1"/>
      <c r="H86" s="1"/>
      <c r="I86" s="1"/>
      <c r="J86" s="1"/>
      <c r="K86" s="1"/>
    </row>
    <row r="87" spans="1:11" ht="42.75" customHeight="1" x14ac:dyDescent="0.25">
      <c r="A87" s="1"/>
      <c r="B87" s="5" t="s">
        <v>472</v>
      </c>
      <c r="C87" s="1"/>
      <c r="D87" s="1"/>
      <c r="E87" s="1"/>
      <c r="F87" s="1"/>
      <c r="G87" s="1"/>
      <c r="H87" s="1"/>
      <c r="I87" s="1"/>
      <c r="J87" s="1"/>
      <c r="K87" s="1"/>
    </row>
    <row r="88" spans="1:11" ht="42.75" customHeight="1" x14ac:dyDescent="0.25">
      <c r="A88" s="1"/>
      <c r="B88" s="5" t="s">
        <v>472</v>
      </c>
      <c r="C88" s="1"/>
      <c r="D88" s="1"/>
      <c r="E88" s="1"/>
      <c r="F88" s="1"/>
      <c r="G88" s="1"/>
      <c r="H88" s="1"/>
      <c r="I88" s="1"/>
      <c r="J88" s="1"/>
      <c r="K88" s="1"/>
    </row>
    <row r="89" spans="1:11" ht="42.75" customHeight="1" x14ac:dyDescent="0.25">
      <c r="A89" s="1"/>
      <c r="B89" s="5" t="s">
        <v>472</v>
      </c>
      <c r="C89" s="1"/>
      <c r="D89" s="1"/>
      <c r="E89" s="1"/>
      <c r="F89" s="1"/>
      <c r="G89" s="1"/>
      <c r="H89" s="1"/>
      <c r="I89" s="1"/>
      <c r="J89" s="1"/>
      <c r="K89" s="1"/>
    </row>
    <row r="90" spans="1:11" ht="42.75" customHeight="1" x14ac:dyDescent="0.25">
      <c r="A90" s="1"/>
      <c r="B90" s="5" t="s">
        <v>472</v>
      </c>
      <c r="C90" s="1"/>
      <c r="D90" s="1"/>
      <c r="E90" s="1"/>
      <c r="F90" s="1"/>
      <c r="G90" s="1"/>
      <c r="H90" s="1"/>
      <c r="I90" s="1"/>
      <c r="J90" s="1"/>
      <c r="K90" s="1"/>
    </row>
    <row r="91" spans="1:11" ht="42.75" customHeight="1" x14ac:dyDescent="0.25">
      <c r="A91" s="1"/>
      <c r="B91" s="5" t="s">
        <v>472</v>
      </c>
      <c r="C91" s="1"/>
      <c r="D91" s="1"/>
      <c r="E91" s="1"/>
      <c r="F91" s="1"/>
      <c r="G91" s="1"/>
      <c r="H91" s="1"/>
      <c r="I91" s="1"/>
      <c r="J91" s="1"/>
      <c r="K91" s="1"/>
    </row>
    <row r="92" spans="1:11" ht="42.75" customHeight="1" x14ac:dyDescent="0.25">
      <c r="A92" s="1"/>
      <c r="B92" s="5" t="s">
        <v>472</v>
      </c>
      <c r="C92" s="1"/>
      <c r="D92" s="1"/>
      <c r="E92" s="1"/>
      <c r="F92" s="1"/>
      <c r="G92" s="1"/>
      <c r="H92" s="1"/>
      <c r="I92" s="1"/>
      <c r="J92" s="1"/>
      <c r="K92" s="1"/>
    </row>
    <row r="93" spans="1:11" ht="42.75" customHeight="1" x14ac:dyDescent="0.25">
      <c r="A93" s="1"/>
      <c r="B93" s="5" t="s">
        <v>472</v>
      </c>
      <c r="C93" s="1"/>
      <c r="D93" s="1"/>
      <c r="E93" s="1"/>
      <c r="F93" s="1"/>
      <c r="G93" s="1"/>
      <c r="H93" s="1"/>
      <c r="I93" s="1"/>
      <c r="J93" s="1"/>
      <c r="K93" s="1"/>
    </row>
    <row r="94" spans="1:11" ht="42.75" customHeight="1" x14ac:dyDescent="0.25">
      <c r="A94" s="1"/>
      <c r="B94" s="5" t="s">
        <v>472</v>
      </c>
      <c r="C94" s="1"/>
      <c r="D94" s="1"/>
      <c r="E94" s="1"/>
      <c r="F94" s="1"/>
      <c r="G94" s="1"/>
      <c r="H94" s="1"/>
      <c r="I94" s="1"/>
      <c r="J94" s="1"/>
      <c r="K94" s="1"/>
    </row>
    <row r="95" spans="1:11" ht="42.75" customHeight="1" x14ac:dyDescent="0.25">
      <c r="A95" s="1"/>
      <c r="B95" s="5" t="s">
        <v>472</v>
      </c>
      <c r="C95" s="1"/>
      <c r="D95" s="1"/>
      <c r="E95" s="1"/>
      <c r="F95" s="1"/>
      <c r="G95" s="1"/>
      <c r="H95" s="1"/>
      <c r="I95" s="1"/>
      <c r="J95" s="1"/>
      <c r="K95" s="1"/>
    </row>
    <row r="96" spans="1:11" ht="42.75" customHeight="1" x14ac:dyDescent="0.25">
      <c r="A96" s="1"/>
      <c r="B96" s="5" t="s">
        <v>472</v>
      </c>
      <c r="C96" s="1"/>
      <c r="D96" s="1"/>
      <c r="E96" s="1"/>
      <c r="F96" s="1"/>
      <c r="G96" s="1"/>
      <c r="H96" s="1"/>
      <c r="I96" s="1"/>
      <c r="J96" s="1"/>
      <c r="K96" s="1"/>
    </row>
    <row r="97" spans="1:11" ht="42.75" customHeight="1" x14ac:dyDescent="0.25">
      <c r="A97" s="1"/>
      <c r="B97" s="5" t="s">
        <v>472</v>
      </c>
      <c r="C97" s="1"/>
      <c r="D97" s="1"/>
      <c r="E97" s="1"/>
      <c r="F97" s="1"/>
      <c r="G97" s="1"/>
      <c r="H97" s="1"/>
      <c r="I97" s="1"/>
      <c r="J97" s="1"/>
      <c r="K97" s="1"/>
    </row>
    <row r="98" spans="1:11" ht="42.75" customHeight="1" x14ac:dyDescent="0.25">
      <c r="A98" s="1"/>
      <c r="B98" s="5" t="s">
        <v>472</v>
      </c>
      <c r="C98" s="1"/>
      <c r="D98" s="1"/>
      <c r="E98" s="1"/>
      <c r="F98" s="1"/>
      <c r="G98" s="1"/>
      <c r="H98" s="1"/>
      <c r="I98" s="1"/>
      <c r="J98" s="1"/>
      <c r="K98" s="1"/>
    </row>
  </sheetData>
  <mergeCells count="4">
    <mergeCell ref="A5:A6"/>
    <mergeCell ref="H5:J5"/>
    <mergeCell ref="K5:K6"/>
    <mergeCell ref="B5:G5"/>
  </mergeCells>
  <dataValidations count="1">
    <dataValidation type="list" allowBlank="1" showInputMessage="1" showErrorMessage="1" sqref="B7:B98">
      <formula1>$XEZ$1:$XFD$3</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O11"/>
  <sheetViews>
    <sheetView workbookViewId="0">
      <selection activeCell="A2" sqref="A2"/>
    </sheetView>
  </sheetViews>
  <sheetFormatPr baseColWidth="10" defaultColWidth="9.140625" defaultRowHeight="15" x14ac:dyDescent="0.25"/>
  <cols>
    <col min="2" max="2" width="15.42578125" bestFit="1" customWidth="1"/>
    <col min="10" max="10" width="12.140625" customWidth="1"/>
    <col min="11" max="11" width="10.7109375" bestFit="1" customWidth="1"/>
    <col min="15" max="15" width="21.140625" customWidth="1"/>
  </cols>
  <sheetData>
    <row r="2" spans="2:15" x14ac:dyDescent="0.25">
      <c r="B2" s="541" t="s">
        <v>485</v>
      </c>
      <c r="C2" s="541"/>
      <c r="D2" s="541"/>
      <c r="E2" s="541"/>
      <c r="F2" s="541"/>
      <c r="G2" s="541"/>
      <c r="H2" s="541"/>
      <c r="I2" s="541"/>
      <c r="J2" s="541"/>
      <c r="K2" s="541"/>
    </row>
    <row r="3" spans="2:15" ht="35.25" customHeight="1" x14ac:dyDescent="0.25">
      <c r="B3" s="3" t="s">
        <v>475</v>
      </c>
      <c r="C3" s="548"/>
      <c r="D3" s="543"/>
      <c r="E3" s="543"/>
      <c r="F3" s="543"/>
      <c r="G3" s="543"/>
      <c r="H3" s="543"/>
      <c r="I3" s="544"/>
      <c r="J3" s="3" t="s">
        <v>486</v>
      </c>
      <c r="K3" s="4"/>
    </row>
    <row r="4" spans="2:15" ht="35.25" customHeight="1" x14ac:dyDescent="0.25">
      <c r="B4" s="3" t="s">
        <v>422</v>
      </c>
      <c r="C4" s="536"/>
      <c r="D4" s="536"/>
      <c r="E4" s="536"/>
      <c r="F4" s="536"/>
      <c r="G4" s="536"/>
      <c r="H4" s="536"/>
      <c r="I4" s="536"/>
      <c r="J4" s="536"/>
      <c r="K4" s="536"/>
    </row>
    <row r="5" spans="2:15" ht="32.25" customHeight="1" x14ac:dyDescent="0.25">
      <c r="B5" s="3" t="s">
        <v>487</v>
      </c>
      <c r="C5" s="536"/>
      <c r="D5" s="536"/>
      <c r="E5" s="536"/>
      <c r="F5" s="536"/>
      <c r="G5" s="536"/>
      <c r="H5" s="536"/>
      <c r="I5" s="536"/>
      <c r="J5" s="536"/>
      <c r="K5" s="536"/>
    </row>
    <row r="6" spans="2:15" ht="141.75" customHeight="1" x14ac:dyDescent="0.25">
      <c r="B6" s="3" t="s">
        <v>488</v>
      </c>
      <c r="C6" s="545"/>
      <c r="D6" s="546"/>
      <c r="E6" s="546"/>
      <c r="F6" s="546"/>
      <c r="G6" s="546"/>
      <c r="H6" s="546"/>
      <c r="I6" s="546"/>
      <c r="J6" s="546"/>
      <c r="K6" s="547"/>
    </row>
    <row r="7" spans="2:15" ht="129.75" customHeight="1" x14ac:dyDescent="0.25">
      <c r="B7" s="3" t="s">
        <v>489</v>
      </c>
      <c r="C7" s="542"/>
      <c r="D7" s="543"/>
      <c r="E7" s="543"/>
      <c r="F7" s="543"/>
      <c r="G7" s="543"/>
      <c r="H7" s="543"/>
      <c r="I7" s="543"/>
      <c r="J7" s="543"/>
      <c r="K7" s="544"/>
      <c r="O7" s="2"/>
    </row>
    <row r="8" spans="2:15" ht="93.75" customHeight="1" x14ac:dyDescent="0.25">
      <c r="B8" s="148" t="s">
        <v>490</v>
      </c>
      <c r="C8" s="537"/>
      <c r="D8" s="538"/>
      <c r="E8" s="538"/>
      <c r="F8" s="538"/>
      <c r="G8" s="538"/>
      <c r="H8" s="538"/>
      <c r="I8" s="538"/>
      <c r="J8" s="538"/>
      <c r="K8" s="539"/>
    </row>
    <row r="9" spans="2:15" ht="22.5" x14ac:dyDescent="0.25">
      <c r="B9" s="3" t="s">
        <v>491</v>
      </c>
      <c r="C9" s="540"/>
      <c r="D9" s="540"/>
      <c r="E9" s="540"/>
      <c r="F9" s="540"/>
      <c r="G9" s="540"/>
      <c r="H9" s="3" t="s">
        <v>492</v>
      </c>
      <c r="I9" s="1"/>
      <c r="J9" s="3" t="s">
        <v>493</v>
      </c>
      <c r="K9" s="1"/>
    </row>
    <row r="10" spans="2:15" ht="33.75" customHeight="1" x14ac:dyDescent="0.25">
      <c r="B10" s="3" t="s">
        <v>494</v>
      </c>
      <c r="C10" s="540"/>
      <c r="D10" s="540"/>
      <c r="E10" s="540"/>
      <c r="F10" s="540"/>
      <c r="G10" s="540"/>
      <c r="H10" s="540"/>
      <c r="I10" s="540"/>
      <c r="J10" s="540"/>
      <c r="K10" s="540"/>
    </row>
    <row r="11" spans="2:15" ht="42" customHeight="1" x14ac:dyDescent="0.25">
      <c r="B11" s="533" t="s">
        <v>495</v>
      </c>
      <c r="C11" s="534"/>
      <c r="D11" s="534"/>
      <c r="E11" s="534"/>
      <c r="F11" s="534"/>
      <c r="G11" s="534"/>
      <c r="H11" s="534"/>
      <c r="I11" s="534"/>
      <c r="J11" s="534"/>
      <c r="K11" s="535"/>
    </row>
  </sheetData>
  <mergeCells count="10">
    <mergeCell ref="B2:K2"/>
    <mergeCell ref="C5:K5"/>
    <mergeCell ref="C7:K7"/>
    <mergeCell ref="C6:K6"/>
    <mergeCell ref="C3:I3"/>
    <mergeCell ref="B11:K11"/>
    <mergeCell ref="C4:K4"/>
    <mergeCell ref="C8:K8"/>
    <mergeCell ref="C9:G9"/>
    <mergeCell ref="C10:K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Mapa de Proceso</vt:lpstr>
      <vt:lpstr>Matriz de Riesgos</vt:lpstr>
      <vt:lpstr>Matriz de Controles</vt:lpstr>
      <vt:lpstr>Planes de Acción</vt:lpstr>
      <vt:lpstr>Mapa de Calor inherente</vt:lpstr>
      <vt:lpstr>Mapa de Calor Residual</vt:lpstr>
      <vt:lpstr>Opciones Planes de tratamiento</vt:lpstr>
      <vt:lpstr>Propuesta del Plan de Acción</vt:lpstr>
    </vt:vector>
  </TitlesOfParts>
  <Manager/>
  <Company>KPMG</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merlegalindo</dc:creator>
  <cp:keywords/>
  <dc:description/>
  <cp:lastModifiedBy>Emasoft</cp:lastModifiedBy>
  <cp:revision/>
  <dcterms:created xsi:type="dcterms:W3CDTF">2012-01-24T18:14:23Z</dcterms:created>
  <dcterms:modified xsi:type="dcterms:W3CDTF">2021-11-04T19:33:37Z</dcterms:modified>
  <cp:category/>
  <cp:contentStatus/>
</cp:coreProperties>
</file>